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Ex2.xml" ContentType="application/vnd.ms-office.chartex+xml"/>
  <Override PartName="/xl/charts/style5.xml" ContentType="application/vnd.ms-office.chartstyle+xml"/>
  <Override PartName="/xl/charts/colors5.xml" ContentType="application/vnd.ms-office.chartcolorstyle+xml"/>
  <Override PartName="/xl/charts/chart4.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hidePivotFieldList="1"/>
  <mc:AlternateContent xmlns:mc="http://schemas.openxmlformats.org/markup-compatibility/2006">
    <mc:Choice Requires="x15">
      <x15ac:absPath xmlns:x15ac="http://schemas.microsoft.com/office/spreadsheetml/2010/11/ac" url="C:\Users\adibm\Downloads\"/>
    </mc:Choice>
  </mc:AlternateContent>
  <xr:revisionPtr revIDLastSave="0" documentId="13_ncr:1_{54E30325-C800-4A6B-9225-A1FA6C4E914D}" xr6:coauthVersionLast="47" xr6:coauthVersionMax="47" xr10:uidLastSave="{00000000-0000-0000-0000-000000000000}"/>
  <bookViews>
    <workbookView xWindow="-108" yWindow="-108" windowWidth="23256" windowHeight="12456" activeTab="1" xr2:uid="{00000000-000D-0000-FFFF-FFFF00000000}"/>
  </bookViews>
  <sheets>
    <sheet name="Data" sheetId="2" r:id="rId1"/>
    <sheet name="Dashboard" sheetId="3" r:id="rId2"/>
    <sheet name="Sheet1" sheetId="4" r:id="rId3"/>
  </sheets>
  <definedNames>
    <definedName name="_xlchart.v5.0" hidden="1">Sheet1!$D$20</definedName>
    <definedName name="_xlchart.v5.1" hidden="1">Sheet1!$D$21:$D$70</definedName>
    <definedName name="_xlchart.v5.10" hidden="1">Sheet1!$E$20</definedName>
    <definedName name="_xlchart.v5.11" hidden="1">Sheet1!$E$21:$E$70</definedName>
    <definedName name="_xlchart.v5.12" hidden="1">Sheet1!$D$20</definedName>
    <definedName name="_xlchart.v5.13" hidden="1">Sheet1!$D$21:$D$70</definedName>
    <definedName name="_xlchart.v5.14" hidden="1">Sheet1!$E$19</definedName>
    <definedName name="_xlchart.v5.15" hidden="1">Sheet1!$E$20</definedName>
    <definedName name="_xlchart.v5.16" hidden="1">Sheet1!$E$21:$E$70</definedName>
    <definedName name="_xlchart.v5.17" hidden="1">Sheet1!$D$20</definedName>
    <definedName name="_xlchart.v5.18" hidden="1">Sheet1!$D$21:$D$70</definedName>
    <definedName name="_xlchart.v5.19" hidden="1">Sheet1!$E$19</definedName>
    <definedName name="_xlchart.v5.2" hidden="1">Sheet1!$E$20</definedName>
    <definedName name="_xlchart.v5.20" hidden="1">Sheet1!$E$20</definedName>
    <definedName name="_xlchart.v5.21" hidden="1">Sheet1!$E$21:$E$70</definedName>
    <definedName name="_xlchart.v5.3" hidden="1">Sheet1!$E$21:$E$70</definedName>
    <definedName name="_xlchart.v5.4" hidden="1">Sheet1!$D$20</definedName>
    <definedName name="_xlchart.v5.5" hidden="1">Sheet1!$D$21:$D$70</definedName>
    <definedName name="_xlchart.v5.6" hidden="1">Sheet1!$E$20</definedName>
    <definedName name="_xlchart.v5.7" hidden="1">Sheet1!$E$21:$E$70</definedName>
    <definedName name="_xlchart.v5.8" hidden="1">Sheet1!$D$20</definedName>
    <definedName name="_xlchart.v5.9" hidden="1">Sheet1!$D$21:$D$70</definedName>
    <definedName name="Beverage_Brand">Data!$H$6:$H$3893</definedName>
    <definedName name="City">Data!$G$6:$G$3893</definedName>
    <definedName name="Invoice_Date">Data!$D$6:$D$3893</definedName>
    <definedName name="NativeTimeline_Invoice_Date">#N/A</definedName>
    <definedName name="Operating_Margin">Data!$M$6:$M$3893</definedName>
    <definedName name="Operating_Profit">Data!$L$6:$L$3893</definedName>
    <definedName name="Price_per_Unit">Data!$I$6:$I$3893</definedName>
    <definedName name="Region">Data!$E$6:$E$3893</definedName>
    <definedName name="Retailer">Data!$B$6:$B$3893</definedName>
    <definedName name="Retailer_ID">Data!$C$6:$C$3893</definedName>
    <definedName name="Slicer_Beverage_Brand">#N/A</definedName>
    <definedName name="Slicer_Months">#N/A</definedName>
    <definedName name="Slicer_Region">#N/A</definedName>
    <definedName name="State">Data!$F$6:$F$3893</definedName>
    <definedName name="Total_Sales">Data!$K$6:$K$3893</definedName>
    <definedName name="Units_Sold">Data!$J$6:$J$3893</definedName>
  </definedNames>
  <calcPr calcId="191029"/>
  <pivotCaches>
    <pivotCache cacheId="7"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8"/>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9" roundtripDataSignature="AMtx7mhwl5n/6E4JEifg9kWlAttRGuttmA=="/>
    </ext>
  </extLst>
</workbook>
</file>

<file path=xl/calcChain.xml><?xml version="1.0" encoding="utf-8"?>
<calcChain xmlns="http://schemas.openxmlformats.org/spreadsheetml/2006/main">
  <c r="D22" i="4" l="1"/>
  <c r="E22" i="4"/>
  <c r="D23" i="4"/>
  <c r="E23" i="4"/>
  <c r="D24" i="4"/>
  <c r="E24" i="4"/>
  <c r="D25" i="4"/>
  <c r="E25" i="4"/>
  <c r="D26" i="4"/>
  <c r="E26" i="4"/>
  <c r="D27" i="4"/>
  <c r="E27" i="4"/>
  <c r="D28" i="4"/>
  <c r="E28" i="4"/>
  <c r="D29" i="4"/>
  <c r="E29" i="4"/>
  <c r="D30" i="4"/>
  <c r="E30" i="4"/>
  <c r="D31" i="4"/>
  <c r="E31" i="4"/>
  <c r="D32" i="4"/>
  <c r="E32" i="4"/>
  <c r="D33" i="4"/>
  <c r="E33" i="4"/>
  <c r="D34" i="4"/>
  <c r="E34" i="4"/>
  <c r="D35" i="4"/>
  <c r="E35" i="4"/>
  <c r="D36" i="4"/>
  <c r="E36" i="4"/>
  <c r="D37" i="4"/>
  <c r="E37" i="4"/>
  <c r="D38" i="4"/>
  <c r="E38" i="4"/>
  <c r="D39" i="4"/>
  <c r="E39" i="4"/>
  <c r="D40" i="4"/>
  <c r="E40" i="4"/>
  <c r="D41" i="4"/>
  <c r="E41" i="4"/>
  <c r="D42" i="4"/>
  <c r="E42" i="4"/>
  <c r="D43" i="4"/>
  <c r="E43" i="4"/>
  <c r="D44" i="4"/>
  <c r="E44" i="4"/>
  <c r="D45" i="4"/>
  <c r="E45" i="4"/>
  <c r="D46" i="4"/>
  <c r="E46" i="4"/>
  <c r="D47" i="4"/>
  <c r="E47" i="4"/>
  <c r="D48" i="4"/>
  <c r="E48" i="4"/>
  <c r="D49" i="4"/>
  <c r="E49" i="4"/>
  <c r="D50" i="4"/>
  <c r="E50" i="4"/>
  <c r="D51" i="4"/>
  <c r="E51" i="4"/>
  <c r="D52" i="4"/>
  <c r="E52" i="4"/>
  <c r="D53" i="4"/>
  <c r="E53" i="4"/>
  <c r="D54" i="4"/>
  <c r="E54" i="4"/>
  <c r="D55" i="4"/>
  <c r="E55" i="4"/>
  <c r="D56" i="4"/>
  <c r="E56" i="4"/>
  <c r="D57" i="4"/>
  <c r="E57" i="4"/>
  <c r="D58" i="4"/>
  <c r="E58" i="4"/>
  <c r="D59" i="4"/>
  <c r="E59" i="4"/>
  <c r="D60" i="4"/>
  <c r="E60" i="4"/>
  <c r="D61" i="4"/>
  <c r="E61" i="4"/>
  <c r="D62" i="4"/>
  <c r="E62" i="4"/>
  <c r="D63" i="4"/>
  <c r="E63" i="4"/>
  <c r="D64" i="4"/>
  <c r="E64" i="4"/>
  <c r="D65" i="4"/>
  <c r="E65" i="4"/>
  <c r="D66" i="4"/>
  <c r="E66" i="4"/>
  <c r="D67" i="4"/>
  <c r="E67" i="4"/>
  <c r="D68" i="4"/>
  <c r="E68" i="4"/>
  <c r="D69" i="4"/>
  <c r="E69" i="4"/>
  <c r="D70" i="4"/>
  <c r="E70" i="4"/>
  <c r="E21" i="4"/>
  <c r="D21" i="4"/>
  <c r="R3893" i="2"/>
  <c r="Q3893" i="2"/>
  <c r="P3893" i="2"/>
  <c r="K3893" i="2"/>
  <c r="L3893" i="2" s="1"/>
  <c r="R3892" i="2"/>
  <c r="Q3892" i="2"/>
  <c r="P3892" i="2"/>
  <c r="K3892" i="2"/>
  <c r="L3892" i="2" s="1"/>
  <c r="R3891" i="2"/>
  <c r="Q3891" i="2"/>
  <c r="P3891" i="2"/>
  <c r="K3891" i="2"/>
  <c r="L3891" i="2" s="1"/>
  <c r="R3890" i="2"/>
  <c r="Q3890" i="2"/>
  <c r="P3890" i="2"/>
  <c r="K3890" i="2"/>
  <c r="L3890" i="2" s="1"/>
  <c r="R3889" i="2"/>
  <c r="Q3889" i="2"/>
  <c r="P3889" i="2"/>
  <c r="L3889" i="2"/>
  <c r="K3889" i="2"/>
  <c r="R3888" i="2"/>
  <c r="Q3888" i="2"/>
  <c r="P3888" i="2"/>
  <c r="L3888" i="2"/>
  <c r="K3888" i="2"/>
  <c r="R3887" i="2"/>
  <c r="Q3887" i="2"/>
  <c r="P3887" i="2"/>
  <c r="K3887" i="2"/>
  <c r="L3887" i="2" s="1"/>
  <c r="R3886" i="2"/>
  <c r="Q3886" i="2"/>
  <c r="P3886" i="2"/>
  <c r="L3886" i="2"/>
  <c r="K3886" i="2"/>
  <c r="R3885" i="2"/>
  <c r="Q3885" i="2"/>
  <c r="P3885" i="2"/>
  <c r="K3885" i="2"/>
  <c r="L3885" i="2" s="1"/>
  <c r="R3884" i="2"/>
  <c r="Q3884" i="2"/>
  <c r="P3884" i="2"/>
  <c r="K3884" i="2"/>
  <c r="L3884" i="2" s="1"/>
  <c r="R3883" i="2"/>
  <c r="Q3883" i="2"/>
  <c r="P3883" i="2"/>
  <c r="L3883" i="2"/>
  <c r="K3883" i="2"/>
  <c r="R3882" i="2"/>
  <c r="Q3882" i="2"/>
  <c r="P3882" i="2"/>
  <c r="K3882" i="2"/>
  <c r="L3882" i="2" s="1"/>
  <c r="R3881" i="2"/>
  <c r="Q3881" i="2"/>
  <c r="P3881" i="2"/>
  <c r="K3881" i="2"/>
  <c r="L3881" i="2" s="1"/>
  <c r="R3880" i="2"/>
  <c r="Q3880" i="2"/>
  <c r="P3880" i="2"/>
  <c r="L3880" i="2"/>
  <c r="K3880" i="2"/>
  <c r="R3879" i="2"/>
  <c r="Q3879" i="2"/>
  <c r="P3879" i="2"/>
  <c r="K3879" i="2"/>
  <c r="L3879" i="2" s="1"/>
  <c r="R3878" i="2"/>
  <c r="Q3878" i="2"/>
  <c r="P3878" i="2"/>
  <c r="K3878" i="2"/>
  <c r="L3878" i="2" s="1"/>
  <c r="R3877" i="2"/>
  <c r="Q3877" i="2"/>
  <c r="P3877" i="2"/>
  <c r="L3877" i="2"/>
  <c r="K3877" i="2"/>
  <c r="R3876" i="2"/>
  <c r="Q3876" i="2"/>
  <c r="P3876" i="2"/>
  <c r="L3876" i="2"/>
  <c r="K3876" i="2"/>
  <c r="R3875" i="2"/>
  <c r="Q3875" i="2"/>
  <c r="P3875" i="2"/>
  <c r="L3875" i="2"/>
  <c r="K3875" i="2"/>
  <c r="R3874" i="2"/>
  <c r="Q3874" i="2"/>
  <c r="P3874" i="2"/>
  <c r="L3874" i="2"/>
  <c r="K3874" i="2"/>
  <c r="R3873" i="2"/>
  <c r="Q3873" i="2"/>
  <c r="P3873" i="2"/>
  <c r="K3873" i="2"/>
  <c r="L3873" i="2" s="1"/>
  <c r="R3872" i="2"/>
  <c r="Q3872" i="2"/>
  <c r="P3872" i="2"/>
  <c r="K3872" i="2"/>
  <c r="L3872" i="2" s="1"/>
  <c r="R3871" i="2"/>
  <c r="Q3871" i="2"/>
  <c r="P3871" i="2"/>
  <c r="L3871" i="2"/>
  <c r="K3871" i="2"/>
  <c r="R3870" i="2"/>
  <c r="Q3870" i="2"/>
  <c r="P3870" i="2"/>
  <c r="L3870" i="2"/>
  <c r="K3870" i="2"/>
  <c r="R3869" i="2"/>
  <c r="Q3869" i="2"/>
  <c r="P3869" i="2"/>
  <c r="K3869" i="2"/>
  <c r="L3869" i="2" s="1"/>
  <c r="R3868" i="2"/>
  <c r="Q3868" i="2"/>
  <c r="P3868" i="2"/>
  <c r="K3868" i="2"/>
  <c r="L3868" i="2" s="1"/>
  <c r="R3867" i="2"/>
  <c r="Q3867" i="2"/>
  <c r="P3867" i="2"/>
  <c r="K3867" i="2"/>
  <c r="L3867" i="2" s="1"/>
  <c r="R3866" i="2"/>
  <c r="Q3866" i="2"/>
  <c r="P3866" i="2"/>
  <c r="K3866" i="2"/>
  <c r="L3866" i="2" s="1"/>
  <c r="R3865" i="2"/>
  <c r="Q3865" i="2"/>
  <c r="P3865" i="2"/>
  <c r="L3865" i="2"/>
  <c r="K3865" i="2"/>
  <c r="R3864" i="2"/>
  <c r="Q3864" i="2"/>
  <c r="P3864" i="2"/>
  <c r="K3864" i="2"/>
  <c r="L3864" i="2" s="1"/>
  <c r="R3863" i="2"/>
  <c r="Q3863" i="2"/>
  <c r="P3863" i="2"/>
  <c r="K3863" i="2"/>
  <c r="L3863" i="2" s="1"/>
  <c r="R3862" i="2"/>
  <c r="Q3862" i="2"/>
  <c r="P3862" i="2"/>
  <c r="L3862" i="2"/>
  <c r="K3862" i="2"/>
  <c r="R3861" i="2"/>
  <c r="Q3861" i="2"/>
  <c r="P3861" i="2"/>
  <c r="L3861" i="2"/>
  <c r="K3861" i="2"/>
  <c r="R3860" i="2"/>
  <c r="Q3860" i="2"/>
  <c r="P3860" i="2"/>
  <c r="K3860" i="2"/>
  <c r="L3860" i="2" s="1"/>
  <c r="R3859" i="2"/>
  <c r="Q3859" i="2"/>
  <c r="P3859" i="2"/>
  <c r="L3859" i="2"/>
  <c r="K3859" i="2"/>
  <c r="R3858" i="2"/>
  <c r="Q3858" i="2"/>
  <c r="P3858" i="2"/>
  <c r="K3858" i="2"/>
  <c r="L3858" i="2" s="1"/>
  <c r="R3857" i="2"/>
  <c r="Q3857" i="2"/>
  <c r="P3857" i="2"/>
  <c r="K3857" i="2"/>
  <c r="L3857" i="2" s="1"/>
  <c r="R3856" i="2"/>
  <c r="Q3856" i="2"/>
  <c r="P3856" i="2"/>
  <c r="K3856" i="2"/>
  <c r="L3856" i="2" s="1"/>
  <c r="R3855" i="2"/>
  <c r="Q3855" i="2"/>
  <c r="P3855" i="2"/>
  <c r="K3855" i="2"/>
  <c r="L3855" i="2" s="1"/>
  <c r="R3854" i="2"/>
  <c r="Q3854" i="2"/>
  <c r="P3854" i="2"/>
  <c r="K3854" i="2"/>
  <c r="L3854" i="2" s="1"/>
  <c r="R3853" i="2"/>
  <c r="Q3853" i="2"/>
  <c r="P3853" i="2"/>
  <c r="L3853" i="2"/>
  <c r="K3853" i="2"/>
  <c r="R3852" i="2"/>
  <c r="Q3852" i="2"/>
  <c r="P3852" i="2"/>
  <c r="K3852" i="2"/>
  <c r="L3852" i="2" s="1"/>
  <c r="R3851" i="2"/>
  <c r="Q3851" i="2"/>
  <c r="P3851" i="2"/>
  <c r="K3851" i="2"/>
  <c r="L3851" i="2" s="1"/>
  <c r="R3850" i="2"/>
  <c r="Q3850" i="2"/>
  <c r="P3850" i="2"/>
  <c r="L3850" i="2"/>
  <c r="K3850" i="2"/>
  <c r="R3849" i="2"/>
  <c r="Q3849" i="2"/>
  <c r="P3849" i="2"/>
  <c r="K3849" i="2"/>
  <c r="L3849" i="2" s="1"/>
  <c r="R3848" i="2"/>
  <c r="Q3848" i="2"/>
  <c r="P3848" i="2"/>
  <c r="K3848" i="2"/>
  <c r="L3848" i="2" s="1"/>
  <c r="R3847" i="2"/>
  <c r="Q3847" i="2"/>
  <c r="P3847" i="2"/>
  <c r="L3847" i="2"/>
  <c r="K3847" i="2"/>
  <c r="R3846" i="2"/>
  <c r="Q3846" i="2"/>
  <c r="P3846" i="2"/>
  <c r="K3846" i="2"/>
  <c r="L3846" i="2" s="1"/>
  <c r="R3845" i="2"/>
  <c r="Q3845" i="2"/>
  <c r="P3845" i="2"/>
  <c r="K3845" i="2"/>
  <c r="L3845" i="2" s="1"/>
  <c r="R3844" i="2"/>
  <c r="Q3844" i="2"/>
  <c r="P3844" i="2"/>
  <c r="K3844" i="2"/>
  <c r="L3844" i="2" s="1"/>
  <c r="R3843" i="2"/>
  <c r="Q3843" i="2"/>
  <c r="P3843" i="2"/>
  <c r="K3843" i="2"/>
  <c r="L3843" i="2" s="1"/>
  <c r="R3842" i="2"/>
  <c r="Q3842" i="2"/>
  <c r="P3842" i="2"/>
  <c r="K3842" i="2"/>
  <c r="L3842" i="2" s="1"/>
  <c r="R3841" i="2"/>
  <c r="Q3841" i="2"/>
  <c r="P3841" i="2"/>
  <c r="L3841" i="2"/>
  <c r="K3841" i="2"/>
  <c r="R3840" i="2"/>
  <c r="Q3840" i="2"/>
  <c r="P3840" i="2"/>
  <c r="K3840" i="2"/>
  <c r="L3840" i="2" s="1"/>
  <c r="R3839" i="2"/>
  <c r="Q3839" i="2"/>
  <c r="P3839" i="2"/>
  <c r="L3839" i="2"/>
  <c r="K3839" i="2"/>
  <c r="R3838" i="2"/>
  <c r="Q3838" i="2"/>
  <c r="P3838" i="2"/>
  <c r="L3838" i="2"/>
  <c r="K3838" i="2"/>
  <c r="R3837" i="2"/>
  <c r="Q3837" i="2"/>
  <c r="P3837" i="2"/>
  <c r="K3837" i="2"/>
  <c r="L3837" i="2" s="1"/>
  <c r="R3836" i="2"/>
  <c r="Q3836" i="2"/>
  <c r="P3836" i="2"/>
  <c r="K3836" i="2"/>
  <c r="L3836" i="2" s="1"/>
  <c r="R3835" i="2"/>
  <c r="Q3835" i="2"/>
  <c r="P3835" i="2"/>
  <c r="L3835" i="2"/>
  <c r="K3835" i="2"/>
  <c r="R3834" i="2"/>
  <c r="Q3834" i="2"/>
  <c r="P3834" i="2"/>
  <c r="K3834" i="2"/>
  <c r="L3834" i="2" s="1"/>
  <c r="R3833" i="2"/>
  <c r="Q3833" i="2"/>
  <c r="P3833" i="2"/>
  <c r="K3833" i="2"/>
  <c r="L3833" i="2" s="1"/>
  <c r="R3832" i="2"/>
  <c r="Q3832" i="2"/>
  <c r="P3832" i="2"/>
  <c r="L3832" i="2"/>
  <c r="K3832" i="2"/>
  <c r="R3831" i="2"/>
  <c r="Q3831" i="2"/>
  <c r="P3831" i="2"/>
  <c r="K3831" i="2"/>
  <c r="L3831" i="2" s="1"/>
  <c r="R3830" i="2"/>
  <c r="Q3830" i="2"/>
  <c r="P3830" i="2"/>
  <c r="L3830" i="2"/>
  <c r="K3830" i="2"/>
  <c r="R3829" i="2"/>
  <c r="Q3829" i="2"/>
  <c r="P3829" i="2"/>
  <c r="L3829" i="2"/>
  <c r="K3829" i="2"/>
  <c r="R3828" i="2"/>
  <c r="Q3828" i="2"/>
  <c r="P3828" i="2"/>
  <c r="K3828" i="2"/>
  <c r="L3828" i="2" s="1"/>
  <c r="R3827" i="2"/>
  <c r="Q3827" i="2"/>
  <c r="P3827" i="2"/>
  <c r="K3827" i="2"/>
  <c r="L3827" i="2" s="1"/>
  <c r="R3826" i="2"/>
  <c r="Q3826" i="2"/>
  <c r="P3826" i="2"/>
  <c r="L3826" i="2"/>
  <c r="K3826" i="2"/>
  <c r="R3825" i="2"/>
  <c r="Q3825" i="2"/>
  <c r="P3825" i="2"/>
  <c r="K3825" i="2"/>
  <c r="L3825" i="2" s="1"/>
  <c r="R3824" i="2"/>
  <c r="Q3824" i="2"/>
  <c r="P3824" i="2"/>
  <c r="K3824" i="2"/>
  <c r="L3824" i="2" s="1"/>
  <c r="R3823" i="2"/>
  <c r="Q3823" i="2"/>
  <c r="P3823" i="2"/>
  <c r="K3823" i="2"/>
  <c r="L3823" i="2" s="1"/>
  <c r="R3822" i="2"/>
  <c r="Q3822" i="2"/>
  <c r="P3822" i="2"/>
  <c r="K3822" i="2"/>
  <c r="L3822" i="2" s="1"/>
  <c r="K3821" i="2"/>
  <c r="L3821" i="2" s="1"/>
  <c r="L3820" i="2"/>
  <c r="K3820" i="2"/>
  <c r="L3819" i="2"/>
  <c r="K3819" i="2"/>
  <c r="K3818" i="2"/>
  <c r="L3818" i="2" s="1"/>
  <c r="L3817" i="2"/>
  <c r="K3817" i="2"/>
  <c r="L3816" i="2"/>
  <c r="K3816" i="2"/>
  <c r="K3815" i="2"/>
  <c r="L3815" i="2" s="1"/>
  <c r="L3814" i="2"/>
  <c r="K3814" i="2"/>
  <c r="K3813" i="2"/>
  <c r="L3813" i="2" s="1"/>
  <c r="L3812" i="2"/>
  <c r="K3812" i="2"/>
  <c r="K3811" i="2"/>
  <c r="L3811" i="2" s="1"/>
  <c r="K3810" i="2"/>
  <c r="L3810" i="2" s="1"/>
  <c r="K3809" i="2"/>
  <c r="L3809" i="2" s="1"/>
  <c r="L3808" i="2"/>
  <c r="K3808" i="2"/>
  <c r="L3807" i="2"/>
  <c r="K3807" i="2"/>
  <c r="L3806" i="2"/>
  <c r="K3806" i="2"/>
  <c r="K3805" i="2"/>
  <c r="L3805" i="2" s="1"/>
  <c r="L3804" i="2"/>
  <c r="K3804" i="2"/>
  <c r="K3803" i="2"/>
  <c r="L3803" i="2" s="1"/>
  <c r="L3802" i="2"/>
  <c r="K3802" i="2"/>
  <c r="L3801" i="2"/>
  <c r="K3801" i="2"/>
  <c r="L3800" i="2"/>
  <c r="K3800" i="2"/>
  <c r="L3799" i="2"/>
  <c r="K3799" i="2"/>
  <c r="K3798" i="2"/>
  <c r="L3798" i="2" s="1"/>
  <c r="K3797" i="2"/>
  <c r="L3797" i="2" s="1"/>
  <c r="L3796" i="2"/>
  <c r="K3796" i="2"/>
  <c r="K3795" i="2"/>
  <c r="L3795" i="2" s="1"/>
  <c r="K3794" i="2"/>
  <c r="L3794" i="2" s="1"/>
  <c r="L3793" i="2"/>
  <c r="K3793" i="2"/>
  <c r="K3792" i="2"/>
  <c r="L3792" i="2" s="1"/>
  <c r="K3791" i="2"/>
  <c r="L3791" i="2" s="1"/>
  <c r="L3790" i="2"/>
  <c r="K3790" i="2"/>
  <c r="L3789" i="2"/>
  <c r="K3789" i="2"/>
  <c r="K3788" i="2"/>
  <c r="L3788" i="2" s="1"/>
  <c r="K3787" i="2"/>
  <c r="L3787" i="2" s="1"/>
  <c r="L3786" i="2"/>
  <c r="K3786" i="2"/>
  <c r="K3785" i="2"/>
  <c r="L3785" i="2" s="1"/>
  <c r="L3784" i="2"/>
  <c r="K3784" i="2"/>
  <c r="L3783" i="2"/>
  <c r="K3783" i="2"/>
  <c r="K3782" i="2"/>
  <c r="L3782" i="2" s="1"/>
  <c r="K3781" i="2"/>
  <c r="L3781" i="2" s="1"/>
  <c r="K3780" i="2"/>
  <c r="L3780" i="2" s="1"/>
  <c r="K3779" i="2"/>
  <c r="L3779" i="2" s="1"/>
  <c r="L3778" i="2"/>
  <c r="K3778" i="2"/>
  <c r="K3777" i="2"/>
  <c r="L3777" i="2" s="1"/>
  <c r="L3776" i="2"/>
  <c r="K3776" i="2"/>
  <c r="K3775" i="2"/>
  <c r="L3775" i="2" s="1"/>
  <c r="K3774" i="2"/>
  <c r="L3774" i="2" s="1"/>
  <c r="K3773" i="2"/>
  <c r="L3773" i="2" s="1"/>
  <c r="L3772" i="2"/>
  <c r="K3772" i="2"/>
  <c r="L3771" i="2"/>
  <c r="K3771" i="2"/>
  <c r="L3770" i="2"/>
  <c r="K3770" i="2"/>
  <c r="K3769" i="2"/>
  <c r="L3769" i="2" s="1"/>
  <c r="K3768" i="2"/>
  <c r="L3768" i="2" s="1"/>
  <c r="K3767" i="2"/>
  <c r="L3767" i="2" s="1"/>
  <c r="L3766" i="2"/>
  <c r="K3766" i="2"/>
  <c r="K3765" i="2"/>
  <c r="L3765" i="2" s="1"/>
  <c r="K3764" i="2"/>
  <c r="L3764" i="2" s="1"/>
  <c r="L3763" i="2"/>
  <c r="K3763" i="2"/>
  <c r="L3762" i="2"/>
  <c r="K3762" i="2"/>
  <c r="K3761" i="2"/>
  <c r="L3761" i="2" s="1"/>
  <c r="K3760" i="2"/>
  <c r="L3760" i="2" s="1"/>
  <c r="K3759" i="2"/>
  <c r="L3759" i="2" s="1"/>
  <c r="L3758" i="2"/>
  <c r="K3758" i="2"/>
  <c r="L3757" i="2"/>
  <c r="K3757" i="2"/>
  <c r="K3756" i="2"/>
  <c r="L3756" i="2" s="1"/>
  <c r="K3755" i="2"/>
  <c r="L3755" i="2" s="1"/>
  <c r="L3754" i="2"/>
  <c r="K3754" i="2"/>
  <c r="L3753" i="2"/>
  <c r="K3753" i="2"/>
  <c r="K3752" i="2"/>
  <c r="L3752" i="2" s="1"/>
  <c r="K3751" i="2"/>
  <c r="L3751" i="2" s="1"/>
  <c r="L3750" i="2"/>
  <c r="K3750" i="2"/>
  <c r="K3749" i="2"/>
  <c r="L3749" i="2" s="1"/>
  <c r="K3748" i="2"/>
  <c r="L3748" i="2" s="1"/>
  <c r="K3747" i="2"/>
  <c r="L3747" i="2" s="1"/>
  <c r="K3746" i="2"/>
  <c r="L3746" i="2" s="1"/>
  <c r="L3745" i="2"/>
  <c r="K3745" i="2"/>
  <c r="L3744" i="2"/>
  <c r="K3744" i="2"/>
  <c r="K3743" i="2"/>
  <c r="L3743" i="2" s="1"/>
  <c r="K3742" i="2"/>
  <c r="L3742" i="2" s="1"/>
  <c r="K3741" i="2"/>
  <c r="L3741" i="2" s="1"/>
  <c r="L3740" i="2"/>
  <c r="K3740" i="2"/>
  <c r="K3739" i="2"/>
  <c r="L3739" i="2" s="1"/>
  <c r="K3738" i="2"/>
  <c r="L3738" i="2" s="1"/>
  <c r="K3737" i="2"/>
  <c r="L3737" i="2" s="1"/>
  <c r="K3736" i="2"/>
  <c r="L3736" i="2" s="1"/>
  <c r="K3735" i="2"/>
  <c r="L3735" i="2" s="1"/>
  <c r="K3734" i="2"/>
  <c r="L3734" i="2" s="1"/>
  <c r="K3733" i="2"/>
  <c r="L3733" i="2" s="1"/>
  <c r="L3732" i="2"/>
  <c r="K3732" i="2"/>
  <c r="K3731" i="2"/>
  <c r="L3731" i="2" s="1"/>
  <c r="L3730" i="2"/>
  <c r="K3730" i="2"/>
  <c r="K3729" i="2"/>
  <c r="L3729" i="2" s="1"/>
  <c r="K3728" i="2"/>
  <c r="L3728" i="2" s="1"/>
  <c r="L3727" i="2"/>
  <c r="K3727" i="2"/>
  <c r="K3726" i="2"/>
  <c r="L3726" i="2" s="1"/>
  <c r="K3725" i="2"/>
  <c r="L3725" i="2" s="1"/>
  <c r="L3724" i="2"/>
  <c r="K3724" i="2"/>
  <c r="K3723" i="2"/>
  <c r="L3723" i="2" s="1"/>
  <c r="K3722" i="2"/>
  <c r="L3722" i="2" s="1"/>
  <c r="K3721" i="2"/>
  <c r="L3721" i="2" s="1"/>
  <c r="K3720" i="2"/>
  <c r="L3720" i="2" s="1"/>
  <c r="K3719" i="2"/>
  <c r="L3719" i="2" s="1"/>
  <c r="K3718" i="2"/>
  <c r="L3718" i="2" s="1"/>
  <c r="L3717" i="2"/>
  <c r="K3717" i="2"/>
  <c r="K3716" i="2"/>
  <c r="L3716" i="2" s="1"/>
  <c r="K3715" i="2"/>
  <c r="L3715" i="2" s="1"/>
  <c r="L3714" i="2"/>
  <c r="K3714" i="2"/>
  <c r="K3713" i="2"/>
  <c r="L3713" i="2" s="1"/>
  <c r="L3712" i="2"/>
  <c r="K3712" i="2"/>
  <c r="L3711" i="2"/>
  <c r="K3711" i="2"/>
  <c r="K3710" i="2"/>
  <c r="L3710" i="2" s="1"/>
  <c r="K3709" i="2"/>
  <c r="L3709" i="2" s="1"/>
  <c r="K3708" i="2"/>
  <c r="L3708" i="2" s="1"/>
  <c r="K3707" i="2"/>
  <c r="L3707" i="2" s="1"/>
  <c r="K3706" i="2"/>
  <c r="L3706" i="2" s="1"/>
  <c r="K3705" i="2"/>
  <c r="L3705" i="2" s="1"/>
  <c r="L3704" i="2"/>
  <c r="K3704" i="2"/>
  <c r="K3703" i="2"/>
  <c r="L3703" i="2" s="1"/>
  <c r="L3702" i="2"/>
  <c r="K3702" i="2"/>
  <c r="K3701" i="2"/>
  <c r="L3701" i="2" s="1"/>
  <c r="K3700" i="2"/>
  <c r="L3700" i="2" s="1"/>
  <c r="L3699" i="2"/>
  <c r="K3699" i="2"/>
  <c r="L3698" i="2"/>
  <c r="K3698" i="2"/>
  <c r="K3697" i="2"/>
  <c r="L3697" i="2" s="1"/>
  <c r="K3696" i="2"/>
  <c r="L3696" i="2" s="1"/>
  <c r="K3695" i="2"/>
  <c r="L3695" i="2" s="1"/>
  <c r="L3694" i="2"/>
  <c r="K3694" i="2"/>
  <c r="K3693" i="2"/>
  <c r="L3693" i="2" s="1"/>
  <c r="K3692" i="2"/>
  <c r="L3692" i="2" s="1"/>
  <c r="L3691" i="2"/>
  <c r="K3691" i="2"/>
  <c r="K3690" i="2"/>
  <c r="L3690" i="2" s="1"/>
  <c r="K3689" i="2"/>
  <c r="L3689" i="2" s="1"/>
  <c r="K3688" i="2"/>
  <c r="L3688" i="2" s="1"/>
  <c r="K3687" i="2"/>
  <c r="L3687" i="2" s="1"/>
  <c r="L3686" i="2"/>
  <c r="K3686" i="2"/>
  <c r="L3685" i="2"/>
  <c r="K3685" i="2"/>
  <c r="K3684" i="2"/>
  <c r="L3684" i="2" s="1"/>
  <c r="K3683" i="2"/>
  <c r="L3683" i="2" s="1"/>
  <c r="K3682" i="2"/>
  <c r="L3682" i="2" s="1"/>
  <c r="L3681" i="2"/>
  <c r="K3681" i="2"/>
  <c r="K3680" i="2"/>
  <c r="L3680" i="2" s="1"/>
  <c r="K3679" i="2"/>
  <c r="L3679" i="2" s="1"/>
  <c r="L3678" i="2"/>
  <c r="K3678" i="2"/>
  <c r="K3677" i="2"/>
  <c r="L3677" i="2" s="1"/>
  <c r="K3676" i="2"/>
  <c r="L3676" i="2" s="1"/>
  <c r="K3675" i="2"/>
  <c r="L3675" i="2" s="1"/>
  <c r="K3674" i="2"/>
  <c r="L3674" i="2" s="1"/>
  <c r="L3673" i="2"/>
  <c r="K3673" i="2"/>
  <c r="L3672" i="2"/>
  <c r="K3672" i="2"/>
  <c r="K3671" i="2"/>
  <c r="L3671" i="2" s="1"/>
  <c r="K3670" i="2"/>
  <c r="L3670" i="2" s="1"/>
  <c r="K3669" i="2"/>
  <c r="L3669" i="2" s="1"/>
  <c r="L3668" i="2"/>
  <c r="K3668" i="2"/>
  <c r="K3667" i="2"/>
  <c r="L3667" i="2" s="1"/>
  <c r="K3666" i="2"/>
  <c r="L3666" i="2" s="1"/>
  <c r="K3665" i="2"/>
  <c r="L3665" i="2" s="1"/>
  <c r="K3664" i="2"/>
  <c r="L3664" i="2" s="1"/>
  <c r="K3663" i="2"/>
  <c r="L3663" i="2" s="1"/>
  <c r="K3662" i="2"/>
  <c r="L3662" i="2" s="1"/>
  <c r="K3661" i="2"/>
  <c r="L3661" i="2" s="1"/>
  <c r="L3660" i="2"/>
  <c r="K3660" i="2"/>
  <c r="K3659" i="2"/>
  <c r="L3659" i="2" s="1"/>
  <c r="L3658" i="2"/>
  <c r="K3658" i="2"/>
  <c r="K3657" i="2"/>
  <c r="L3657" i="2" s="1"/>
  <c r="K3656" i="2"/>
  <c r="L3656" i="2" s="1"/>
  <c r="L3655" i="2"/>
  <c r="K3655" i="2"/>
  <c r="K3654" i="2"/>
  <c r="L3654" i="2" s="1"/>
  <c r="K3653" i="2"/>
  <c r="L3653" i="2" s="1"/>
  <c r="L3652" i="2"/>
  <c r="K3652" i="2"/>
  <c r="K3651" i="2"/>
  <c r="L3651" i="2" s="1"/>
  <c r="L3650" i="2"/>
  <c r="K3650" i="2"/>
  <c r="L3649" i="2"/>
  <c r="K3649" i="2"/>
  <c r="K3648" i="2"/>
  <c r="L3648" i="2" s="1"/>
  <c r="K3647" i="2"/>
  <c r="L3647" i="2" s="1"/>
  <c r="K3646" i="2"/>
  <c r="L3646" i="2" s="1"/>
  <c r="L3645" i="2"/>
  <c r="K3645" i="2"/>
  <c r="K3644" i="2"/>
  <c r="L3644" i="2" s="1"/>
  <c r="K3643" i="2"/>
  <c r="L3643" i="2" s="1"/>
  <c r="L3642" i="2"/>
  <c r="K3642" i="2"/>
  <c r="K3641" i="2"/>
  <c r="L3641" i="2" s="1"/>
  <c r="L3640" i="2"/>
  <c r="K3640" i="2"/>
  <c r="L3639" i="2"/>
  <c r="K3639" i="2"/>
  <c r="K3638" i="2"/>
  <c r="L3638" i="2" s="1"/>
  <c r="K3637" i="2"/>
  <c r="L3637" i="2" s="1"/>
  <c r="K3636" i="2"/>
  <c r="L3636" i="2" s="1"/>
  <c r="K3635" i="2"/>
  <c r="L3635" i="2" s="1"/>
  <c r="K3634" i="2"/>
  <c r="L3634" i="2" s="1"/>
  <c r="K3633" i="2"/>
  <c r="L3633" i="2" s="1"/>
  <c r="L3632" i="2"/>
  <c r="K3632" i="2"/>
  <c r="L3631" i="2"/>
  <c r="K3631" i="2"/>
  <c r="L3630" i="2"/>
  <c r="K3630" i="2"/>
  <c r="K3629" i="2"/>
  <c r="L3629" i="2" s="1"/>
  <c r="K3628" i="2"/>
  <c r="L3628" i="2" s="1"/>
  <c r="L3627" i="2"/>
  <c r="K3627" i="2"/>
  <c r="L3626" i="2"/>
  <c r="K3626" i="2"/>
  <c r="K3625" i="2"/>
  <c r="L3625" i="2" s="1"/>
  <c r="K3624" i="2"/>
  <c r="L3624" i="2" s="1"/>
  <c r="K3623" i="2"/>
  <c r="L3623" i="2" s="1"/>
  <c r="L3622" i="2"/>
  <c r="K3622" i="2"/>
  <c r="K3621" i="2"/>
  <c r="L3621" i="2" s="1"/>
  <c r="K3620" i="2"/>
  <c r="L3620" i="2" s="1"/>
  <c r="K3619" i="2"/>
  <c r="L3619" i="2" s="1"/>
  <c r="K3618" i="2"/>
  <c r="L3618" i="2" s="1"/>
  <c r="K3617" i="2"/>
  <c r="L3617" i="2" s="1"/>
  <c r="L3616" i="2"/>
  <c r="K3616" i="2"/>
  <c r="K3615" i="2"/>
  <c r="L3615" i="2" s="1"/>
  <c r="L3614" i="2"/>
  <c r="K3614" i="2"/>
  <c r="L3613" i="2"/>
  <c r="K3613" i="2"/>
  <c r="K3612" i="2"/>
  <c r="L3612" i="2" s="1"/>
  <c r="K3611" i="2"/>
  <c r="L3611" i="2" s="1"/>
  <c r="K3610" i="2"/>
  <c r="L3610" i="2" s="1"/>
  <c r="L3609" i="2"/>
  <c r="K3609" i="2"/>
  <c r="K3608" i="2"/>
  <c r="L3608" i="2" s="1"/>
  <c r="K3607" i="2"/>
  <c r="L3607" i="2" s="1"/>
  <c r="K3606" i="2"/>
  <c r="L3606" i="2" s="1"/>
  <c r="K3605" i="2"/>
  <c r="L3605" i="2" s="1"/>
  <c r="K3604" i="2"/>
  <c r="L3604" i="2" s="1"/>
  <c r="K3603" i="2"/>
  <c r="L3603" i="2" s="1"/>
  <c r="K3602" i="2"/>
  <c r="L3602" i="2" s="1"/>
  <c r="L3601" i="2"/>
  <c r="K3601" i="2"/>
  <c r="L3600" i="2"/>
  <c r="K3600" i="2"/>
  <c r="K3599" i="2"/>
  <c r="L3599" i="2" s="1"/>
  <c r="K3598" i="2"/>
  <c r="L3598" i="2" s="1"/>
  <c r="K3597" i="2"/>
  <c r="L3597" i="2" s="1"/>
  <c r="L3596" i="2"/>
  <c r="K3596" i="2"/>
  <c r="K3595" i="2"/>
  <c r="L3595" i="2" s="1"/>
  <c r="K3594" i="2"/>
  <c r="L3594" i="2" s="1"/>
  <c r="K3593" i="2"/>
  <c r="L3593" i="2" s="1"/>
  <c r="K3592" i="2"/>
  <c r="L3592" i="2" s="1"/>
  <c r="K3591" i="2"/>
  <c r="L3591" i="2" s="1"/>
  <c r="K3590" i="2"/>
  <c r="L3590" i="2" s="1"/>
  <c r="K3589" i="2"/>
  <c r="L3589" i="2" s="1"/>
  <c r="L3588" i="2"/>
  <c r="K3588" i="2"/>
  <c r="K3587" i="2"/>
  <c r="L3587" i="2" s="1"/>
  <c r="K3586" i="2"/>
  <c r="L3586" i="2" s="1"/>
  <c r="K3585" i="2"/>
  <c r="L3585" i="2" s="1"/>
  <c r="L3584" i="2"/>
  <c r="K3584" i="2"/>
  <c r="L3583" i="2"/>
  <c r="K3583" i="2"/>
  <c r="K3582" i="2"/>
  <c r="L3582" i="2" s="1"/>
  <c r="K3581" i="2"/>
  <c r="L3581" i="2" s="1"/>
  <c r="L3580" i="2"/>
  <c r="K3580" i="2"/>
  <c r="K3579" i="2"/>
  <c r="L3579" i="2" s="1"/>
  <c r="K3578" i="2"/>
  <c r="L3578" i="2" s="1"/>
  <c r="K3577" i="2"/>
  <c r="L3577" i="2" s="1"/>
  <c r="K3576" i="2"/>
  <c r="L3576" i="2" s="1"/>
  <c r="K3575" i="2"/>
  <c r="L3575" i="2" s="1"/>
  <c r="K3574" i="2"/>
  <c r="L3574" i="2" s="1"/>
  <c r="K3573" i="2"/>
  <c r="L3573" i="2" s="1"/>
  <c r="K3572" i="2"/>
  <c r="L3572" i="2" s="1"/>
  <c r="K3571" i="2"/>
  <c r="L3571" i="2" s="1"/>
  <c r="L3570" i="2"/>
  <c r="K3570" i="2"/>
  <c r="K3569" i="2"/>
  <c r="L3569" i="2" s="1"/>
  <c r="L3568" i="2"/>
  <c r="K3568" i="2"/>
  <c r="L3567" i="2"/>
  <c r="K3567" i="2"/>
  <c r="K3566" i="2"/>
  <c r="L3566" i="2" s="1"/>
  <c r="K3565" i="2"/>
  <c r="L3565" i="2" s="1"/>
  <c r="K3564" i="2"/>
  <c r="L3564" i="2" s="1"/>
  <c r="K3563" i="2"/>
  <c r="L3563" i="2" s="1"/>
  <c r="K3562" i="2"/>
  <c r="L3562" i="2" s="1"/>
  <c r="K3561" i="2"/>
  <c r="L3561" i="2" s="1"/>
  <c r="K3560" i="2"/>
  <c r="L3560" i="2" s="1"/>
  <c r="K3559" i="2"/>
  <c r="L3559" i="2" s="1"/>
  <c r="K3558" i="2"/>
  <c r="L3558" i="2" s="1"/>
  <c r="K3557" i="2"/>
  <c r="L3557" i="2" s="1"/>
  <c r="K3556" i="2"/>
  <c r="L3556" i="2" s="1"/>
  <c r="L3555" i="2"/>
  <c r="K3555" i="2"/>
  <c r="L3554" i="2"/>
  <c r="K3554" i="2"/>
  <c r="K3553" i="2"/>
  <c r="L3553" i="2" s="1"/>
  <c r="L3552" i="2"/>
  <c r="K3552" i="2"/>
  <c r="K3551" i="2"/>
  <c r="L3551" i="2" s="1"/>
  <c r="L3550" i="2"/>
  <c r="K3550" i="2"/>
  <c r="K3549" i="2"/>
  <c r="L3549" i="2" s="1"/>
  <c r="K3548" i="2"/>
  <c r="L3548" i="2" s="1"/>
  <c r="K3547" i="2"/>
  <c r="L3547" i="2" s="1"/>
  <c r="L3546" i="2"/>
  <c r="K3546" i="2"/>
  <c r="K3545" i="2"/>
  <c r="L3545" i="2" s="1"/>
  <c r="K3544" i="2"/>
  <c r="L3544" i="2" s="1"/>
  <c r="K3543" i="2"/>
  <c r="L3543" i="2" s="1"/>
  <c r="L3542" i="2"/>
  <c r="K3542" i="2"/>
  <c r="L3541" i="2"/>
  <c r="K3541" i="2"/>
  <c r="K3540" i="2"/>
  <c r="L3540" i="2" s="1"/>
  <c r="K3539" i="2"/>
  <c r="L3539" i="2" s="1"/>
  <c r="L3538" i="2"/>
  <c r="K3538" i="2"/>
  <c r="L3537" i="2"/>
  <c r="K3537" i="2"/>
  <c r="K3536" i="2"/>
  <c r="L3536" i="2" s="1"/>
  <c r="K3535" i="2"/>
  <c r="L3535" i="2" s="1"/>
  <c r="K3534" i="2"/>
  <c r="L3534" i="2" s="1"/>
  <c r="K3533" i="2"/>
  <c r="L3533" i="2" s="1"/>
  <c r="L3532" i="2"/>
  <c r="K3532" i="2"/>
  <c r="K3531" i="2"/>
  <c r="L3531" i="2" s="1"/>
  <c r="K3530" i="2"/>
  <c r="L3530" i="2" s="1"/>
  <c r="L3529" i="2"/>
  <c r="K3529" i="2"/>
  <c r="L3528" i="2"/>
  <c r="K3528" i="2"/>
  <c r="K3527" i="2"/>
  <c r="L3527" i="2" s="1"/>
  <c r="L3526" i="2"/>
  <c r="K3526" i="2"/>
  <c r="L3525" i="2"/>
  <c r="K3525" i="2"/>
  <c r="L3524" i="2"/>
  <c r="K3524" i="2"/>
  <c r="K3523" i="2"/>
  <c r="L3523" i="2" s="1"/>
  <c r="K3522" i="2"/>
  <c r="L3522" i="2" s="1"/>
  <c r="K3521" i="2"/>
  <c r="L3521" i="2" s="1"/>
  <c r="K3520" i="2"/>
  <c r="L3520" i="2" s="1"/>
  <c r="L3519" i="2"/>
  <c r="K3519" i="2"/>
  <c r="L3518" i="2"/>
  <c r="K3518" i="2"/>
  <c r="K3517" i="2"/>
  <c r="L3517" i="2" s="1"/>
  <c r="L3516" i="2"/>
  <c r="K3516" i="2"/>
  <c r="K3515" i="2"/>
  <c r="L3515" i="2" s="1"/>
  <c r="K3514" i="2"/>
  <c r="L3514" i="2" s="1"/>
  <c r="K3513" i="2"/>
  <c r="L3513" i="2" s="1"/>
  <c r="K3512" i="2"/>
  <c r="L3512" i="2" s="1"/>
  <c r="L3511" i="2"/>
  <c r="K3511" i="2"/>
  <c r="K3510" i="2"/>
  <c r="L3510" i="2" s="1"/>
  <c r="K3509" i="2"/>
  <c r="L3509" i="2" s="1"/>
  <c r="L3508" i="2"/>
  <c r="K3508" i="2"/>
  <c r="K3507" i="2"/>
  <c r="L3507" i="2" s="1"/>
  <c r="L3506" i="2"/>
  <c r="K3506" i="2"/>
  <c r="L3505" i="2"/>
  <c r="K3505" i="2"/>
  <c r="K3504" i="2"/>
  <c r="L3504" i="2" s="1"/>
  <c r="K3503" i="2"/>
  <c r="L3503" i="2" s="1"/>
  <c r="K3502" i="2"/>
  <c r="L3502" i="2" s="1"/>
  <c r="K3501" i="2"/>
  <c r="L3501" i="2" s="1"/>
  <c r="L3500" i="2"/>
  <c r="K3500" i="2"/>
  <c r="K3499" i="2"/>
  <c r="L3499" i="2" s="1"/>
  <c r="L3498" i="2"/>
  <c r="K3498" i="2"/>
  <c r="K3497" i="2"/>
  <c r="L3497" i="2" s="1"/>
  <c r="L3496" i="2"/>
  <c r="K3496" i="2"/>
  <c r="L3495" i="2"/>
  <c r="K3495" i="2"/>
  <c r="K3494" i="2"/>
  <c r="L3494" i="2" s="1"/>
  <c r="L3493" i="2"/>
  <c r="K3493" i="2"/>
  <c r="K3492" i="2"/>
  <c r="L3492" i="2" s="1"/>
  <c r="K3491" i="2"/>
  <c r="L3491" i="2" s="1"/>
  <c r="K3490" i="2"/>
  <c r="L3490" i="2" s="1"/>
  <c r="K3489" i="2"/>
  <c r="L3489" i="2" s="1"/>
  <c r="K3488" i="2"/>
  <c r="L3488" i="2" s="1"/>
  <c r="L3487" i="2"/>
  <c r="K3487" i="2"/>
  <c r="K3486" i="2"/>
  <c r="L3486" i="2" s="1"/>
  <c r="K3485" i="2"/>
  <c r="L3485" i="2" s="1"/>
  <c r="K3484" i="2"/>
  <c r="L3484" i="2" s="1"/>
  <c r="L3483" i="2"/>
  <c r="K3483" i="2"/>
  <c r="L3482" i="2"/>
  <c r="K3482" i="2"/>
  <c r="K3481" i="2"/>
  <c r="L3481" i="2" s="1"/>
  <c r="L3480" i="2"/>
  <c r="K3480" i="2"/>
  <c r="K3479" i="2"/>
  <c r="L3479" i="2" s="1"/>
  <c r="L3478" i="2"/>
  <c r="K3478" i="2"/>
  <c r="K3477" i="2"/>
  <c r="L3477" i="2" s="1"/>
  <c r="K3476" i="2"/>
  <c r="L3476" i="2" s="1"/>
  <c r="K3475" i="2"/>
  <c r="L3475" i="2" s="1"/>
  <c r="K3474" i="2"/>
  <c r="L3474" i="2" s="1"/>
  <c r="K3473" i="2"/>
  <c r="L3473" i="2" s="1"/>
  <c r="K3472" i="2"/>
  <c r="L3472" i="2" s="1"/>
  <c r="K3471" i="2"/>
  <c r="L3471" i="2" s="1"/>
  <c r="L3470" i="2"/>
  <c r="K3470" i="2"/>
  <c r="L3469" i="2"/>
  <c r="K3469" i="2"/>
  <c r="K3468" i="2"/>
  <c r="L3468" i="2" s="1"/>
  <c r="K3467" i="2"/>
  <c r="L3467" i="2" s="1"/>
  <c r="K3466" i="2"/>
  <c r="L3466" i="2" s="1"/>
  <c r="L3465" i="2"/>
  <c r="K3465" i="2"/>
  <c r="K3464" i="2"/>
  <c r="L3464" i="2" s="1"/>
  <c r="K3463" i="2"/>
  <c r="L3463" i="2" s="1"/>
  <c r="K3462" i="2"/>
  <c r="L3462" i="2" s="1"/>
  <c r="K3461" i="2"/>
  <c r="L3461" i="2" s="1"/>
  <c r="K3460" i="2"/>
  <c r="L3460" i="2" s="1"/>
  <c r="L3459" i="2"/>
  <c r="K3459" i="2"/>
  <c r="K3458" i="2"/>
  <c r="L3458" i="2" s="1"/>
  <c r="L3457" i="2"/>
  <c r="K3457" i="2"/>
  <c r="L3456" i="2"/>
  <c r="K3456" i="2"/>
  <c r="K3455" i="2"/>
  <c r="L3455" i="2" s="1"/>
  <c r="K3454" i="2"/>
  <c r="L3454" i="2" s="1"/>
  <c r="K3453" i="2"/>
  <c r="L3453" i="2" s="1"/>
  <c r="L3452" i="2"/>
  <c r="K3452" i="2"/>
  <c r="K3451" i="2"/>
  <c r="L3451" i="2" s="1"/>
  <c r="K3450" i="2"/>
  <c r="L3450" i="2" s="1"/>
  <c r="K3449" i="2"/>
  <c r="L3449" i="2" s="1"/>
  <c r="K3448" i="2"/>
  <c r="L3448" i="2" s="1"/>
  <c r="L3447" i="2"/>
  <c r="K3447" i="2"/>
  <c r="K3446" i="2"/>
  <c r="L3446" i="2" s="1"/>
  <c r="K3445" i="2"/>
  <c r="L3445" i="2" s="1"/>
  <c r="L3444" i="2"/>
  <c r="K3444" i="2"/>
  <c r="K3443" i="2"/>
  <c r="L3443" i="2" s="1"/>
  <c r="K3442" i="2"/>
  <c r="L3442" i="2" s="1"/>
  <c r="L3441" i="2"/>
  <c r="K3441" i="2"/>
  <c r="K3440" i="2"/>
  <c r="L3440" i="2" s="1"/>
  <c r="L3439" i="2"/>
  <c r="K3439" i="2"/>
  <c r="K3438" i="2"/>
  <c r="L3438" i="2" s="1"/>
  <c r="K3437" i="2"/>
  <c r="L3437" i="2" s="1"/>
  <c r="L3436" i="2"/>
  <c r="K3436" i="2"/>
  <c r="K3435" i="2"/>
  <c r="L3435" i="2" s="1"/>
  <c r="K3434" i="2"/>
  <c r="L3434" i="2" s="1"/>
  <c r="K3433" i="2"/>
  <c r="L3433" i="2" s="1"/>
  <c r="K3432" i="2"/>
  <c r="L3432" i="2" s="1"/>
  <c r="K3431" i="2"/>
  <c r="L3431" i="2" s="1"/>
  <c r="K3430" i="2"/>
  <c r="L3430" i="2" s="1"/>
  <c r="K3429" i="2"/>
  <c r="L3429" i="2" s="1"/>
  <c r="K3428" i="2"/>
  <c r="L3428" i="2" s="1"/>
  <c r="K3427" i="2"/>
  <c r="L3427" i="2" s="1"/>
  <c r="L3426" i="2"/>
  <c r="K3426" i="2"/>
  <c r="K3425" i="2"/>
  <c r="L3425" i="2" s="1"/>
  <c r="L3424" i="2"/>
  <c r="K3424" i="2"/>
  <c r="L3423" i="2"/>
  <c r="K3423" i="2"/>
  <c r="K3422" i="2"/>
  <c r="L3422" i="2" s="1"/>
  <c r="K3421" i="2"/>
  <c r="L3421" i="2" s="1"/>
  <c r="K3420" i="2"/>
  <c r="L3420" i="2" s="1"/>
  <c r="K3419" i="2"/>
  <c r="L3419" i="2" s="1"/>
  <c r="K3418" i="2"/>
  <c r="L3418" i="2" s="1"/>
  <c r="K3417" i="2"/>
  <c r="L3417" i="2" s="1"/>
  <c r="L3416" i="2"/>
  <c r="K3416" i="2"/>
  <c r="L3415" i="2"/>
  <c r="K3415" i="2"/>
  <c r="L3414" i="2"/>
  <c r="K3414" i="2"/>
  <c r="K3413" i="2"/>
  <c r="L3413" i="2" s="1"/>
  <c r="K3412" i="2"/>
  <c r="L3412" i="2" s="1"/>
  <c r="L3411" i="2"/>
  <c r="K3411" i="2"/>
  <c r="L3410" i="2"/>
  <c r="K3410" i="2"/>
  <c r="K3409" i="2"/>
  <c r="L3409" i="2" s="1"/>
  <c r="L3408" i="2"/>
  <c r="K3408" i="2"/>
  <c r="K3407" i="2"/>
  <c r="L3407" i="2" s="1"/>
  <c r="L3406" i="2"/>
  <c r="K3406" i="2"/>
  <c r="K3405" i="2"/>
  <c r="L3405" i="2" s="1"/>
  <c r="K3404" i="2"/>
  <c r="L3404" i="2" s="1"/>
  <c r="L3403" i="2"/>
  <c r="K3403" i="2"/>
  <c r="L3402" i="2"/>
  <c r="K3402" i="2"/>
  <c r="K3401" i="2"/>
  <c r="L3401" i="2" s="1"/>
  <c r="L3400" i="2"/>
  <c r="K3400" i="2"/>
  <c r="K3399" i="2"/>
  <c r="L3399" i="2" s="1"/>
  <c r="L3398" i="2"/>
  <c r="K3398" i="2"/>
  <c r="L3397" i="2"/>
  <c r="K3397" i="2"/>
  <c r="K3396" i="2"/>
  <c r="L3396" i="2" s="1"/>
  <c r="K3395" i="2"/>
  <c r="L3395" i="2" s="1"/>
  <c r="L3394" i="2"/>
  <c r="K3394" i="2"/>
  <c r="L3393" i="2"/>
  <c r="K3393" i="2"/>
  <c r="K3392" i="2"/>
  <c r="L3392" i="2" s="1"/>
  <c r="K3391" i="2"/>
  <c r="L3391" i="2" s="1"/>
  <c r="L3390" i="2"/>
  <c r="K3390" i="2"/>
  <c r="K3389" i="2"/>
  <c r="L3389" i="2" s="1"/>
  <c r="K3388" i="2"/>
  <c r="L3388" i="2" s="1"/>
  <c r="K3387" i="2"/>
  <c r="L3387" i="2" s="1"/>
  <c r="K3386" i="2"/>
  <c r="L3386" i="2" s="1"/>
  <c r="K3385" i="2"/>
  <c r="L3385" i="2" s="1"/>
  <c r="L3384" i="2"/>
  <c r="K3384" i="2"/>
  <c r="K3383" i="2"/>
  <c r="L3383" i="2" s="1"/>
  <c r="L3382" i="2"/>
  <c r="K3382" i="2"/>
  <c r="L3381" i="2"/>
  <c r="K3381" i="2"/>
  <c r="L3380" i="2"/>
  <c r="K3380" i="2"/>
  <c r="K3379" i="2"/>
  <c r="L3379" i="2" s="1"/>
  <c r="K3378" i="2"/>
  <c r="L3378" i="2" s="1"/>
  <c r="K3377" i="2"/>
  <c r="L3377" i="2" s="1"/>
  <c r="K3376" i="2"/>
  <c r="L3376" i="2" s="1"/>
  <c r="L3375" i="2"/>
  <c r="K3375" i="2"/>
  <c r="L3374" i="2"/>
  <c r="K3374" i="2"/>
  <c r="K3373" i="2"/>
  <c r="L3373" i="2" s="1"/>
  <c r="L3372" i="2"/>
  <c r="K3372" i="2"/>
  <c r="K3371" i="2"/>
  <c r="L3371" i="2" s="1"/>
  <c r="L3370" i="2"/>
  <c r="K3370" i="2"/>
  <c r="K3369" i="2"/>
  <c r="L3369" i="2" s="1"/>
  <c r="L3368" i="2"/>
  <c r="K3368" i="2"/>
  <c r="L3367" i="2"/>
  <c r="K3367" i="2"/>
  <c r="K3366" i="2"/>
  <c r="L3366" i="2" s="1"/>
  <c r="K3365" i="2"/>
  <c r="L3365" i="2" s="1"/>
  <c r="L3364" i="2"/>
  <c r="K3364" i="2"/>
  <c r="K3363" i="2"/>
  <c r="L3363" i="2" s="1"/>
  <c r="K3362" i="2"/>
  <c r="L3362" i="2" s="1"/>
  <c r="K3361" i="2"/>
  <c r="L3361" i="2" s="1"/>
  <c r="K3360" i="2"/>
  <c r="L3360" i="2" s="1"/>
  <c r="K3359" i="2"/>
  <c r="L3359" i="2" s="1"/>
  <c r="K3358" i="2"/>
  <c r="L3358" i="2" s="1"/>
  <c r="L3357" i="2"/>
  <c r="K3357" i="2"/>
  <c r="K3356" i="2"/>
  <c r="L3356" i="2" s="1"/>
  <c r="L3355" i="2"/>
  <c r="K3355" i="2"/>
  <c r="L3354" i="2"/>
  <c r="K3354" i="2"/>
  <c r="K3353" i="2"/>
  <c r="L3353" i="2" s="1"/>
  <c r="L3352" i="2"/>
  <c r="K3352" i="2"/>
  <c r="L3351" i="2"/>
  <c r="K3351" i="2"/>
  <c r="K3350" i="2"/>
  <c r="L3350" i="2" s="1"/>
  <c r="K3349" i="2"/>
  <c r="L3349" i="2" s="1"/>
  <c r="L3348" i="2"/>
  <c r="K3348" i="2"/>
  <c r="K3347" i="2"/>
  <c r="L3347" i="2" s="1"/>
  <c r="L3346" i="2"/>
  <c r="K3346" i="2"/>
  <c r="L3345" i="2"/>
  <c r="K3345" i="2"/>
  <c r="K3344" i="2"/>
  <c r="L3344" i="2" s="1"/>
  <c r="L3343" i="2"/>
  <c r="K3343" i="2"/>
  <c r="K3342" i="2"/>
  <c r="L3342" i="2" s="1"/>
  <c r="K3341" i="2"/>
  <c r="L3341" i="2" s="1"/>
  <c r="L3340" i="2"/>
  <c r="K3340" i="2"/>
  <c r="L3339" i="2"/>
  <c r="K3339" i="2"/>
  <c r="K3338" i="2"/>
  <c r="L3338" i="2" s="1"/>
  <c r="K3337" i="2"/>
  <c r="L3337" i="2" s="1"/>
  <c r="L3336" i="2"/>
  <c r="K3336" i="2"/>
  <c r="K3335" i="2"/>
  <c r="L3335" i="2" s="1"/>
  <c r="L3334" i="2"/>
  <c r="K3334" i="2"/>
  <c r="L3333" i="2"/>
  <c r="K3333" i="2"/>
  <c r="K3332" i="2"/>
  <c r="L3332" i="2" s="1"/>
  <c r="L3331" i="2"/>
  <c r="K3331" i="2"/>
  <c r="K3330" i="2"/>
  <c r="L3330" i="2" s="1"/>
  <c r="K3329" i="2"/>
  <c r="L3329" i="2" s="1"/>
  <c r="L3328" i="2"/>
  <c r="K3328" i="2"/>
  <c r="L3327" i="2"/>
  <c r="K3327" i="2"/>
  <c r="K3326" i="2"/>
  <c r="L3326" i="2" s="1"/>
  <c r="K3325" i="2"/>
  <c r="L3325" i="2" s="1"/>
  <c r="L3324" i="2"/>
  <c r="K3324" i="2"/>
  <c r="K3323" i="2"/>
  <c r="L3323" i="2" s="1"/>
  <c r="L3322" i="2"/>
  <c r="K3322" i="2"/>
  <c r="L3321" i="2"/>
  <c r="K3321" i="2"/>
  <c r="K3320" i="2"/>
  <c r="L3320" i="2" s="1"/>
  <c r="L3319" i="2"/>
  <c r="K3319" i="2"/>
  <c r="K3318" i="2"/>
  <c r="L3318" i="2" s="1"/>
  <c r="K3317" i="2"/>
  <c r="L3317" i="2" s="1"/>
  <c r="L3316" i="2"/>
  <c r="K3316" i="2"/>
  <c r="L3315" i="2"/>
  <c r="K3315" i="2"/>
  <c r="K3314" i="2"/>
  <c r="L3314" i="2" s="1"/>
  <c r="K3313" i="2"/>
  <c r="L3313" i="2" s="1"/>
  <c r="L3312" i="2"/>
  <c r="K3312" i="2"/>
  <c r="K3311" i="2"/>
  <c r="L3311" i="2" s="1"/>
  <c r="K3310" i="2"/>
  <c r="L3310" i="2" s="1"/>
  <c r="L3309" i="2"/>
  <c r="K3309" i="2"/>
  <c r="K3308" i="2"/>
  <c r="L3308" i="2" s="1"/>
  <c r="K3307" i="2"/>
  <c r="L3307" i="2" s="1"/>
  <c r="L3306" i="2"/>
  <c r="K3306" i="2"/>
  <c r="K3305" i="2"/>
  <c r="L3305" i="2" s="1"/>
  <c r="K3304" i="2"/>
  <c r="L3304" i="2" s="1"/>
  <c r="L3303" i="2"/>
  <c r="K3303" i="2"/>
  <c r="K3302" i="2"/>
  <c r="L3302" i="2" s="1"/>
  <c r="L3301" i="2"/>
  <c r="K3301" i="2"/>
  <c r="K3300" i="2"/>
  <c r="L3300" i="2" s="1"/>
  <c r="K3299" i="2"/>
  <c r="L3299" i="2" s="1"/>
  <c r="K3298" i="2"/>
  <c r="L3298" i="2" s="1"/>
  <c r="L3297" i="2"/>
  <c r="K3297" i="2"/>
  <c r="K3296" i="2"/>
  <c r="L3296" i="2" s="1"/>
  <c r="K3295" i="2"/>
  <c r="L3295" i="2" s="1"/>
  <c r="L3294" i="2"/>
  <c r="K3294" i="2"/>
  <c r="K3293" i="2"/>
  <c r="L3293" i="2" s="1"/>
  <c r="K3292" i="2"/>
  <c r="L3292" i="2" s="1"/>
  <c r="L3291" i="2"/>
  <c r="K3291" i="2"/>
  <c r="K3290" i="2"/>
  <c r="L3290" i="2" s="1"/>
  <c r="K3289" i="2"/>
  <c r="L3289" i="2" s="1"/>
  <c r="L3288" i="2"/>
  <c r="K3288" i="2"/>
  <c r="K3287" i="2"/>
  <c r="L3287" i="2" s="1"/>
  <c r="K3286" i="2"/>
  <c r="L3286" i="2" s="1"/>
  <c r="L3285" i="2"/>
  <c r="K3285" i="2"/>
  <c r="K3284" i="2"/>
  <c r="L3284" i="2" s="1"/>
  <c r="K3283" i="2"/>
  <c r="L3283" i="2" s="1"/>
  <c r="L3282" i="2"/>
  <c r="K3282" i="2"/>
  <c r="K3281" i="2"/>
  <c r="L3281" i="2" s="1"/>
  <c r="K3280" i="2"/>
  <c r="L3280" i="2" s="1"/>
  <c r="L3279" i="2"/>
  <c r="K3279" i="2"/>
  <c r="K3278" i="2"/>
  <c r="L3278" i="2" s="1"/>
  <c r="L3277" i="2"/>
  <c r="K3277" i="2"/>
  <c r="K3276" i="2"/>
  <c r="L3276" i="2" s="1"/>
  <c r="K3275" i="2"/>
  <c r="L3275" i="2" s="1"/>
  <c r="K3274" i="2"/>
  <c r="L3274" i="2" s="1"/>
  <c r="L3273" i="2"/>
  <c r="K3273" i="2"/>
  <c r="K3272" i="2"/>
  <c r="L3272" i="2" s="1"/>
  <c r="K3271" i="2"/>
  <c r="L3271" i="2" s="1"/>
  <c r="L3270" i="2"/>
  <c r="K3270" i="2"/>
  <c r="K3269" i="2"/>
  <c r="L3269" i="2" s="1"/>
  <c r="K3268" i="2"/>
  <c r="L3268" i="2" s="1"/>
  <c r="L3267" i="2"/>
  <c r="K3267" i="2"/>
  <c r="K3266" i="2"/>
  <c r="L3266" i="2" s="1"/>
  <c r="K3265" i="2"/>
  <c r="L3265" i="2" s="1"/>
  <c r="L3264" i="2"/>
  <c r="K3264" i="2"/>
  <c r="K3263" i="2"/>
  <c r="L3263" i="2" s="1"/>
  <c r="K3262" i="2"/>
  <c r="L3262" i="2" s="1"/>
  <c r="L3261" i="2"/>
  <c r="K3261" i="2"/>
  <c r="K3260" i="2"/>
  <c r="L3260" i="2" s="1"/>
  <c r="K3259" i="2"/>
  <c r="L3259" i="2" s="1"/>
  <c r="L3258" i="2"/>
  <c r="K3258" i="2"/>
  <c r="K3257" i="2"/>
  <c r="L3257" i="2" s="1"/>
  <c r="K3256" i="2"/>
  <c r="L3256" i="2" s="1"/>
  <c r="L3255" i="2"/>
  <c r="K3255" i="2"/>
  <c r="K3254" i="2"/>
  <c r="L3254" i="2" s="1"/>
  <c r="L3253" i="2"/>
  <c r="K3253" i="2"/>
  <c r="K3252" i="2"/>
  <c r="L3252" i="2" s="1"/>
  <c r="K3251" i="2"/>
  <c r="L3251" i="2" s="1"/>
  <c r="K3250" i="2"/>
  <c r="L3250" i="2" s="1"/>
  <c r="L3249" i="2"/>
  <c r="K3249" i="2"/>
  <c r="K3248" i="2"/>
  <c r="L3248" i="2" s="1"/>
  <c r="K3247" i="2"/>
  <c r="L3247" i="2" s="1"/>
  <c r="L3246" i="2"/>
  <c r="K3246" i="2"/>
  <c r="K3245" i="2"/>
  <c r="L3245" i="2" s="1"/>
  <c r="K3244" i="2"/>
  <c r="L3244" i="2" s="1"/>
  <c r="L3243" i="2"/>
  <c r="K3243" i="2"/>
  <c r="K3242" i="2"/>
  <c r="L3242" i="2" s="1"/>
  <c r="K3241" i="2"/>
  <c r="L3241" i="2" s="1"/>
  <c r="L3240" i="2"/>
  <c r="K3240" i="2"/>
  <c r="K3239" i="2"/>
  <c r="L3239" i="2" s="1"/>
  <c r="K3238" i="2"/>
  <c r="L3238" i="2" s="1"/>
  <c r="L3237" i="2"/>
  <c r="K3237" i="2"/>
  <c r="K3236" i="2"/>
  <c r="L3236" i="2" s="1"/>
  <c r="K3235" i="2"/>
  <c r="L3235" i="2" s="1"/>
  <c r="L3234" i="2"/>
  <c r="K3234" i="2"/>
  <c r="K3233" i="2"/>
  <c r="L3233" i="2" s="1"/>
  <c r="K3232" i="2"/>
  <c r="L3232" i="2" s="1"/>
  <c r="L3231" i="2"/>
  <c r="K3231" i="2"/>
  <c r="K3230" i="2"/>
  <c r="L3230" i="2" s="1"/>
  <c r="L3229" i="2"/>
  <c r="K3229" i="2"/>
  <c r="L3228" i="2"/>
  <c r="K3228" i="2"/>
  <c r="K3227" i="2"/>
  <c r="L3227" i="2" s="1"/>
  <c r="K3226" i="2"/>
  <c r="L3226" i="2" s="1"/>
  <c r="L3225" i="2"/>
  <c r="K3225" i="2"/>
  <c r="K3224" i="2"/>
  <c r="L3224" i="2" s="1"/>
  <c r="K3223" i="2"/>
  <c r="L3223" i="2" s="1"/>
  <c r="K3222" i="2"/>
  <c r="L3222" i="2" s="1"/>
  <c r="K3221" i="2"/>
  <c r="L3221" i="2" s="1"/>
  <c r="K3220" i="2"/>
  <c r="L3220" i="2" s="1"/>
  <c r="L3219" i="2"/>
  <c r="K3219" i="2"/>
  <c r="K3218" i="2"/>
  <c r="L3218" i="2" s="1"/>
  <c r="K3217" i="2"/>
  <c r="L3217" i="2" s="1"/>
  <c r="L3216" i="2"/>
  <c r="K3216" i="2"/>
  <c r="K3215" i="2"/>
  <c r="L3215" i="2" s="1"/>
  <c r="K3214" i="2"/>
  <c r="L3214" i="2" s="1"/>
  <c r="L3213" i="2"/>
  <c r="K3213" i="2"/>
  <c r="K3212" i="2"/>
  <c r="L3212" i="2" s="1"/>
  <c r="K3211" i="2"/>
  <c r="L3211" i="2" s="1"/>
  <c r="L3210" i="2"/>
  <c r="K3210" i="2"/>
  <c r="K3209" i="2"/>
  <c r="L3209" i="2" s="1"/>
  <c r="K3208" i="2"/>
  <c r="L3208" i="2" s="1"/>
  <c r="L3207" i="2"/>
  <c r="K3207" i="2"/>
  <c r="K3206" i="2"/>
  <c r="L3206" i="2" s="1"/>
  <c r="L3205" i="2"/>
  <c r="K3205" i="2"/>
  <c r="L3204" i="2"/>
  <c r="K3204" i="2"/>
  <c r="K3203" i="2"/>
  <c r="L3203" i="2" s="1"/>
  <c r="K3202" i="2"/>
  <c r="L3202" i="2" s="1"/>
  <c r="L3201" i="2"/>
  <c r="K3201" i="2"/>
  <c r="K3200" i="2"/>
  <c r="L3200" i="2" s="1"/>
  <c r="K3199" i="2"/>
  <c r="L3199" i="2" s="1"/>
  <c r="K3198" i="2"/>
  <c r="L3198" i="2" s="1"/>
  <c r="K3197" i="2"/>
  <c r="L3197" i="2" s="1"/>
  <c r="K3196" i="2"/>
  <c r="L3196" i="2" s="1"/>
  <c r="L3195" i="2"/>
  <c r="K3195" i="2"/>
  <c r="K3194" i="2"/>
  <c r="L3194" i="2" s="1"/>
  <c r="K3193" i="2"/>
  <c r="L3193" i="2" s="1"/>
  <c r="L3192" i="2"/>
  <c r="K3192" i="2"/>
  <c r="K3191" i="2"/>
  <c r="L3191" i="2" s="1"/>
  <c r="K3190" i="2"/>
  <c r="L3190" i="2" s="1"/>
  <c r="L3189" i="2"/>
  <c r="K3189" i="2"/>
  <c r="K3188" i="2"/>
  <c r="L3188" i="2" s="1"/>
  <c r="K3187" i="2"/>
  <c r="L3187" i="2" s="1"/>
  <c r="L3186" i="2"/>
  <c r="K3186" i="2"/>
  <c r="K3185" i="2"/>
  <c r="L3185" i="2" s="1"/>
  <c r="K3184" i="2"/>
  <c r="L3184" i="2" s="1"/>
  <c r="L3183" i="2"/>
  <c r="K3183" i="2"/>
  <c r="K3182" i="2"/>
  <c r="L3182" i="2" s="1"/>
  <c r="L3181" i="2"/>
  <c r="K3181" i="2"/>
  <c r="L3180" i="2"/>
  <c r="K3180" i="2"/>
  <c r="K3179" i="2"/>
  <c r="L3179" i="2" s="1"/>
  <c r="K3178" i="2"/>
  <c r="L3178" i="2" s="1"/>
  <c r="L3177" i="2"/>
  <c r="K3177" i="2"/>
  <c r="K3176" i="2"/>
  <c r="L3176" i="2" s="1"/>
  <c r="K3175" i="2"/>
  <c r="L3175" i="2" s="1"/>
  <c r="L3174" i="2"/>
  <c r="K3174" i="2"/>
  <c r="K3173" i="2"/>
  <c r="L3173" i="2" s="1"/>
  <c r="K3172" i="2"/>
  <c r="L3172" i="2" s="1"/>
  <c r="L3171" i="2"/>
  <c r="K3171" i="2"/>
  <c r="K3170" i="2"/>
  <c r="L3170" i="2" s="1"/>
  <c r="K3169" i="2"/>
  <c r="L3169" i="2" s="1"/>
  <c r="L3168" i="2"/>
  <c r="K3168" i="2"/>
  <c r="K3167" i="2"/>
  <c r="L3167" i="2" s="1"/>
  <c r="K3166" i="2"/>
  <c r="L3166" i="2" s="1"/>
  <c r="L3165" i="2"/>
  <c r="K3165" i="2"/>
  <c r="K3164" i="2"/>
  <c r="L3164" i="2" s="1"/>
  <c r="K3163" i="2"/>
  <c r="L3163" i="2" s="1"/>
  <c r="L3162" i="2"/>
  <c r="K3162" i="2"/>
  <c r="K3161" i="2"/>
  <c r="L3161" i="2" s="1"/>
  <c r="K3160" i="2"/>
  <c r="L3160" i="2" s="1"/>
  <c r="L3159" i="2"/>
  <c r="K3159" i="2"/>
  <c r="K3158" i="2"/>
  <c r="L3158" i="2" s="1"/>
  <c r="L3157" i="2"/>
  <c r="K3157" i="2"/>
  <c r="L3156" i="2"/>
  <c r="K3156" i="2"/>
  <c r="K3155" i="2"/>
  <c r="L3155" i="2" s="1"/>
  <c r="K3154" i="2"/>
  <c r="L3154" i="2" s="1"/>
  <c r="L3153" i="2"/>
  <c r="K3153" i="2"/>
  <c r="K3152" i="2"/>
  <c r="L3152" i="2" s="1"/>
  <c r="K3151" i="2"/>
  <c r="L3151" i="2" s="1"/>
  <c r="L3150" i="2"/>
  <c r="K3150" i="2"/>
  <c r="K3149" i="2"/>
  <c r="L3149" i="2" s="1"/>
  <c r="K3148" i="2"/>
  <c r="L3148" i="2" s="1"/>
  <c r="L3147" i="2"/>
  <c r="K3147" i="2"/>
  <c r="K3146" i="2"/>
  <c r="L3146" i="2" s="1"/>
  <c r="K3145" i="2"/>
  <c r="L3145" i="2" s="1"/>
  <c r="L3144" i="2"/>
  <c r="K3144" i="2"/>
  <c r="K3143" i="2"/>
  <c r="L3143" i="2" s="1"/>
  <c r="K3142" i="2"/>
  <c r="L3142" i="2" s="1"/>
  <c r="L3141" i="2"/>
  <c r="K3141" i="2"/>
  <c r="K3140" i="2"/>
  <c r="L3140" i="2" s="1"/>
  <c r="K3139" i="2"/>
  <c r="L3139" i="2" s="1"/>
  <c r="L3138" i="2"/>
  <c r="K3138" i="2"/>
  <c r="K3137" i="2"/>
  <c r="L3137" i="2" s="1"/>
  <c r="K3136" i="2"/>
  <c r="L3136" i="2" s="1"/>
  <c r="L3135" i="2"/>
  <c r="K3135" i="2"/>
  <c r="K3134" i="2"/>
  <c r="L3134" i="2" s="1"/>
  <c r="L3133" i="2"/>
  <c r="K3133" i="2"/>
  <c r="L3132" i="2"/>
  <c r="K3132" i="2"/>
  <c r="K3131" i="2"/>
  <c r="L3131" i="2" s="1"/>
  <c r="K3130" i="2"/>
  <c r="L3130" i="2" s="1"/>
  <c r="L3129" i="2"/>
  <c r="K3129" i="2"/>
  <c r="K3128" i="2"/>
  <c r="L3128" i="2" s="1"/>
  <c r="K3127" i="2"/>
  <c r="L3127" i="2" s="1"/>
  <c r="K3126" i="2"/>
  <c r="L3126" i="2" s="1"/>
  <c r="K3125" i="2"/>
  <c r="L3125" i="2" s="1"/>
  <c r="L3124" i="2"/>
  <c r="K3124" i="2"/>
  <c r="K3123" i="2"/>
  <c r="L3123" i="2" s="1"/>
  <c r="K3122" i="2"/>
  <c r="L3122" i="2" s="1"/>
  <c r="K3121" i="2"/>
  <c r="L3121" i="2" s="1"/>
  <c r="K3120" i="2"/>
  <c r="L3120" i="2" s="1"/>
  <c r="K3119" i="2"/>
  <c r="L3119" i="2" s="1"/>
  <c r="L3118" i="2"/>
  <c r="K3118" i="2"/>
  <c r="L3117" i="2"/>
  <c r="K3117" i="2"/>
  <c r="K3116" i="2"/>
  <c r="L3116" i="2" s="1"/>
  <c r="L3115" i="2"/>
  <c r="K3115" i="2"/>
  <c r="K3114" i="2"/>
  <c r="L3114" i="2" s="1"/>
  <c r="K3113" i="2"/>
  <c r="L3113" i="2" s="1"/>
  <c r="L3112" i="2"/>
  <c r="K3112" i="2"/>
  <c r="L3111" i="2"/>
  <c r="K3111" i="2"/>
  <c r="K3110" i="2"/>
  <c r="L3110" i="2" s="1"/>
  <c r="K3109" i="2"/>
  <c r="L3109" i="2" s="1"/>
  <c r="L3108" i="2"/>
  <c r="K3108" i="2"/>
  <c r="K3107" i="2"/>
  <c r="L3107" i="2" s="1"/>
  <c r="L3106" i="2"/>
  <c r="K3106" i="2"/>
  <c r="L3105" i="2"/>
  <c r="K3105" i="2"/>
  <c r="K3104" i="2"/>
  <c r="L3104" i="2" s="1"/>
  <c r="K3103" i="2"/>
  <c r="L3103" i="2" s="1"/>
  <c r="K3102" i="2"/>
  <c r="L3102" i="2" s="1"/>
  <c r="K3101" i="2"/>
  <c r="L3101" i="2" s="1"/>
  <c r="K3100" i="2"/>
  <c r="L3100" i="2" s="1"/>
  <c r="L3099" i="2"/>
  <c r="K3099" i="2"/>
  <c r="K3098" i="2"/>
  <c r="L3098" i="2" s="1"/>
  <c r="K3097" i="2"/>
  <c r="L3097" i="2" s="1"/>
  <c r="K3096" i="2"/>
  <c r="L3096" i="2" s="1"/>
  <c r="K3095" i="2"/>
  <c r="L3095" i="2" s="1"/>
  <c r="K3094" i="2"/>
  <c r="L3094" i="2" s="1"/>
  <c r="K3093" i="2"/>
  <c r="L3093" i="2" s="1"/>
  <c r="K3092" i="2"/>
  <c r="L3092" i="2" s="1"/>
  <c r="K3091" i="2"/>
  <c r="L3091" i="2" s="1"/>
  <c r="K3090" i="2"/>
  <c r="L3090" i="2" s="1"/>
  <c r="K3089" i="2"/>
  <c r="L3089" i="2" s="1"/>
  <c r="L3088" i="2"/>
  <c r="K3088" i="2"/>
  <c r="K3087" i="2"/>
  <c r="L3087" i="2" s="1"/>
  <c r="K3086" i="2"/>
  <c r="L3086" i="2" s="1"/>
  <c r="K3085" i="2"/>
  <c r="L3085" i="2" s="1"/>
  <c r="K3084" i="2"/>
  <c r="L3084" i="2" s="1"/>
  <c r="K3083" i="2"/>
  <c r="L3083" i="2" s="1"/>
  <c r="L3082" i="2"/>
  <c r="K3082" i="2"/>
  <c r="L3081" i="2"/>
  <c r="K3081" i="2"/>
  <c r="K3080" i="2"/>
  <c r="L3080" i="2" s="1"/>
  <c r="L3079" i="2"/>
  <c r="K3079" i="2"/>
  <c r="K3078" i="2"/>
  <c r="L3078" i="2" s="1"/>
  <c r="K3077" i="2"/>
  <c r="L3077" i="2" s="1"/>
  <c r="L3076" i="2"/>
  <c r="K3076" i="2"/>
  <c r="L3075" i="2"/>
  <c r="K3075" i="2"/>
  <c r="K3074" i="2"/>
  <c r="L3074" i="2" s="1"/>
  <c r="K3073" i="2"/>
  <c r="L3073" i="2" s="1"/>
  <c r="L3072" i="2"/>
  <c r="K3072" i="2"/>
  <c r="K3071" i="2"/>
  <c r="L3071" i="2" s="1"/>
  <c r="L3070" i="2"/>
  <c r="K3070" i="2"/>
  <c r="L3069" i="2"/>
  <c r="K3069" i="2"/>
  <c r="K3068" i="2"/>
  <c r="L3068" i="2" s="1"/>
  <c r="K3067" i="2"/>
  <c r="L3067" i="2" s="1"/>
  <c r="K3066" i="2"/>
  <c r="L3066" i="2" s="1"/>
  <c r="K3065" i="2"/>
  <c r="L3065" i="2" s="1"/>
  <c r="K3064" i="2"/>
  <c r="L3064" i="2" s="1"/>
  <c r="L3063" i="2"/>
  <c r="K3063" i="2"/>
  <c r="K3062" i="2"/>
  <c r="L3062" i="2" s="1"/>
  <c r="K3061" i="2"/>
  <c r="L3061" i="2" s="1"/>
  <c r="K3060" i="2"/>
  <c r="L3060" i="2" s="1"/>
  <c r="K3059" i="2"/>
  <c r="L3059" i="2" s="1"/>
  <c r="K3058" i="2"/>
  <c r="L3058" i="2" s="1"/>
  <c r="K3057" i="2"/>
  <c r="L3057" i="2" s="1"/>
  <c r="K3056" i="2"/>
  <c r="L3056" i="2" s="1"/>
  <c r="K3055" i="2"/>
  <c r="L3055" i="2" s="1"/>
  <c r="K3054" i="2"/>
  <c r="L3054" i="2" s="1"/>
  <c r="K3053" i="2"/>
  <c r="L3053" i="2" s="1"/>
  <c r="L3052" i="2"/>
  <c r="K3052" i="2"/>
  <c r="K3051" i="2"/>
  <c r="L3051" i="2" s="1"/>
  <c r="K3050" i="2"/>
  <c r="L3050" i="2" s="1"/>
  <c r="K3049" i="2"/>
  <c r="L3049" i="2" s="1"/>
  <c r="K3048" i="2"/>
  <c r="L3048" i="2" s="1"/>
  <c r="K3047" i="2"/>
  <c r="L3047" i="2" s="1"/>
  <c r="L3046" i="2"/>
  <c r="K3046" i="2"/>
  <c r="L3045" i="2"/>
  <c r="K3045" i="2"/>
  <c r="K3044" i="2"/>
  <c r="L3044" i="2" s="1"/>
  <c r="L3043" i="2"/>
  <c r="K3043" i="2"/>
  <c r="K3042" i="2"/>
  <c r="L3042" i="2" s="1"/>
  <c r="K3041" i="2"/>
  <c r="L3041" i="2" s="1"/>
  <c r="L3040" i="2"/>
  <c r="K3040" i="2"/>
  <c r="L3039" i="2"/>
  <c r="K3039" i="2"/>
  <c r="K3038" i="2"/>
  <c r="L3038" i="2" s="1"/>
  <c r="K3037" i="2"/>
  <c r="L3037" i="2" s="1"/>
  <c r="L3036" i="2"/>
  <c r="K3036" i="2"/>
  <c r="K3035" i="2"/>
  <c r="L3035" i="2" s="1"/>
  <c r="L3034" i="2"/>
  <c r="K3034" i="2"/>
  <c r="L3033" i="2"/>
  <c r="K3033" i="2"/>
  <c r="L3032" i="2"/>
  <c r="K3032" i="2"/>
  <c r="L3031" i="2"/>
  <c r="K3031" i="2"/>
  <c r="K3030" i="2"/>
  <c r="L3030" i="2" s="1"/>
  <c r="K3029" i="2"/>
  <c r="L3029" i="2" s="1"/>
  <c r="K3028" i="2"/>
  <c r="L3028" i="2" s="1"/>
  <c r="K3027" i="2"/>
  <c r="L3027" i="2" s="1"/>
  <c r="K3026" i="2"/>
  <c r="L3026" i="2" s="1"/>
  <c r="K3025" i="2"/>
  <c r="L3025" i="2" s="1"/>
  <c r="K3024" i="2"/>
  <c r="L3024" i="2" s="1"/>
  <c r="K3023" i="2"/>
  <c r="L3023" i="2" s="1"/>
  <c r="K3022" i="2"/>
  <c r="L3022" i="2" s="1"/>
  <c r="L3021" i="2"/>
  <c r="K3021" i="2"/>
  <c r="K3020" i="2"/>
  <c r="L3020" i="2" s="1"/>
  <c r="L3019" i="2"/>
  <c r="K3019" i="2"/>
  <c r="L3018" i="2"/>
  <c r="K3018" i="2"/>
  <c r="K3017" i="2"/>
  <c r="L3017" i="2" s="1"/>
  <c r="L3016" i="2"/>
  <c r="K3016" i="2"/>
  <c r="K3015" i="2"/>
  <c r="L3015" i="2" s="1"/>
  <c r="K3014" i="2"/>
  <c r="L3014" i="2" s="1"/>
  <c r="L3013" i="2"/>
  <c r="K3013" i="2"/>
  <c r="K3012" i="2"/>
  <c r="L3012" i="2" s="1"/>
  <c r="K3011" i="2"/>
  <c r="L3011" i="2" s="1"/>
  <c r="K3010" i="2"/>
  <c r="L3010" i="2" s="1"/>
  <c r="K3009" i="2"/>
  <c r="L3009" i="2" s="1"/>
  <c r="L3008" i="2"/>
  <c r="K3008" i="2"/>
  <c r="L3007" i="2"/>
  <c r="K3007" i="2"/>
  <c r="L3006" i="2"/>
  <c r="K3006" i="2"/>
  <c r="K3005" i="2"/>
  <c r="L3005" i="2" s="1"/>
  <c r="K3004" i="2"/>
  <c r="L3004" i="2" s="1"/>
  <c r="L3003" i="2"/>
  <c r="K3003" i="2"/>
  <c r="K3002" i="2"/>
  <c r="L3002" i="2" s="1"/>
  <c r="K3001" i="2"/>
  <c r="L3001" i="2" s="1"/>
  <c r="L3000" i="2"/>
  <c r="K3000" i="2"/>
  <c r="K2999" i="2"/>
  <c r="L2999" i="2" s="1"/>
  <c r="K2998" i="2"/>
  <c r="L2998" i="2" s="1"/>
  <c r="K2997" i="2"/>
  <c r="L2997" i="2" s="1"/>
  <c r="K2996" i="2"/>
  <c r="L2996" i="2" s="1"/>
  <c r="L2995" i="2"/>
  <c r="K2995" i="2"/>
  <c r="L2994" i="2"/>
  <c r="K2994" i="2"/>
  <c r="K2993" i="2"/>
  <c r="L2993" i="2" s="1"/>
  <c r="K2992" i="2"/>
  <c r="L2992" i="2" s="1"/>
  <c r="K2991" i="2"/>
  <c r="L2991" i="2" s="1"/>
  <c r="L2990" i="2"/>
  <c r="K2990" i="2"/>
  <c r="K2989" i="2"/>
  <c r="L2989" i="2" s="1"/>
  <c r="K2988" i="2"/>
  <c r="L2988" i="2" s="1"/>
  <c r="K2987" i="2"/>
  <c r="L2987" i="2" s="1"/>
  <c r="L2986" i="2"/>
  <c r="K2986" i="2"/>
  <c r="K2985" i="2"/>
  <c r="L2985" i="2" s="1"/>
  <c r="K2984" i="2"/>
  <c r="L2984" i="2" s="1"/>
  <c r="K2983" i="2"/>
  <c r="L2983" i="2" s="1"/>
  <c r="L2982" i="2"/>
  <c r="K2982" i="2"/>
  <c r="K2981" i="2"/>
  <c r="L2981" i="2" s="1"/>
  <c r="L2980" i="2"/>
  <c r="K2980" i="2"/>
  <c r="K2979" i="2"/>
  <c r="L2979" i="2" s="1"/>
  <c r="K2978" i="2"/>
  <c r="L2978" i="2" s="1"/>
  <c r="L2977" i="2"/>
  <c r="K2977" i="2"/>
  <c r="K2976" i="2"/>
  <c r="L2976" i="2" s="1"/>
  <c r="K2975" i="2"/>
  <c r="L2975" i="2" s="1"/>
  <c r="L2974" i="2"/>
  <c r="K2974" i="2"/>
  <c r="L2973" i="2"/>
  <c r="K2973" i="2"/>
  <c r="K2972" i="2"/>
  <c r="L2972" i="2" s="1"/>
  <c r="K2971" i="2"/>
  <c r="L2971" i="2" s="1"/>
  <c r="K2970" i="2"/>
  <c r="L2970" i="2" s="1"/>
  <c r="K2969" i="2"/>
  <c r="L2969" i="2" s="1"/>
  <c r="K2968" i="2"/>
  <c r="L2968" i="2" s="1"/>
  <c r="K2967" i="2"/>
  <c r="L2967" i="2" s="1"/>
  <c r="K2966" i="2"/>
  <c r="L2966" i="2" s="1"/>
  <c r="K2965" i="2"/>
  <c r="L2965" i="2" s="1"/>
  <c r="L2964" i="2"/>
  <c r="K2964" i="2"/>
  <c r="K2963" i="2"/>
  <c r="L2963" i="2" s="1"/>
  <c r="L2962" i="2"/>
  <c r="K2962" i="2"/>
  <c r="K2961" i="2"/>
  <c r="L2961" i="2" s="1"/>
  <c r="L2960" i="2"/>
  <c r="K2960" i="2"/>
  <c r="K2959" i="2"/>
  <c r="L2959" i="2" s="1"/>
  <c r="K2958" i="2"/>
  <c r="L2958" i="2" s="1"/>
  <c r="K2957" i="2"/>
  <c r="L2957" i="2" s="1"/>
  <c r="K2956" i="2"/>
  <c r="L2956" i="2" s="1"/>
  <c r="K2955" i="2"/>
  <c r="L2955" i="2" s="1"/>
  <c r="L2954" i="2"/>
  <c r="K2954" i="2"/>
  <c r="K2953" i="2"/>
  <c r="L2953" i="2" s="1"/>
  <c r="K2952" i="2"/>
  <c r="L2952" i="2" s="1"/>
  <c r="K2951" i="2"/>
  <c r="L2951" i="2" s="1"/>
  <c r="K2950" i="2"/>
  <c r="L2950" i="2" s="1"/>
  <c r="L2949" i="2"/>
  <c r="K2949" i="2"/>
  <c r="K2948" i="2"/>
  <c r="L2948" i="2" s="1"/>
  <c r="L2947" i="2"/>
  <c r="K2947" i="2"/>
  <c r="K2946" i="2"/>
  <c r="L2946" i="2" s="1"/>
  <c r="K2945" i="2"/>
  <c r="L2945" i="2" s="1"/>
  <c r="L2944" i="2"/>
  <c r="K2944" i="2"/>
  <c r="K2943" i="2"/>
  <c r="L2943" i="2" s="1"/>
  <c r="K2942" i="2"/>
  <c r="L2942" i="2" s="1"/>
  <c r="K2941" i="2"/>
  <c r="L2941" i="2" s="1"/>
  <c r="K2940" i="2"/>
  <c r="L2940" i="2" s="1"/>
  <c r="K2939" i="2"/>
  <c r="L2939" i="2" s="1"/>
  <c r="K2938" i="2"/>
  <c r="L2938" i="2" s="1"/>
  <c r="K2937" i="2"/>
  <c r="L2937" i="2" s="1"/>
  <c r="L2936" i="2"/>
  <c r="K2936" i="2"/>
  <c r="K2935" i="2"/>
  <c r="L2935" i="2" s="1"/>
  <c r="L2934" i="2"/>
  <c r="K2934" i="2"/>
  <c r="K2933" i="2"/>
  <c r="L2933" i="2" s="1"/>
  <c r="K2932" i="2"/>
  <c r="L2932" i="2" s="1"/>
  <c r="L2931" i="2"/>
  <c r="K2931" i="2"/>
  <c r="K2930" i="2"/>
  <c r="L2930" i="2" s="1"/>
  <c r="K2929" i="2"/>
  <c r="L2929" i="2" s="1"/>
  <c r="L2928" i="2"/>
  <c r="K2928" i="2"/>
  <c r="K2927" i="2"/>
  <c r="L2927" i="2" s="1"/>
  <c r="K2926" i="2"/>
  <c r="L2926" i="2" s="1"/>
  <c r="K2925" i="2"/>
  <c r="L2925" i="2" s="1"/>
  <c r="K2924" i="2"/>
  <c r="L2924" i="2" s="1"/>
  <c r="L2923" i="2"/>
  <c r="K2923" i="2"/>
  <c r="K2922" i="2"/>
  <c r="L2922" i="2" s="1"/>
  <c r="K2921" i="2"/>
  <c r="L2921" i="2" s="1"/>
  <c r="K2920" i="2"/>
  <c r="L2920" i="2" s="1"/>
  <c r="K2919" i="2"/>
  <c r="L2919" i="2" s="1"/>
  <c r="L2918" i="2"/>
  <c r="K2918" i="2"/>
  <c r="K2917" i="2"/>
  <c r="L2917" i="2" s="1"/>
  <c r="K2916" i="2"/>
  <c r="L2916" i="2" s="1"/>
  <c r="K2915" i="2"/>
  <c r="L2915" i="2" s="1"/>
  <c r="L2914" i="2"/>
  <c r="K2914" i="2"/>
  <c r="K2913" i="2"/>
  <c r="L2913" i="2" s="1"/>
  <c r="K2912" i="2"/>
  <c r="L2912" i="2" s="1"/>
  <c r="K2911" i="2"/>
  <c r="L2911" i="2" s="1"/>
  <c r="L2910" i="2"/>
  <c r="K2910" i="2"/>
  <c r="K2909" i="2"/>
  <c r="L2909" i="2" s="1"/>
  <c r="K2908" i="2"/>
  <c r="L2908" i="2" s="1"/>
  <c r="K2907" i="2"/>
  <c r="L2907" i="2" s="1"/>
  <c r="K2906" i="2"/>
  <c r="L2906" i="2" s="1"/>
  <c r="L2905" i="2"/>
  <c r="K2905" i="2"/>
  <c r="K2904" i="2"/>
  <c r="L2904" i="2" s="1"/>
  <c r="K2903" i="2"/>
  <c r="L2903" i="2" s="1"/>
  <c r="K2902" i="2"/>
  <c r="L2902" i="2" s="1"/>
  <c r="L2901" i="2"/>
  <c r="K2901" i="2"/>
  <c r="K2900" i="2"/>
  <c r="L2900" i="2" s="1"/>
  <c r="K2899" i="2"/>
  <c r="L2899" i="2" s="1"/>
  <c r="K2898" i="2"/>
  <c r="L2898" i="2" s="1"/>
  <c r="K2897" i="2"/>
  <c r="L2897" i="2" s="1"/>
  <c r="K2896" i="2"/>
  <c r="L2896" i="2" s="1"/>
  <c r="L2895" i="2"/>
  <c r="K2895" i="2"/>
  <c r="K2894" i="2"/>
  <c r="L2894" i="2" s="1"/>
  <c r="K2893" i="2"/>
  <c r="L2893" i="2" s="1"/>
  <c r="L2892" i="2"/>
  <c r="K2892" i="2"/>
  <c r="K2891" i="2"/>
  <c r="L2891" i="2" s="1"/>
  <c r="L2890" i="2"/>
  <c r="K2890" i="2"/>
  <c r="L2889" i="2"/>
  <c r="K2889" i="2"/>
  <c r="L2888" i="2"/>
  <c r="K2888" i="2"/>
  <c r="L2887" i="2"/>
  <c r="K2887" i="2"/>
  <c r="K2886" i="2"/>
  <c r="L2886" i="2" s="1"/>
  <c r="K2885" i="2"/>
  <c r="L2885" i="2" s="1"/>
  <c r="K2884" i="2"/>
  <c r="L2884" i="2" s="1"/>
  <c r="K2883" i="2"/>
  <c r="L2883" i="2" s="1"/>
  <c r="K2882" i="2"/>
  <c r="L2882" i="2" s="1"/>
  <c r="K2881" i="2"/>
  <c r="L2881" i="2" s="1"/>
  <c r="K2880" i="2"/>
  <c r="L2880" i="2" s="1"/>
  <c r="K2879" i="2"/>
  <c r="L2879" i="2" s="1"/>
  <c r="K2878" i="2"/>
  <c r="L2878" i="2" s="1"/>
  <c r="L2877" i="2"/>
  <c r="K2877" i="2"/>
  <c r="K2876" i="2"/>
  <c r="L2876" i="2" s="1"/>
  <c r="L2875" i="2"/>
  <c r="K2875" i="2"/>
  <c r="L2874" i="2"/>
  <c r="K2874" i="2"/>
  <c r="K2873" i="2"/>
  <c r="L2873" i="2" s="1"/>
  <c r="L2872" i="2"/>
  <c r="K2872" i="2"/>
  <c r="K2871" i="2"/>
  <c r="L2871" i="2" s="1"/>
  <c r="K2870" i="2"/>
  <c r="L2870" i="2" s="1"/>
  <c r="L2869" i="2"/>
  <c r="K2869" i="2"/>
  <c r="K2868" i="2"/>
  <c r="L2868" i="2" s="1"/>
  <c r="K2867" i="2"/>
  <c r="L2867" i="2" s="1"/>
  <c r="K2866" i="2"/>
  <c r="L2866" i="2" s="1"/>
  <c r="K2865" i="2"/>
  <c r="L2865" i="2" s="1"/>
  <c r="L2864" i="2"/>
  <c r="K2864" i="2"/>
  <c r="L2863" i="2"/>
  <c r="K2863" i="2"/>
  <c r="L2862" i="2"/>
  <c r="K2862" i="2"/>
  <c r="K2861" i="2"/>
  <c r="L2861" i="2" s="1"/>
  <c r="K2860" i="2"/>
  <c r="L2860" i="2" s="1"/>
  <c r="L2859" i="2"/>
  <c r="K2859" i="2"/>
  <c r="K2858" i="2"/>
  <c r="L2858" i="2" s="1"/>
  <c r="K2857" i="2"/>
  <c r="L2857" i="2" s="1"/>
  <c r="K2856" i="2"/>
  <c r="L2856" i="2" s="1"/>
  <c r="K2855" i="2"/>
  <c r="L2855" i="2" s="1"/>
  <c r="K2854" i="2"/>
  <c r="L2854" i="2" s="1"/>
  <c r="K2853" i="2"/>
  <c r="L2853" i="2" s="1"/>
  <c r="K2852" i="2"/>
  <c r="L2852" i="2" s="1"/>
  <c r="L2851" i="2"/>
  <c r="K2851" i="2"/>
  <c r="K2850" i="2"/>
  <c r="L2850" i="2" s="1"/>
  <c r="K2849" i="2"/>
  <c r="L2849" i="2" s="1"/>
  <c r="K2848" i="2"/>
  <c r="L2848" i="2" s="1"/>
  <c r="K2847" i="2"/>
  <c r="L2847" i="2" s="1"/>
  <c r="L2846" i="2"/>
  <c r="K2846" i="2"/>
  <c r="K2845" i="2"/>
  <c r="L2845" i="2" s="1"/>
  <c r="K2844" i="2"/>
  <c r="L2844" i="2" s="1"/>
  <c r="K2843" i="2"/>
  <c r="L2843" i="2" s="1"/>
  <c r="L2842" i="2"/>
  <c r="K2842" i="2"/>
  <c r="K2841" i="2"/>
  <c r="L2841" i="2" s="1"/>
  <c r="K2840" i="2"/>
  <c r="L2840" i="2" s="1"/>
  <c r="K2839" i="2"/>
  <c r="L2839" i="2" s="1"/>
  <c r="L2838" i="2"/>
  <c r="K2838" i="2"/>
  <c r="K2837" i="2"/>
  <c r="L2837" i="2" s="1"/>
  <c r="L2836" i="2"/>
  <c r="K2836" i="2"/>
  <c r="K2835" i="2"/>
  <c r="L2835" i="2" s="1"/>
  <c r="K2834" i="2"/>
  <c r="L2834" i="2" s="1"/>
  <c r="L2833" i="2"/>
  <c r="K2833" i="2"/>
  <c r="K2832" i="2"/>
  <c r="L2832" i="2" s="1"/>
  <c r="K2831" i="2"/>
  <c r="L2831" i="2" s="1"/>
  <c r="L2830" i="2"/>
  <c r="K2830" i="2"/>
  <c r="L2829" i="2"/>
  <c r="K2829" i="2"/>
  <c r="K2828" i="2"/>
  <c r="L2828" i="2" s="1"/>
  <c r="K2827" i="2"/>
  <c r="L2827" i="2" s="1"/>
  <c r="K2826" i="2"/>
  <c r="L2826" i="2" s="1"/>
  <c r="K2825" i="2"/>
  <c r="L2825" i="2" s="1"/>
  <c r="K2824" i="2"/>
  <c r="L2824" i="2" s="1"/>
  <c r="K2823" i="2"/>
  <c r="L2823" i="2" s="1"/>
  <c r="K2822" i="2"/>
  <c r="L2822" i="2" s="1"/>
  <c r="K2821" i="2"/>
  <c r="L2821" i="2" s="1"/>
  <c r="L2820" i="2"/>
  <c r="K2820" i="2"/>
  <c r="K2819" i="2"/>
  <c r="L2819" i="2" s="1"/>
  <c r="L2818" i="2"/>
  <c r="K2818" i="2"/>
  <c r="L2817" i="2"/>
  <c r="K2817" i="2"/>
  <c r="L2816" i="2"/>
  <c r="K2816" i="2"/>
  <c r="K2815" i="2"/>
  <c r="L2815" i="2" s="1"/>
  <c r="L2814" i="2"/>
  <c r="K2814" i="2"/>
  <c r="K2813" i="2"/>
  <c r="L2813" i="2" s="1"/>
  <c r="K2812" i="2"/>
  <c r="L2812" i="2" s="1"/>
  <c r="K2811" i="2"/>
  <c r="L2811" i="2" s="1"/>
  <c r="L2810" i="2"/>
  <c r="K2810" i="2"/>
  <c r="K2809" i="2"/>
  <c r="L2809" i="2" s="1"/>
  <c r="K2808" i="2"/>
  <c r="L2808" i="2" s="1"/>
  <c r="K2807" i="2"/>
  <c r="L2807" i="2" s="1"/>
  <c r="K2806" i="2"/>
  <c r="L2806" i="2" s="1"/>
  <c r="L2805" i="2"/>
  <c r="K2805" i="2"/>
  <c r="L2804" i="2"/>
  <c r="K2804" i="2"/>
  <c r="L2803" i="2"/>
  <c r="K2803" i="2"/>
  <c r="K2802" i="2"/>
  <c r="L2802" i="2" s="1"/>
  <c r="K2801" i="2"/>
  <c r="L2801" i="2" s="1"/>
  <c r="L2800" i="2"/>
  <c r="K2800" i="2"/>
  <c r="K2799" i="2"/>
  <c r="L2799" i="2" s="1"/>
  <c r="K2798" i="2"/>
  <c r="L2798" i="2" s="1"/>
  <c r="L2797" i="2"/>
  <c r="K2797" i="2"/>
  <c r="K2796" i="2"/>
  <c r="L2796" i="2" s="1"/>
  <c r="K2795" i="2"/>
  <c r="L2795" i="2" s="1"/>
  <c r="K2794" i="2"/>
  <c r="L2794" i="2" s="1"/>
  <c r="K2793" i="2"/>
  <c r="L2793" i="2" s="1"/>
  <c r="L2792" i="2"/>
  <c r="K2792" i="2"/>
  <c r="L2791" i="2"/>
  <c r="K2791" i="2"/>
  <c r="L2790" i="2"/>
  <c r="K2790" i="2"/>
  <c r="K2789" i="2"/>
  <c r="L2789" i="2" s="1"/>
  <c r="K2788" i="2"/>
  <c r="L2788" i="2" s="1"/>
  <c r="L2787" i="2"/>
  <c r="K2787" i="2"/>
  <c r="K2786" i="2"/>
  <c r="L2786" i="2" s="1"/>
  <c r="K2785" i="2"/>
  <c r="L2785" i="2" s="1"/>
  <c r="L2784" i="2"/>
  <c r="K2784" i="2"/>
  <c r="K2783" i="2"/>
  <c r="L2783" i="2" s="1"/>
  <c r="L2782" i="2"/>
  <c r="K2782" i="2"/>
  <c r="K2781" i="2"/>
  <c r="L2781" i="2" s="1"/>
  <c r="K2780" i="2"/>
  <c r="L2780" i="2" s="1"/>
  <c r="L2779" i="2"/>
  <c r="K2779" i="2"/>
  <c r="K2778" i="2"/>
  <c r="L2778" i="2" s="1"/>
  <c r="K2777" i="2"/>
  <c r="L2777" i="2" s="1"/>
  <c r="K2776" i="2"/>
  <c r="L2776" i="2" s="1"/>
  <c r="K2775" i="2"/>
  <c r="L2775" i="2" s="1"/>
  <c r="L2774" i="2"/>
  <c r="K2774" i="2"/>
  <c r="K2773" i="2"/>
  <c r="L2773" i="2" s="1"/>
  <c r="K2772" i="2"/>
  <c r="L2772" i="2" s="1"/>
  <c r="K2771" i="2"/>
  <c r="L2771" i="2" s="1"/>
  <c r="L2770" i="2"/>
  <c r="K2770" i="2"/>
  <c r="L2769" i="2"/>
  <c r="K2769" i="2"/>
  <c r="K2768" i="2"/>
  <c r="L2768" i="2" s="1"/>
  <c r="K2767" i="2"/>
  <c r="L2767" i="2" s="1"/>
  <c r="L2766" i="2"/>
  <c r="K2766" i="2"/>
  <c r="K2765" i="2"/>
  <c r="L2765" i="2" s="1"/>
  <c r="L2764" i="2"/>
  <c r="K2764" i="2"/>
  <c r="K2763" i="2"/>
  <c r="L2763" i="2" s="1"/>
  <c r="K2762" i="2"/>
  <c r="L2762" i="2" s="1"/>
  <c r="L2761" i="2"/>
  <c r="K2761" i="2"/>
  <c r="K2760" i="2"/>
  <c r="L2760" i="2" s="1"/>
  <c r="K2759" i="2"/>
  <c r="L2759" i="2" s="1"/>
  <c r="L2758" i="2"/>
  <c r="K2758" i="2"/>
  <c r="L2757" i="2"/>
  <c r="K2757" i="2"/>
  <c r="L2756" i="2"/>
  <c r="K2756" i="2"/>
  <c r="K2755" i="2"/>
  <c r="L2755" i="2" s="1"/>
  <c r="K2754" i="2"/>
  <c r="L2754" i="2" s="1"/>
  <c r="K2753" i="2"/>
  <c r="L2753" i="2" s="1"/>
  <c r="K2752" i="2"/>
  <c r="L2752" i="2" s="1"/>
  <c r="K2751" i="2"/>
  <c r="L2751" i="2" s="1"/>
  <c r="K2750" i="2"/>
  <c r="L2750" i="2" s="1"/>
  <c r="K2749" i="2"/>
  <c r="L2749" i="2" s="1"/>
  <c r="L2748" i="2"/>
  <c r="K2748" i="2"/>
  <c r="K2747" i="2"/>
  <c r="L2747" i="2" s="1"/>
  <c r="L2746" i="2"/>
  <c r="K2746" i="2"/>
  <c r="L2745" i="2"/>
  <c r="K2745" i="2"/>
  <c r="L2744" i="2"/>
  <c r="K2744" i="2"/>
  <c r="K2743" i="2"/>
  <c r="L2743" i="2" s="1"/>
  <c r="K2742" i="2"/>
  <c r="L2742" i="2" s="1"/>
  <c r="K2741" i="2"/>
  <c r="L2741" i="2" s="1"/>
  <c r="K2740" i="2"/>
  <c r="L2740" i="2" s="1"/>
  <c r="K2739" i="2"/>
  <c r="L2739" i="2" s="1"/>
  <c r="L2738" i="2"/>
  <c r="K2738" i="2"/>
  <c r="K2737" i="2"/>
  <c r="L2737" i="2" s="1"/>
  <c r="K2736" i="2"/>
  <c r="L2736" i="2" s="1"/>
  <c r="K2735" i="2"/>
  <c r="L2735" i="2" s="1"/>
  <c r="K2734" i="2"/>
  <c r="L2734" i="2" s="1"/>
  <c r="L2733" i="2"/>
  <c r="K2733" i="2"/>
  <c r="L2732" i="2"/>
  <c r="K2732" i="2"/>
  <c r="L2731" i="2"/>
  <c r="K2731" i="2"/>
  <c r="K2730" i="2"/>
  <c r="L2730" i="2" s="1"/>
  <c r="K2729" i="2"/>
  <c r="L2729" i="2" s="1"/>
  <c r="K2728" i="2"/>
  <c r="L2728" i="2" s="1"/>
  <c r="L2727" i="2"/>
  <c r="K2727" i="2"/>
  <c r="K2726" i="2"/>
  <c r="L2726" i="2" s="1"/>
  <c r="L2725" i="2"/>
  <c r="K2725" i="2"/>
  <c r="K2724" i="2"/>
  <c r="L2724" i="2" s="1"/>
  <c r="K2723" i="2"/>
  <c r="L2723" i="2" s="1"/>
  <c r="K2722" i="2"/>
  <c r="L2722" i="2" s="1"/>
  <c r="L2721" i="2"/>
  <c r="K2721" i="2"/>
  <c r="K2720" i="2"/>
  <c r="L2720" i="2" s="1"/>
  <c r="L2719" i="2"/>
  <c r="K2719" i="2"/>
  <c r="K2718" i="2"/>
  <c r="L2718" i="2" s="1"/>
  <c r="K2717" i="2"/>
  <c r="L2717" i="2" s="1"/>
  <c r="K2716" i="2"/>
  <c r="L2716" i="2" s="1"/>
  <c r="L2715" i="2"/>
  <c r="K2715" i="2"/>
  <c r="K2714" i="2"/>
  <c r="L2714" i="2" s="1"/>
  <c r="L2713" i="2"/>
  <c r="K2713" i="2"/>
  <c r="L2712" i="2"/>
  <c r="K2712" i="2"/>
  <c r="K2711" i="2"/>
  <c r="L2711" i="2" s="1"/>
  <c r="K2710" i="2"/>
  <c r="L2710" i="2" s="1"/>
  <c r="L2709" i="2"/>
  <c r="K2709" i="2"/>
  <c r="K2708" i="2"/>
  <c r="L2708" i="2" s="1"/>
  <c r="L2707" i="2"/>
  <c r="K2707" i="2"/>
  <c r="L2706" i="2"/>
  <c r="K2706" i="2"/>
  <c r="K2705" i="2"/>
  <c r="L2705" i="2" s="1"/>
  <c r="K2704" i="2"/>
  <c r="L2704" i="2" s="1"/>
  <c r="L2703" i="2"/>
  <c r="K2703" i="2"/>
  <c r="L2702" i="2"/>
  <c r="K2702" i="2"/>
  <c r="L2701" i="2"/>
  <c r="K2701" i="2"/>
  <c r="L2700" i="2"/>
  <c r="K2700" i="2"/>
  <c r="K2699" i="2"/>
  <c r="L2699" i="2" s="1"/>
  <c r="K2698" i="2"/>
  <c r="L2698" i="2" s="1"/>
  <c r="L2697" i="2"/>
  <c r="K2697" i="2"/>
  <c r="K2696" i="2"/>
  <c r="L2696" i="2" s="1"/>
  <c r="L2695" i="2"/>
  <c r="K2695" i="2"/>
  <c r="L2694" i="2"/>
  <c r="K2694" i="2"/>
  <c r="K2693" i="2"/>
  <c r="L2693" i="2" s="1"/>
  <c r="K2692" i="2"/>
  <c r="L2692" i="2" s="1"/>
  <c r="L2691" i="2"/>
  <c r="K2691" i="2"/>
  <c r="L2690" i="2"/>
  <c r="K2690" i="2"/>
  <c r="L2689" i="2"/>
  <c r="K2689" i="2"/>
  <c r="L2688" i="2"/>
  <c r="K2688" i="2"/>
  <c r="K2687" i="2"/>
  <c r="L2687" i="2" s="1"/>
  <c r="K2686" i="2"/>
  <c r="L2686" i="2" s="1"/>
  <c r="L2685" i="2"/>
  <c r="K2685" i="2"/>
  <c r="K2684" i="2"/>
  <c r="L2684" i="2" s="1"/>
  <c r="L2683" i="2"/>
  <c r="K2683" i="2"/>
  <c r="L2682" i="2"/>
  <c r="K2682" i="2"/>
  <c r="K2681" i="2"/>
  <c r="L2681" i="2" s="1"/>
  <c r="K2680" i="2"/>
  <c r="L2680" i="2" s="1"/>
  <c r="L2679" i="2"/>
  <c r="K2679" i="2"/>
  <c r="K2678" i="2"/>
  <c r="L2678" i="2" s="1"/>
  <c r="L2677" i="2"/>
  <c r="K2677" i="2"/>
  <c r="L2676" i="2"/>
  <c r="K2676" i="2"/>
  <c r="K2675" i="2"/>
  <c r="L2675" i="2" s="1"/>
  <c r="K2674" i="2"/>
  <c r="L2674" i="2" s="1"/>
  <c r="L2673" i="2"/>
  <c r="K2673" i="2"/>
  <c r="K2672" i="2"/>
  <c r="L2672" i="2" s="1"/>
  <c r="L2671" i="2"/>
  <c r="K2671" i="2"/>
  <c r="L2670" i="2"/>
  <c r="K2670" i="2"/>
  <c r="K2669" i="2"/>
  <c r="L2669" i="2" s="1"/>
  <c r="K2668" i="2"/>
  <c r="L2668" i="2" s="1"/>
  <c r="L2667" i="2"/>
  <c r="K2667" i="2"/>
  <c r="L2666" i="2"/>
  <c r="K2666" i="2"/>
  <c r="L2665" i="2"/>
  <c r="K2665" i="2"/>
  <c r="L2664" i="2"/>
  <c r="K2664" i="2"/>
  <c r="K2663" i="2"/>
  <c r="L2663" i="2" s="1"/>
  <c r="K2662" i="2"/>
  <c r="L2662" i="2" s="1"/>
  <c r="L2661" i="2"/>
  <c r="K2661" i="2"/>
  <c r="K2660" i="2"/>
  <c r="L2660" i="2" s="1"/>
  <c r="L2659" i="2"/>
  <c r="K2659" i="2"/>
  <c r="L2658" i="2"/>
  <c r="K2658" i="2"/>
  <c r="K2657" i="2"/>
  <c r="L2657" i="2" s="1"/>
  <c r="K2656" i="2"/>
  <c r="L2656" i="2" s="1"/>
  <c r="L2655" i="2"/>
  <c r="K2655" i="2"/>
  <c r="L2654" i="2"/>
  <c r="K2654" i="2"/>
  <c r="L2653" i="2"/>
  <c r="K2653" i="2"/>
  <c r="L2652" i="2"/>
  <c r="K2652" i="2"/>
  <c r="K2651" i="2"/>
  <c r="L2651" i="2" s="1"/>
  <c r="K2650" i="2"/>
  <c r="L2650" i="2" s="1"/>
  <c r="L2649" i="2"/>
  <c r="K2649" i="2"/>
  <c r="K2648" i="2"/>
  <c r="L2648" i="2" s="1"/>
  <c r="L2647" i="2"/>
  <c r="K2647" i="2"/>
  <c r="L2646" i="2"/>
  <c r="K2646" i="2"/>
  <c r="K2645" i="2"/>
  <c r="L2645" i="2" s="1"/>
  <c r="K2644" i="2"/>
  <c r="L2644" i="2" s="1"/>
  <c r="L2643" i="2"/>
  <c r="K2643" i="2"/>
  <c r="K2642" i="2"/>
  <c r="L2642" i="2" s="1"/>
  <c r="L2641" i="2"/>
  <c r="K2641" i="2"/>
  <c r="L2640" i="2"/>
  <c r="K2640" i="2"/>
  <c r="K2639" i="2"/>
  <c r="L2639" i="2" s="1"/>
  <c r="K2638" i="2"/>
  <c r="L2638" i="2" s="1"/>
  <c r="L2637" i="2"/>
  <c r="K2637" i="2"/>
  <c r="K2636" i="2"/>
  <c r="L2636" i="2" s="1"/>
  <c r="L2635" i="2"/>
  <c r="K2635" i="2"/>
  <c r="K2634" i="2"/>
  <c r="L2634" i="2" s="1"/>
  <c r="K2633" i="2"/>
  <c r="L2633" i="2" s="1"/>
  <c r="K2632" i="2"/>
  <c r="L2632" i="2" s="1"/>
  <c r="L2631" i="2"/>
  <c r="K2631" i="2"/>
  <c r="K2630" i="2"/>
  <c r="L2630" i="2" s="1"/>
  <c r="L2629" i="2"/>
  <c r="K2629" i="2"/>
  <c r="K2628" i="2"/>
  <c r="L2628" i="2" s="1"/>
  <c r="K2627" i="2"/>
  <c r="L2627" i="2" s="1"/>
  <c r="K2626" i="2"/>
  <c r="L2626" i="2" s="1"/>
  <c r="L2625" i="2"/>
  <c r="K2625" i="2"/>
  <c r="L2624" i="2"/>
  <c r="K2624" i="2"/>
  <c r="L2623" i="2"/>
  <c r="K2623" i="2"/>
  <c r="K2622" i="2"/>
  <c r="L2622" i="2" s="1"/>
  <c r="K2621" i="2"/>
  <c r="L2621" i="2" s="1"/>
  <c r="K2620" i="2"/>
  <c r="L2620" i="2" s="1"/>
  <c r="K2619" i="2"/>
  <c r="L2619" i="2" s="1"/>
  <c r="L2618" i="2"/>
  <c r="K2618" i="2"/>
  <c r="L2617" i="2"/>
  <c r="K2617" i="2"/>
  <c r="K2616" i="2"/>
  <c r="L2616" i="2" s="1"/>
  <c r="K2615" i="2"/>
  <c r="L2615" i="2" s="1"/>
  <c r="K2614" i="2"/>
  <c r="L2614" i="2" s="1"/>
  <c r="L2613" i="2"/>
  <c r="K2613" i="2"/>
  <c r="K2612" i="2"/>
  <c r="L2612" i="2" s="1"/>
  <c r="L2611" i="2"/>
  <c r="K2611" i="2"/>
  <c r="K2610" i="2"/>
  <c r="L2610" i="2" s="1"/>
  <c r="K2609" i="2"/>
  <c r="L2609" i="2" s="1"/>
  <c r="K2608" i="2"/>
  <c r="L2608" i="2" s="1"/>
  <c r="K2607" i="2"/>
  <c r="L2607" i="2" s="1"/>
  <c r="K2606" i="2"/>
  <c r="L2606" i="2" s="1"/>
  <c r="L2605" i="2"/>
  <c r="K2605" i="2"/>
  <c r="K2604" i="2"/>
  <c r="L2604" i="2" s="1"/>
  <c r="K2603" i="2"/>
  <c r="L2603" i="2" s="1"/>
  <c r="K2602" i="2"/>
  <c r="L2602" i="2" s="1"/>
  <c r="K2601" i="2"/>
  <c r="L2601" i="2" s="1"/>
  <c r="L2600" i="2"/>
  <c r="K2600" i="2"/>
  <c r="L2599" i="2"/>
  <c r="K2599" i="2"/>
  <c r="K2598" i="2"/>
  <c r="L2598" i="2" s="1"/>
  <c r="K2597" i="2"/>
  <c r="L2597" i="2" s="1"/>
  <c r="K2596" i="2"/>
  <c r="L2596" i="2" s="1"/>
  <c r="K2595" i="2"/>
  <c r="L2595" i="2" s="1"/>
  <c r="L2594" i="2"/>
  <c r="K2594" i="2"/>
  <c r="L2593" i="2"/>
  <c r="K2593" i="2"/>
  <c r="K2592" i="2"/>
  <c r="L2592" i="2" s="1"/>
  <c r="K2591" i="2"/>
  <c r="L2591" i="2" s="1"/>
  <c r="K2590" i="2"/>
  <c r="L2590" i="2" s="1"/>
  <c r="L2589" i="2"/>
  <c r="K2589" i="2"/>
  <c r="K2588" i="2"/>
  <c r="L2588" i="2" s="1"/>
  <c r="L2587" i="2"/>
  <c r="K2587" i="2"/>
  <c r="K2586" i="2"/>
  <c r="L2586" i="2" s="1"/>
  <c r="K2585" i="2"/>
  <c r="L2585" i="2" s="1"/>
  <c r="K2584" i="2"/>
  <c r="L2584" i="2" s="1"/>
  <c r="K2583" i="2"/>
  <c r="L2583" i="2" s="1"/>
  <c r="K2582" i="2"/>
  <c r="L2582" i="2" s="1"/>
  <c r="L2581" i="2"/>
  <c r="K2581" i="2"/>
  <c r="K2580" i="2"/>
  <c r="L2580" i="2" s="1"/>
  <c r="K2579" i="2"/>
  <c r="L2579" i="2" s="1"/>
  <c r="K2578" i="2"/>
  <c r="L2578" i="2" s="1"/>
  <c r="K2577" i="2"/>
  <c r="L2577" i="2" s="1"/>
  <c r="L2576" i="2"/>
  <c r="K2576" i="2"/>
  <c r="L2575" i="2"/>
  <c r="K2575" i="2"/>
  <c r="L2574" i="2"/>
  <c r="K2574" i="2"/>
  <c r="K2573" i="2"/>
  <c r="L2573" i="2" s="1"/>
  <c r="K2572" i="2"/>
  <c r="L2572" i="2" s="1"/>
  <c r="K2571" i="2"/>
  <c r="L2571" i="2" s="1"/>
  <c r="K2570" i="2"/>
  <c r="L2570" i="2" s="1"/>
  <c r="L2569" i="2"/>
  <c r="K2569" i="2"/>
  <c r="L2568" i="2"/>
  <c r="K2568" i="2"/>
  <c r="K2567" i="2"/>
  <c r="L2567" i="2" s="1"/>
  <c r="K2566" i="2"/>
  <c r="L2566" i="2" s="1"/>
  <c r="K2565" i="2"/>
  <c r="L2565" i="2" s="1"/>
  <c r="K2564" i="2"/>
  <c r="L2564" i="2" s="1"/>
  <c r="L2563" i="2"/>
  <c r="K2563" i="2"/>
  <c r="L2562" i="2"/>
  <c r="K2562" i="2"/>
  <c r="K2561" i="2"/>
  <c r="L2561" i="2" s="1"/>
  <c r="K2560" i="2"/>
  <c r="L2560" i="2" s="1"/>
  <c r="L2559" i="2"/>
  <c r="K2559" i="2"/>
  <c r="K2558" i="2"/>
  <c r="L2558" i="2" s="1"/>
  <c r="L2557" i="2"/>
  <c r="K2557" i="2"/>
  <c r="L2556" i="2"/>
  <c r="K2556" i="2"/>
  <c r="K2555" i="2"/>
  <c r="L2555" i="2" s="1"/>
  <c r="K2554" i="2"/>
  <c r="L2554" i="2" s="1"/>
  <c r="K2553" i="2"/>
  <c r="L2553" i="2" s="1"/>
  <c r="L2552" i="2"/>
  <c r="K2552" i="2"/>
  <c r="L2551" i="2"/>
  <c r="K2551" i="2"/>
  <c r="K2550" i="2"/>
  <c r="L2550" i="2" s="1"/>
  <c r="K2549" i="2"/>
  <c r="L2549" i="2" s="1"/>
  <c r="K2548" i="2"/>
  <c r="L2548" i="2" s="1"/>
  <c r="K2547" i="2"/>
  <c r="L2547" i="2" s="1"/>
  <c r="K2546" i="2"/>
  <c r="L2546" i="2" s="1"/>
  <c r="L2545" i="2"/>
  <c r="K2545" i="2"/>
  <c r="K2544" i="2"/>
  <c r="L2544" i="2" s="1"/>
  <c r="K2543" i="2"/>
  <c r="L2543" i="2" s="1"/>
  <c r="K2542" i="2"/>
  <c r="L2542" i="2" s="1"/>
  <c r="L2541" i="2"/>
  <c r="K2541" i="2"/>
  <c r="L2540" i="2"/>
  <c r="K2540" i="2"/>
  <c r="L2539" i="2"/>
  <c r="K2539" i="2"/>
  <c r="K2538" i="2"/>
  <c r="L2538" i="2" s="1"/>
  <c r="L2537" i="2"/>
  <c r="K2537" i="2"/>
  <c r="K2536" i="2"/>
  <c r="L2536" i="2" s="1"/>
  <c r="K2535" i="2"/>
  <c r="L2535" i="2" s="1"/>
  <c r="L2534" i="2"/>
  <c r="K2534" i="2"/>
  <c r="L2533" i="2"/>
  <c r="K2533" i="2"/>
  <c r="K2532" i="2"/>
  <c r="L2532" i="2" s="1"/>
  <c r="K2531" i="2"/>
  <c r="L2531" i="2" s="1"/>
  <c r="K2530" i="2"/>
  <c r="L2530" i="2" s="1"/>
  <c r="L2529" i="2"/>
  <c r="K2529" i="2"/>
  <c r="K2528" i="2"/>
  <c r="L2528" i="2" s="1"/>
  <c r="L2527" i="2"/>
  <c r="K2527" i="2"/>
  <c r="K2526" i="2"/>
  <c r="L2526" i="2" s="1"/>
  <c r="L2525" i="2"/>
  <c r="K2525" i="2"/>
  <c r="K2524" i="2"/>
  <c r="L2524" i="2" s="1"/>
  <c r="K2523" i="2"/>
  <c r="L2523" i="2" s="1"/>
  <c r="L2522" i="2"/>
  <c r="K2522" i="2"/>
  <c r="L2521" i="2"/>
  <c r="K2521" i="2"/>
  <c r="K2520" i="2"/>
  <c r="L2520" i="2" s="1"/>
  <c r="K2519" i="2"/>
  <c r="L2519" i="2" s="1"/>
  <c r="K2518" i="2"/>
  <c r="L2518" i="2" s="1"/>
  <c r="K2517" i="2"/>
  <c r="L2517" i="2" s="1"/>
  <c r="K2516" i="2"/>
  <c r="L2516" i="2" s="1"/>
  <c r="L2515" i="2"/>
  <c r="K2515" i="2"/>
  <c r="K2514" i="2"/>
  <c r="L2514" i="2" s="1"/>
  <c r="K2513" i="2"/>
  <c r="L2513" i="2" s="1"/>
  <c r="K2512" i="2"/>
  <c r="L2512" i="2" s="1"/>
  <c r="K2511" i="2"/>
  <c r="L2511" i="2" s="1"/>
  <c r="K2510" i="2"/>
  <c r="L2510" i="2" s="1"/>
  <c r="L2509" i="2"/>
  <c r="K2509" i="2"/>
  <c r="K2508" i="2"/>
  <c r="L2508" i="2" s="1"/>
  <c r="K2507" i="2"/>
  <c r="L2507" i="2" s="1"/>
  <c r="K2506" i="2"/>
  <c r="L2506" i="2" s="1"/>
  <c r="L2505" i="2"/>
  <c r="K2505" i="2"/>
  <c r="K2504" i="2"/>
  <c r="L2504" i="2" s="1"/>
  <c r="L2503" i="2"/>
  <c r="K2503" i="2"/>
  <c r="K2502" i="2"/>
  <c r="L2502" i="2" s="1"/>
  <c r="L2501" i="2"/>
  <c r="K2501" i="2"/>
  <c r="K2500" i="2"/>
  <c r="L2500" i="2" s="1"/>
  <c r="K2499" i="2"/>
  <c r="L2499" i="2" s="1"/>
  <c r="L2498" i="2"/>
  <c r="K2498" i="2"/>
  <c r="L2497" i="2"/>
  <c r="K2497" i="2"/>
  <c r="K2496" i="2"/>
  <c r="L2496" i="2" s="1"/>
  <c r="K2495" i="2"/>
  <c r="L2495" i="2" s="1"/>
  <c r="K2494" i="2"/>
  <c r="L2494" i="2" s="1"/>
  <c r="L2493" i="2"/>
  <c r="K2493" i="2"/>
  <c r="K2492" i="2"/>
  <c r="L2492" i="2" s="1"/>
  <c r="L2491" i="2"/>
  <c r="K2491" i="2"/>
  <c r="K2490" i="2"/>
  <c r="L2490" i="2" s="1"/>
  <c r="L2489" i="2"/>
  <c r="K2489" i="2"/>
  <c r="K2488" i="2"/>
  <c r="L2488" i="2" s="1"/>
  <c r="K2487" i="2"/>
  <c r="L2487" i="2" s="1"/>
  <c r="L2486" i="2"/>
  <c r="K2486" i="2"/>
  <c r="L2485" i="2"/>
  <c r="K2485" i="2"/>
  <c r="K2484" i="2"/>
  <c r="L2484" i="2" s="1"/>
  <c r="K2483" i="2"/>
  <c r="L2483" i="2" s="1"/>
  <c r="K2482" i="2"/>
  <c r="L2482" i="2" s="1"/>
  <c r="K2481" i="2"/>
  <c r="L2481" i="2" s="1"/>
  <c r="K2480" i="2"/>
  <c r="L2480" i="2" s="1"/>
  <c r="L2479" i="2"/>
  <c r="K2479" i="2"/>
  <c r="K2478" i="2"/>
  <c r="L2478" i="2" s="1"/>
  <c r="K2477" i="2"/>
  <c r="L2477" i="2" s="1"/>
  <c r="K2476" i="2"/>
  <c r="L2476" i="2" s="1"/>
  <c r="L2475" i="2"/>
  <c r="K2475" i="2"/>
  <c r="K2474" i="2"/>
  <c r="L2474" i="2" s="1"/>
  <c r="L2473" i="2"/>
  <c r="K2473" i="2"/>
  <c r="K2472" i="2"/>
  <c r="L2472" i="2" s="1"/>
  <c r="L2471" i="2"/>
  <c r="K2471" i="2"/>
  <c r="L2470" i="2"/>
  <c r="K2470" i="2"/>
  <c r="K2469" i="2"/>
  <c r="L2469" i="2" s="1"/>
  <c r="K2468" i="2"/>
  <c r="L2468" i="2" s="1"/>
  <c r="L2467" i="2"/>
  <c r="K2467" i="2"/>
  <c r="K2466" i="2"/>
  <c r="L2466" i="2" s="1"/>
  <c r="K2465" i="2"/>
  <c r="L2465" i="2" s="1"/>
  <c r="K2464" i="2"/>
  <c r="L2464" i="2" s="1"/>
  <c r="K2463" i="2"/>
  <c r="L2463" i="2" s="1"/>
  <c r="L2462" i="2"/>
  <c r="K2462" i="2"/>
  <c r="L2461" i="2"/>
  <c r="K2461" i="2"/>
  <c r="K2460" i="2"/>
  <c r="L2460" i="2" s="1"/>
  <c r="L2459" i="2"/>
  <c r="K2459" i="2"/>
  <c r="L2458" i="2"/>
  <c r="K2458" i="2"/>
  <c r="L2457" i="2"/>
  <c r="K2457" i="2"/>
  <c r="L2456" i="2"/>
  <c r="K2456" i="2"/>
  <c r="L2455" i="2"/>
  <c r="K2455" i="2"/>
  <c r="K2454" i="2"/>
  <c r="L2454" i="2" s="1"/>
  <c r="L2453" i="2"/>
  <c r="K2453" i="2"/>
  <c r="K2452" i="2"/>
  <c r="L2452" i="2" s="1"/>
  <c r="K2451" i="2"/>
  <c r="L2451" i="2" s="1"/>
  <c r="K2450" i="2"/>
  <c r="L2450" i="2" s="1"/>
  <c r="L2449" i="2"/>
  <c r="K2449" i="2"/>
  <c r="K2448" i="2"/>
  <c r="L2448" i="2" s="1"/>
  <c r="K2447" i="2"/>
  <c r="L2447" i="2" s="1"/>
  <c r="L2446" i="2"/>
  <c r="K2446" i="2"/>
  <c r="L2445" i="2"/>
  <c r="K2445" i="2"/>
  <c r="L2444" i="2"/>
  <c r="K2444" i="2"/>
  <c r="L2443" i="2"/>
  <c r="K2443" i="2"/>
  <c r="K2442" i="2"/>
  <c r="L2442" i="2" s="1"/>
  <c r="K2441" i="2"/>
  <c r="L2441" i="2" s="1"/>
  <c r="L2440" i="2"/>
  <c r="K2440" i="2"/>
  <c r="K2439" i="2"/>
  <c r="L2439" i="2" s="1"/>
  <c r="K2438" i="2"/>
  <c r="L2438" i="2" s="1"/>
  <c r="L2437" i="2"/>
  <c r="K2437" i="2"/>
  <c r="K2436" i="2"/>
  <c r="L2436" i="2" s="1"/>
  <c r="K2435" i="2"/>
  <c r="L2435" i="2" s="1"/>
  <c r="K2434" i="2"/>
  <c r="L2434" i="2" s="1"/>
  <c r="L2433" i="2"/>
  <c r="K2433" i="2"/>
  <c r="L2432" i="2"/>
  <c r="K2432" i="2"/>
  <c r="L2431" i="2"/>
  <c r="K2431" i="2"/>
  <c r="L2430" i="2"/>
  <c r="K2430" i="2"/>
  <c r="K2429" i="2"/>
  <c r="L2429" i="2" s="1"/>
  <c r="K2428" i="2"/>
  <c r="L2428" i="2" s="1"/>
  <c r="L2427" i="2"/>
  <c r="K2427" i="2"/>
  <c r="L2426" i="2"/>
  <c r="K2426" i="2"/>
  <c r="L2425" i="2"/>
  <c r="K2425" i="2"/>
  <c r="L2424" i="2"/>
  <c r="K2424" i="2"/>
  <c r="K2423" i="2"/>
  <c r="L2423" i="2" s="1"/>
  <c r="K2422" i="2"/>
  <c r="L2422" i="2" s="1"/>
  <c r="L2421" i="2"/>
  <c r="K2421" i="2"/>
  <c r="K2420" i="2"/>
  <c r="L2420" i="2" s="1"/>
  <c r="L2419" i="2"/>
  <c r="K2419" i="2"/>
  <c r="L2418" i="2"/>
  <c r="K2418" i="2"/>
  <c r="K2417" i="2"/>
  <c r="L2417" i="2" s="1"/>
  <c r="K2416" i="2"/>
  <c r="L2416" i="2" s="1"/>
  <c r="L2415" i="2"/>
  <c r="K2415" i="2"/>
  <c r="K2414" i="2"/>
  <c r="L2414" i="2" s="1"/>
  <c r="L2413" i="2"/>
  <c r="K2413" i="2"/>
  <c r="L2412" i="2"/>
  <c r="K2412" i="2"/>
  <c r="K2411" i="2"/>
  <c r="L2411" i="2" s="1"/>
  <c r="K2410" i="2"/>
  <c r="L2410" i="2" s="1"/>
  <c r="L2409" i="2"/>
  <c r="K2409" i="2"/>
  <c r="K2408" i="2"/>
  <c r="L2408" i="2" s="1"/>
  <c r="L2407" i="2"/>
  <c r="K2407" i="2"/>
  <c r="L2406" i="2"/>
  <c r="K2406" i="2"/>
  <c r="K2405" i="2"/>
  <c r="L2405" i="2" s="1"/>
  <c r="K2404" i="2"/>
  <c r="L2404" i="2" s="1"/>
  <c r="L2403" i="2"/>
  <c r="K2403" i="2"/>
  <c r="K2402" i="2"/>
  <c r="L2402" i="2" s="1"/>
  <c r="L2401" i="2"/>
  <c r="K2401" i="2"/>
  <c r="L2400" i="2"/>
  <c r="K2400" i="2"/>
  <c r="K2399" i="2"/>
  <c r="L2399" i="2" s="1"/>
  <c r="K2398" i="2"/>
  <c r="L2398" i="2" s="1"/>
  <c r="L2397" i="2"/>
  <c r="K2397" i="2"/>
  <c r="K2396" i="2"/>
  <c r="L2396" i="2" s="1"/>
  <c r="L2395" i="2"/>
  <c r="K2395" i="2"/>
  <c r="L2394" i="2"/>
  <c r="K2394" i="2"/>
  <c r="K2393" i="2"/>
  <c r="L2393" i="2" s="1"/>
  <c r="K2392" i="2"/>
  <c r="L2392" i="2" s="1"/>
  <c r="L2391" i="2"/>
  <c r="K2391" i="2"/>
  <c r="K2390" i="2"/>
  <c r="L2390" i="2" s="1"/>
  <c r="L2389" i="2"/>
  <c r="K2389" i="2"/>
  <c r="L2388" i="2"/>
  <c r="K2388" i="2"/>
  <c r="K2387" i="2"/>
  <c r="L2387" i="2" s="1"/>
  <c r="K2386" i="2"/>
  <c r="L2386" i="2" s="1"/>
  <c r="L2385" i="2"/>
  <c r="K2385" i="2"/>
  <c r="K2384" i="2"/>
  <c r="L2384" i="2" s="1"/>
  <c r="L2383" i="2"/>
  <c r="K2383" i="2"/>
  <c r="L2382" i="2"/>
  <c r="K2382" i="2"/>
  <c r="K2381" i="2"/>
  <c r="L2381" i="2" s="1"/>
  <c r="K2380" i="2"/>
  <c r="L2380" i="2" s="1"/>
  <c r="L2379" i="2"/>
  <c r="K2379" i="2"/>
  <c r="K2378" i="2"/>
  <c r="L2378" i="2" s="1"/>
  <c r="L2377" i="2"/>
  <c r="K2377" i="2"/>
  <c r="L2376" i="2"/>
  <c r="K2376" i="2"/>
  <c r="K2375" i="2"/>
  <c r="L2375" i="2" s="1"/>
  <c r="K2374" i="2"/>
  <c r="L2374" i="2" s="1"/>
  <c r="L2373" i="2"/>
  <c r="K2373" i="2"/>
  <c r="K2372" i="2"/>
  <c r="L2372" i="2" s="1"/>
  <c r="L2371" i="2"/>
  <c r="K2371" i="2"/>
  <c r="L2370" i="2"/>
  <c r="K2370" i="2"/>
  <c r="K2369" i="2"/>
  <c r="L2369" i="2" s="1"/>
  <c r="K2368" i="2"/>
  <c r="L2368" i="2" s="1"/>
  <c r="L2367" i="2"/>
  <c r="K2367" i="2"/>
  <c r="K2366" i="2"/>
  <c r="L2366" i="2" s="1"/>
  <c r="L2365" i="2"/>
  <c r="K2365" i="2"/>
  <c r="L2364" i="2"/>
  <c r="K2364" i="2"/>
  <c r="K2363" i="2"/>
  <c r="L2363" i="2" s="1"/>
  <c r="K2362" i="2"/>
  <c r="L2362" i="2" s="1"/>
  <c r="L2361" i="2"/>
  <c r="K2361" i="2"/>
  <c r="K2360" i="2"/>
  <c r="L2360" i="2" s="1"/>
  <c r="L2359" i="2"/>
  <c r="K2359" i="2"/>
  <c r="L2358" i="2"/>
  <c r="K2358" i="2"/>
  <c r="K2357" i="2"/>
  <c r="L2357" i="2" s="1"/>
  <c r="K2356" i="2"/>
  <c r="L2356" i="2" s="1"/>
  <c r="L2355" i="2"/>
  <c r="K2355" i="2"/>
  <c r="K2354" i="2"/>
  <c r="L2354" i="2" s="1"/>
  <c r="L2353" i="2"/>
  <c r="K2353" i="2"/>
  <c r="L2352" i="2"/>
  <c r="K2352" i="2"/>
  <c r="K2351" i="2"/>
  <c r="L2351" i="2" s="1"/>
  <c r="K2350" i="2"/>
  <c r="L2350" i="2" s="1"/>
  <c r="L2349" i="2"/>
  <c r="K2349" i="2"/>
  <c r="K2348" i="2"/>
  <c r="L2348" i="2" s="1"/>
  <c r="L2347" i="2"/>
  <c r="K2347" i="2"/>
  <c r="L2346" i="2"/>
  <c r="K2346" i="2"/>
  <c r="K2345" i="2"/>
  <c r="L2345" i="2" s="1"/>
  <c r="K2344" i="2"/>
  <c r="L2344" i="2" s="1"/>
  <c r="L2343" i="2"/>
  <c r="K2343" i="2"/>
  <c r="K2342" i="2"/>
  <c r="L2342" i="2" s="1"/>
  <c r="L2341" i="2"/>
  <c r="K2341" i="2"/>
  <c r="L2340" i="2"/>
  <c r="K2340" i="2"/>
  <c r="K2339" i="2"/>
  <c r="L2339" i="2" s="1"/>
  <c r="K2338" i="2"/>
  <c r="L2338" i="2" s="1"/>
  <c r="L2337" i="2"/>
  <c r="K2337" i="2"/>
  <c r="K2336" i="2"/>
  <c r="L2336" i="2" s="1"/>
  <c r="L2335" i="2"/>
  <c r="K2335" i="2"/>
  <c r="L2334" i="2"/>
  <c r="K2334" i="2"/>
  <c r="K2333" i="2"/>
  <c r="L2333" i="2" s="1"/>
  <c r="K2332" i="2"/>
  <c r="L2332" i="2" s="1"/>
  <c r="L2331" i="2"/>
  <c r="K2331" i="2"/>
  <c r="K2330" i="2"/>
  <c r="L2330" i="2" s="1"/>
  <c r="L2329" i="2"/>
  <c r="K2329" i="2"/>
  <c r="L2328" i="2"/>
  <c r="K2328" i="2"/>
  <c r="K2327" i="2"/>
  <c r="L2327" i="2" s="1"/>
  <c r="K2326" i="2"/>
  <c r="L2326" i="2" s="1"/>
  <c r="L2325" i="2"/>
  <c r="K2325" i="2"/>
  <c r="K2324" i="2"/>
  <c r="L2324" i="2" s="1"/>
  <c r="L2323" i="2"/>
  <c r="K2323" i="2"/>
  <c r="L2322" i="2"/>
  <c r="K2322" i="2"/>
  <c r="K2321" i="2"/>
  <c r="L2321" i="2" s="1"/>
  <c r="K2320" i="2"/>
  <c r="L2320" i="2" s="1"/>
  <c r="L2319" i="2"/>
  <c r="K2319" i="2"/>
  <c r="K2318" i="2"/>
  <c r="L2318" i="2" s="1"/>
  <c r="L2317" i="2"/>
  <c r="K2317" i="2"/>
  <c r="L2316" i="2"/>
  <c r="K2316" i="2"/>
  <c r="K2315" i="2"/>
  <c r="L2315" i="2" s="1"/>
  <c r="K2314" i="2"/>
  <c r="L2314" i="2" s="1"/>
  <c r="L2313" i="2"/>
  <c r="K2313" i="2"/>
  <c r="K2312" i="2"/>
  <c r="L2312" i="2" s="1"/>
  <c r="L2311" i="2"/>
  <c r="K2311" i="2"/>
  <c r="L2310" i="2"/>
  <c r="K2310" i="2"/>
  <c r="K2309" i="2"/>
  <c r="L2309" i="2" s="1"/>
  <c r="K2308" i="2"/>
  <c r="L2308" i="2" s="1"/>
  <c r="L2307" i="2"/>
  <c r="K2307" i="2"/>
  <c r="K2306" i="2"/>
  <c r="L2306" i="2" s="1"/>
  <c r="L2305" i="2"/>
  <c r="K2305" i="2"/>
  <c r="K2304" i="2"/>
  <c r="L2304" i="2" s="1"/>
  <c r="L2303" i="2"/>
  <c r="K2303" i="2"/>
  <c r="K2302" i="2"/>
  <c r="L2302" i="2" s="1"/>
  <c r="L2301" i="2"/>
  <c r="K2301" i="2"/>
  <c r="K2300" i="2"/>
  <c r="L2300" i="2" s="1"/>
  <c r="L2299" i="2"/>
  <c r="K2299" i="2"/>
  <c r="K2298" i="2"/>
  <c r="L2298" i="2" s="1"/>
  <c r="L2297" i="2"/>
  <c r="K2297" i="2"/>
  <c r="K2296" i="2"/>
  <c r="L2296" i="2" s="1"/>
  <c r="K2295" i="2"/>
  <c r="L2295" i="2" s="1"/>
  <c r="L2294" i="2"/>
  <c r="K2294" i="2"/>
  <c r="L2293" i="2"/>
  <c r="K2293" i="2"/>
  <c r="K2292" i="2"/>
  <c r="L2292" i="2" s="1"/>
  <c r="K2291" i="2"/>
  <c r="L2291" i="2" s="1"/>
  <c r="L2290" i="2"/>
  <c r="K2290" i="2"/>
  <c r="K2289" i="2"/>
  <c r="L2289" i="2" s="1"/>
  <c r="L2288" i="2"/>
  <c r="K2288" i="2"/>
  <c r="L2287" i="2"/>
  <c r="K2287" i="2"/>
  <c r="K2286" i="2"/>
  <c r="L2286" i="2" s="1"/>
  <c r="L2285" i="2"/>
  <c r="K2285" i="2"/>
  <c r="K2284" i="2"/>
  <c r="L2284" i="2" s="1"/>
  <c r="K2283" i="2"/>
  <c r="L2283" i="2" s="1"/>
  <c r="K2282" i="2"/>
  <c r="L2282" i="2" s="1"/>
  <c r="L2281" i="2"/>
  <c r="K2281" i="2"/>
  <c r="K2280" i="2"/>
  <c r="L2280" i="2" s="1"/>
  <c r="K2279" i="2"/>
  <c r="L2279" i="2" s="1"/>
  <c r="K2278" i="2"/>
  <c r="L2278" i="2" s="1"/>
  <c r="L2277" i="2"/>
  <c r="K2277" i="2"/>
  <c r="K2276" i="2"/>
  <c r="L2276" i="2" s="1"/>
  <c r="L2275" i="2"/>
  <c r="K2275" i="2"/>
  <c r="K2274" i="2"/>
  <c r="L2274" i="2" s="1"/>
  <c r="K2273" i="2"/>
  <c r="L2273" i="2" s="1"/>
  <c r="L2272" i="2"/>
  <c r="K2272" i="2"/>
  <c r="L2271" i="2"/>
  <c r="K2271" i="2"/>
  <c r="K2270" i="2"/>
  <c r="L2270" i="2" s="1"/>
  <c r="L2269" i="2"/>
  <c r="K2269" i="2"/>
  <c r="K2268" i="2"/>
  <c r="L2268" i="2" s="1"/>
  <c r="K2267" i="2"/>
  <c r="L2267" i="2" s="1"/>
  <c r="K2266" i="2"/>
  <c r="L2266" i="2" s="1"/>
  <c r="K2265" i="2"/>
  <c r="L2265" i="2" s="1"/>
  <c r="L2264" i="2"/>
  <c r="K2264" i="2"/>
  <c r="L2263" i="2"/>
  <c r="K2263" i="2"/>
  <c r="K2262" i="2"/>
  <c r="L2262" i="2" s="1"/>
  <c r="L2261" i="2"/>
  <c r="K2261" i="2"/>
  <c r="K2260" i="2"/>
  <c r="L2260" i="2" s="1"/>
  <c r="L2259" i="2"/>
  <c r="K2259" i="2"/>
  <c r="L2258" i="2"/>
  <c r="K2258" i="2"/>
  <c r="L2257" i="2"/>
  <c r="K2257" i="2"/>
  <c r="K2256" i="2"/>
  <c r="L2256" i="2" s="1"/>
  <c r="L2255" i="2"/>
  <c r="K2255" i="2"/>
  <c r="K2254" i="2"/>
  <c r="L2254" i="2" s="1"/>
  <c r="K2253" i="2"/>
  <c r="L2253" i="2" s="1"/>
  <c r="K2252" i="2"/>
  <c r="L2252" i="2" s="1"/>
  <c r="L2251" i="2"/>
  <c r="K2251" i="2"/>
  <c r="K2250" i="2"/>
  <c r="L2250" i="2" s="1"/>
  <c r="K2249" i="2"/>
  <c r="L2249" i="2" s="1"/>
  <c r="L2248" i="2"/>
  <c r="K2248" i="2"/>
  <c r="K2247" i="2"/>
  <c r="L2247" i="2" s="1"/>
  <c r="L2246" i="2"/>
  <c r="K2246" i="2"/>
  <c r="L2245" i="2"/>
  <c r="K2245" i="2"/>
  <c r="K2244" i="2"/>
  <c r="L2244" i="2" s="1"/>
  <c r="K2243" i="2"/>
  <c r="L2243" i="2" s="1"/>
  <c r="L2242" i="2"/>
  <c r="K2242" i="2"/>
  <c r="K2241" i="2"/>
  <c r="L2241" i="2" s="1"/>
  <c r="K2240" i="2"/>
  <c r="L2240" i="2" s="1"/>
  <c r="L2239" i="2"/>
  <c r="K2239" i="2"/>
  <c r="K2238" i="2"/>
  <c r="L2238" i="2" s="1"/>
  <c r="K2237" i="2"/>
  <c r="L2237" i="2" s="1"/>
  <c r="K2236" i="2"/>
  <c r="L2236" i="2" s="1"/>
  <c r="L2235" i="2"/>
  <c r="K2235" i="2"/>
  <c r="K2234" i="2"/>
  <c r="L2234" i="2" s="1"/>
  <c r="L2233" i="2"/>
  <c r="K2233" i="2"/>
  <c r="K2232" i="2"/>
  <c r="L2232" i="2" s="1"/>
  <c r="L2231" i="2"/>
  <c r="K2231" i="2"/>
  <c r="K2230" i="2"/>
  <c r="L2230" i="2" s="1"/>
  <c r="L2229" i="2"/>
  <c r="K2229" i="2"/>
  <c r="K2228" i="2"/>
  <c r="L2228" i="2" s="1"/>
  <c r="K2227" i="2"/>
  <c r="L2227" i="2" s="1"/>
  <c r="K2226" i="2"/>
  <c r="L2226" i="2" s="1"/>
  <c r="L2225" i="2"/>
  <c r="K2225" i="2"/>
  <c r="K2224" i="2"/>
  <c r="L2224" i="2" s="1"/>
  <c r="L2223" i="2"/>
  <c r="K2223" i="2"/>
  <c r="K2222" i="2"/>
  <c r="L2222" i="2" s="1"/>
  <c r="K2221" i="2"/>
  <c r="L2221" i="2" s="1"/>
  <c r="K2220" i="2"/>
  <c r="L2220" i="2" s="1"/>
  <c r="L2219" i="2"/>
  <c r="K2219" i="2"/>
  <c r="K2218" i="2"/>
  <c r="L2218" i="2" s="1"/>
  <c r="L2217" i="2"/>
  <c r="K2217" i="2"/>
  <c r="K2216" i="2"/>
  <c r="L2216" i="2" s="1"/>
  <c r="K2215" i="2"/>
  <c r="L2215" i="2" s="1"/>
  <c r="K2214" i="2"/>
  <c r="L2214" i="2" s="1"/>
  <c r="L2213" i="2"/>
  <c r="K2213" i="2"/>
  <c r="K2212" i="2"/>
  <c r="L2212" i="2" s="1"/>
  <c r="L2211" i="2"/>
  <c r="K2211" i="2"/>
  <c r="K2210" i="2"/>
  <c r="L2210" i="2" s="1"/>
  <c r="K2209" i="2"/>
  <c r="L2209" i="2" s="1"/>
  <c r="K2208" i="2"/>
  <c r="L2208" i="2" s="1"/>
  <c r="L2207" i="2"/>
  <c r="K2207" i="2"/>
  <c r="K2206" i="2"/>
  <c r="L2206" i="2" s="1"/>
  <c r="L2205" i="2"/>
  <c r="K2205" i="2"/>
  <c r="K2204" i="2"/>
  <c r="L2204" i="2" s="1"/>
  <c r="K2203" i="2"/>
  <c r="L2203" i="2" s="1"/>
  <c r="K2202" i="2"/>
  <c r="L2202" i="2" s="1"/>
  <c r="L2201" i="2"/>
  <c r="K2201" i="2"/>
  <c r="K2200" i="2"/>
  <c r="L2200" i="2" s="1"/>
  <c r="L2199" i="2"/>
  <c r="K2199" i="2"/>
  <c r="K2198" i="2"/>
  <c r="L2198" i="2" s="1"/>
  <c r="K2197" i="2"/>
  <c r="L2197" i="2" s="1"/>
  <c r="K2196" i="2"/>
  <c r="L2196" i="2" s="1"/>
  <c r="L2195" i="2"/>
  <c r="K2195" i="2"/>
  <c r="K2194" i="2"/>
  <c r="L2194" i="2" s="1"/>
  <c r="L2193" i="2"/>
  <c r="K2193" i="2"/>
  <c r="K2192" i="2"/>
  <c r="L2192" i="2" s="1"/>
  <c r="K2191" i="2"/>
  <c r="L2191" i="2" s="1"/>
  <c r="K2190" i="2"/>
  <c r="L2190" i="2" s="1"/>
  <c r="L2189" i="2"/>
  <c r="K2189" i="2"/>
  <c r="K2188" i="2"/>
  <c r="L2188" i="2" s="1"/>
  <c r="L2187" i="2"/>
  <c r="K2187" i="2"/>
  <c r="K2186" i="2"/>
  <c r="L2186" i="2" s="1"/>
  <c r="K2185" i="2"/>
  <c r="L2185" i="2" s="1"/>
  <c r="K2184" i="2"/>
  <c r="L2184" i="2" s="1"/>
  <c r="L2183" i="2"/>
  <c r="K2183" i="2"/>
  <c r="K2182" i="2"/>
  <c r="L2182" i="2" s="1"/>
  <c r="L2181" i="2"/>
  <c r="K2181" i="2"/>
  <c r="K2180" i="2"/>
  <c r="L2180" i="2" s="1"/>
  <c r="K2179" i="2"/>
  <c r="L2179" i="2" s="1"/>
  <c r="K2178" i="2"/>
  <c r="L2178" i="2" s="1"/>
  <c r="L2177" i="2"/>
  <c r="K2177" i="2"/>
  <c r="K2176" i="2"/>
  <c r="L2176" i="2" s="1"/>
  <c r="L2175" i="2"/>
  <c r="K2175" i="2"/>
  <c r="K2174" i="2"/>
  <c r="L2174" i="2" s="1"/>
  <c r="K2173" i="2"/>
  <c r="L2173" i="2" s="1"/>
  <c r="K2172" i="2"/>
  <c r="L2172" i="2" s="1"/>
  <c r="L2171" i="2"/>
  <c r="K2171" i="2"/>
  <c r="K2170" i="2"/>
  <c r="L2170" i="2" s="1"/>
  <c r="L2169" i="2"/>
  <c r="K2169" i="2"/>
  <c r="K2168" i="2"/>
  <c r="L2168" i="2" s="1"/>
  <c r="K2167" i="2"/>
  <c r="L2167" i="2" s="1"/>
  <c r="K2166" i="2"/>
  <c r="L2166" i="2" s="1"/>
  <c r="L2165" i="2"/>
  <c r="K2165" i="2"/>
  <c r="K2164" i="2"/>
  <c r="L2164" i="2" s="1"/>
  <c r="L2163" i="2"/>
  <c r="K2163" i="2"/>
  <c r="K2162" i="2"/>
  <c r="L2162" i="2" s="1"/>
  <c r="K2161" i="2"/>
  <c r="L2161" i="2" s="1"/>
  <c r="K2160" i="2"/>
  <c r="L2160" i="2" s="1"/>
  <c r="L2159" i="2"/>
  <c r="K2159" i="2"/>
  <c r="K2158" i="2"/>
  <c r="L2158" i="2" s="1"/>
  <c r="L2157" i="2"/>
  <c r="K2157" i="2"/>
  <c r="K2156" i="2"/>
  <c r="L2156" i="2" s="1"/>
  <c r="K2155" i="2"/>
  <c r="L2155" i="2" s="1"/>
  <c r="K2154" i="2"/>
  <c r="L2154" i="2" s="1"/>
  <c r="L2153" i="2"/>
  <c r="K2153" i="2"/>
  <c r="K2152" i="2"/>
  <c r="L2152" i="2" s="1"/>
  <c r="L2151" i="2"/>
  <c r="K2151" i="2"/>
  <c r="K2150" i="2"/>
  <c r="L2150" i="2" s="1"/>
  <c r="K2149" i="2"/>
  <c r="L2149" i="2" s="1"/>
  <c r="K2148" i="2"/>
  <c r="L2148" i="2" s="1"/>
  <c r="L2147" i="2"/>
  <c r="K2147" i="2"/>
  <c r="K2146" i="2"/>
  <c r="L2146" i="2" s="1"/>
  <c r="L2145" i="2"/>
  <c r="K2145" i="2"/>
  <c r="K2144" i="2"/>
  <c r="L2144" i="2" s="1"/>
  <c r="K2143" i="2"/>
  <c r="L2143" i="2" s="1"/>
  <c r="K2142" i="2"/>
  <c r="L2142" i="2" s="1"/>
  <c r="L2141" i="2"/>
  <c r="K2141" i="2"/>
  <c r="K2140" i="2"/>
  <c r="L2140" i="2" s="1"/>
  <c r="L2139" i="2"/>
  <c r="K2139" i="2"/>
  <c r="K2138" i="2"/>
  <c r="L2138" i="2" s="1"/>
  <c r="K2137" i="2"/>
  <c r="L2137" i="2" s="1"/>
  <c r="K2136" i="2"/>
  <c r="L2136" i="2" s="1"/>
  <c r="L2135" i="2"/>
  <c r="K2135" i="2"/>
  <c r="K2134" i="2"/>
  <c r="L2134" i="2" s="1"/>
  <c r="L2133" i="2"/>
  <c r="K2133" i="2"/>
  <c r="K2132" i="2"/>
  <c r="L2132" i="2" s="1"/>
  <c r="K2131" i="2"/>
  <c r="L2131" i="2" s="1"/>
  <c r="K2130" i="2"/>
  <c r="L2130" i="2" s="1"/>
  <c r="L2129" i="2"/>
  <c r="K2129" i="2"/>
  <c r="K2128" i="2"/>
  <c r="L2128" i="2" s="1"/>
  <c r="L2127" i="2"/>
  <c r="K2127" i="2"/>
  <c r="K2126" i="2"/>
  <c r="L2126" i="2" s="1"/>
  <c r="K2125" i="2"/>
  <c r="L2125" i="2" s="1"/>
  <c r="K2124" i="2"/>
  <c r="L2124" i="2" s="1"/>
  <c r="L2123" i="2"/>
  <c r="K2123" i="2"/>
  <c r="K2122" i="2"/>
  <c r="L2122" i="2" s="1"/>
  <c r="L2121" i="2"/>
  <c r="K2121" i="2"/>
  <c r="K2120" i="2"/>
  <c r="L2120" i="2" s="1"/>
  <c r="K2119" i="2"/>
  <c r="L2119" i="2" s="1"/>
  <c r="K2118" i="2"/>
  <c r="L2118" i="2" s="1"/>
  <c r="L2117" i="2"/>
  <c r="K2117" i="2"/>
  <c r="K2116" i="2"/>
  <c r="L2116" i="2" s="1"/>
  <c r="L2115" i="2"/>
  <c r="K2115" i="2"/>
  <c r="K2114" i="2"/>
  <c r="L2114" i="2" s="1"/>
  <c r="K2113" i="2"/>
  <c r="L2113" i="2" s="1"/>
  <c r="K2112" i="2"/>
  <c r="L2112" i="2" s="1"/>
  <c r="L2111" i="2"/>
  <c r="K2111" i="2"/>
  <c r="K2110" i="2"/>
  <c r="L2110" i="2" s="1"/>
  <c r="L2109" i="2"/>
  <c r="K2109" i="2"/>
  <c r="K2108" i="2"/>
  <c r="L2108" i="2" s="1"/>
  <c r="K2107" i="2"/>
  <c r="L2107" i="2" s="1"/>
  <c r="K2106" i="2"/>
  <c r="L2106" i="2" s="1"/>
  <c r="L2105" i="2"/>
  <c r="K2105" i="2"/>
  <c r="K2104" i="2"/>
  <c r="L2104" i="2" s="1"/>
  <c r="L2103" i="2"/>
  <c r="K2103" i="2"/>
  <c r="K2102" i="2"/>
  <c r="L2102" i="2" s="1"/>
  <c r="K2101" i="2"/>
  <c r="L2101" i="2" s="1"/>
  <c r="K2100" i="2"/>
  <c r="L2100" i="2" s="1"/>
  <c r="L2099" i="2"/>
  <c r="K2099" i="2"/>
  <c r="K2098" i="2"/>
  <c r="L2098" i="2" s="1"/>
  <c r="L2097" i="2"/>
  <c r="K2097" i="2"/>
  <c r="K2096" i="2"/>
  <c r="L2096" i="2" s="1"/>
  <c r="K2095" i="2"/>
  <c r="L2095" i="2" s="1"/>
  <c r="K2094" i="2"/>
  <c r="L2094" i="2" s="1"/>
  <c r="L2093" i="2"/>
  <c r="K2093" i="2"/>
  <c r="K2092" i="2"/>
  <c r="L2092" i="2" s="1"/>
  <c r="L2091" i="2"/>
  <c r="K2091" i="2"/>
  <c r="K2090" i="2"/>
  <c r="L2090" i="2" s="1"/>
  <c r="K2089" i="2"/>
  <c r="L2089" i="2" s="1"/>
  <c r="K2088" i="2"/>
  <c r="L2088" i="2" s="1"/>
  <c r="L2087" i="2"/>
  <c r="K2087" i="2"/>
  <c r="K2086" i="2"/>
  <c r="L2086" i="2" s="1"/>
  <c r="L2085" i="2"/>
  <c r="K2085" i="2"/>
  <c r="K2084" i="2"/>
  <c r="L2084" i="2" s="1"/>
  <c r="K2083" i="2"/>
  <c r="L2083" i="2" s="1"/>
  <c r="K2082" i="2"/>
  <c r="L2082" i="2" s="1"/>
  <c r="L2081" i="2"/>
  <c r="K2081" i="2"/>
  <c r="K2080" i="2"/>
  <c r="L2080" i="2" s="1"/>
  <c r="L2079" i="2"/>
  <c r="K2079" i="2"/>
  <c r="K2078" i="2"/>
  <c r="L2078" i="2" s="1"/>
  <c r="K2077" i="2"/>
  <c r="L2077" i="2" s="1"/>
  <c r="K2076" i="2"/>
  <c r="L2076" i="2" s="1"/>
  <c r="L2075" i="2"/>
  <c r="K2075" i="2"/>
  <c r="K2074" i="2"/>
  <c r="L2074" i="2" s="1"/>
  <c r="L2073" i="2"/>
  <c r="K2073" i="2"/>
  <c r="K2072" i="2"/>
  <c r="L2072" i="2" s="1"/>
  <c r="K2071" i="2"/>
  <c r="L2071" i="2" s="1"/>
  <c r="K2070" i="2"/>
  <c r="L2070" i="2" s="1"/>
  <c r="L2069" i="2"/>
  <c r="K2069" i="2"/>
  <c r="K2068" i="2"/>
  <c r="L2068" i="2" s="1"/>
  <c r="L2067" i="2"/>
  <c r="K2067" i="2"/>
  <c r="K2066" i="2"/>
  <c r="L2066" i="2" s="1"/>
  <c r="K2065" i="2"/>
  <c r="L2065" i="2" s="1"/>
  <c r="K2064" i="2"/>
  <c r="L2064" i="2" s="1"/>
  <c r="L2063" i="2"/>
  <c r="K2063" i="2"/>
  <c r="K2062" i="2"/>
  <c r="L2062" i="2" s="1"/>
  <c r="L2061" i="2"/>
  <c r="K2061" i="2"/>
  <c r="K2060" i="2"/>
  <c r="L2060" i="2" s="1"/>
  <c r="K2059" i="2"/>
  <c r="L2059" i="2" s="1"/>
  <c r="K2058" i="2"/>
  <c r="L2058" i="2" s="1"/>
  <c r="L2057" i="2"/>
  <c r="K2057" i="2"/>
  <c r="K2056" i="2"/>
  <c r="L2056" i="2" s="1"/>
  <c r="L2055" i="2"/>
  <c r="K2055" i="2"/>
  <c r="K2054" i="2"/>
  <c r="L2054" i="2" s="1"/>
  <c r="K2053" i="2"/>
  <c r="L2053" i="2" s="1"/>
  <c r="K2052" i="2"/>
  <c r="L2052" i="2" s="1"/>
  <c r="L2051" i="2"/>
  <c r="K2051" i="2"/>
  <c r="K2050" i="2"/>
  <c r="L2050" i="2" s="1"/>
  <c r="L2049" i="2"/>
  <c r="K2049" i="2"/>
  <c r="K2048" i="2"/>
  <c r="L2048" i="2" s="1"/>
  <c r="K2047" i="2"/>
  <c r="L2047" i="2" s="1"/>
  <c r="K2046" i="2"/>
  <c r="L2046" i="2" s="1"/>
  <c r="L2045" i="2"/>
  <c r="K2045" i="2"/>
  <c r="K2044" i="2"/>
  <c r="L2044" i="2" s="1"/>
  <c r="L2043" i="2"/>
  <c r="K2043" i="2"/>
  <c r="K2042" i="2"/>
  <c r="L2042" i="2" s="1"/>
  <c r="K2041" i="2"/>
  <c r="L2041" i="2" s="1"/>
  <c r="K2040" i="2"/>
  <c r="L2040" i="2" s="1"/>
  <c r="L2039" i="2"/>
  <c r="K2039" i="2"/>
  <c r="K2038" i="2"/>
  <c r="L2038" i="2" s="1"/>
  <c r="L2037" i="2"/>
  <c r="K2037" i="2"/>
  <c r="K2036" i="2"/>
  <c r="L2036" i="2" s="1"/>
  <c r="K2035" i="2"/>
  <c r="L2035" i="2" s="1"/>
  <c r="K2034" i="2"/>
  <c r="L2034" i="2" s="1"/>
  <c r="L2033" i="2"/>
  <c r="K2033" i="2"/>
  <c r="K2032" i="2"/>
  <c r="L2032" i="2" s="1"/>
  <c r="L2031" i="2"/>
  <c r="K2031" i="2"/>
  <c r="K2030" i="2"/>
  <c r="L2030" i="2" s="1"/>
  <c r="K2029" i="2"/>
  <c r="L2029" i="2" s="1"/>
  <c r="K2028" i="2"/>
  <c r="L2028" i="2" s="1"/>
  <c r="L2027" i="2"/>
  <c r="K2027" i="2"/>
  <c r="K2026" i="2"/>
  <c r="L2026" i="2" s="1"/>
  <c r="L2025" i="2"/>
  <c r="K2025" i="2"/>
  <c r="K2024" i="2"/>
  <c r="L2024" i="2" s="1"/>
  <c r="K2023" i="2"/>
  <c r="L2023" i="2" s="1"/>
  <c r="K2022" i="2"/>
  <c r="L2022" i="2" s="1"/>
  <c r="L2021" i="2"/>
  <c r="K2021" i="2"/>
  <c r="K2020" i="2"/>
  <c r="L2020" i="2" s="1"/>
  <c r="L2019" i="2"/>
  <c r="K2019" i="2"/>
  <c r="K2018" i="2"/>
  <c r="L2018" i="2" s="1"/>
  <c r="K2017" i="2"/>
  <c r="L2017" i="2" s="1"/>
  <c r="K2016" i="2"/>
  <c r="L2016" i="2" s="1"/>
  <c r="L2015" i="2"/>
  <c r="K2015" i="2"/>
  <c r="K2014" i="2"/>
  <c r="L2014" i="2" s="1"/>
  <c r="L2013" i="2"/>
  <c r="K2013" i="2"/>
  <c r="K2012" i="2"/>
  <c r="L2012" i="2" s="1"/>
  <c r="K2011" i="2"/>
  <c r="L2011" i="2" s="1"/>
  <c r="K2010" i="2"/>
  <c r="L2010" i="2" s="1"/>
  <c r="L2009" i="2"/>
  <c r="K2009" i="2"/>
  <c r="K2008" i="2"/>
  <c r="L2008" i="2" s="1"/>
  <c r="L2007" i="2"/>
  <c r="K2007" i="2"/>
  <c r="K2006" i="2"/>
  <c r="L2006" i="2" s="1"/>
  <c r="K2005" i="2"/>
  <c r="L2005" i="2" s="1"/>
  <c r="K2004" i="2"/>
  <c r="L2004" i="2" s="1"/>
  <c r="L2003" i="2"/>
  <c r="K2003" i="2"/>
  <c r="K2002" i="2"/>
  <c r="L2002" i="2" s="1"/>
  <c r="L2001" i="2"/>
  <c r="K2001" i="2"/>
  <c r="K2000" i="2"/>
  <c r="L2000" i="2" s="1"/>
  <c r="K1999" i="2"/>
  <c r="L1999" i="2" s="1"/>
  <c r="K1998" i="2"/>
  <c r="L1998" i="2" s="1"/>
  <c r="L1997" i="2"/>
  <c r="K1997" i="2"/>
  <c r="K1996" i="2"/>
  <c r="L1996" i="2" s="1"/>
  <c r="L1995" i="2"/>
  <c r="K1995" i="2"/>
  <c r="K1994" i="2"/>
  <c r="L1994" i="2" s="1"/>
  <c r="K1993" i="2"/>
  <c r="L1993" i="2" s="1"/>
  <c r="K1992" i="2"/>
  <c r="L1992" i="2" s="1"/>
  <c r="L1991" i="2"/>
  <c r="K1991" i="2"/>
  <c r="K1990" i="2"/>
  <c r="L1990" i="2" s="1"/>
  <c r="L1989" i="2"/>
  <c r="K1989" i="2"/>
  <c r="K1988" i="2"/>
  <c r="L1988" i="2" s="1"/>
  <c r="K1987" i="2"/>
  <c r="L1987" i="2" s="1"/>
  <c r="K1986" i="2"/>
  <c r="L1986" i="2" s="1"/>
  <c r="L1985" i="2"/>
  <c r="K1985" i="2"/>
  <c r="K1984" i="2"/>
  <c r="L1984" i="2" s="1"/>
  <c r="L1983" i="2"/>
  <c r="K1983" i="2"/>
  <c r="K1982" i="2"/>
  <c r="L1982" i="2" s="1"/>
  <c r="K1981" i="2"/>
  <c r="L1981" i="2" s="1"/>
  <c r="K1980" i="2"/>
  <c r="L1980" i="2" s="1"/>
  <c r="L1979" i="2"/>
  <c r="K1979" i="2"/>
  <c r="K1978" i="2"/>
  <c r="L1978" i="2" s="1"/>
  <c r="L1977" i="2"/>
  <c r="K1977" i="2"/>
  <c r="K1976" i="2"/>
  <c r="L1976" i="2" s="1"/>
  <c r="K1975" i="2"/>
  <c r="L1975" i="2" s="1"/>
  <c r="K1974" i="2"/>
  <c r="L1974" i="2" s="1"/>
  <c r="L1973" i="2"/>
  <c r="K1973" i="2"/>
  <c r="K1972" i="2"/>
  <c r="L1972" i="2" s="1"/>
  <c r="L1971" i="2"/>
  <c r="K1971" i="2"/>
  <c r="K1970" i="2"/>
  <c r="L1970" i="2" s="1"/>
  <c r="K1969" i="2"/>
  <c r="L1969" i="2" s="1"/>
  <c r="K1968" i="2"/>
  <c r="L1968" i="2" s="1"/>
  <c r="L1967" i="2"/>
  <c r="K1967" i="2"/>
  <c r="K1966" i="2"/>
  <c r="L1966" i="2" s="1"/>
  <c r="L1965" i="2"/>
  <c r="K1965" i="2"/>
  <c r="K1964" i="2"/>
  <c r="L1964" i="2" s="1"/>
  <c r="K1963" i="2"/>
  <c r="L1963" i="2" s="1"/>
  <c r="K1962" i="2"/>
  <c r="L1962" i="2" s="1"/>
  <c r="L1961" i="2"/>
  <c r="K1961" i="2"/>
  <c r="K1960" i="2"/>
  <c r="L1960" i="2" s="1"/>
  <c r="L1959" i="2"/>
  <c r="K1959" i="2"/>
  <c r="K1958" i="2"/>
  <c r="L1958" i="2" s="1"/>
  <c r="K1957" i="2"/>
  <c r="L1957" i="2" s="1"/>
  <c r="K1956" i="2"/>
  <c r="L1956" i="2" s="1"/>
  <c r="L1955" i="2"/>
  <c r="K1955" i="2"/>
  <c r="K1954" i="2"/>
  <c r="L1954" i="2" s="1"/>
  <c r="L1953" i="2"/>
  <c r="K1953" i="2"/>
  <c r="K1952" i="2"/>
  <c r="L1952" i="2" s="1"/>
  <c r="K1951" i="2"/>
  <c r="L1951" i="2" s="1"/>
  <c r="K1950" i="2"/>
  <c r="L1950" i="2" s="1"/>
  <c r="L1949" i="2"/>
  <c r="K1949" i="2"/>
  <c r="K1948" i="2"/>
  <c r="L1948" i="2" s="1"/>
  <c r="L1947" i="2"/>
  <c r="K1947" i="2"/>
  <c r="K1946" i="2"/>
  <c r="L1946" i="2" s="1"/>
  <c r="K1945" i="2"/>
  <c r="L1945" i="2" s="1"/>
  <c r="K1944" i="2"/>
  <c r="L1944" i="2" s="1"/>
  <c r="L1943" i="2"/>
  <c r="K1943" i="2"/>
  <c r="K1942" i="2"/>
  <c r="L1942" i="2" s="1"/>
  <c r="L1941" i="2"/>
  <c r="K1941" i="2"/>
  <c r="K1940" i="2"/>
  <c r="L1940" i="2" s="1"/>
  <c r="K1939" i="2"/>
  <c r="L1939" i="2" s="1"/>
  <c r="K1938" i="2"/>
  <c r="L1938" i="2" s="1"/>
  <c r="L1937" i="2"/>
  <c r="K1937" i="2"/>
  <c r="K1936" i="2"/>
  <c r="L1936" i="2" s="1"/>
  <c r="L1935" i="2"/>
  <c r="K1935" i="2"/>
  <c r="K1934" i="2"/>
  <c r="L1934" i="2" s="1"/>
  <c r="K1933" i="2"/>
  <c r="L1933" i="2" s="1"/>
  <c r="K1932" i="2"/>
  <c r="L1932" i="2" s="1"/>
  <c r="L1931" i="2"/>
  <c r="K1931" i="2"/>
  <c r="K1930" i="2"/>
  <c r="L1930" i="2" s="1"/>
  <c r="L1929" i="2"/>
  <c r="K1929" i="2"/>
  <c r="K1928" i="2"/>
  <c r="L1928" i="2" s="1"/>
  <c r="K1927" i="2"/>
  <c r="L1927" i="2" s="1"/>
  <c r="K1926" i="2"/>
  <c r="L1926" i="2" s="1"/>
  <c r="L1925" i="2"/>
  <c r="K1925" i="2"/>
  <c r="K1924" i="2"/>
  <c r="L1924" i="2" s="1"/>
  <c r="L1923" i="2"/>
  <c r="K1923" i="2"/>
  <c r="K1922" i="2"/>
  <c r="L1922" i="2" s="1"/>
  <c r="K1921" i="2"/>
  <c r="L1921" i="2" s="1"/>
  <c r="K1920" i="2"/>
  <c r="L1920" i="2" s="1"/>
  <c r="L1919" i="2"/>
  <c r="K1919" i="2"/>
  <c r="K1918" i="2"/>
  <c r="L1918" i="2" s="1"/>
  <c r="L1917" i="2"/>
  <c r="K1917" i="2"/>
  <c r="K1916" i="2"/>
  <c r="L1916" i="2" s="1"/>
  <c r="K1915" i="2"/>
  <c r="L1915" i="2" s="1"/>
  <c r="K1914" i="2"/>
  <c r="L1914" i="2" s="1"/>
  <c r="L1913" i="2"/>
  <c r="K1913" i="2"/>
  <c r="K1912" i="2"/>
  <c r="L1912" i="2" s="1"/>
  <c r="L1911" i="2"/>
  <c r="K1911" i="2"/>
  <c r="K1910" i="2"/>
  <c r="L1910" i="2" s="1"/>
  <c r="K1909" i="2"/>
  <c r="L1909" i="2" s="1"/>
  <c r="K1908" i="2"/>
  <c r="L1908" i="2" s="1"/>
  <c r="L1907" i="2"/>
  <c r="K1907" i="2"/>
  <c r="K1906" i="2"/>
  <c r="L1906" i="2" s="1"/>
  <c r="L1905" i="2"/>
  <c r="K1905" i="2"/>
  <c r="K1904" i="2"/>
  <c r="L1904" i="2" s="1"/>
  <c r="K1903" i="2"/>
  <c r="L1903" i="2" s="1"/>
  <c r="K1902" i="2"/>
  <c r="L1902" i="2" s="1"/>
  <c r="L1901" i="2"/>
  <c r="K1901" i="2"/>
  <c r="K1900" i="2"/>
  <c r="L1900" i="2" s="1"/>
  <c r="L1899" i="2"/>
  <c r="K1899" i="2"/>
  <c r="K1898" i="2"/>
  <c r="L1898" i="2" s="1"/>
  <c r="K1897" i="2"/>
  <c r="L1897" i="2" s="1"/>
  <c r="L1896" i="2"/>
  <c r="K1896" i="2"/>
  <c r="L1895" i="2"/>
  <c r="K1895" i="2"/>
  <c r="K1894" i="2"/>
  <c r="L1894" i="2" s="1"/>
  <c r="L1893" i="2"/>
  <c r="K1893" i="2"/>
  <c r="K1892" i="2"/>
  <c r="L1892" i="2" s="1"/>
  <c r="K1891" i="2"/>
  <c r="L1891" i="2" s="1"/>
  <c r="K1890" i="2"/>
  <c r="L1890" i="2" s="1"/>
  <c r="L1889" i="2"/>
  <c r="K1889" i="2"/>
  <c r="K1888" i="2"/>
  <c r="L1888" i="2" s="1"/>
  <c r="L1887" i="2"/>
  <c r="K1887" i="2"/>
  <c r="K1886" i="2"/>
  <c r="L1886" i="2" s="1"/>
  <c r="K1885" i="2"/>
  <c r="L1885" i="2" s="1"/>
  <c r="K1884" i="2"/>
  <c r="L1884" i="2" s="1"/>
  <c r="L1883" i="2"/>
  <c r="K1883" i="2"/>
  <c r="L1882" i="2"/>
  <c r="K1882" i="2"/>
  <c r="L1881" i="2"/>
  <c r="K1881" i="2"/>
  <c r="K1880" i="2"/>
  <c r="L1880" i="2" s="1"/>
  <c r="K1879" i="2"/>
  <c r="L1879" i="2" s="1"/>
  <c r="K1878" i="2"/>
  <c r="L1878" i="2" s="1"/>
  <c r="L1877" i="2"/>
  <c r="K1877" i="2"/>
  <c r="L1876" i="2"/>
  <c r="K1876" i="2"/>
  <c r="L1875" i="2"/>
  <c r="K1875" i="2"/>
  <c r="K1874" i="2"/>
  <c r="L1874" i="2" s="1"/>
  <c r="K1873" i="2"/>
  <c r="L1873" i="2" s="1"/>
  <c r="K1872" i="2"/>
  <c r="L1872" i="2" s="1"/>
  <c r="L1871" i="2"/>
  <c r="K1871" i="2"/>
  <c r="K1870" i="2"/>
  <c r="L1870" i="2" s="1"/>
  <c r="L1869" i="2"/>
  <c r="K1869" i="2"/>
  <c r="K1868" i="2"/>
  <c r="L1868" i="2" s="1"/>
  <c r="K1867" i="2"/>
  <c r="L1867" i="2" s="1"/>
  <c r="L1866" i="2"/>
  <c r="K1866" i="2"/>
  <c r="L1865" i="2"/>
  <c r="K1865" i="2"/>
  <c r="K1864" i="2"/>
  <c r="L1864" i="2" s="1"/>
  <c r="L1863" i="2"/>
  <c r="K1863" i="2"/>
  <c r="K1862" i="2"/>
  <c r="L1862" i="2" s="1"/>
  <c r="L1861" i="2"/>
  <c r="K1861" i="2"/>
  <c r="K1860" i="2"/>
  <c r="L1860" i="2" s="1"/>
  <c r="L1859" i="2"/>
  <c r="K1859" i="2"/>
  <c r="K1858" i="2"/>
  <c r="L1858" i="2" s="1"/>
  <c r="L1857" i="2"/>
  <c r="K1857" i="2"/>
  <c r="K1856" i="2"/>
  <c r="L1856" i="2" s="1"/>
  <c r="L1855" i="2"/>
  <c r="K1855" i="2"/>
  <c r="L1854" i="2"/>
  <c r="K1854" i="2"/>
  <c r="L1853" i="2"/>
  <c r="K1853" i="2"/>
  <c r="K1852" i="2"/>
  <c r="L1852" i="2" s="1"/>
  <c r="L1851" i="2"/>
  <c r="K1851" i="2"/>
  <c r="K1850" i="2"/>
  <c r="L1850" i="2" s="1"/>
  <c r="L1849" i="2"/>
  <c r="K1849" i="2"/>
  <c r="L1848" i="2"/>
  <c r="K1848" i="2"/>
  <c r="L1847" i="2"/>
  <c r="K1847" i="2"/>
  <c r="K1846" i="2"/>
  <c r="L1846" i="2" s="1"/>
  <c r="L1845" i="2"/>
  <c r="K1845" i="2"/>
  <c r="K1844" i="2"/>
  <c r="L1844" i="2" s="1"/>
  <c r="K1843" i="2"/>
  <c r="L1843" i="2" s="1"/>
  <c r="L1842" i="2"/>
  <c r="K1842" i="2"/>
  <c r="L1841" i="2"/>
  <c r="K1841" i="2"/>
  <c r="K1840" i="2"/>
  <c r="L1840" i="2" s="1"/>
  <c r="K1839" i="2"/>
  <c r="L1839" i="2" s="1"/>
  <c r="K1838" i="2"/>
  <c r="L1838" i="2" s="1"/>
  <c r="L1837" i="2"/>
  <c r="K1837" i="2"/>
  <c r="K1836" i="2"/>
  <c r="L1836" i="2" s="1"/>
  <c r="L1835" i="2"/>
  <c r="K1835" i="2"/>
  <c r="K1834" i="2"/>
  <c r="L1834" i="2" s="1"/>
  <c r="K1833" i="2"/>
  <c r="L1833" i="2" s="1"/>
  <c r="K1832" i="2"/>
  <c r="L1832" i="2" s="1"/>
  <c r="L1831" i="2"/>
  <c r="K1831" i="2"/>
  <c r="L1830" i="2"/>
  <c r="K1830" i="2"/>
  <c r="L1829" i="2"/>
  <c r="K1829" i="2"/>
  <c r="K1828" i="2"/>
  <c r="L1828" i="2" s="1"/>
  <c r="K1827" i="2"/>
  <c r="L1827" i="2" s="1"/>
  <c r="K1826" i="2"/>
  <c r="L1826" i="2" s="1"/>
  <c r="L1825" i="2"/>
  <c r="K1825" i="2"/>
  <c r="K1824" i="2"/>
  <c r="L1824" i="2" s="1"/>
  <c r="L1823" i="2"/>
  <c r="K1823" i="2"/>
  <c r="K1822" i="2"/>
  <c r="L1822" i="2" s="1"/>
  <c r="L1821" i="2"/>
  <c r="K1821" i="2"/>
  <c r="K1820" i="2"/>
  <c r="L1820" i="2" s="1"/>
  <c r="K1819" i="2"/>
  <c r="L1819" i="2" s="1"/>
  <c r="K1818" i="2"/>
  <c r="L1818" i="2" s="1"/>
  <c r="L1817" i="2"/>
  <c r="K1817" i="2"/>
  <c r="L1816" i="2"/>
  <c r="K1816" i="2"/>
  <c r="K1815" i="2"/>
  <c r="L1815" i="2" s="1"/>
  <c r="K1814" i="2"/>
  <c r="L1814" i="2" s="1"/>
  <c r="L1813" i="2"/>
  <c r="K1813" i="2"/>
  <c r="L1812" i="2"/>
  <c r="K1812" i="2"/>
  <c r="L1811" i="2"/>
  <c r="K1811" i="2"/>
  <c r="L1810" i="2"/>
  <c r="K1810" i="2"/>
  <c r="K1809" i="2"/>
  <c r="L1809" i="2" s="1"/>
  <c r="K1808" i="2"/>
  <c r="L1808" i="2" s="1"/>
  <c r="K1807" i="2"/>
  <c r="L1807" i="2" s="1"/>
  <c r="K1806" i="2"/>
  <c r="L1806" i="2" s="1"/>
  <c r="K1805" i="2"/>
  <c r="L1805" i="2" s="1"/>
  <c r="L1804" i="2"/>
  <c r="K1804" i="2"/>
  <c r="L1803" i="2"/>
  <c r="K1803" i="2"/>
  <c r="K1802" i="2"/>
  <c r="L1802" i="2" s="1"/>
  <c r="L1801" i="2"/>
  <c r="K1801" i="2"/>
  <c r="L1800" i="2"/>
  <c r="K1800" i="2"/>
  <c r="L1799" i="2"/>
  <c r="K1799" i="2"/>
  <c r="L1798" i="2"/>
  <c r="K1798" i="2"/>
  <c r="L1797" i="2"/>
  <c r="K1797" i="2"/>
  <c r="K1796" i="2"/>
  <c r="L1796" i="2" s="1"/>
  <c r="K1795" i="2"/>
  <c r="L1795" i="2" s="1"/>
  <c r="K1794" i="2"/>
  <c r="L1794" i="2" s="1"/>
  <c r="K1793" i="2"/>
  <c r="L1793" i="2" s="1"/>
  <c r="K1792" i="2"/>
  <c r="L1792" i="2" s="1"/>
  <c r="L1791" i="2"/>
  <c r="K1791" i="2"/>
  <c r="K1790" i="2"/>
  <c r="L1790" i="2" s="1"/>
  <c r="K1789" i="2"/>
  <c r="L1789" i="2" s="1"/>
  <c r="L1788" i="2"/>
  <c r="K1788" i="2"/>
  <c r="L1787" i="2"/>
  <c r="K1787" i="2"/>
  <c r="L1786" i="2"/>
  <c r="K1786" i="2"/>
  <c r="K1785" i="2"/>
  <c r="L1785" i="2" s="1"/>
  <c r="K1784" i="2"/>
  <c r="L1784" i="2" s="1"/>
  <c r="L1783" i="2"/>
  <c r="K1783" i="2"/>
  <c r="K1782" i="2"/>
  <c r="L1782" i="2" s="1"/>
  <c r="K1781" i="2"/>
  <c r="L1781" i="2" s="1"/>
  <c r="K1780" i="2"/>
  <c r="L1780" i="2" s="1"/>
  <c r="K1779" i="2"/>
  <c r="L1779" i="2" s="1"/>
  <c r="K1778" i="2"/>
  <c r="L1778" i="2" s="1"/>
  <c r="L1777" i="2"/>
  <c r="K1777" i="2"/>
  <c r="K1776" i="2"/>
  <c r="L1776" i="2" s="1"/>
  <c r="L1775" i="2"/>
  <c r="K1775" i="2"/>
  <c r="L1774" i="2"/>
  <c r="K1774" i="2"/>
  <c r="L1773" i="2"/>
  <c r="K1773" i="2"/>
  <c r="K1772" i="2"/>
  <c r="L1772" i="2" s="1"/>
  <c r="L1771" i="2"/>
  <c r="K1771" i="2"/>
  <c r="L1770" i="2"/>
  <c r="K1770" i="2"/>
  <c r="K1769" i="2"/>
  <c r="L1769" i="2" s="1"/>
  <c r="K1768" i="2"/>
  <c r="L1768" i="2" s="1"/>
  <c r="K1767" i="2"/>
  <c r="L1767" i="2" s="1"/>
  <c r="K1766" i="2"/>
  <c r="L1766" i="2" s="1"/>
  <c r="K1765" i="2"/>
  <c r="L1765" i="2" s="1"/>
  <c r="L1764" i="2"/>
  <c r="K1764" i="2"/>
  <c r="K1763" i="2"/>
  <c r="L1763" i="2" s="1"/>
  <c r="L1762" i="2"/>
  <c r="K1762" i="2"/>
  <c r="L1761" i="2"/>
  <c r="K1761" i="2"/>
  <c r="K1760" i="2"/>
  <c r="L1760" i="2" s="1"/>
  <c r="K1759" i="2"/>
  <c r="L1759" i="2" s="1"/>
  <c r="L1758" i="2"/>
  <c r="K1758" i="2"/>
  <c r="L1757" i="2"/>
  <c r="K1757" i="2"/>
  <c r="K1756" i="2"/>
  <c r="L1756" i="2" s="1"/>
  <c r="K1755" i="2"/>
  <c r="L1755" i="2" s="1"/>
  <c r="K1754" i="2"/>
  <c r="L1754" i="2" s="1"/>
  <c r="L1753" i="2"/>
  <c r="K1753" i="2"/>
  <c r="K1752" i="2"/>
  <c r="L1752" i="2" s="1"/>
  <c r="L1751" i="2"/>
  <c r="K1751" i="2"/>
  <c r="K1750" i="2"/>
  <c r="L1750" i="2" s="1"/>
  <c r="L1749" i="2"/>
  <c r="K1749" i="2"/>
  <c r="K1748" i="2"/>
  <c r="L1748" i="2" s="1"/>
  <c r="K1747" i="2"/>
  <c r="L1747" i="2" s="1"/>
  <c r="K1746" i="2"/>
  <c r="L1746" i="2" s="1"/>
  <c r="L1745" i="2"/>
  <c r="K1745" i="2"/>
  <c r="L1744" i="2"/>
  <c r="K1744" i="2"/>
  <c r="K1743" i="2"/>
  <c r="L1743" i="2" s="1"/>
  <c r="K1742" i="2"/>
  <c r="L1742" i="2" s="1"/>
  <c r="L1741" i="2"/>
  <c r="K1741" i="2"/>
  <c r="L1740" i="2"/>
  <c r="K1740" i="2"/>
  <c r="K1739" i="2"/>
  <c r="L1739" i="2" s="1"/>
  <c r="L1738" i="2"/>
  <c r="K1738" i="2"/>
  <c r="K1737" i="2"/>
  <c r="L1737" i="2" s="1"/>
  <c r="K1736" i="2"/>
  <c r="L1736" i="2" s="1"/>
  <c r="K1735" i="2"/>
  <c r="L1735" i="2" s="1"/>
  <c r="K1734" i="2"/>
  <c r="L1734" i="2" s="1"/>
  <c r="K1733" i="2"/>
  <c r="L1733" i="2" s="1"/>
  <c r="L1732" i="2"/>
  <c r="K1732" i="2"/>
  <c r="L1731" i="2"/>
  <c r="K1731" i="2"/>
  <c r="K1730" i="2"/>
  <c r="L1730" i="2" s="1"/>
  <c r="L1729" i="2"/>
  <c r="K1729" i="2"/>
  <c r="L1728" i="2"/>
  <c r="K1728" i="2"/>
  <c r="L1727" i="2"/>
  <c r="K1727" i="2"/>
  <c r="K1726" i="2"/>
  <c r="L1726" i="2" s="1"/>
  <c r="L1725" i="2"/>
  <c r="K1725" i="2"/>
  <c r="K1724" i="2"/>
  <c r="L1724" i="2" s="1"/>
  <c r="K1723" i="2"/>
  <c r="L1723" i="2" s="1"/>
  <c r="K1722" i="2"/>
  <c r="L1722" i="2" s="1"/>
  <c r="K1721" i="2"/>
  <c r="L1721" i="2" s="1"/>
  <c r="K1720" i="2"/>
  <c r="L1720" i="2" s="1"/>
  <c r="L1719" i="2"/>
  <c r="K1719" i="2"/>
  <c r="K1718" i="2"/>
  <c r="L1718" i="2" s="1"/>
  <c r="K1717" i="2"/>
  <c r="L1717" i="2" s="1"/>
  <c r="L1716" i="2"/>
  <c r="K1716" i="2"/>
  <c r="L1715" i="2"/>
  <c r="K1715" i="2"/>
  <c r="L1714" i="2"/>
  <c r="K1714" i="2"/>
  <c r="L1713" i="2"/>
  <c r="K1713" i="2"/>
  <c r="K1712" i="2"/>
  <c r="L1712" i="2" s="1"/>
  <c r="L1711" i="2"/>
  <c r="K1711" i="2"/>
  <c r="K1710" i="2"/>
  <c r="L1710" i="2" s="1"/>
  <c r="K1709" i="2"/>
  <c r="L1709" i="2" s="1"/>
  <c r="K1708" i="2"/>
  <c r="L1708" i="2" s="1"/>
  <c r="K1707" i="2"/>
  <c r="L1707" i="2" s="1"/>
  <c r="K1706" i="2"/>
  <c r="L1706" i="2" s="1"/>
  <c r="L1705" i="2"/>
  <c r="K1705" i="2"/>
  <c r="K1704" i="2"/>
  <c r="L1704" i="2" s="1"/>
  <c r="L1703" i="2"/>
  <c r="K1703" i="2"/>
  <c r="L1702" i="2"/>
  <c r="K1702" i="2"/>
  <c r="L1701" i="2"/>
  <c r="K1701" i="2"/>
  <c r="K1700" i="2"/>
  <c r="L1700" i="2" s="1"/>
  <c r="L1699" i="2"/>
  <c r="K1699" i="2"/>
  <c r="K1698" i="2"/>
  <c r="L1698" i="2" s="1"/>
  <c r="L1697" i="2"/>
  <c r="K1697" i="2"/>
  <c r="L1696" i="2"/>
  <c r="K1696" i="2"/>
  <c r="L1695" i="2"/>
  <c r="K1695" i="2"/>
  <c r="L1694" i="2"/>
  <c r="K1694" i="2"/>
  <c r="L1693" i="2"/>
  <c r="K1693" i="2"/>
  <c r="K1692" i="2"/>
  <c r="L1692" i="2" s="1"/>
  <c r="L1691" i="2"/>
  <c r="K1691" i="2"/>
  <c r="L1690" i="2"/>
  <c r="K1690" i="2"/>
  <c r="L1689" i="2"/>
  <c r="K1689" i="2"/>
  <c r="K1688" i="2"/>
  <c r="L1688" i="2" s="1"/>
  <c r="L1687" i="2"/>
  <c r="K1687" i="2"/>
  <c r="K1686" i="2"/>
  <c r="L1686" i="2" s="1"/>
  <c r="L1685" i="2"/>
  <c r="K1685" i="2"/>
  <c r="L1684" i="2"/>
  <c r="K1684" i="2"/>
  <c r="L1683" i="2"/>
  <c r="K1683" i="2"/>
  <c r="K1682" i="2"/>
  <c r="L1682" i="2" s="1"/>
  <c r="L1681" i="2"/>
  <c r="K1681" i="2"/>
  <c r="K1680" i="2"/>
  <c r="L1680" i="2" s="1"/>
  <c r="L1679" i="2"/>
  <c r="K1679" i="2"/>
  <c r="L1678" i="2"/>
  <c r="K1678" i="2"/>
  <c r="L1677" i="2"/>
  <c r="K1677" i="2"/>
  <c r="L1676" i="2"/>
  <c r="K1676" i="2"/>
  <c r="L1675" i="2"/>
  <c r="K1675" i="2"/>
  <c r="K1674" i="2"/>
  <c r="L1674" i="2" s="1"/>
  <c r="L1673" i="2"/>
  <c r="K1673" i="2"/>
  <c r="L1672" i="2"/>
  <c r="K1672" i="2"/>
  <c r="L1671" i="2"/>
  <c r="K1671" i="2"/>
  <c r="K1670" i="2"/>
  <c r="L1670" i="2" s="1"/>
  <c r="L1669" i="2"/>
  <c r="K1669" i="2"/>
  <c r="K1668" i="2"/>
  <c r="L1668" i="2" s="1"/>
  <c r="L1667" i="2"/>
  <c r="K1667" i="2"/>
  <c r="L1666" i="2"/>
  <c r="K1666" i="2"/>
  <c r="L1665" i="2"/>
  <c r="K1665" i="2"/>
  <c r="K1664" i="2"/>
  <c r="L1664" i="2" s="1"/>
  <c r="L1663" i="2"/>
  <c r="K1663" i="2"/>
  <c r="K1662" i="2"/>
  <c r="L1662" i="2" s="1"/>
  <c r="L1661" i="2"/>
  <c r="K1661" i="2"/>
  <c r="L1660" i="2"/>
  <c r="K1660" i="2"/>
  <c r="L1659" i="2"/>
  <c r="K1659" i="2"/>
  <c r="L1658" i="2"/>
  <c r="K1658" i="2"/>
  <c r="L1657" i="2"/>
  <c r="K1657" i="2"/>
  <c r="K1656" i="2"/>
  <c r="L1656" i="2" s="1"/>
  <c r="L1655" i="2"/>
  <c r="K1655" i="2"/>
  <c r="L1654" i="2"/>
  <c r="K1654" i="2"/>
  <c r="L1653" i="2"/>
  <c r="K1653" i="2"/>
  <c r="L1652" i="2"/>
  <c r="K1652" i="2"/>
  <c r="L1651" i="2"/>
  <c r="K1651" i="2"/>
  <c r="K1650" i="2"/>
  <c r="L1650" i="2" s="1"/>
  <c r="L1649" i="2"/>
  <c r="K1649" i="2"/>
  <c r="L1648" i="2"/>
  <c r="K1648" i="2"/>
  <c r="L1647" i="2"/>
  <c r="K1647" i="2"/>
  <c r="K1646" i="2"/>
  <c r="L1646" i="2" s="1"/>
  <c r="L1645" i="2"/>
  <c r="K1645" i="2"/>
  <c r="K1644" i="2"/>
  <c r="L1644" i="2" s="1"/>
  <c r="L1643" i="2"/>
  <c r="K1643" i="2"/>
  <c r="L1642" i="2"/>
  <c r="K1642" i="2"/>
  <c r="L1641" i="2"/>
  <c r="K1641" i="2"/>
  <c r="K1640" i="2"/>
  <c r="L1640" i="2" s="1"/>
  <c r="L1639" i="2"/>
  <c r="K1639" i="2"/>
  <c r="K1638" i="2"/>
  <c r="L1638" i="2" s="1"/>
  <c r="L1637" i="2"/>
  <c r="K1637" i="2"/>
  <c r="L1636" i="2"/>
  <c r="K1636" i="2"/>
  <c r="L1635" i="2"/>
  <c r="K1635" i="2"/>
  <c r="L1634" i="2"/>
  <c r="K1634" i="2"/>
  <c r="L1633" i="2"/>
  <c r="K1633" i="2"/>
  <c r="K1632" i="2"/>
  <c r="L1632" i="2" s="1"/>
  <c r="L1631" i="2"/>
  <c r="K1631" i="2"/>
  <c r="L1630" i="2"/>
  <c r="K1630" i="2"/>
  <c r="L1629" i="2"/>
  <c r="K1629" i="2"/>
  <c r="K1628" i="2"/>
  <c r="L1628" i="2" s="1"/>
  <c r="L1627" i="2"/>
  <c r="K1627" i="2"/>
  <c r="K1626" i="2"/>
  <c r="L1626" i="2" s="1"/>
  <c r="L1625" i="2"/>
  <c r="K1625" i="2"/>
  <c r="L1624" i="2"/>
  <c r="K1624" i="2"/>
  <c r="L1623" i="2"/>
  <c r="K1623" i="2"/>
  <c r="L1622" i="2"/>
  <c r="K1622" i="2"/>
  <c r="L1621" i="2"/>
  <c r="K1621" i="2"/>
  <c r="K1620" i="2"/>
  <c r="L1620" i="2" s="1"/>
  <c r="L1619" i="2"/>
  <c r="K1619" i="2"/>
  <c r="L1618" i="2"/>
  <c r="K1618" i="2"/>
  <c r="L1617" i="2"/>
  <c r="K1617" i="2"/>
  <c r="K1616" i="2"/>
  <c r="L1616" i="2" s="1"/>
  <c r="L1615" i="2"/>
  <c r="K1615" i="2"/>
  <c r="K1614" i="2"/>
  <c r="L1614" i="2" s="1"/>
  <c r="L1613" i="2"/>
  <c r="K1613" i="2"/>
  <c r="L1612" i="2"/>
  <c r="K1612" i="2"/>
  <c r="L1611" i="2"/>
  <c r="K1611" i="2"/>
  <c r="K1610" i="2"/>
  <c r="L1610" i="2" s="1"/>
  <c r="L1609" i="2"/>
  <c r="K1609" i="2"/>
  <c r="K1608" i="2"/>
  <c r="L1608" i="2" s="1"/>
  <c r="L1607" i="2"/>
  <c r="K1607" i="2"/>
  <c r="L1606" i="2"/>
  <c r="K1606" i="2"/>
  <c r="L1605" i="2"/>
  <c r="K1605" i="2"/>
  <c r="L1604" i="2"/>
  <c r="K1604" i="2"/>
  <c r="L1603" i="2"/>
  <c r="K1603" i="2"/>
  <c r="K1602" i="2"/>
  <c r="L1602" i="2" s="1"/>
  <c r="L1601" i="2"/>
  <c r="K1601" i="2"/>
  <c r="L1600" i="2"/>
  <c r="K1600" i="2"/>
  <c r="L1599" i="2"/>
  <c r="K1599" i="2"/>
  <c r="K1598" i="2"/>
  <c r="L1598" i="2" s="1"/>
  <c r="L1597" i="2"/>
  <c r="K1597" i="2"/>
  <c r="K1596" i="2"/>
  <c r="L1596" i="2" s="1"/>
  <c r="L1595" i="2"/>
  <c r="K1595" i="2"/>
  <c r="L1594" i="2"/>
  <c r="K1594" i="2"/>
  <c r="L1593" i="2"/>
  <c r="K1593" i="2"/>
  <c r="K1592" i="2"/>
  <c r="L1592" i="2" s="1"/>
  <c r="L1591" i="2"/>
  <c r="K1591" i="2"/>
  <c r="K1590" i="2"/>
  <c r="L1590" i="2" s="1"/>
  <c r="L1589" i="2"/>
  <c r="K1589" i="2"/>
  <c r="L1588" i="2"/>
  <c r="K1588" i="2"/>
  <c r="L1587" i="2"/>
  <c r="K1587" i="2"/>
  <c r="L1586" i="2"/>
  <c r="K1586" i="2"/>
  <c r="L1585" i="2"/>
  <c r="K1585" i="2"/>
  <c r="K1584" i="2"/>
  <c r="L1584" i="2" s="1"/>
  <c r="L1583" i="2"/>
  <c r="K1583" i="2"/>
  <c r="L1582" i="2"/>
  <c r="K1582" i="2"/>
  <c r="L1581" i="2"/>
  <c r="K1581" i="2"/>
  <c r="L1580" i="2"/>
  <c r="K1580" i="2"/>
  <c r="L1579" i="2"/>
  <c r="K1579" i="2"/>
  <c r="K1578" i="2"/>
  <c r="L1578" i="2" s="1"/>
  <c r="L1577" i="2"/>
  <c r="K1577" i="2"/>
  <c r="L1576" i="2"/>
  <c r="K1576" i="2"/>
  <c r="L1575" i="2"/>
  <c r="K1575" i="2"/>
  <c r="K1574" i="2"/>
  <c r="L1574" i="2" s="1"/>
  <c r="L1573" i="2"/>
  <c r="K1573" i="2"/>
  <c r="K1572" i="2"/>
  <c r="L1572" i="2" s="1"/>
  <c r="L1571" i="2"/>
  <c r="K1571" i="2"/>
  <c r="L1570" i="2"/>
  <c r="K1570" i="2"/>
  <c r="L1569" i="2"/>
  <c r="K1569" i="2"/>
  <c r="K1568" i="2"/>
  <c r="L1568" i="2" s="1"/>
  <c r="L1567" i="2"/>
  <c r="K1567" i="2"/>
  <c r="K1566" i="2"/>
  <c r="L1566" i="2" s="1"/>
  <c r="L1565" i="2"/>
  <c r="K1565" i="2"/>
  <c r="L1564" i="2"/>
  <c r="K1564" i="2"/>
  <c r="L1563" i="2"/>
  <c r="K1563" i="2"/>
  <c r="L1562" i="2"/>
  <c r="K1562" i="2"/>
  <c r="L1561" i="2"/>
  <c r="K1561" i="2"/>
  <c r="K1560" i="2"/>
  <c r="L1560" i="2" s="1"/>
  <c r="L1559" i="2"/>
  <c r="K1559" i="2"/>
  <c r="L1558" i="2"/>
  <c r="K1558" i="2"/>
  <c r="L1557" i="2"/>
  <c r="K1557" i="2"/>
  <c r="K1556" i="2"/>
  <c r="L1556" i="2" s="1"/>
  <c r="L1555" i="2"/>
  <c r="K1555" i="2"/>
  <c r="K1554" i="2"/>
  <c r="L1554" i="2" s="1"/>
  <c r="L1553" i="2"/>
  <c r="K1553" i="2"/>
  <c r="L1552" i="2"/>
  <c r="K1552" i="2"/>
  <c r="L1551" i="2"/>
  <c r="K1551" i="2"/>
  <c r="L1550" i="2"/>
  <c r="K1550" i="2"/>
  <c r="L1549" i="2"/>
  <c r="K1549" i="2"/>
  <c r="K1548" i="2"/>
  <c r="L1548" i="2" s="1"/>
  <c r="L1547" i="2"/>
  <c r="K1547" i="2"/>
  <c r="L1546" i="2"/>
  <c r="K1546" i="2"/>
  <c r="L1545" i="2"/>
  <c r="K1545" i="2"/>
  <c r="K1544" i="2"/>
  <c r="L1544" i="2" s="1"/>
  <c r="L1543" i="2"/>
  <c r="K1543" i="2"/>
  <c r="K1542" i="2"/>
  <c r="L1542" i="2" s="1"/>
  <c r="L1541" i="2"/>
  <c r="K1541" i="2"/>
  <c r="L1540" i="2"/>
  <c r="K1540" i="2"/>
  <c r="L1539" i="2"/>
  <c r="K1539" i="2"/>
  <c r="K1538" i="2"/>
  <c r="L1538" i="2" s="1"/>
  <c r="L1537" i="2"/>
  <c r="K1537" i="2"/>
  <c r="K1536" i="2"/>
  <c r="L1536" i="2" s="1"/>
  <c r="L1535" i="2"/>
  <c r="K1535" i="2"/>
  <c r="L1534" i="2"/>
  <c r="K1534" i="2"/>
  <c r="L1533" i="2"/>
  <c r="K1533" i="2"/>
  <c r="L1532" i="2"/>
  <c r="K1532" i="2"/>
  <c r="L1531" i="2"/>
  <c r="K1531" i="2"/>
  <c r="K1530" i="2"/>
  <c r="L1530" i="2" s="1"/>
  <c r="L1529" i="2"/>
  <c r="K1529" i="2"/>
  <c r="L1528" i="2"/>
  <c r="K1528" i="2"/>
  <c r="L1527" i="2"/>
  <c r="K1527" i="2"/>
  <c r="K1526" i="2"/>
  <c r="L1526" i="2" s="1"/>
  <c r="L1525" i="2"/>
  <c r="K1525" i="2"/>
  <c r="K1524" i="2"/>
  <c r="L1524" i="2" s="1"/>
  <c r="L1523" i="2"/>
  <c r="K1523" i="2"/>
  <c r="L1522" i="2"/>
  <c r="K1522" i="2"/>
  <c r="L1521" i="2"/>
  <c r="K1521" i="2"/>
  <c r="K1520" i="2"/>
  <c r="L1520" i="2" s="1"/>
  <c r="L1519" i="2"/>
  <c r="K1519" i="2"/>
  <c r="K1518" i="2"/>
  <c r="L1518" i="2" s="1"/>
  <c r="L1517" i="2"/>
  <c r="K1517" i="2"/>
  <c r="L1516" i="2"/>
  <c r="K1516" i="2"/>
  <c r="L1515" i="2"/>
  <c r="K1515" i="2"/>
  <c r="L1514" i="2"/>
  <c r="K1514" i="2"/>
  <c r="L1513" i="2"/>
  <c r="K1513" i="2"/>
  <c r="K1512" i="2"/>
  <c r="L1512" i="2" s="1"/>
  <c r="L1511" i="2"/>
  <c r="K1511" i="2"/>
  <c r="L1510" i="2"/>
  <c r="K1510" i="2"/>
  <c r="L1509" i="2"/>
  <c r="K1509" i="2"/>
  <c r="L1508" i="2"/>
  <c r="K1508" i="2"/>
  <c r="L1507" i="2"/>
  <c r="K1507" i="2"/>
  <c r="K1506" i="2"/>
  <c r="L1506" i="2" s="1"/>
  <c r="L1505" i="2"/>
  <c r="K1505" i="2"/>
  <c r="L1504" i="2"/>
  <c r="K1504" i="2"/>
  <c r="L1503" i="2"/>
  <c r="K1503" i="2"/>
  <c r="K1502" i="2"/>
  <c r="L1502" i="2" s="1"/>
  <c r="L1501" i="2"/>
  <c r="K1501" i="2"/>
  <c r="K1500" i="2"/>
  <c r="L1500" i="2" s="1"/>
  <c r="L1499" i="2"/>
  <c r="K1499" i="2"/>
  <c r="L1498" i="2"/>
  <c r="K1498" i="2"/>
  <c r="L1497" i="2"/>
  <c r="K1497" i="2"/>
  <c r="K1496" i="2"/>
  <c r="L1496" i="2" s="1"/>
  <c r="L1495" i="2"/>
  <c r="K1495" i="2"/>
  <c r="K1494" i="2"/>
  <c r="L1494" i="2" s="1"/>
  <c r="L1493" i="2"/>
  <c r="K1493" i="2"/>
  <c r="L1492" i="2"/>
  <c r="K1492" i="2"/>
  <c r="L1491" i="2"/>
  <c r="K1491" i="2"/>
  <c r="L1490" i="2"/>
  <c r="K1490" i="2"/>
  <c r="L1489" i="2"/>
  <c r="K1489" i="2"/>
  <c r="K1488" i="2"/>
  <c r="L1488" i="2" s="1"/>
  <c r="L1487" i="2"/>
  <c r="K1487" i="2"/>
  <c r="L1486" i="2"/>
  <c r="K1486" i="2"/>
  <c r="L1485" i="2"/>
  <c r="K1485" i="2"/>
  <c r="K1484" i="2"/>
  <c r="L1484" i="2" s="1"/>
  <c r="L1483" i="2"/>
  <c r="K1483" i="2"/>
  <c r="K1482" i="2"/>
  <c r="L1482" i="2" s="1"/>
  <c r="L1481" i="2"/>
  <c r="K1481" i="2"/>
  <c r="L1480" i="2"/>
  <c r="K1480" i="2"/>
  <c r="L1479" i="2"/>
  <c r="K1479" i="2"/>
  <c r="L1478" i="2"/>
  <c r="K1478" i="2"/>
  <c r="L1477" i="2"/>
  <c r="K1477" i="2"/>
  <c r="K1476" i="2"/>
  <c r="L1476" i="2" s="1"/>
  <c r="L1475" i="2"/>
  <c r="K1475" i="2"/>
  <c r="L1474" i="2"/>
  <c r="K1474" i="2"/>
  <c r="L1473" i="2"/>
  <c r="K1473" i="2"/>
  <c r="K1472" i="2"/>
  <c r="L1472" i="2" s="1"/>
  <c r="L1471" i="2"/>
  <c r="K1471" i="2"/>
  <c r="K1470" i="2"/>
  <c r="L1470" i="2" s="1"/>
  <c r="L1469" i="2"/>
  <c r="K1469" i="2"/>
  <c r="L1468" i="2"/>
  <c r="K1468" i="2"/>
  <c r="K1467" i="2"/>
  <c r="L1467" i="2" s="1"/>
  <c r="K1466" i="2"/>
  <c r="L1466" i="2" s="1"/>
  <c r="L1465" i="2"/>
  <c r="K1465" i="2"/>
  <c r="K1464" i="2"/>
  <c r="L1464" i="2" s="1"/>
  <c r="L1463" i="2"/>
  <c r="K1463" i="2"/>
  <c r="L1462" i="2"/>
  <c r="K1462" i="2"/>
  <c r="K1461" i="2"/>
  <c r="L1461" i="2" s="1"/>
  <c r="L1460" i="2"/>
  <c r="K1460" i="2"/>
  <c r="L1459" i="2"/>
  <c r="K1459" i="2"/>
  <c r="K1458" i="2"/>
  <c r="L1458" i="2" s="1"/>
  <c r="L1457" i="2"/>
  <c r="K1457" i="2"/>
  <c r="L1456" i="2"/>
  <c r="K1456" i="2"/>
  <c r="L1455" i="2"/>
  <c r="K1455" i="2"/>
  <c r="K1454" i="2"/>
  <c r="L1454" i="2" s="1"/>
  <c r="L1453" i="2"/>
  <c r="K1453" i="2"/>
  <c r="K1452" i="2"/>
  <c r="L1452" i="2" s="1"/>
  <c r="L1451" i="2"/>
  <c r="K1451" i="2"/>
  <c r="L1450" i="2"/>
  <c r="K1450" i="2"/>
  <c r="L1449" i="2"/>
  <c r="K1449" i="2"/>
  <c r="K1448" i="2"/>
  <c r="L1448" i="2" s="1"/>
  <c r="L1447" i="2"/>
  <c r="K1447" i="2"/>
  <c r="K1446" i="2"/>
  <c r="L1446" i="2" s="1"/>
  <c r="L1445" i="2"/>
  <c r="K1445" i="2"/>
  <c r="L1444" i="2"/>
  <c r="K1444" i="2"/>
  <c r="K1443" i="2"/>
  <c r="L1443" i="2" s="1"/>
  <c r="L1442" i="2"/>
  <c r="K1442" i="2"/>
  <c r="L1441" i="2"/>
  <c r="K1441" i="2"/>
  <c r="K1440" i="2"/>
  <c r="L1440" i="2" s="1"/>
  <c r="L1439" i="2"/>
  <c r="K1439" i="2"/>
  <c r="L1438" i="2"/>
  <c r="K1438" i="2"/>
  <c r="K1437" i="2"/>
  <c r="L1437" i="2" s="1"/>
  <c r="L1436" i="2"/>
  <c r="K1436" i="2"/>
  <c r="L1435" i="2"/>
  <c r="K1435" i="2"/>
  <c r="K1434" i="2"/>
  <c r="L1434" i="2" s="1"/>
  <c r="L1433" i="2"/>
  <c r="K1433" i="2"/>
  <c r="L1432" i="2"/>
  <c r="K1432" i="2"/>
  <c r="L1431" i="2"/>
  <c r="K1431" i="2"/>
  <c r="K1430" i="2"/>
  <c r="L1430" i="2" s="1"/>
  <c r="L1429" i="2"/>
  <c r="K1429" i="2"/>
  <c r="K1428" i="2"/>
  <c r="L1428" i="2" s="1"/>
  <c r="L1427" i="2"/>
  <c r="K1427" i="2"/>
  <c r="L1426" i="2"/>
  <c r="K1426" i="2"/>
  <c r="K1425" i="2"/>
  <c r="L1425" i="2" s="1"/>
  <c r="K1424" i="2"/>
  <c r="L1424" i="2" s="1"/>
  <c r="L1423" i="2"/>
  <c r="K1423" i="2"/>
  <c r="K1422" i="2"/>
  <c r="L1422" i="2" s="1"/>
  <c r="L1421" i="2"/>
  <c r="K1421" i="2"/>
  <c r="L1420" i="2"/>
  <c r="K1420" i="2"/>
  <c r="L1419" i="2"/>
  <c r="K1419" i="2"/>
  <c r="L1418" i="2"/>
  <c r="K1418" i="2"/>
  <c r="L1417" i="2"/>
  <c r="K1417" i="2"/>
  <c r="K1416" i="2"/>
  <c r="L1416" i="2" s="1"/>
  <c r="L1415" i="2"/>
  <c r="K1415" i="2"/>
  <c r="L1414" i="2"/>
  <c r="K1414" i="2"/>
  <c r="L1413" i="2"/>
  <c r="K1413" i="2"/>
  <c r="K1412" i="2"/>
  <c r="L1412" i="2" s="1"/>
  <c r="L1411" i="2"/>
  <c r="K1411" i="2"/>
  <c r="K1410" i="2"/>
  <c r="L1410" i="2" s="1"/>
  <c r="L1409" i="2"/>
  <c r="K1409" i="2"/>
  <c r="L1408" i="2"/>
  <c r="K1408" i="2"/>
  <c r="K1407" i="2"/>
  <c r="L1407" i="2" s="1"/>
  <c r="L1406" i="2"/>
  <c r="K1406" i="2"/>
  <c r="L1405" i="2"/>
  <c r="K1405" i="2"/>
  <c r="K1404" i="2"/>
  <c r="L1404" i="2" s="1"/>
  <c r="L1403" i="2"/>
  <c r="K1403" i="2"/>
  <c r="K1402" i="2"/>
  <c r="L1402" i="2" s="1"/>
  <c r="L1401" i="2"/>
  <c r="K1401" i="2"/>
  <c r="K1400" i="2"/>
  <c r="L1400" i="2" s="1"/>
  <c r="L1399" i="2"/>
  <c r="K1399" i="2"/>
  <c r="K1398" i="2"/>
  <c r="L1398" i="2" s="1"/>
  <c r="L1397" i="2"/>
  <c r="K1397" i="2"/>
  <c r="L1396" i="2"/>
  <c r="K1396" i="2"/>
  <c r="K1395" i="2"/>
  <c r="L1395" i="2" s="1"/>
  <c r="K1394" i="2"/>
  <c r="L1394" i="2" s="1"/>
  <c r="L1393" i="2"/>
  <c r="K1393" i="2"/>
  <c r="K1392" i="2"/>
  <c r="L1392" i="2" s="1"/>
  <c r="L1391" i="2"/>
  <c r="K1391" i="2"/>
  <c r="L1390" i="2"/>
  <c r="K1390" i="2"/>
  <c r="K1389" i="2"/>
  <c r="L1389" i="2" s="1"/>
  <c r="L1388" i="2"/>
  <c r="K1388" i="2"/>
  <c r="L1387" i="2"/>
  <c r="K1387" i="2"/>
  <c r="K1386" i="2"/>
  <c r="L1386" i="2" s="1"/>
  <c r="L1385" i="2"/>
  <c r="K1385" i="2"/>
  <c r="K1384" i="2"/>
  <c r="L1384" i="2" s="1"/>
  <c r="L1383" i="2"/>
  <c r="K1383" i="2"/>
  <c r="K1382" i="2"/>
  <c r="L1382" i="2" s="1"/>
  <c r="L1381" i="2"/>
  <c r="K1381" i="2"/>
  <c r="K1380" i="2"/>
  <c r="L1380" i="2" s="1"/>
  <c r="L1379" i="2"/>
  <c r="K1379" i="2"/>
  <c r="K1378" i="2"/>
  <c r="L1378" i="2" s="1"/>
  <c r="L1377" i="2"/>
  <c r="K1377" i="2"/>
  <c r="K1376" i="2"/>
  <c r="L1376" i="2" s="1"/>
  <c r="L1375" i="2"/>
  <c r="K1375" i="2"/>
  <c r="K1374" i="2"/>
  <c r="L1374" i="2" s="1"/>
  <c r="R1373" i="2"/>
  <c r="Q1373" i="2"/>
  <c r="P1373" i="2"/>
  <c r="K1373" i="2"/>
  <c r="L1373" i="2" s="1"/>
  <c r="R1372" i="2"/>
  <c r="Q1372" i="2"/>
  <c r="P1372" i="2"/>
  <c r="L1372" i="2"/>
  <c r="K1372" i="2"/>
  <c r="R1371" i="2"/>
  <c r="Q1371" i="2"/>
  <c r="P1371" i="2"/>
  <c r="K1371" i="2"/>
  <c r="L1371" i="2" s="1"/>
  <c r="R1370" i="2"/>
  <c r="Q1370" i="2"/>
  <c r="P1370" i="2"/>
  <c r="L1370" i="2"/>
  <c r="K1370" i="2"/>
  <c r="R1369" i="2"/>
  <c r="Q1369" i="2"/>
  <c r="P1369" i="2"/>
  <c r="K1369" i="2"/>
  <c r="L1369" i="2" s="1"/>
  <c r="R1368" i="2"/>
  <c r="Q1368" i="2"/>
  <c r="P1368" i="2"/>
  <c r="L1368" i="2"/>
  <c r="K1368" i="2"/>
  <c r="R1367" i="2"/>
  <c r="Q1367" i="2"/>
  <c r="P1367" i="2"/>
  <c r="L1367" i="2"/>
  <c r="K1367" i="2"/>
  <c r="R1366" i="2"/>
  <c r="Q1366" i="2"/>
  <c r="P1366" i="2"/>
  <c r="L1366" i="2"/>
  <c r="K1366" i="2"/>
  <c r="R1365" i="2"/>
  <c r="Q1365" i="2"/>
  <c r="P1365" i="2"/>
  <c r="L1365" i="2"/>
  <c r="K1365" i="2"/>
  <c r="R1364" i="2"/>
  <c r="Q1364" i="2"/>
  <c r="P1364" i="2"/>
  <c r="L1364" i="2"/>
  <c r="K1364" i="2"/>
  <c r="R1363" i="2"/>
  <c r="Q1363" i="2"/>
  <c r="P1363" i="2"/>
  <c r="K1363" i="2"/>
  <c r="L1363" i="2" s="1"/>
  <c r="R1362" i="2"/>
  <c r="Q1362" i="2"/>
  <c r="P1362" i="2"/>
  <c r="K1362" i="2"/>
  <c r="L1362" i="2" s="1"/>
  <c r="R1361" i="2"/>
  <c r="Q1361" i="2"/>
  <c r="P1361" i="2"/>
  <c r="L1361" i="2"/>
  <c r="K1361" i="2"/>
  <c r="R1360" i="2"/>
  <c r="Q1360" i="2"/>
  <c r="P1360" i="2"/>
  <c r="L1360" i="2"/>
  <c r="K1360" i="2"/>
  <c r="R1359" i="2"/>
  <c r="Q1359" i="2"/>
  <c r="P1359" i="2"/>
  <c r="K1359" i="2"/>
  <c r="L1359" i="2" s="1"/>
  <c r="R1358" i="2"/>
  <c r="Q1358" i="2"/>
  <c r="P1358" i="2"/>
  <c r="K1358" i="2"/>
  <c r="L1358" i="2" s="1"/>
  <c r="R1357" i="2"/>
  <c r="Q1357" i="2"/>
  <c r="P1357" i="2"/>
  <c r="K1357" i="2"/>
  <c r="L1357" i="2" s="1"/>
  <c r="R1356" i="2"/>
  <c r="Q1356" i="2"/>
  <c r="P1356" i="2"/>
  <c r="K1356" i="2"/>
  <c r="L1356" i="2" s="1"/>
  <c r="R1355" i="2"/>
  <c r="Q1355" i="2"/>
  <c r="P1355" i="2"/>
  <c r="L1355" i="2"/>
  <c r="K1355" i="2"/>
  <c r="R1354" i="2"/>
  <c r="Q1354" i="2"/>
  <c r="P1354" i="2"/>
  <c r="L1354" i="2"/>
  <c r="K1354" i="2"/>
  <c r="R1353" i="2"/>
  <c r="Q1353" i="2"/>
  <c r="P1353" i="2"/>
  <c r="K1353" i="2"/>
  <c r="L1353" i="2" s="1"/>
  <c r="R1352" i="2"/>
  <c r="Q1352" i="2"/>
  <c r="P1352" i="2"/>
  <c r="L1352" i="2"/>
  <c r="K1352" i="2"/>
  <c r="R1351" i="2"/>
  <c r="Q1351" i="2"/>
  <c r="P1351" i="2"/>
  <c r="L1351" i="2"/>
  <c r="K1351" i="2"/>
  <c r="R1350" i="2"/>
  <c r="Q1350" i="2"/>
  <c r="P1350" i="2"/>
  <c r="K1350" i="2"/>
  <c r="L1350" i="2" s="1"/>
  <c r="R1349" i="2"/>
  <c r="Q1349" i="2"/>
  <c r="P1349" i="2"/>
  <c r="K1349" i="2"/>
  <c r="L1349" i="2" s="1"/>
  <c r="R1348" i="2"/>
  <c r="Q1348" i="2"/>
  <c r="P1348" i="2"/>
  <c r="L1348" i="2"/>
  <c r="K1348" i="2"/>
  <c r="R1347" i="2"/>
  <c r="Q1347" i="2"/>
  <c r="P1347" i="2"/>
  <c r="L1347" i="2"/>
  <c r="K1347" i="2"/>
  <c r="R1346" i="2"/>
  <c r="Q1346" i="2"/>
  <c r="P1346" i="2"/>
  <c r="L1346" i="2"/>
  <c r="K1346" i="2"/>
  <c r="R1345" i="2"/>
  <c r="Q1345" i="2"/>
  <c r="P1345" i="2"/>
  <c r="K1345" i="2"/>
  <c r="L1345" i="2" s="1"/>
  <c r="R1344" i="2"/>
  <c r="Q1344" i="2"/>
  <c r="P1344" i="2"/>
  <c r="L1344" i="2"/>
  <c r="K1344" i="2"/>
  <c r="R1343" i="2"/>
  <c r="Q1343" i="2"/>
  <c r="P1343" i="2"/>
  <c r="L1343" i="2"/>
  <c r="K1343" i="2"/>
  <c r="R1342" i="2"/>
  <c r="Q1342" i="2"/>
  <c r="P1342" i="2"/>
  <c r="K1342" i="2"/>
  <c r="L1342" i="2" s="1"/>
  <c r="R1341" i="2"/>
  <c r="Q1341" i="2"/>
  <c r="P1341" i="2"/>
  <c r="K1341" i="2"/>
  <c r="L1341" i="2" s="1"/>
  <c r="R1340" i="2"/>
  <c r="Q1340" i="2"/>
  <c r="P1340" i="2"/>
  <c r="K1340" i="2"/>
  <c r="L1340" i="2" s="1"/>
  <c r="R1339" i="2"/>
  <c r="Q1339" i="2"/>
  <c r="P1339" i="2"/>
  <c r="K1339" i="2"/>
  <c r="L1339" i="2" s="1"/>
  <c r="R1338" i="2"/>
  <c r="Q1338" i="2"/>
  <c r="P1338" i="2"/>
  <c r="K1338" i="2"/>
  <c r="L1338" i="2" s="1"/>
  <c r="R1337" i="2"/>
  <c r="Q1337" i="2"/>
  <c r="P1337" i="2"/>
  <c r="K1337" i="2"/>
  <c r="L1337" i="2" s="1"/>
  <c r="R1336" i="2"/>
  <c r="Q1336" i="2"/>
  <c r="P1336" i="2"/>
  <c r="L1336" i="2"/>
  <c r="K1336" i="2"/>
  <c r="R1335" i="2"/>
  <c r="Q1335" i="2"/>
  <c r="P1335" i="2"/>
  <c r="K1335" i="2"/>
  <c r="L1335" i="2" s="1"/>
  <c r="R1334" i="2"/>
  <c r="Q1334" i="2"/>
  <c r="P1334" i="2"/>
  <c r="K1334" i="2"/>
  <c r="L1334" i="2" s="1"/>
  <c r="R1333" i="2"/>
  <c r="Q1333" i="2"/>
  <c r="P1333" i="2"/>
  <c r="L1333" i="2"/>
  <c r="K1333" i="2"/>
  <c r="R1332" i="2"/>
  <c r="Q1332" i="2"/>
  <c r="P1332" i="2"/>
  <c r="K1332" i="2"/>
  <c r="L1332" i="2" s="1"/>
  <c r="R1331" i="2"/>
  <c r="Q1331" i="2"/>
  <c r="P1331" i="2"/>
  <c r="L1331" i="2"/>
  <c r="K1331" i="2"/>
  <c r="R1330" i="2"/>
  <c r="Q1330" i="2"/>
  <c r="P1330" i="2"/>
  <c r="L1330" i="2"/>
  <c r="K1330" i="2"/>
  <c r="R1329" i="2"/>
  <c r="Q1329" i="2"/>
  <c r="P1329" i="2"/>
  <c r="L1329" i="2"/>
  <c r="K1329" i="2"/>
  <c r="R1328" i="2"/>
  <c r="Q1328" i="2"/>
  <c r="P1328" i="2"/>
  <c r="K1328" i="2"/>
  <c r="L1328" i="2" s="1"/>
  <c r="R1327" i="2"/>
  <c r="Q1327" i="2"/>
  <c r="P1327" i="2"/>
  <c r="L1327" i="2"/>
  <c r="K1327" i="2"/>
  <c r="R1326" i="2"/>
  <c r="Q1326" i="2"/>
  <c r="P1326" i="2"/>
  <c r="K1326" i="2"/>
  <c r="L1326" i="2" s="1"/>
  <c r="R1325" i="2"/>
  <c r="Q1325" i="2"/>
  <c r="P1325" i="2"/>
  <c r="L1325" i="2"/>
  <c r="K1325" i="2"/>
  <c r="R1324" i="2"/>
  <c r="Q1324" i="2"/>
  <c r="P1324" i="2"/>
  <c r="L1324" i="2"/>
  <c r="K1324" i="2"/>
  <c r="R1323" i="2"/>
  <c r="Q1323" i="2"/>
  <c r="P1323" i="2"/>
  <c r="K1323" i="2"/>
  <c r="L1323" i="2" s="1"/>
  <c r="R1322" i="2"/>
  <c r="Q1322" i="2"/>
  <c r="P1322" i="2"/>
  <c r="L1322" i="2"/>
  <c r="K1322" i="2"/>
  <c r="R1321" i="2"/>
  <c r="Q1321" i="2"/>
  <c r="P1321" i="2"/>
  <c r="L1321" i="2"/>
  <c r="K1321" i="2"/>
  <c r="R1320" i="2"/>
  <c r="Q1320" i="2"/>
  <c r="P1320" i="2"/>
  <c r="K1320" i="2"/>
  <c r="L1320" i="2" s="1"/>
  <c r="R1319" i="2"/>
  <c r="Q1319" i="2"/>
  <c r="P1319" i="2"/>
  <c r="L1319" i="2"/>
  <c r="K1319" i="2"/>
  <c r="R1318" i="2"/>
  <c r="Q1318" i="2"/>
  <c r="P1318" i="2"/>
  <c r="K1318" i="2"/>
  <c r="L1318" i="2" s="1"/>
  <c r="R1317" i="2"/>
  <c r="Q1317" i="2"/>
  <c r="P1317" i="2"/>
  <c r="K1317" i="2"/>
  <c r="L1317" i="2" s="1"/>
  <c r="R1316" i="2"/>
  <c r="Q1316" i="2"/>
  <c r="P1316" i="2"/>
  <c r="L1316" i="2"/>
  <c r="K1316" i="2"/>
  <c r="R1315" i="2"/>
  <c r="Q1315" i="2"/>
  <c r="P1315" i="2"/>
  <c r="L1315" i="2"/>
  <c r="K1315" i="2"/>
  <c r="R1314" i="2"/>
  <c r="Q1314" i="2"/>
  <c r="P1314" i="2"/>
  <c r="K1314" i="2"/>
  <c r="L1314" i="2" s="1"/>
  <c r="R1313" i="2"/>
  <c r="Q1313" i="2"/>
  <c r="P1313" i="2"/>
  <c r="K1313" i="2"/>
  <c r="L1313" i="2" s="1"/>
  <c r="R1312" i="2"/>
  <c r="Q1312" i="2"/>
  <c r="P1312" i="2"/>
  <c r="L1312" i="2"/>
  <c r="K1312" i="2"/>
  <c r="R1311" i="2"/>
  <c r="Q1311" i="2"/>
  <c r="P1311" i="2"/>
  <c r="L1311" i="2"/>
  <c r="K1311" i="2"/>
  <c r="R1310" i="2"/>
  <c r="Q1310" i="2"/>
  <c r="P1310" i="2"/>
  <c r="K1310" i="2"/>
  <c r="L1310" i="2" s="1"/>
  <c r="R1309" i="2"/>
  <c r="Q1309" i="2"/>
  <c r="P1309" i="2"/>
  <c r="L1309" i="2"/>
  <c r="K1309" i="2"/>
  <c r="R1308" i="2"/>
  <c r="Q1308" i="2"/>
  <c r="P1308" i="2"/>
  <c r="L1308" i="2"/>
  <c r="K1308" i="2"/>
  <c r="R1307" i="2"/>
  <c r="Q1307" i="2"/>
  <c r="P1307" i="2"/>
  <c r="K1307" i="2"/>
  <c r="L1307" i="2" s="1"/>
  <c r="R1306" i="2"/>
  <c r="Q1306" i="2"/>
  <c r="P1306" i="2"/>
  <c r="L1306" i="2"/>
  <c r="K1306" i="2"/>
  <c r="R1305" i="2"/>
  <c r="Q1305" i="2"/>
  <c r="P1305" i="2"/>
  <c r="K1305" i="2"/>
  <c r="L1305" i="2" s="1"/>
  <c r="R1304" i="2"/>
  <c r="Q1304" i="2"/>
  <c r="P1304" i="2"/>
  <c r="L1304" i="2"/>
  <c r="K1304" i="2"/>
  <c r="R1303" i="2"/>
  <c r="Q1303" i="2"/>
  <c r="P1303" i="2"/>
  <c r="L1303" i="2"/>
  <c r="K1303" i="2"/>
  <c r="R1302" i="2"/>
  <c r="Q1302" i="2"/>
  <c r="P1302" i="2"/>
  <c r="K1302" i="2"/>
  <c r="L1302" i="2" s="1"/>
  <c r="K1301" i="2"/>
  <c r="L1301" i="2" s="1"/>
  <c r="L1300" i="2"/>
  <c r="K1300" i="2"/>
  <c r="K1299" i="2"/>
  <c r="L1299" i="2" s="1"/>
  <c r="L1298" i="2"/>
  <c r="K1298" i="2"/>
  <c r="L1297" i="2"/>
  <c r="K1297" i="2"/>
  <c r="K1296" i="2"/>
  <c r="L1296" i="2" s="1"/>
  <c r="L1295" i="2"/>
  <c r="K1295" i="2"/>
  <c r="L1294" i="2"/>
  <c r="K1294" i="2"/>
  <c r="L1293" i="2"/>
  <c r="K1293" i="2"/>
  <c r="K1292" i="2"/>
  <c r="L1292" i="2" s="1"/>
  <c r="L1291" i="2"/>
  <c r="K1291" i="2"/>
  <c r="K1290" i="2"/>
  <c r="L1290" i="2" s="1"/>
  <c r="K1289" i="2"/>
  <c r="L1289" i="2" s="1"/>
  <c r="K1288" i="2"/>
  <c r="L1288" i="2" s="1"/>
  <c r="L1287" i="2"/>
  <c r="K1287" i="2"/>
  <c r="K1286" i="2"/>
  <c r="L1286" i="2" s="1"/>
  <c r="L1285" i="2"/>
  <c r="K1285" i="2"/>
  <c r="K1284" i="2"/>
  <c r="L1284" i="2" s="1"/>
  <c r="L1283" i="2"/>
  <c r="K1283" i="2"/>
  <c r="L1282" i="2"/>
  <c r="K1282" i="2"/>
  <c r="L1281" i="2"/>
  <c r="K1281" i="2"/>
  <c r="L1280" i="2"/>
  <c r="K1280" i="2"/>
  <c r="L1279" i="2"/>
  <c r="K1279" i="2"/>
  <c r="K1278" i="2"/>
  <c r="L1278" i="2" s="1"/>
  <c r="K1277" i="2"/>
  <c r="L1277" i="2" s="1"/>
  <c r="K1276" i="2"/>
  <c r="L1276" i="2" s="1"/>
  <c r="K1275" i="2"/>
  <c r="L1275" i="2" s="1"/>
  <c r="L1274" i="2"/>
  <c r="K1274" i="2"/>
  <c r="L1273" i="2"/>
  <c r="K1273" i="2"/>
  <c r="K1272" i="2"/>
  <c r="L1272" i="2" s="1"/>
  <c r="K1271" i="2"/>
  <c r="L1271" i="2" s="1"/>
  <c r="L1270" i="2"/>
  <c r="K1270" i="2"/>
  <c r="L1269" i="2"/>
  <c r="K1269" i="2"/>
  <c r="L1268" i="2"/>
  <c r="K1268" i="2"/>
  <c r="L1267" i="2"/>
  <c r="K1267" i="2"/>
  <c r="K1266" i="2"/>
  <c r="L1266" i="2" s="1"/>
  <c r="L1265" i="2"/>
  <c r="K1265" i="2"/>
  <c r="L1264" i="2"/>
  <c r="K1264" i="2"/>
  <c r="K1263" i="2"/>
  <c r="L1263" i="2" s="1"/>
  <c r="K1262" i="2"/>
  <c r="L1262" i="2" s="1"/>
  <c r="L1261" i="2"/>
  <c r="K1261" i="2"/>
  <c r="K1260" i="2"/>
  <c r="L1260" i="2" s="1"/>
  <c r="K1259" i="2"/>
  <c r="L1259" i="2" s="1"/>
  <c r="K1258" i="2"/>
  <c r="L1258" i="2" s="1"/>
  <c r="L1257" i="2"/>
  <c r="K1257" i="2"/>
  <c r="L1256" i="2"/>
  <c r="K1256" i="2"/>
  <c r="L1255" i="2"/>
  <c r="K1255" i="2"/>
  <c r="K1254" i="2"/>
  <c r="L1254" i="2" s="1"/>
  <c r="K1253" i="2"/>
  <c r="L1253" i="2" s="1"/>
  <c r="L1252" i="2"/>
  <c r="K1252" i="2"/>
  <c r="K1251" i="2"/>
  <c r="L1251" i="2" s="1"/>
  <c r="K1250" i="2"/>
  <c r="L1250" i="2" s="1"/>
  <c r="L1249" i="2"/>
  <c r="K1249" i="2"/>
  <c r="K1248" i="2"/>
  <c r="L1248" i="2" s="1"/>
  <c r="L1247" i="2"/>
  <c r="K1247" i="2"/>
  <c r="K1246" i="2"/>
  <c r="L1246" i="2" s="1"/>
  <c r="K1245" i="2"/>
  <c r="L1245" i="2" s="1"/>
  <c r="L1244" i="2"/>
  <c r="K1244" i="2"/>
  <c r="L1243" i="2"/>
  <c r="K1243" i="2"/>
  <c r="K1242" i="2"/>
  <c r="L1242" i="2" s="1"/>
  <c r="K1241" i="2"/>
  <c r="L1241" i="2" s="1"/>
  <c r="K1240" i="2"/>
  <c r="L1240" i="2" s="1"/>
  <c r="L1239" i="2"/>
  <c r="K1239" i="2"/>
  <c r="K1238" i="2"/>
  <c r="L1238" i="2" s="1"/>
  <c r="L1237" i="2"/>
  <c r="K1237" i="2"/>
  <c r="K1236" i="2"/>
  <c r="L1236" i="2" s="1"/>
  <c r="L1235" i="2"/>
  <c r="K1235" i="2"/>
  <c r="L1234" i="2"/>
  <c r="K1234" i="2"/>
  <c r="K1233" i="2"/>
  <c r="L1233" i="2" s="1"/>
  <c r="K1232" i="2"/>
  <c r="L1232" i="2" s="1"/>
  <c r="L1231" i="2"/>
  <c r="K1231" i="2"/>
  <c r="L1230" i="2"/>
  <c r="K1230" i="2"/>
  <c r="K1229" i="2"/>
  <c r="L1229" i="2" s="1"/>
  <c r="L1228" i="2"/>
  <c r="K1228" i="2"/>
  <c r="K1227" i="2"/>
  <c r="L1227" i="2" s="1"/>
  <c r="K1226" i="2"/>
  <c r="L1226" i="2" s="1"/>
  <c r="L1225" i="2"/>
  <c r="K1225" i="2"/>
  <c r="L1224" i="2"/>
  <c r="K1224" i="2"/>
  <c r="K1223" i="2"/>
  <c r="L1223" i="2" s="1"/>
  <c r="L1222" i="2"/>
  <c r="K1222" i="2"/>
  <c r="K1221" i="2"/>
  <c r="L1221" i="2" s="1"/>
  <c r="K1220" i="2"/>
  <c r="L1220" i="2" s="1"/>
  <c r="L1219" i="2"/>
  <c r="K1219" i="2"/>
  <c r="L1218" i="2"/>
  <c r="K1218" i="2"/>
  <c r="L1217" i="2"/>
  <c r="K1217" i="2"/>
  <c r="L1216" i="2"/>
  <c r="K1216" i="2"/>
  <c r="K1215" i="2"/>
  <c r="L1215" i="2" s="1"/>
  <c r="K1214" i="2"/>
  <c r="L1214" i="2" s="1"/>
  <c r="L1213" i="2"/>
  <c r="K1213" i="2"/>
  <c r="L1212" i="2"/>
  <c r="K1212" i="2"/>
  <c r="K1211" i="2"/>
  <c r="L1211" i="2" s="1"/>
  <c r="L1210" i="2"/>
  <c r="K1210" i="2"/>
  <c r="K1209" i="2"/>
  <c r="L1209" i="2" s="1"/>
  <c r="K1208" i="2"/>
  <c r="L1208" i="2" s="1"/>
  <c r="L1207" i="2"/>
  <c r="K1207" i="2"/>
  <c r="L1206" i="2"/>
  <c r="K1206" i="2"/>
  <c r="L1205" i="2"/>
  <c r="K1205" i="2"/>
  <c r="L1204" i="2"/>
  <c r="K1204" i="2"/>
  <c r="K1203" i="2"/>
  <c r="L1203" i="2" s="1"/>
  <c r="K1202" i="2"/>
  <c r="L1202" i="2" s="1"/>
  <c r="L1201" i="2"/>
  <c r="K1201" i="2"/>
  <c r="L1200" i="2"/>
  <c r="K1200" i="2"/>
  <c r="L1199" i="2"/>
  <c r="K1199" i="2"/>
  <c r="L1198" i="2"/>
  <c r="K1198" i="2"/>
  <c r="K1197" i="2"/>
  <c r="L1197" i="2" s="1"/>
  <c r="K1196" i="2"/>
  <c r="L1196" i="2" s="1"/>
  <c r="L1195" i="2"/>
  <c r="K1195" i="2"/>
  <c r="L1194" i="2"/>
  <c r="K1194" i="2"/>
  <c r="K1193" i="2"/>
  <c r="L1193" i="2" s="1"/>
  <c r="L1192" i="2"/>
  <c r="K1192" i="2"/>
  <c r="K1191" i="2"/>
  <c r="L1191" i="2" s="1"/>
  <c r="K1190" i="2"/>
  <c r="L1190" i="2" s="1"/>
  <c r="L1189" i="2"/>
  <c r="K1189" i="2"/>
  <c r="L1188" i="2"/>
  <c r="K1188" i="2"/>
  <c r="K1187" i="2"/>
  <c r="L1187" i="2" s="1"/>
  <c r="L1186" i="2"/>
  <c r="K1186" i="2"/>
  <c r="K1185" i="2"/>
  <c r="L1185" i="2" s="1"/>
  <c r="K1184" i="2"/>
  <c r="L1184" i="2" s="1"/>
  <c r="L1183" i="2"/>
  <c r="K1183" i="2"/>
  <c r="L1182" i="2"/>
  <c r="K1182" i="2"/>
  <c r="K1181" i="2"/>
  <c r="L1181" i="2" s="1"/>
  <c r="L1180" i="2"/>
  <c r="K1180" i="2"/>
  <c r="K1179" i="2"/>
  <c r="L1179" i="2" s="1"/>
  <c r="K1178" i="2"/>
  <c r="L1178" i="2" s="1"/>
  <c r="L1177" i="2"/>
  <c r="K1177" i="2"/>
  <c r="L1176" i="2"/>
  <c r="K1176" i="2"/>
  <c r="K1175" i="2"/>
  <c r="L1175" i="2" s="1"/>
  <c r="L1174" i="2"/>
  <c r="K1174" i="2"/>
  <c r="K1173" i="2"/>
  <c r="L1173" i="2" s="1"/>
  <c r="K1172" i="2"/>
  <c r="L1172" i="2" s="1"/>
  <c r="L1171" i="2"/>
  <c r="K1171" i="2"/>
  <c r="L1170" i="2"/>
  <c r="K1170" i="2"/>
  <c r="K1169" i="2"/>
  <c r="L1169" i="2" s="1"/>
  <c r="L1168" i="2"/>
  <c r="K1168" i="2"/>
  <c r="K1167" i="2"/>
  <c r="L1167" i="2" s="1"/>
  <c r="K1166" i="2"/>
  <c r="L1166" i="2" s="1"/>
  <c r="L1165" i="2"/>
  <c r="K1165" i="2"/>
  <c r="L1164" i="2"/>
  <c r="K1164" i="2"/>
  <c r="K1163" i="2"/>
  <c r="L1163" i="2" s="1"/>
  <c r="L1162" i="2"/>
  <c r="K1162" i="2"/>
  <c r="K1161" i="2"/>
  <c r="L1161" i="2" s="1"/>
  <c r="K1160" i="2"/>
  <c r="L1160" i="2" s="1"/>
  <c r="L1159" i="2"/>
  <c r="K1159" i="2"/>
  <c r="L1158" i="2"/>
  <c r="K1158" i="2"/>
  <c r="K1157" i="2"/>
  <c r="L1157" i="2" s="1"/>
  <c r="L1156" i="2"/>
  <c r="K1156" i="2"/>
  <c r="K1155" i="2"/>
  <c r="L1155" i="2" s="1"/>
  <c r="K1154" i="2"/>
  <c r="L1154" i="2" s="1"/>
  <c r="L1153" i="2"/>
  <c r="K1153" i="2"/>
  <c r="L1152" i="2"/>
  <c r="K1152" i="2"/>
  <c r="K1151" i="2"/>
  <c r="L1151" i="2" s="1"/>
  <c r="L1150" i="2"/>
  <c r="K1150" i="2"/>
  <c r="K1149" i="2"/>
  <c r="L1149" i="2" s="1"/>
  <c r="K1148" i="2"/>
  <c r="L1148" i="2" s="1"/>
  <c r="L1147" i="2"/>
  <c r="K1147" i="2"/>
  <c r="L1146" i="2"/>
  <c r="K1146" i="2"/>
  <c r="K1145" i="2"/>
  <c r="L1145" i="2" s="1"/>
  <c r="L1144" i="2"/>
  <c r="K1144" i="2"/>
  <c r="K1143" i="2"/>
  <c r="L1143" i="2" s="1"/>
  <c r="K1142" i="2"/>
  <c r="L1142" i="2" s="1"/>
  <c r="L1141" i="2"/>
  <c r="K1141" i="2"/>
  <c r="L1140" i="2"/>
  <c r="K1140" i="2"/>
  <c r="K1139" i="2"/>
  <c r="L1139" i="2" s="1"/>
  <c r="L1138" i="2"/>
  <c r="K1138" i="2"/>
  <c r="K1137" i="2"/>
  <c r="L1137" i="2" s="1"/>
  <c r="K1136" i="2"/>
  <c r="L1136" i="2" s="1"/>
  <c r="L1135" i="2"/>
  <c r="K1135" i="2"/>
  <c r="L1134" i="2"/>
  <c r="K1134" i="2"/>
  <c r="K1133" i="2"/>
  <c r="L1133" i="2" s="1"/>
  <c r="L1132" i="2"/>
  <c r="K1132" i="2"/>
  <c r="K1131" i="2"/>
  <c r="L1131" i="2" s="1"/>
  <c r="K1130" i="2"/>
  <c r="L1130" i="2" s="1"/>
  <c r="L1129" i="2"/>
  <c r="K1129" i="2"/>
  <c r="L1128" i="2"/>
  <c r="K1128" i="2"/>
  <c r="K1127" i="2"/>
  <c r="L1127" i="2" s="1"/>
  <c r="L1126" i="2"/>
  <c r="K1126" i="2"/>
  <c r="K1125" i="2"/>
  <c r="L1125" i="2" s="1"/>
  <c r="K1124" i="2"/>
  <c r="L1124" i="2" s="1"/>
  <c r="L1123" i="2"/>
  <c r="K1123" i="2"/>
  <c r="L1122" i="2"/>
  <c r="K1122" i="2"/>
  <c r="K1121" i="2"/>
  <c r="L1121" i="2" s="1"/>
  <c r="L1120" i="2"/>
  <c r="K1120" i="2"/>
  <c r="K1119" i="2"/>
  <c r="L1119" i="2" s="1"/>
  <c r="K1118" i="2"/>
  <c r="L1118" i="2" s="1"/>
  <c r="L1117" i="2"/>
  <c r="K1117" i="2"/>
  <c r="L1116" i="2"/>
  <c r="K1116" i="2"/>
  <c r="K1115" i="2"/>
  <c r="L1115" i="2" s="1"/>
  <c r="L1114" i="2"/>
  <c r="K1114" i="2"/>
  <c r="K1113" i="2"/>
  <c r="L1113" i="2" s="1"/>
  <c r="K1112" i="2"/>
  <c r="L1112" i="2" s="1"/>
  <c r="L1111" i="2"/>
  <c r="K1111" i="2"/>
  <c r="L1110" i="2"/>
  <c r="K1110" i="2"/>
  <c r="K1109" i="2"/>
  <c r="L1109" i="2" s="1"/>
  <c r="L1108" i="2"/>
  <c r="K1108" i="2"/>
  <c r="K1107" i="2"/>
  <c r="L1107" i="2" s="1"/>
  <c r="K1106" i="2"/>
  <c r="L1106" i="2" s="1"/>
  <c r="L1105" i="2"/>
  <c r="K1105" i="2"/>
  <c r="L1104" i="2"/>
  <c r="K1104" i="2"/>
  <c r="K1103" i="2"/>
  <c r="L1103" i="2" s="1"/>
  <c r="L1102" i="2"/>
  <c r="K1102" i="2"/>
  <c r="K1101" i="2"/>
  <c r="L1101" i="2" s="1"/>
  <c r="K1100" i="2"/>
  <c r="L1100" i="2" s="1"/>
  <c r="L1099" i="2"/>
  <c r="K1099" i="2"/>
  <c r="L1098" i="2"/>
  <c r="K1098" i="2"/>
  <c r="K1097" i="2"/>
  <c r="L1097" i="2" s="1"/>
  <c r="L1096" i="2"/>
  <c r="K1096" i="2"/>
  <c r="K1095" i="2"/>
  <c r="L1095" i="2" s="1"/>
  <c r="K1094" i="2"/>
  <c r="L1094" i="2" s="1"/>
  <c r="L1093" i="2"/>
  <c r="K1093" i="2"/>
  <c r="L1092" i="2"/>
  <c r="K1092" i="2"/>
  <c r="K1091" i="2"/>
  <c r="L1091" i="2" s="1"/>
  <c r="L1090" i="2"/>
  <c r="K1090" i="2"/>
  <c r="K1089" i="2"/>
  <c r="L1089" i="2" s="1"/>
  <c r="K1088" i="2"/>
  <c r="L1088" i="2" s="1"/>
  <c r="L1087" i="2"/>
  <c r="K1087" i="2"/>
  <c r="L1086" i="2"/>
  <c r="K1086" i="2"/>
  <c r="K1085" i="2"/>
  <c r="L1085" i="2" s="1"/>
  <c r="L1084" i="2"/>
  <c r="K1084" i="2"/>
  <c r="K1083" i="2"/>
  <c r="L1083" i="2" s="1"/>
  <c r="K1082" i="2"/>
  <c r="L1082" i="2" s="1"/>
  <c r="L1081" i="2"/>
  <c r="K1081" i="2"/>
  <c r="L1080" i="2"/>
  <c r="K1080" i="2"/>
  <c r="K1079" i="2"/>
  <c r="L1079" i="2" s="1"/>
  <c r="L1078" i="2"/>
  <c r="K1078" i="2"/>
  <c r="K1077" i="2"/>
  <c r="L1077" i="2" s="1"/>
  <c r="K1076" i="2"/>
  <c r="L1076" i="2" s="1"/>
  <c r="L1075" i="2"/>
  <c r="K1075" i="2"/>
  <c r="L1074" i="2"/>
  <c r="K1074" i="2"/>
  <c r="K1073" i="2"/>
  <c r="L1073" i="2" s="1"/>
  <c r="L1072" i="2"/>
  <c r="K1072" i="2"/>
  <c r="K1071" i="2"/>
  <c r="L1071" i="2" s="1"/>
  <c r="K1070" i="2"/>
  <c r="L1070" i="2" s="1"/>
  <c r="L1069" i="2"/>
  <c r="K1069" i="2"/>
  <c r="L1068" i="2"/>
  <c r="K1068" i="2"/>
  <c r="K1067" i="2"/>
  <c r="L1067" i="2" s="1"/>
  <c r="L1066" i="2"/>
  <c r="K1066" i="2"/>
  <c r="K1065" i="2"/>
  <c r="L1065" i="2" s="1"/>
  <c r="K1064" i="2"/>
  <c r="L1064" i="2" s="1"/>
  <c r="L1063" i="2"/>
  <c r="K1063" i="2"/>
  <c r="L1062" i="2"/>
  <c r="K1062" i="2"/>
  <c r="K1061" i="2"/>
  <c r="L1061" i="2" s="1"/>
  <c r="L1060" i="2"/>
  <c r="K1060" i="2"/>
  <c r="K1059" i="2"/>
  <c r="L1059" i="2" s="1"/>
  <c r="K1058" i="2"/>
  <c r="L1058" i="2" s="1"/>
  <c r="L1057" i="2"/>
  <c r="K1057" i="2"/>
  <c r="L1056" i="2"/>
  <c r="K1056" i="2"/>
  <c r="K1055" i="2"/>
  <c r="L1055" i="2" s="1"/>
  <c r="L1054" i="2"/>
  <c r="K1054" i="2"/>
  <c r="K1053" i="2"/>
  <c r="L1053" i="2" s="1"/>
  <c r="K1052" i="2"/>
  <c r="L1052" i="2" s="1"/>
  <c r="L1051" i="2"/>
  <c r="K1051" i="2"/>
  <c r="L1050" i="2"/>
  <c r="K1050" i="2"/>
  <c r="K1049" i="2"/>
  <c r="L1049" i="2" s="1"/>
  <c r="L1048" i="2"/>
  <c r="K1048" i="2"/>
  <c r="K1047" i="2"/>
  <c r="L1047" i="2" s="1"/>
  <c r="K1046" i="2"/>
  <c r="L1046" i="2" s="1"/>
  <c r="L1045" i="2"/>
  <c r="K1045" i="2"/>
  <c r="L1044" i="2"/>
  <c r="K1044" i="2"/>
  <c r="K1043" i="2"/>
  <c r="L1043" i="2" s="1"/>
  <c r="L1042" i="2"/>
  <c r="K1042" i="2"/>
  <c r="K1041" i="2"/>
  <c r="L1041" i="2" s="1"/>
  <c r="K1040" i="2"/>
  <c r="L1040" i="2" s="1"/>
  <c r="L1039" i="2"/>
  <c r="K1039" i="2"/>
  <c r="L1038" i="2"/>
  <c r="K1038" i="2"/>
  <c r="K1037" i="2"/>
  <c r="L1037" i="2" s="1"/>
  <c r="L1036" i="2"/>
  <c r="K1036" i="2"/>
  <c r="K1035" i="2"/>
  <c r="L1035" i="2" s="1"/>
  <c r="K1034" i="2"/>
  <c r="L1034" i="2" s="1"/>
  <c r="L1033" i="2"/>
  <c r="K1033" i="2"/>
  <c r="L1032" i="2"/>
  <c r="K1032" i="2"/>
  <c r="K1031" i="2"/>
  <c r="L1031" i="2" s="1"/>
  <c r="L1030" i="2"/>
  <c r="K1030" i="2"/>
  <c r="K1029" i="2"/>
  <c r="L1029" i="2" s="1"/>
  <c r="K1028" i="2"/>
  <c r="L1028" i="2" s="1"/>
  <c r="L1027" i="2"/>
  <c r="K1027" i="2"/>
  <c r="L1026" i="2"/>
  <c r="K1026" i="2"/>
  <c r="K1025" i="2"/>
  <c r="L1025" i="2" s="1"/>
  <c r="L1024" i="2"/>
  <c r="K1024" i="2"/>
  <c r="K1023" i="2"/>
  <c r="L1023" i="2" s="1"/>
  <c r="K1022" i="2"/>
  <c r="L1022" i="2" s="1"/>
  <c r="L1021" i="2"/>
  <c r="K1021" i="2"/>
  <c r="L1020" i="2"/>
  <c r="K1020" i="2"/>
  <c r="K1019" i="2"/>
  <c r="L1019" i="2" s="1"/>
  <c r="L1018" i="2"/>
  <c r="K1018" i="2"/>
  <c r="K1017" i="2"/>
  <c r="L1017" i="2" s="1"/>
  <c r="K1016" i="2"/>
  <c r="L1016" i="2" s="1"/>
  <c r="L1015" i="2"/>
  <c r="K1015" i="2"/>
  <c r="L1014" i="2"/>
  <c r="K1014" i="2"/>
  <c r="K1013" i="2"/>
  <c r="L1013" i="2" s="1"/>
  <c r="L1012" i="2"/>
  <c r="K1012" i="2"/>
  <c r="K1011" i="2"/>
  <c r="L1011" i="2" s="1"/>
  <c r="K1010" i="2"/>
  <c r="L1010" i="2" s="1"/>
  <c r="L1009" i="2"/>
  <c r="K1009" i="2"/>
  <c r="L1008" i="2"/>
  <c r="K1008" i="2"/>
  <c r="K1007" i="2"/>
  <c r="L1007" i="2" s="1"/>
  <c r="L1006" i="2"/>
  <c r="K1006" i="2"/>
  <c r="K1005" i="2"/>
  <c r="L1005" i="2" s="1"/>
  <c r="K1004" i="2"/>
  <c r="L1004" i="2" s="1"/>
  <c r="L1003" i="2"/>
  <c r="K1003" i="2"/>
  <c r="L1002" i="2"/>
  <c r="K1002" i="2"/>
  <c r="K1001" i="2"/>
  <c r="L1001" i="2" s="1"/>
  <c r="L1000" i="2"/>
  <c r="K1000" i="2"/>
  <c r="K999" i="2"/>
  <c r="L999" i="2" s="1"/>
  <c r="K998" i="2"/>
  <c r="L998" i="2" s="1"/>
  <c r="L997" i="2"/>
  <c r="K997" i="2"/>
  <c r="L996" i="2"/>
  <c r="K996" i="2"/>
  <c r="K995" i="2"/>
  <c r="L995" i="2" s="1"/>
  <c r="L994" i="2"/>
  <c r="K994" i="2"/>
  <c r="K993" i="2"/>
  <c r="L993" i="2" s="1"/>
  <c r="K992" i="2"/>
  <c r="L992" i="2" s="1"/>
  <c r="L991" i="2"/>
  <c r="K991" i="2"/>
  <c r="L990" i="2"/>
  <c r="K990" i="2"/>
  <c r="K989" i="2"/>
  <c r="L989" i="2" s="1"/>
  <c r="L988" i="2"/>
  <c r="K988" i="2"/>
  <c r="K987" i="2"/>
  <c r="L987" i="2" s="1"/>
  <c r="K986" i="2"/>
  <c r="L986" i="2" s="1"/>
  <c r="L985" i="2"/>
  <c r="K985" i="2"/>
  <c r="L984" i="2"/>
  <c r="K984" i="2"/>
  <c r="K983" i="2"/>
  <c r="L983" i="2" s="1"/>
  <c r="L982" i="2"/>
  <c r="K982" i="2"/>
  <c r="K981" i="2"/>
  <c r="L981" i="2" s="1"/>
  <c r="K980" i="2"/>
  <c r="L980" i="2" s="1"/>
  <c r="L979" i="2"/>
  <c r="K979" i="2"/>
  <c r="L978" i="2"/>
  <c r="K978" i="2"/>
  <c r="K977" i="2"/>
  <c r="L977" i="2" s="1"/>
  <c r="L976" i="2"/>
  <c r="K976" i="2"/>
  <c r="K975" i="2"/>
  <c r="L975" i="2" s="1"/>
  <c r="K974" i="2"/>
  <c r="L974" i="2" s="1"/>
  <c r="L973" i="2"/>
  <c r="K973" i="2"/>
  <c r="L972" i="2"/>
  <c r="K972" i="2"/>
  <c r="K971" i="2"/>
  <c r="L971" i="2" s="1"/>
  <c r="L970" i="2"/>
  <c r="K970" i="2"/>
  <c r="K969" i="2"/>
  <c r="L969" i="2" s="1"/>
  <c r="K968" i="2"/>
  <c r="L968" i="2" s="1"/>
  <c r="L967" i="2"/>
  <c r="K967" i="2"/>
  <c r="L966" i="2"/>
  <c r="K966" i="2"/>
  <c r="K965" i="2"/>
  <c r="L965" i="2" s="1"/>
  <c r="L964" i="2"/>
  <c r="K964" i="2"/>
  <c r="K963" i="2"/>
  <c r="L963" i="2" s="1"/>
  <c r="K962" i="2"/>
  <c r="L962" i="2" s="1"/>
  <c r="L961" i="2"/>
  <c r="K961" i="2"/>
  <c r="L960" i="2"/>
  <c r="K960" i="2"/>
  <c r="K959" i="2"/>
  <c r="L959" i="2" s="1"/>
  <c r="L958" i="2"/>
  <c r="K958" i="2"/>
  <c r="K957" i="2"/>
  <c r="L957" i="2" s="1"/>
  <c r="K956" i="2"/>
  <c r="L956" i="2" s="1"/>
  <c r="L955" i="2"/>
  <c r="K955" i="2"/>
  <c r="L954" i="2"/>
  <c r="K954" i="2"/>
  <c r="K953" i="2"/>
  <c r="L953" i="2" s="1"/>
  <c r="L952" i="2"/>
  <c r="K952" i="2"/>
  <c r="K951" i="2"/>
  <c r="L951" i="2" s="1"/>
  <c r="K950" i="2"/>
  <c r="L950" i="2" s="1"/>
  <c r="L949" i="2"/>
  <c r="K949" i="2"/>
  <c r="L948" i="2"/>
  <c r="K948" i="2"/>
  <c r="K947" i="2"/>
  <c r="L947" i="2" s="1"/>
  <c r="L946" i="2"/>
  <c r="K946" i="2"/>
  <c r="K945" i="2"/>
  <c r="L945" i="2" s="1"/>
  <c r="K944" i="2"/>
  <c r="L944" i="2" s="1"/>
  <c r="L943" i="2"/>
  <c r="K943" i="2"/>
  <c r="L942" i="2"/>
  <c r="K942" i="2"/>
  <c r="K941" i="2"/>
  <c r="L941" i="2" s="1"/>
  <c r="L940" i="2"/>
  <c r="K940" i="2"/>
  <c r="K939" i="2"/>
  <c r="L939" i="2" s="1"/>
  <c r="K938" i="2"/>
  <c r="L938" i="2" s="1"/>
  <c r="L937" i="2"/>
  <c r="K937" i="2"/>
  <c r="L936" i="2"/>
  <c r="K936" i="2"/>
  <c r="K935" i="2"/>
  <c r="L935" i="2" s="1"/>
  <c r="L934" i="2"/>
  <c r="K934" i="2"/>
  <c r="K933" i="2"/>
  <c r="L933" i="2" s="1"/>
  <c r="K932" i="2"/>
  <c r="L932" i="2" s="1"/>
  <c r="L931" i="2"/>
  <c r="K931" i="2"/>
  <c r="L930" i="2"/>
  <c r="K930" i="2"/>
  <c r="K929" i="2"/>
  <c r="L929" i="2" s="1"/>
  <c r="L928" i="2"/>
  <c r="K928" i="2"/>
  <c r="K927" i="2"/>
  <c r="L927" i="2" s="1"/>
  <c r="K926" i="2"/>
  <c r="L926" i="2" s="1"/>
  <c r="L925" i="2"/>
  <c r="K925" i="2"/>
  <c r="L924" i="2"/>
  <c r="K924" i="2"/>
  <c r="K923" i="2"/>
  <c r="L923" i="2" s="1"/>
  <c r="L922" i="2"/>
  <c r="K922" i="2"/>
  <c r="K921" i="2"/>
  <c r="L921" i="2" s="1"/>
  <c r="K920" i="2"/>
  <c r="L920" i="2" s="1"/>
  <c r="L919" i="2"/>
  <c r="K919" i="2"/>
  <c r="L918" i="2"/>
  <c r="K918" i="2"/>
  <c r="K917" i="2"/>
  <c r="L917" i="2" s="1"/>
  <c r="L916" i="2"/>
  <c r="K916" i="2"/>
  <c r="K915" i="2"/>
  <c r="L915" i="2" s="1"/>
  <c r="K914" i="2"/>
  <c r="L914" i="2" s="1"/>
  <c r="L913" i="2"/>
  <c r="K913" i="2"/>
  <c r="L912" i="2"/>
  <c r="K912" i="2"/>
  <c r="K911" i="2"/>
  <c r="L911" i="2" s="1"/>
  <c r="L910" i="2"/>
  <c r="K910" i="2"/>
  <c r="K909" i="2"/>
  <c r="L909" i="2" s="1"/>
  <c r="K908" i="2"/>
  <c r="L908" i="2" s="1"/>
  <c r="L907" i="2"/>
  <c r="K907" i="2"/>
  <c r="L906" i="2"/>
  <c r="K906" i="2"/>
  <c r="K905" i="2"/>
  <c r="L905" i="2" s="1"/>
  <c r="L904" i="2"/>
  <c r="K904" i="2"/>
  <c r="K903" i="2"/>
  <c r="L903" i="2" s="1"/>
  <c r="K902" i="2"/>
  <c r="L902" i="2" s="1"/>
  <c r="L901" i="2"/>
  <c r="K901" i="2"/>
  <c r="L900" i="2"/>
  <c r="K900" i="2"/>
  <c r="K899" i="2"/>
  <c r="L899" i="2" s="1"/>
  <c r="L898" i="2"/>
  <c r="K898" i="2"/>
  <c r="K897" i="2"/>
  <c r="L897" i="2" s="1"/>
  <c r="K896" i="2"/>
  <c r="L896" i="2" s="1"/>
  <c r="L895" i="2"/>
  <c r="K895" i="2"/>
  <c r="L894" i="2"/>
  <c r="K894" i="2"/>
  <c r="K893" i="2"/>
  <c r="L893" i="2" s="1"/>
  <c r="L892" i="2"/>
  <c r="K892" i="2"/>
  <c r="K891" i="2"/>
  <c r="L891" i="2" s="1"/>
  <c r="K890" i="2"/>
  <c r="L890" i="2" s="1"/>
  <c r="L889" i="2"/>
  <c r="K889" i="2"/>
  <c r="L888" i="2"/>
  <c r="K888" i="2"/>
  <c r="K887" i="2"/>
  <c r="L887" i="2" s="1"/>
  <c r="L886" i="2"/>
  <c r="K886" i="2"/>
  <c r="K885" i="2"/>
  <c r="L885" i="2" s="1"/>
  <c r="K884" i="2"/>
  <c r="L884" i="2" s="1"/>
  <c r="L883" i="2"/>
  <c r="K883" i="2"/>
  <c r="L882" i="2"/>
  <c r="K882" i="2"/>
  <c r="K881" i="2"/>
  <c r="L881" i="2" s="1"/>
  <c r="L880" i="2"/>
  <c r="K880" i="2"/>
  <c r="K879" i="2"/>
  <c r="L879" i="2" s="1"/>
  <c r="K878" i="2"/>
  <c r="L878" i="2" s="1"/>
  <c r="L877" i="2"/>
  <c r="K877" i="2"/>
  <c r="L876" i="2"/>
  <c r="K876" i="2"/>
  <c r="K875" i="2"/>
  <c r="L875" i="2" s="1"/>
  <c r="L874" i="2"/>
  <c r="K874" i="2"/>
  <c r="K873" i="2"/>
  <c r="L873" i="2" s="1"/>
  <c r="K872" i="2"/>
  <c r="L872" i="2" s="1"/>
  <c r="L871" i="2"/>
  <c r="K871" i="2"/>
  <c r="L870" i="2"/>
  <c r="K870" i="2"/>
  <c r="K869" i="2"/>
  <c r="L869" i="2" s="1"/>
  <c r="L868" i="2"/>
  <c r="K868" i="2"/>
  <c r="K867" i="2"/>
  <c r="L867" i="2" s="1"/>
  <c r="K866" i="2"/>
  <c r="L866" i="2" s="1"/>
  <c r="L865" i="2"/>
  <c r="K865" i="2"/>
  <c r="L864" i="2"/>
  <c r="K864" i="2"/>
  <c r="K863" i="2"/>
  <c r="L863" i="2" s="1"/>
  <c r="L862" i="2"/>
  <c r="K862" i="2"/>
  <c r="K861" i="2"/>
  <c r="L861" i="2" s="1"/>
  <c r="K860" i="2"/>
  <c r="L860" i="2" s="1"/>
  <c r="L859" i="2"/>
  <c r="K859" i="2"/>
  <c r="L858" i="2"/>
  <c r="K858" i="2"/>
  <c r="L857" i="2"/>
  <c r="K857" i="2"/>
  <c r="L856" i="2"/>
  <c r="K856" i="2"/>
  <c r="K855" i="2"/>
  <c r="L855" i="2" s="1"/>
  <c r="K854" i="2"/>
  <c r="L854" i="2" s="1"/>
  <c r="L853" i="2"/>
  <c r="K853" i="2"/>
  <c r="L852" i="2"/>
  <c r="K852" i="2"/>
  <c r="L851" i="2"/>
  <c r="K851" i="2"/>
  <c r="L850" i="2"/>
  <c r="K850" i="2"/>
  <c r="K849" i="2"/>
  <c r="L849" i="2" s="1"/>
  <c r="K848" i="2"/>
  <c r="L848" i="2" s="1"/>
  <c r="L847" i="2"/>
  <c r="K847" i="2"/>
  <c r="L846" i="2"/>
  <c r="K846" i="2"/>
  <c r="K845" i="2"/>
  <c r="L845" i="2" s="1"/>
  <c r="L844" i="2"/>
  <c r="K844" i="2"/>
  <c r="K843" i="2"/>
  <c r="L843" i="2" s="1"/>
  <c r="K842" i="2"/>
  <c r="L842" i="2" s="1"/>
  <c r="L841" i="2"/>
  <c r="K841" i="2"/>
  <c r="L840" i="2"/>
  <c r="K840" i="2"/>
  <c r="K839" i="2"/>
  <c r="L839" i="2" s="1"/>
  <c r="L838" i="2"/>
  <c r="K838" i="2"/>
  <c r="K837" i="2"/>
  <c r="L837" i="2" s="1"/>
  <c r="K836" i="2"/>
  <c r="L836" i="2" s="1"/>
  <c r="L835" i="2"/>
  <c r="K835" i="2"/>
  <c r="L834" i="2"/>
  <c r="K834" i="2"/>
  <c r="K833" i="2"/>
  <c r="L833" i="2" s="1"/>
  <c r="L832" i="2"/>
  <c r="K832" i="2"/>
  <c r="K831" i="2"/>
  <c r="L831" i="2" s="1"/>
  <c r="L830" i="2"/>
  <c r="K830" i="2"/>
  <c r="L829" i="2"/>
  <c r="K829" i="2"/>
  <c r="L828" i="2"/>
  <c r="K828" i="2"/>
  <c r="L827" i="2"/>
  <c r="K827" i="2"/>
  <c r="L826" i="2"/>
  <c r="K826" i="2"/>
  <c r="K825" i="2"/>
  <c r="L825" i="2" s="1"/>
  <c r="K824" i="2"/>
  <c r="L824" i="2" s="1"/>
  <c r="L823" i="2"/>
  <c r="K823" i="2"/>
  <c r="L822" i="2"/>
  <c r="K822" i="2"/>
  <c r="L821" i="2"/>
  <c r="K821" i="2"/>
  <c r="L820" i="2"/>
  <c r="K820" i="2"/>
  <c r="L819" i="2"/>
  <c r="K819" i="2"/>
  <c r="K818" i="2"/>
  <c r="L818" i="2" s="1"/>
  <c r="L817" i="2"/>
  <c r="K817" i="2"/>
  <c r="L816" i="2"/>
  <c r="K816" i="2"/>
  <c r="L815" i="2"/>
  <c r="K815" i="2"/>
  <c r="L814" i="2"/>
  <c r="K814" i="2"/>
  <c r="L813" i="2"/>
  <c r="K813" i="2"/>
  <c r="K812" i="2"/>
  <c r="L812" i="2" s="1"/>
  <c r="L811" i="2"/>
  <c r="K811" i="2"/>
  <c r="L810" i="2"/>
  <c r="K810" i="2"/>
  <c r="L809" i="2"/>
  <c r="K809" i="2"/>
  <c r="L808" i="2"/>
  <c r="K808" i="2"/>
  <c r="L807" i="2"/>
  <c r="K807" i="2"/>
  <c r="K806" i="2"/>
  <c r="L806" i="2" s="1"/>
  <c r="L805" i="2"/>
  <c r="K805" i="2"/>
  <c r="L804" i="2"/>
  <c r="K804" i="2"/>
  <c r="L803" i="2"/>
  <c r="K803" i="2"/>
  <c r="L802" i="2"/>
  <c r="K802" i="2"/>
  <c r="L801" i="2"/>
  <c r="K801" i="2"/>
  <c r="K800" i="2"/>
  <c r="L800" i="2" s="1"/>
  <c r="L799" i="2"/>
  <c r="K799" i="2"/>
  <c r="L798" i="2"/>
  <c r="K798" i="2"/>
  <c r="P797" i="2"/>
  <c r="L797" i="2"/>
  <c r="K797" i="2"/>
  <c r="P796" i="2"/>
  <c r="L796" i="2"/>
  <c r="K796" i="2"/>
  <c r="P795" i="2"/>
  <c r="L795" i="2"/>
  <c r="K795" i="2"/>
  <c r="P794" i="2"/>
  <c r="L794" i="2"/>
  <c r="K794" i="2"/>
  <c r="P793" i="2"/>
  <c r="L793" i="2"/>
  <c r="K793" i="2"/>
  <c r="P792" i="2"/>
  <c r="L792" i="2"/>
  <c r="K792" i="2"/>
  <c r="P791" i="2"/>
  <c r="L791" i="2"/>
  <c r="K791" i="2"/>
  <c r="P790" i="2"/>
  <c r="L790" i="2"/>
  <c r="K790" i="2"/>
  <c r="P789" i="2"/>
  <c r="L789" i="2"/>
  <c r="K789" i="2"/>
  <c r="P788" i="2"/>
  <c r="L788" i="2"/>
  <c r="K788" i="2"/>
  <c r="P787" i="2"/>
  <c r="L787" i="2"/>
  <c r="K787" i="2"/>
  <c r="P786" i="2"/>
  <c r="L786" i="2"/>
  <c r="K786" i="2"/>
  <c r="P785" i="2"/>
  <c r="L785" i="2"/>
  <c r="K785" i="2"/>
  <c r="P784" i="2"/>
  <c r="L784" i="2"/>
  <c r="K784" i="2"/>
  <c r="P783" i="2"/>
  <c r="L783" i="2"/>
  <c r="K783" i="2"/>
  <c r="P782" i="2"/>
  <c r="L782" i="2"/>
  <c r="K782" i="2"/>
  <c r="P781" i="2"/>
  <c r="L781" i="2"/>
  <c r="K781" i="2"/>
  <c r="P780" i="2"/>
  <c r="L780" i="2"/>
  <c r="K780" i="2"/>
  <c r="P779" i="2"/>
  <c r="L779" i="2"/>
  <c r="K779" i="2"/>
  <c r="P778" i="2"/>
  <c r="L778" i="2"/>
  <c r="K778" i="2"/>
  <c r="P777" i="2"/>
  <c r="L777" i="2"/>
  <c r="K777" i="2"/>
  <c r="P776" i="2"/>
  <c r="L776" i="2"/>
  <c r="K776" i="2"/>
  <c r="P775" i="2"/>
  <c r="L775" i="2"/>
  <c r="K775" i="2"/>
  <c r="P774" i="2"/>
  <c r="L774" i="2"/>
  <c r="K774" i="2"/>
  <c r="P773" i="2"/>
  <c r="L773" i="2"/>
  <c r="K773" i="2"/>
  <c r="P772" i="2"/>
  <c r="L772" i="2"/>
  <c r="K772" i="2"/>
  <c r="P771" i="2"/>
  <c r="L771" i="2"/>
  <c r="K771" i="2"/>
  <c r="P770" i="2"/>
  <c r="L770" i="2"/>
  <c r="K770" i="2"/>
  <c r="P769" i="2"/>
  <c r="L769" i="2"/>
  <c r="K769" i="2"/>
  <c r="P768" i="2"/>
  <c r="L768" i="2"/>
  <c r="K768" i="2"/>
  <c r="P767" i="2"/>
  <c r="L767" i="2"/>
  <c r="K767" i="2"/>
  <c r="P766" i="2"/>
  <c r="L766" i="2"/>
  <c r="K766" i="2"/>
  <c r="P765" i="2"/>
  <c r="L765" i="2"/>
  <c r="K765" i="2"/>
  <c r="P764" i="2"/>
  <c r="L764" i="2"/>
  <c r="K764" i="2"/>
  <c r="P763" i="2"/>
  <c r="L763" i="2"/>
  <c r="K763" i="2"/>
  <c r="P762" i="2"/>
  <c r="L762" i="2"/>
  <c r="K762" i="2"/>
  <c r="P761" i="2"/>
  <c r="L761" i="2"/>
  <c r="K761" i="2"/>
  <c r="P760" i="2"/>
  <c r="L760" i="2"/>
  <c r="K760" i="2"/>
  <c r="P759" i="2"/>
  <c r="L759" i="2"/>
  <c r="K759" i="2"/>
  <c r="P758" i="2"/>
  <c r="L758" i="2"/>
  <c r="K758" i="2"/>
  <c r="P757" i="2"/>
  <c r="L757" i="2"/>
  <c r="K757" i="2"/>
  <c r="P756" i="2"/>
  <c r="L756" i="2"/>
  <c r="K756" i="2"/>
  <c r="P755" i="2"/>
  <c r="L755" i="2"/>
  <c r="K755" i="2"/>
  <c r="P754" i="2"/>
  <c r="L754" i="2"/>
  <c r="K754" i="2"/>
  <c r="P753" i="2"/>
  <c r="L753" i="2"/>
  <c r="K753" i="2"/>
  <c r="P752" i="2"/>
  <c r="L752" i="2"/>
  <c r="K752" i="2"/>
  <c r="P751" i="2"/>
  <c r="L751" i="2"/>
  <c r="K751" i="2"/>
  <c r="P750" i="2"/>
  <c r="L750" i="2"/>
  <c r="K750" i="2"/>
  <c r="P749" i="2"/>
  <c r="L749" i="2"/>
  <c r="K749" i="2"/>
  <c r="P748" i="2"/>
  <c r="L748" i="2"/>
  <c r="K748" i="2"/>
  <c r="P747" i="2"/>
  <c r="L747" i="2"/>
  <c r="K747" i="2"/>
  <c r="P746" i="2"/>
  <c r="L746" i="2"/>
  <c r="K746" i="2"/>
  <c r="P745" i="2"/>
  <c r="L745" i="2"/>
  <c r="K745" i="2"/>
  <c r="P744" i="2"/>
  <c r="L744" i="2"/>
  <c r="K744" i="2"/>
  <c r="P743" i="2"/>
  <c r="L743" i="2"/>
  <c r="K743" i="2"/>
  <c r="P742" i="2"/>
  <c r="L742" i="2"/>
  <c r="K742" i="2"/>
  <c r="P741" i="2"/>
  <c r="L741" i="2"/>
  <c r="K741" i="2"/>
  <c r="P740" i="2"/>
  <c r="L740" i="2"/>
  <c r="K740" i="2"/>
  <c r="P739" i="2"/>
  <c r="L739" i="2"/>
  <c r="K739" i="2"/>
  <c r="P738" i="2"/>
  <c r="L738" i="2"/>
  <c r="K738" i="2"/>
  <c r="P737" i="2"/>
  <c r="L737" i="2"/>
  <c r="K737" i="2"/>
  <c r="P736" i="2"/>
  <c r="L736" i="2"/>
  <c r="K736" i="2"/>
  <c r="P735" i="2"/>
  <c r="L735" i="2"/>
  <c r="K735" i="2"/>
  <c r="P734" i="2"/>
  <c r="L734" i="2"/>
  <c r="K734" i="2"/>
  <c r="P733" i="2"/>
  <c r="K733" i="2"/>
  <c r="L733" i="2" s="1"/>
  <c r="P732" i="2"/>
  <c r="L732" i="2"/>
  <c r="K732" i="2"/>
  <c r="P731" i="2"/>
  <c r="L731" i="2"/>
  <c r="K731" i="2"/>
  <c r="P730" i="2"/>
  <c r="L730" i="2"/>
  <c r="K730" i="2"/>
  <c r="P729" i="2"/>
  <c r="K729" i="2"/>
  <c r="L729" i="2" s="1"/>
  <c r="P728" i="2"/>
  <c r="L728" i="2"/>
  <c r="K728" i="2"/>
  <c r="P727" i="2"/>
  <c r="L727" i="2"/>
  <c r="K727" i="2"/>
  <c r="P726" i="2"/>
  <c r="L726" i="2"/>
  <c r="K726" i="2"/>
  <c r="L725" i="2"/>
  <c r="K725" i="2"/>
  <c r="K724" i="2"/>
  <c r="L724" i="2" s="1"/>
  <c r="L723" i="2"/>
  <c r="K723" i="2"/>
  <c r="K722" i="2"/>
  <c r="L722" i="2" s="1"/>
  <c r="K721" i="2"/>
  <c r="L721" i="2" s="1"/>
  <c r="L720" i="2"/>
  <c r="K720" i="2"/>
  <c r="L719" i="2"/>
  <c r="K719" i="2"/>
  <c r="K718" i="2"/>
  <c r="L718" i="2" s="1"/>
  <c r="L717" i="2"/>
  <c r="K717" i="2"/>
  <c r="K716" i="2"/>
  <c r="L716" i="2" s="1"/>
  <c r="K715" i="2"/>
  <c r="L715" i="2" s="1"/>
  <c r="L714" i="2"/>
  <c r="K714" i="2"/>
  <c r="L713" i="2"/>
  <c r="K713" i="2"/>
  <c r="K712" i="2"/>
  <c r="L712" i="2" s="1"/>
  <c r="L711" i="2"/>
  <c r="K711" i="2"/>
  <c r="K710" i="2"/>
  <c r="L710" i="2" s="1"/>
  <c r="K709" i="2"/>
  <c r="L709" i="2" s="1"/>
  <c r="L708" i="2"/>
  <c r="K708" i="2"/>
  <c r="L707" i="2"/>
  <c r="K707" i="2"/>
  <c r="K706" i="2"/>
  <c r="L706" i="2" s="1"/>
  <c r="L705" i="2"/>
  <c r="K705" i="2"/>
  <c r="K704" i="2"/>
  <c r="L704" i="2" s="1"/>
  <c r="K703" i="2"/>
  <c r="L703" i="2" s="1"/>
  <c r="L702" i="2"/>
  <c r="K702" i="2"/>
  <c r="L701" i="2"/>
  <c r="K701" i="2"/>
  <c r="K700" i="2"/>
  <c r="L700" i="2" s="1"/>
  <c r="L699" i="2"/>
  <c r="K699" i="2"/>
  <c r="K698" i="2"/>
  <c r="L698" i="2" s="1"/>
  <c r="K697" i="2"/>
  <c r="L697" i="2" s="1"/>
  <c r="L696" i="2"/>
  <c r="K696" i="2"/>
  <c r="L695" i="2"/>
  <c r="K695" i="2"/>
  <c r="K694" i="2"/>
  <c r="L694" i="2" s="1"/>
  <c r="L693" i="2"/>
  <c r="K693" i="2"/>
  <c r="K692" i="2"/>
  <c r="L692" i="2" s="1"/>
  <c r="K691" i="2"/>
  <c r="L691" i="2" s="1"/>
  <c r="L690" i="2"/>
  <c r="K690" i="2"/>
  <c r="L689" i="2"/>
  <c r="K689" i="2"/>
  <c r="K688" i="2"/>
  <c r="L688" i="2" s="1"/>
  <c r="L687" i="2"/>
  <c r="K687" i="2"/>
  <c r="K686" i="2"/>
  <c r="L686" i="2" s="1"/>
  <c r="K685" i="2"/>
  <c r="L685" i="2" s="1"/>
  <c r="L684" i="2"/>
  <c r="K684" i="2"/>
  <c r="L683" i="2"/>
  <c r="K683" i="2"/>
  <c r="K682" i="2"/>
  <c r="L682" i="2" s="1"/>
  <c r="L681" i="2"/>
  <c r="K681" i="2"/>
  <c r="K680" i="2"/>
  <c r="L680" i="2" s="1"/>
  <c r="K679" i="2"/>
  <c r="L679" i="2" s="1"/>
  <c r="L678" i="2"/>
  <c r="K678" i="2"/>
  <c r="L677" i="2"/>
  <c r="K677" i="2"/>
  <c r="K676" i="2"/>
  <c r="L676" i="2" s="1"/>
  <c r="K675" i="2"/>
  <c r="L675" i="2" s="1"/>
  <c r="K674" i="2"/>
  <c r="L674" i="2" s="1"/>
  <c r="K673" i="2"/>
  <c r="L673" i="2" s="1"/>
  <c r="L672" i="2"/>
  <c r="K672" i="2"/>
  <c r="L671" i="2"/>
  <c r="K671" i="2"/>
  <c r="K670" i="2"/>
  <c r="L670" i="2" s="1"/>
  <c r="K669" i="2"/>
  <c r="L669" i="2" s="1"/>
  <c r="K668" i="2"/>
  <c r="L668" i="2" s="1"/>
  <c r="K667" i="2"/>
  <c r="L667" i="2" s="1"/>
  <c r="L666" i="2"/>
  <c r="K666" i="2"/>
  <c r="L665" i="2"/>
  <c r="K665" i="2"/>
  <c r="K664" i="2"/>
  <c r="L664" i="2" s="1"/>
  <c r="K663" i="2"/>
  <c r="L663" i="2" s="1"/>
  <c r="K662" i="2"/>
  <c r="L662" i="2" s="1"/>
  <c r="K661" i="2"/>
  <c r="L661" i="2" s="1"/>
  <c r="L660" i="2"/>
  <c r="K660" i="2"/>
  <c r="L659" i="2"/>
  <c r="K659" i="2"/>
  <c r="K658" i="2"/>
  <c r="L658" i="2" s="1"/>
  <c r="K657" i="2"/>
  <c r="L657" i="2" s="1"/>
  <c r="K656" i="2"/>
  <c r="L656" i="2" s="1"/>
  <c r="K655" i="2"/>
  <c r="L655" i="2" s="1"/>
  <c r="L654" i="2"/>
  <c r="K654" i="2"/>
  <c r="L653" i="2"/>
  <c r="K653" i="2"/>
  <c r="K652" i="2"/>
  <c r="L652" i="2" s="1"/>
  <c r="K651" i="2"/>
  <c r="L651" i="2" s="1"/>
  <c r="K650" i="2"/>
  <c r="L650" i="2" s="1"/>
  <c r="K649" i="2"/>
  <c r="L649" i="2" s="1"/>
  <c r="L648" i="2"/>
  <c r="K648" i="2"/>
  <c r="L647" i="2"/>
  <c r="K647" i="2"/>
  <c r="K646" i="2"/>
  <c r="L646" i="2" s="1"/>
  <c r="K645" i="2"/>
  <c r="L645" i="2" s="1"/>
  <c r="K644" i="2"/>
  <c r="L644" i="2" s="1"/>
  <c r="K643" i="2"/>
  <c r="L643" i="2" s="1"/>
  <c r="L642" i="2"/>
  <c r="K642" i="2"/>
  <c r="L641" i="2"/>
  <c r="K641" i="2"/>
  <c r="K640" i="2"/>
  <c r="L640" i="2" s="1"/>
  <c r="K639" i="2"/>
  <c r="L639" i="2" s="1"/>
  <c r="K638" i="2"/>
  <c r="L638" i="2" s="1"/>
  <c r="K637" i="2"/>
  <c r="L637" i="2" s="1"/>
  <c r="L636" i="2"/>
  <c r="K636" i="2"/>
  <c r="L635" i="2"/>
  <c r="K635" i="2"/>
  <c r="K634" i="2"/>
  <c r="L634" i="2" s="1"/>
  <c r="K633" i="2"/>
  <c r="L633" i="2" s="1"/>
  <c r="K632" i="2"/>
  <c r="L632" i="2" s="1"/>
  <c r="K631" i="2"/>
  <c r="L631" i="2" s="1"/>
  <c r="K630" i="2"/>
  <c r="L630" i="2" s="1"/>
  <c r="L629" i="2"/>
  <c r="K629" i="2"/>
  <c r="K628" i="2"/>
  <c r="L628" i="2" s="1"/>
  <c r="K627" i="2"/>
  <c r="L627" i="2" s="1"/>
  <c r="K626" i="2"/>
  <c r="L626" i="2" s="1"/>
  <c r="K625" i="2"/>
  <c r="L625" i="2" s="1"/>
  <c r="L624" i="2"/>
  <c r="K624" i="2"/>
  <c r="L623" i="2"/>
  <c r="K623" i="2"/>
  <c r="K622" i="2"/>
  <c r="L622" i="2" s="1"/>
  <c r="L621" i="2"/>
  <c r="K621" i="2"/>
  <c r="K620" i="2"/>
  <c r="L620" i="2" s="1"/>
  <c r="K619" i="2"/>
  <c r="L619" i="2" s="1"/>
  <c r="L618" i="2"/>
  <c r="K618" i="2"/>
  <c r="L617" i="2"/>
  <c r="K617" i="2"/>
  <c r="K616" i="2"/>
  <c r="L616" i="2" s="1"/>
  <c r="L615" i="2"/>
  <c r="K615" i="2"/>
  <c r="K614" i="2"/>
  <c r="L614" i="2" s="1"/>
  <c r="K613" i="2"/>
  <c r="L613" i="2" s="1"/>
  <c r="K612" i="2"/>
  <c r="L612" i="2" s="1"/>
  <c r="L611" i="2"/>
  <c r="K611" i="2"/>
  <c r="K610" i="2"/>
  <c r="L610" i="2" s="1"/>
  <c r="K609" i="2"/>
  <c r="L609" i="2" s="1"/>
  <c r="K608" i="2"/>
  <c r="L608" i="2" s="1"/>
  <c r="K607" i="2"/>
  <c r="L607" i="2" s="1"/>
  <c r="L606" i="2"/>
  <c r="K606" i="2"/>
  <c r="L605" i="2"/>
  <c r="K605" i="2"/>
  <c r="K604" i="2"/>
  <c r="L604" i="2" s="1"/>
  <c r="K603" i="2"/>
  <c r="L603" i="2" s="1"/>
  <c r="K602" i="2"/>
  <c r="L602" i="2" s="1"/>
  <c r="K601" i="2"/>
  <c r="L601" i="2" s="1"/>
  <c r="L600" i="2"/>
  <c r="K600" i="2"/>
  <c r="L599" i="2"/>
  <c r="K599" i="2"/>
  <c r="K598" i="2"/>
  <c r="L598" i="2" s="1"/>
  <c r="K597" i="2"/>
  <c r="L597" i="2" s="1"/>
  <c r="K596" i="2"/>
  <c r="L596" i="2" s="1"/>
  <c r="K595" i="2"/>
  <c r="L595" i="2" s="1"/>
  <c r="K594" i="2"/>
  <c r="L594" i="2" s="1"/>
  <c r="L593" i="2"/>
  <c r="K593" i="2"/>
  <c r="K592" i="2"/>
  <c r="L592" i="2" s="1"/>
  <c r="K591" i="2"/>
  <c r="L591" i="2" s="1"/>
  <c r="K590" i="2"/>
  <c r="L590" i="2" s="1"/>
  <c r="K589" i="2"/>
  <c r="L589" i="2" s="1"/>
  <c r="L588" i="2"/>
  <c r="K588" i="2"/>
  <c r="L587" i="2"/>
  <c r="K587" i="2"/>
  <c r="K586" i="2"/>
  <c r="L586" i="2" s="1"/>
  <c r="K585" i="2"/>
  <c r="L585" i="2" s="1"/>
  <c r="K584" i="2"/>
  <c r="L584" i="2" s="1"/>
  <c r="K583" i="2"/>
  <c r="L583" i="2" s="1"/>
  <c r="L582" i="2"/>
  <c r="K582" i="2"/>
  <c r="L581" i="2"/>
  <c r="K581" i="2"/>
  <c r="K580" i="2"/>
  <c r="L580" i="2" s="1"/>
  <c r="K579" i="2"/>
  <c r="L579" i="2" s="1"/>
  <c r="K578" i="2"/>
  <c r="L578" i="2" s="1"/>
  <c r="K577" i="2"/>
  <c r="L577" i="2" s="1"/>
  <c r="K576" i="2"/>
  <c r="L576" i="2" s="1"/>
  <c r="L575" i="2"/>
  <c r="K575" i="2"/>
  <c r="K574" i="2"/>
  <c r="L574" i="2" s="1"/>
  <c r="K573" i="2"/>
  <c r="L573" i="2" s="1"/>
  <c r="K572" i="2"/>
  <c r="L572" i="2" s="1"/>
  <c r="K571" i="2"/>
  <c r="L571" i="2" s="1"/>
  <c r="L570" i="2"/>
  <c r="K570" i="2"/>
  <c r="L569" i="2"/>
  <c r="K569" i="2"/>
  <c r="K568" i="2"/>
  <c r="L568" i="2" s="1"/>
  <c r="K567" i="2"/>
  <c r="L567" i="2" s="1"/>
  <c r="K566" i="2"/>
  <c r="L566" i="2" s="1"/>
  <c r="K565" i="2"/>
  <c r="L565" i="2" s="1"/>
  <c r="L564" i="2"/>
  <c r="K564" i="2"/>
  <c r="L563" i="2"/>
  <c r="K563" i="2"/>
  <c r="K562" i="2"/>
  <c r="L562" i="2" s="1"/>
  <c r="K561" i="2"/>
  <c r="L561" i="2" s="1"/>
  <c r="K560" i="2"/>
  <c r="L560" i="2" s="1"/>
  <c r="L559" i="2"/>
  <c r="K559" i="2"/>
  <c r="K558" i="2"/>
  <c r="L558" i="2" s="1"/>
  <c r="L557" i="2"/>
  <c r="K557" i="2"/>
  <c r="K556" i="2"/>
  <c r="L556" i="2" s="1"/>
  <c r="K555" i="2"/>
  <c r="L555" i="2" s="1"/>
  <c r="K554" i="2"/>
  <c r="L554" i="2" s="1"/>
  <c r="L553" i="2"/>
  <c r="K553" i="2"/>
  <c r="K552" i="2"/>
  <c r="L552" i="2" s="1"/>
  <c r="L551" i="2"/>
  <c r="K551" i="2"/>
  <c r="K550" i="2"/>
  <c r="L550" i="2" s="1"/>
  <c r="K549" i="2"/>
  <c r="L549" i="2" s="1"/>
  <c r="K548" i="2"/>
  <c r="L548" i="2" s="1"/>
  <c r="K547" i="2"/>
  <c r="L547" i="2" s="1"/>
  <c r="K546" i="2"/>
  <c r="L546" i="2" s="1"/>
  <c r="L545" i="2"/>
  <c r="K545" i="2"/>
  <c r="K544" i="2"/>
  <c r="L544" i="2" s="1"/>
  <c r="K543" i="2"/>
  <c r="L543" i="2" s="1"/>
  <c r="K542" i="2"/>
  <c r="L542" i="2" s="1"/>
  <c r="L541" i="2"/>
  <c r="K541" i="2"/>
  <c r="L540" i="2"/>
  <c r="K540" i="2"/>
  <c r="L539" i="2"/>
  <c r="K539" i="2"/>
  <c r="K538" i="2"/>
  <c r="L538" i="2" s="1"/>
  <c r="L537" i="2"/>
  <c r="K537" i="2"/>
  <c r="K536" i="2"/>
  <c r="L536" i="2" s="1"/>
  <c r="K535" i="2"/>
  <c r="L535" i="2" s="1"/>
  <c r="L534" i="2"/>
  <c r="K534" i="2"/>
  <c r="L533" i="2"/>
  <c r="K533" i="2"/>
  <c r="K532" i="2"/>
  <c r="L532" i="2" s="1"/>
  <c r="L531" i="2"/>
  <c r="K531" i="2"/>
  <c r="K530" i="2"/>
  <c r="L530" i="2" s="1"/>
  <c r="K529" i="2"/>
  <c r="L529" i="2" s="1"/>
  <c r="K528" i="2"/>
  <c r="L528" i="2" s="1"/>
  <c r="L527" i="2"/>
  <c r="K527" i="2"/>
  <c r="K526" i="2"/>
  <c r="L526" i="2" s="1"/>
  <c r="L525" i="2"/>
  <c r="K525" i="2"/>
  <c r="K524" i="2"/>
  <c r="L524" i="2" s="1"/>
  <c r="L523" i="2"/>
  <c r="K523" i="2"/>
  <c r="K522" i="2"/>
  <c r="L522" i="2" s="1"/>
  <c r="L521" i="2"/>
  <c r="K521" i="2"/>
  <c r="K520" i="2"/>
  <c r="L520" i="2" s="1"/>
  <c r="K519" i="2"/>
  <c r="L519" i="2" s="1"/>
  <c r="K518" i="2"/>
  <c r="L518" i="2" s="1"/>
  <c r="K517" i="2"/>
  <c r="L517" i="2" s="1"/>
  <c r="K516" i="2"/>
  <c r="L516" i="2" s="1"/>
  <c r="L515" i="2"/>
  <c r="K515" i="2"/>
  <c r="K514" i="2"/>
  <c r="L514" i="2" s="1"/>
  <c r="K513" i="2"/>
  <c r="L513" i="2" s="1"/>
  <c r="K512" i="2"/>
  <c r="L512" i="2" s="1"/>
  <c r="L511" i="2"/>
  <c r="K511" i="2"/>
  <c r="L510" i="2"/>
  <c r="K510" i="2"/>
  <c r="L509" i="2"/>
  <c r="K509" i="2"/>
  <c r="K508" i="2"/>
  <c r="L508" i="2" s="1"/>
  <c r="K507" i="2"/>
  <c r="L507" i="2" s="1"/>
  <c r="K506" i="2"/>
  <c r="L506" i="2" s="1"/>
  <c r="L505" i="2"/>
  <c r="K505" i="2"/>
  <c r="K504" i="2"/>
  <c r="L504" i="2" s="1"/>
  <c r="L503" i="2"/>
  <c r="K503" i="2"/>
  <c r="K502" i="2"/>
  <c r="L502" i="2" s="1"/>
  <c r="K501" i="2"/>
  <c r="L501" i="2" s="1"/>
  <c r="K500" i="2"/>
  <c r="L500" i="2" s="1"/>
  <c r="L499" i="2"/>
  <c r="K499" i="2"/>
  <c r="K498" i="2"/>
  <c r="L498" i="2" s="1"/>
  <c r="L497" i="2"/>
  <c r="K497" i="2"/>
  <c r="K496" i="2"/>
  <c r="L496" i="2" s="1"/>
  <c r="K495" i="2"/>
  <c r="L495" i="2" s="1"/>
  <c r="K494" i="2"/>
  <c r="L494" i="2" s="1"/>
  <c r="K493" i="2"/>
  <c r="L493" i="2" s="1"/>
  <c r="K492" i="2"/>
  <c r="L492" i="2" s="1"/>
  <c r="L491" i="2"/>
  <c r="K491" i="2"/>
  <c r="K490" i="2"/>
  <c r="L490" i="2" s="1"/>
  <c r="K489" i="2"/>
  <c r="L489" i="2" s="1"/>
  <c r="K488" i="2"/>
  <c r="L488" i="2" s="1"/>
  <c r="L487" i="2"/>
  <c r="K487" i="2"/>
  <c r="L486" i="2"/>
  <c r="K486" i="2"/>
  <c r="L485" i="2"/>
  <c r="K485" i="2"/>
  <c r="K484" i="2"/>
  <c r="L484" i="2" s="1"/>
  <c r="K483" i="2"/>
  <c r="L483" i="2" s="1"/>
  <c r="K482" i="2"/>
  <c r="L482" i="2" s="1"/>
  <c r="L481" i="2"/>
  <c r="K481" i="2"/>
  <c r="K480" i="2"/>
  <c r="L480" i="2" s="1"/>
  <c r="L479" i="2"/>
  <c r="K479" i="2"/>
  <c r="K478" i="2"/>
  <c r="L478" i="2" s="1"/>
  <c r="K477" i="2"/>
  <c r="L477" i="2" s="1"/>
  <c r="K476" i="2"/>
  <c r="L476" i="2" s="1"/>
  <c r="L475" i="2"/>
  <c r="K475" i="2"/>
  <c r="K474" i="2"/>
  <c r="L474" i="2" s="1"/>
  <c r="L473" i="2"/>
  <c r="K473" i="2"/>
  <c r="K472" i="2"/>
  <c r="L472" i="2" s="1"/>
  <c r="K471" i="2"/>
  <c r="L471" i="2" s="1"/>
  <c r="K470" i="2"/>
  <c r="L470" i="2" s="1"/>
  <c r="K469" i="2"/>
  <c r="L469" i="2" s="1"/>
  <c r="K468" i="2"/>
  <c r="L468" i="2" s="1"/>
  <c r="L467" i="2"/>
  <c r="K467" i="2"/>
  <c r="K466" i="2"/>
  <c r="L466" i="2" s="1"/>
  <c r="K465" i="2"/>
  <c r="L465" i="2" s="1"/>
  <c r="K464" i="2"/>
  <c r="L464" i="2" s="1"/>
  <c r="L463" i="2"/>
  <c r="K463" i="2"/>
  <c r="L462" i="2"/>
  <c r="K462" i="2"/>
  <c r="L461" i="2"/>
  <c r="K461" i="2"/>
  <c r="K460" i="2"/>
  <c r="L460" i="2" s="1"/>
  <c r="K459" i="2"/>
  <c r="L459" i="2" s="1"/>
  <c r="K458" i="2"/>
  <c r="L458" i="2" s="1"/>
  <c r="L457" i="2"/>
  <c r="K457" i="2"/>
  <c r="K456" i="2"/>
  <c r="L456" i="2" s="1"/>
  <c r="L455" i="2"/>
  <c r="K455" i="2"/>
  <c r="K454" i="2"/>
  <c r="L454" i="2" s="1"/>
  <c r="K453" i="2"/>
  <c r="L453" i="2" s="1"/>
  <c r="K452" i="2"/>
  <c r="L452" i="2" s="1"/>
  <c r="L451" i="2"/>
  <c r="K451" i="2"/>
  <c r="K450" i="2"/>
  <c r="L450" i="2" s="1"/>
  <c r="L449" i="2"/>
  <c r="K449" i="2"/>
  <c r="K448" i="2"/>
  <c r="L448" i="2" s="1"/>
  <c r="K447" i="2"/>
  <c r="L447" i="2" s="1"/>
  <c r="K446" i="2"/>
  <c r="L446" i="2" s="1"/>
  <c r="L445" i="2"/>
  <c r="K445" i="2"/>
  <c r="K444" i="2"/>
  <c r="L444" i="2" s="1"/>
  <c r="L443" i="2"/>
  <c r="K443" i="2"/>
  <c r="K442" i="2"/>
  <c r="L442" i="2" s="1"/>
  <c r="K441" i="2"/>
  <c r="L441" i="2" s="1"/>
  <c r="K440" i="2"/>
  <c r="L440" i="2" s="1"/>
  <c r="L439" i="2"/>
  <c r="K439" i="2"/>
  <c r="L438" i="2"/>
  <c r="K438" i="2"/>
  <c r="L437" i="2"/>
  <c r="K437" i="2"/>
  <c r="K436" i="2"/>
  <c r="L436" i="2" s="1"/>
  <c r="K435" i="2"/>
  <c r="L435" i="2" s="1"/>
  <c r="K434" i="2"/>
  <c r="L434" i="2" s="1"/>
  <c r="L433" i="2"/>
  <c r="K433" i="2"/>
  <c r="K432" i="2"/>
  <c r="L432" i="2" s="1"/>
  <c r="L431" i="2"/>
  <c r="K431" i="2"/>
  <c r="K430" i="2"/>
  <c r="L430" i="2" s="1"/>
  <c r="K429" i="2"/>
  <c r="L429" i="2" s="1"/>
  <c r="K428" i="2"/>
  <c r="L428" i="2" s="1"/>
  <c r="L427" i="2"/>
  <c r="K427" i="2"/>
  <c r="K426" i="2"/>
  <c r="L426" i="2" s="1"/>
  <c r="L425" i="2"/>
  <c r="K425" i="2"/>
  <c r="K424" i="2"/>
  <c r="L424" i="2" s="1"/>
  <c r="K423" i="2"/>
  <c r="L423" i="2" s="1"/>
  <c r="K422" i="2"/>
  <c r="L422" i="2" s="1"/>
  <c r="L421" i="2"/>
  <c r="K421" i="2"/>
  <c r="K420" i="2"/>
  <c r="L420" i="2" s="1"/>
  <c r="L419" i="2"/>
  <c r="K419" i="2"/>
  <c r="K418" i="2"/>
  <c r="L418" i="2" s="1"/>
  <c r="K417" i="2"/>
  <c r="L417" i="2" s="1"/>
  <c r="K416" i="2"/>
  <c r="L416" i="2" s="1"/>
  <c r="L415" i="2"/>
  <c r="K415" i="2"/>
  <c r="L414" i="2"/>
  <c r="K414" i="2"/>
  <c r="L413" i="2"/>
  <c r="K413" i="2"/>
  <c r="K412" i="2"/>
  <c r="L412" i="2" s="1"/>
  <c r="K411" i="2"/>
  <c r="L411" i="2" s="1"/>
  <c r="K410" i="2"/>
  <c r="L410" i="2" s="1"/>
  <c r="L409" i="2"/>
  <c r="K409" i="2"/>
  <c r="K408" i="2"/>
  <c r="L408" i="2" s="1"/>
  <c r="L407" i="2"/>
  <c r="K407" i="2"/>
  <c r="K406" i="2"/>
  <c r="L406" i="2" s="1"/>
  <c r="K405" i="2"/>
  <c r="L405" i="2" s="1"/>
  <c r="K404" i="2"/>
  <c r="L404" i="2" s="1"/>
  <c r="L403" i="2"/>
  <c r="K403" i="2"/>
  <c r="K402" i="2"/>
  <c r="L402" i="2" s="1"/>
  <c r="L401" i="2"/>
  <c r="K401" i="2"/>
  <c r="K400" i="2"/>
  <c r="L400" i="2" s="1"/>
  <c r="K399" i="2"/>
  <c r="L399" i="2" s="1"/>
  <c r="K398" i="2"/>
  <c r="L398" i="2" s="1"/>
  <c r="L397" i="2"/>
  <c r="K397" i="2"/>
  <c r="K396" i="2"/>
  <c r="L396" i="2" s="1"/>
  <c r="L395" i="2"/>
  <c r="K395" i="2"/>
  <c r="K394" i="2"/>
  <c r="L394" i="2" s="1"/>
  <c r="K393" i="2"/>
  <c r="L393" i="2" s="1"/>
  <c r="K392" i="2"/>
  <c r="L392" i="2" s="1"/>
  <c r="L391" i="2"/>
  <c r="K391" i="2"/>
  <c r="L390" i="2"/>
  <c r="K390" i="2"/>
  <c r="L389" i="2"/>
  <c r="K389" i="2"/>
  <c r="K388" i="2"/>
  <c r="L388" i="2" s="1"/>
  <c r="K387" i="2"/>
  <c r="L387" i="2" s="1"/>
  <c r="K386" i="2"/>
  <c r="L386" i="2" s="1"/>
  <c r="L385" i="2"/>
  <c r="K385" i="2"/>
  <c r="K384" i="2"/>
  <c r="L384" i="2" s="1"/>
  <c r="L383" i="2"/>
  <c r="K383" i="2"/>
  <c r="K382" i="2"/>
  <c r="L382" i="2" s="1"/>
  <c r="K381" i="2"/>
  <c r="L381" i="2" s="1"/>
  <c r="K380" i="2"/>
  <c r="L380" i="2" s="1"/>
  <c r="L379" i="2"/>
  <c r="K379" i="2"/>
  <c r="K378" i="2"/>
  <c r="L378" i="2" s="1"/>
  <c r="L377" i="2"/>
  <c r="K377" i="2"/>
  <c r="K376" i="2"/>
  <c r="L376" i="2" s="1"/>
  <c r="K375" i="2"/>
  <c r="L375" i="2" s="1"/>
  <c r="K374" i="2"/>
  <c r="L374" i="2" s="1"/>
  <c r="K373" i="2"/>
  <c r="L373" i="2" s="1"/>
  <c r="K372" i="2"/>
  <c r="L372" i="2" s="1"/>
  <c r="L371" i="2"/>
  <c r="K371" i="2"/>
  <c r="K370" i="2"/>
  <c r="L370" i="2" s="1"/>
  <c r="K369" i="2"/>
  <c r="L369" i="2" s="1"/>
  <c r="K368" i="2"/>
  <c r="L368" i="2" s="1"/>
  <c r="L367" i="2"/>
  <c r="K367" i="2"/>
  <c r="L366" i="2"/>
  <c r="K366" i="2"/>
  <c r="L365" i="2"/>
  <c r="K365" i="2"/>
  <c r="K364" i="2"/>
  <c r="L364" i="2" s="1"/>
  <c r="K363" i="2"/>
  <c r="L363" i="2" s="1"/>
  <c r="K362" i="2"/>
  <c r="L362" i="2" s="1"/>
  <c r="L361" i="2"/>
  <c r="K361" i="2"/>
  <c r="K360" i="2"/>
  <c r="L360" i="2" s="1"/>
  <c r="L359" i="2"/>
  <c r="K359" i="2"/>
  <c r="K358" i="2"/>
  <c r="L358" i="2" s="1"/>
  <c r="K357" i="2"/>
  <c r="L357" i="2" s="1"/>
  <c r="K356" i="2"/>
  <c r="L356" i="2" s="1"/>
  <c r="L355" i="2"/>
  <c r="K355" i="2"/>
  <c r="K354" i="2"/>
  <c r="L354" i="2" s="1"/>
  <c r="L353" i="2"/>
  <c r="K353" i="2"/>
  <c r="K352" i="2"/>
  <c r="L352" i="2" s="1"/>
  <c r="K351" i="2"/>
  <c r="L351" i="2" s="1"/>
  <c r="K350" i="2"/>
  <c r="L350" i="2" s="1"/>
  <c r="L349" i="2"/>
  <c r="K349" i="2"/>
  <c r="K348" i="2"/>
  <c r="L348" i="2" s="1"/>
  <c r="L347" i="2"/>
  <c r="K347" i="2"/>
  <c r="K346" i="2"/>
  <c r="L346" i="2" s="1"/>
  <c r="K345" i="2"/>
  <c r="L345" i="2" s="1"/>
  <c r="K344" i="2"/>
  <c r="L344" i="2" s="1"/>
  <c r="L343" i="2"/>
  <c r="K343" i="2"/>
  <c r="L342" i="2"/>
  <c r="K342" i="2"/>
  <c r="L341" i="2"/>
  <c r="K341" i="2"/>
  <c r="K340" i="2"/>
  <c r="L340" i="2" s="1"/>
  <c r="K339" i="2"/>
  <c r="L339" i="2" s="1"/>
  <c r="K338" i="2"/>
  <c r="L338" i="2" s="1"/>
  <c r="L337" i="2"/>
  <c r="K337" i="2"/>
  <c r="K336" i="2"/>
  <c r="L336" i="2" s="1"/>
  <c r="L335" i="2"/>
  <c r="K335" i="2"/>
  <c r="K334" i="2"/>
  <c r="L334" i="2" s="1"/>
  <c r="K333" i="2"/>
  <c r="L333" i="2" s="1"/>
  <c r="K332" i="2"/>
  <c r="L332" i="2" s="1"/>
  <c r="L331" i="2"/>
  <c r="K331" i="2"/>
  <c r="K330" i="2"/>
  <c r="L330" i="2" s="1"/>
  <c r="L329" i="2"/>
  <c r="K329" i="2"/>
  <c r="K328" i="2"/>
  <c r="L328" i="2" s="1"/>
  <c r="K327" i="2"/>
  <c r="L327" i="2" s="1"/>
  <c r="K326" i="2"/>
  <c r="L326" i="2" s="1"/>
  <c r="L325" i="2"/>
  <c r="K325" i="2"/>
  <c r="K324" i="2"/>
  <c r="L324" i="2" s="1"/>
  <c r="L323" i="2"/>
  <c r="K323" i="2"/>
  <c r="K322" i="2"/>
  <c r="L322" i="2" s="1"/>
  <c r="K321" i="2"/>
  <c r="L321" i="2" s="1"/>
  <c r="K320" i="2"/>
  <c r="L320" i="2" s="1"/>
  <c r="L319" i="2"/>
  <c r="K319" i="2"/>
  <c r="L318" i="2"/>
  <c r="K318" i="2"/>
  <c r="L317" i="2"/>
  <c r="K317" i="2"/>
  <c r="K316" i="2"/>
  <c r="L316" i="2" s="1"/>
  <c r="K315" i="2"/>
  <c r="L315" i="2" s="1"/>
  <c r="K314" i="2"/>
  <c r="L314" i="2" s="1"/>
  <c r="L313" i="2"/>
  <c r="K313" i="2"/>
  <c r="K312" i="2"/>
  <c r="L312" i="2" s="1"/>
  <c r="L311" i="2"/>
  <c r="K311" i="2"/>
  <c r="K310" i="2"/>
  <c r="L310" i="2" s="1"/>
  <c r="K309" i="2"/>
  <c r="L309" i="2" s="1"/>
  <c r="K308" i="2"/>
  <c r="L308" i="2" s="1"/>
  <c r="L307" i="2"/>
  <c r="K307" i="2"/>
  <c r="K306" i="2"/>
  <c r="L306" i="2" s="1"/>
  <c r="L305" i="2"/>
  <c r="K305" i="2"/>
  <c r="K304" i="2"/>
  <c r="L304" i="2" s="1"/>
  <c r="K303" i="2"/>
  <c r="L303" i="2" s="1"/>
  <c r="K302" i="2"/>
  <c r="L302" i="2" s="1"/>
  <c r="L301" i="2"/>
  <c r="K301" i="2"/>
  <c r="K300" i="2"/>
  <c r="L300" i="2" s="1"/>
  <c r="L299" i="2"/>
  <c r="K299" i="2"/>
  <c r="K298" i="2"/>
  <c r="L298" i="2" s="1"/>
  <c r="K297" i="2"/>
  <c r="L297" i="2" s="1"/>
  <c r="K296" i="2"/>
  <c r="L296" i="2" s="1"/>
  <c r="L295" i="2"/>
  <c r="K295" i="2"/>
  <c r="L294" i="2"/>
  <c r="K294" i="2"/>
  <c r="L293" i="2"/>
  <c r="K293" i="2"/>
  <c r="K292" i="2"/>
  <c r="L292" i="2" s="1"/>
  <c r="K291" i="2"/>
  <c r="L291" i="2" s="1"/>
  <c r="K290" i="2"/>
  <c r="L290" i="2" s="1"/>
  <c r="L289" i="2"/>
  <c r="K289" i="2"/>
  <c r="K288" i="2"/>
  <c r="L288" i="2" s="1"/>
  <c r="L287" i="2"/>
  <c r="K287" i="2"/>
  <c r="K286" i="2"/>
  <c r="L286" i="2" s="1"/>
  <c r="K285" i="2"/>
  <c r="L285" i="2" s="1"/>
  <c r="K284" i="2"/>
  <c r="L284" i="2" s="1"/>
  <c r="L283" i="2"/>
  <c r="K283" i="2"/>
  <c r="K282" i="2"/>
  <c r="L282" i="2" s="1"/>
  <c r="L281" i="2"/>
  <c r="K281" i="2"/>
  <c r="K280" i="2"/>
  <c r="L280" i="2" s="1"/>
  <c r="K279" i="2"/>
  <c r="L279" i="2" s="1"/>
  <c r="L278" i="2"/>
  <c r="K278" i="2"/>
  <c r="L277" i="2"/>
  <c r="K277" i="2"/>
  <c r="L276" i="2"/>
  <c r="K276" i="2"/>
  <c r="L275" i="2"/>
  <c r="K275" i="2"/>
  <c r="K274" i="2"/>
  <c r="L274" i="2" s="1"/>
  <c r="K273" i="2"/>
  <c r="L273" i="2" s="1"/>
  <c r="L272" i="2"/>
  <c r="K272" i="2"/>
  <c r="L271" i="2"/>
  <c r="K271" i="2"/>
  <c r="L270" i="2"/>
  <c r="K270" i="2"/>
  <c r="L269" i="2"/>
  <c r="K269" i="2"/>
  <c r="K268" i="2"/>
  <c r="L268" i="2" s="1"/>
  <c r="K267" i="2"/>
  <c r="L267" i="2" s="1"/>
  <c r="K266" i="2"/>
  <c r="L266" i="2" s="1"/>
  <c r="L265" i="2"/>
  <c r="K265" i="2"/>
  <c r="L264" i="2"/>
  <c r="K264" i="2"/>
  <c r="L263" i="2"/>
  <c r="K263" i="2"/>
  <c r="K262" i="2"/>
  <c r="L262" i="2" s="1"/>
  <c r="K261" i="2"/>
  <c r="L261" i="2" s="1"/>
  <c r="K260" i="2"/>
  <c r="L260" i="2" s="1"/>
  <c r="K259" i="2"/>
  <c r="L259" i="2" s="1"/>
  <c r="L258" i="2"/>
  <c r="K258" i="2"/>
  <c r="L257" i="2"/>
  <c r="K257" i="2"/>
  <c r="K256" i="2"/>
  <c r="L256" i="2" s="1"/>
  <c r="K255" i="2"/>
  <c r="L255" i="2" s="1"/>
  <c r="L254" i="2"/>
  <c r="K254" i="2"/>
  <c r="K253" i="2"/>
  <c r="L253" i="2" s="1"/>
  <c r="K252" i="2"/>
  <c r="L252" i="2" s="1"/>
  <c r="L251" i="2"/>
  <c r="K251" i="2"/>
  <c r="K250" i="2"/>
  <c r="L250" i="2" s="1"/>
  <c r="K249" i="2"/>
  <c r="L249" i="2" s="1"/>
  <c r="L248" i="2"/>
  <c r="K248" i="2"/>
  <c r="L247" i="2"/>
  <c r="K247" i="2"/>
  <c r="K246" i="2"/>
  <c r="L246" i="2" s="1"/>
  <c r="L245" i="2"/>
  <c r="K245" i="2"/>
  <c r="K244" i="2"/>
  <c r="L244" i="2" s="1"/>
  <c r="K243" i="2"/>
  <c r="L243" i="2" s="1"/>
  <c r="L242" i="2"/>
  <c r="K242" i="2"/>
  <c r="L241" i="2"/>
  <c r="K241" i="2"/>
  <c r="L240" i="2"/>
  <c r="K240" i="2"/>
  <c r="L239" i="2"/>
  <c r="K239" i="2"/>
  <c r="K238" i="2"/>
  <c r="L238" i="2" s="1"/>
  <c r="K237" i="2"/>
  <c r="L237" i="2" s="1"/>
  <c r="L236" i="2"/>
  <c r="K236" i="2"/>
  <c r="L235" i="2"/>
  <c r="K235" i="2"/>
  <c r="L234" i="2"/>
  <c r="K234" i="2"/>
  <c r="L233" i="2"/>
  <c r="K233" i="2"/>
  <c r="K232" i="2"/>
  <c r="L232" i="2" s="1"/>
  <c r="K231" i="2"/>
  <c r="L231" i="2" s="1"/>
  <c r="K230" i="2"/>
  <c r="L230" i="2" s="1"/>
  <c r="L229" i="2"/>
  <c r="K229" i="2"/>
  <c r="L228" i="2"/>
  <c r="K228" i="2"/>
  <c r="L227" i="2"/>
  <c r="K227" i="2"/>
  <c r="K226" i="2"/>
  <c r="L226" i="2" s="1"/>
  <c r="K225" i="2"/>
  <c r="L225" i="2" s="1"/>
  <c r="K224" i="2"/>
  <c r="L224" i="2" s="1"/>
  <c r="K223" i="2"/>
  <c r="L223" i="2" s="1"/>
  <c r="L222" i="2"/>
  <c r="K222" i="2"/>
  <c r="L221" i="2"/>
  <c r="K221" i="2"/>
  <c r="K220" i="2"/>
  <c r="L220" i="2" s="1"/>
  <c r="K219" i="2"/>
  <c r="L219" i="2" s="1"/>
  <c r="L218" i="2"/>
  <c r="K218" i="2"/>
  <c r="K217" i="2"/>
  <c r="L217" i="2" s="1"/>
  <c r="K216" i="2"/>
  <c r="L216" i="2" s="1"/>
  <c r="L215" i="2"/>
  <c r="K215" i="2"/>
  <c r="K214" i="2"/>
  <c r="L214" i="2" s="1"/>
  <c r="K213" i="2"/>
  <c r="L213" i="2" s="1"/>
  <c r="L212" i="2"/>
  <c r="K212" i="2"/>
  <c r="L211" i="2"/>
  <c r="K211" i="2"/>
  <c r="K210" i="2"/>
  <c r="L210" i="2" s="1"/>
  <c r="L209" i="2"/>
  <c r="K209" i="2"/>
  <c r="K208" i="2"/>
  <c r="L208" i="2" s="1"/>
  <c r="K207" i="2"/>
  <c r="L207" i="2" s="1"/>
  <c r="L206" i="2"/>
  <c r="K206" i="2"/>
  <c r="L205" i="2"/>
  <c r="K205" i="2"/>
  <c r="L204" i="2"/>
  <c r="K204" i="2"/>
  <c r="L203" i="2"/>
  <c r="K203" i="2"/>
  <c r="K202" i="2"/>
  <c r="L202" i="2" s="1"/>
  <c r="K201" i="2"/>
  <c r="L201" i="2" s="1"/>
  <c r="L200" i="2"/>
  <c r="K200" i="2"/>
  <c r="L199" i="2"/>
  <c r="K199" i="2"/>
  <c r="L198" i="2"/>
  <c r="K198" i="2"/>
  <c r="L197" i="2"/>
  <c r="K197" i="2"/>
  <c r="K196" i="2"/>
  <c r="L196" i="2" s="1"/>
  <c r="K195" i="2"/>
  <c r="L195" i="2" s="1"/>
  <c r="K194" i="2"/>
  <c r="L194" i="2" s="1"/>
  <c r="L193" i="2"/>
  <c r="K193" i="2"/>
  <c r="L192" i="2"/>
  <c r="K192" i="2"/>
  <c r="L191" i="2"/>
  <c r="K191" i="2"/>
  <c r="K190" i="2"/>
  <c r="L190" i="2" s="1"/>
  <c r="K189" i="2"/>
  <c r="L189" i="2" s="1"/>
  <c r="K188" i="2"/>
  <c r="L188" i="2" s="1"/>
  <c r="K187" i="2"/>
  <c r="L187" i="2" s="1"/>
  <c r="L186" i="2"/>
  <c r="K186" i="2"/>
  <c r="L185" i="2"/>
  <c r="K185" i="2"/>
  <c r="K184" i="2"/>
  <c r="L184" i="2" s="1"/>
  <c r="K183" i="2"/>
  <c r="L183" i="2" s="1"/>
  <c r="L182" i="2"/>
  <c r="K182" i="2"/>
  <c r="K181" i="2"/>
  <c r="L181" i="2" s="1"/>
  <c r="K180" i="2"/>
  <c r="L180" i="2" s="1"/>
  <c r="L179" i="2"/>
  <c r="K179" i="2"/>
  <c r="K178" i="2"/>
  <c r="L178" i="2" s="1"/>
  <c r="K177" i="2"/>
  <c r="L177" i="2" s="1"/>
  <c r="L176" i="2"/>
  <c r="K176" i="2"/>
  <c r="L175" i="2"/>
  <c r="K175" i="2"/>
  <c r="K174" i="2"/>
  <c r="L174" i="2" s="1"/>
  <c r="L173" i="2"/>
  <c r="K173" i="2"/>
  <c r="K172" i="2"/>
  <c r="L172" i="2" s="1"/>
  <c r="K171" i="2"/>
  <c r="L171" i="2" s="1"/>
  <c r="L170" i="2"/>
  <c r="K170" i="2"/>
  <c r="L169" i="2"/>
  <c r="K169" i="2"/>
  <c r="L168" i="2"/>
  <c r="K168" i="2"/>
  <c r="L167" i="2"/>
  <c r="K167" i="2"/>
  <c r="K166" i="2"/>
  <c r="L166" i="2" s="1"/>
  <c r="K165" i="2"/>
  <c r="L165" i="2" s="1"/>
  <c r="L164" i="2"/>
  <c r="K164" i="2"/>
  <c r="L163" i="2"/>
  <c r="K163" i="2"/>
  <c r="L162" i="2"/>
  <c r="K162" i="2"/>
  <c r="L161" i="2"/>
  <c r="K161" i="2"/>
  <c r="K160" i="2"/>
  <c r="L160" i="2" s="1"/>
  <c r="K159" i="2"/>
  <c r="L159" i="2" s="1"/>
  <c r="K158" i="2"/>
  <c r="L158" i="2" s="1"/>
  <c r="L157" i="2"/>
  <c r="K157" i="2"/>
  <c r="L156" i="2"/>
  <c r="K156" i="2"/>
  <c r="L155" i="2"/>
  <c r="K155" i="2"/>
  <c r="K154" i="2"/>
  <c r="L154" i="2" s="1"/>
  <c r="K153" i="2"/>
  <c r="L153" i="2" s="1"/>
  <c r="L152" i="2"/>
  <c r="K152" i="2"/>
  <c r="K151" i="2"/>
  <c r="L151" i="2" s="1"/>
  <c r="K150" i="2"/>
  <c r="L150" i="2" s="1"/>
  <c r="L149" i="2"/>
  <c r="K149" i="2"/>
  <c r="K148" i="2"/>
  <c r="L148" i="2" s="1"/>
  <c r="L147" i="2"/>
  <c r="K147" i="2"/>
  <c r="K146" i="2"/>
  <c r="L146" i="2" s="1"/>
  <c r="K145" i="2"/>
  <c r="L145" i="2" s="1"/>
  <c r="L144" i="2"/>
  <c r="K144" i="2"/>
  <c r="L143" i="2"/>
  <c r="K143" i="2"/>
  <c r="K142" i="2"/>
  <c r="L142" i="2" s="1"/>
  <c r="K141" i="2"/>
  <c r="L141" i="2" s="1"/>
  <c r="K140" i="2"/>
  <c r="L140" i="2" s="1"/>
  <c r="L139" i="2"/>
  <c r="K139" i="2"/>
  <c r="K138" i="2"/>
  <c r="L138" i="2" s="1"/>
  <c r="L137" i="2"/>
  <c r="K137" i="2"/>
  <c r="K136" i="2"/>
  <c r="L136" i="2" s="1"/>
  <c r="L135" i="2"/>
  <c r="K135" i="2"/>
  <c r="L134" i="2"/>
  <c r="K134" i="2"/>
  <c r="K133" i="2"/>
  <c r="L133" i="2" s="1"/>
  <c r="K132" i="2"/>
  <c r="L132" i="2" s="1"/>
  <c r="L131" i="2"/>
  <c r="K131" i="2"/>
  <c r="L130" i="2"/>
  <c r="K130" i="2"/>
  <c r="L129" i="2"/>
  <c r="K129" i="2"/>
  <c r="L128" i="2"/>
  <c r="K128" i="2"/>
  <c r="K127" i="2"/>
  <c r="L127" i="2" s="1"/>
  <c r="K126" i="2"/>
  <c r="L126" i="2" s="1"/>
  <c r="L125" i="2"/>
  <c r="K125" i="2"/>
  <c r="K124" i="2"/>
  <c r="L124" i="2" s="1"/>
  <c r="K123" i="2"/>
  <c r="L123" i="2" s="1"/>
  <c r="K122" i="2"/>
  <c r="L122" i="2" s="1"/>
  <c r="K121" i="2"/>
  <c r="L121" i="2" s="1"/>
  <c r="L120" i="2"/>
  <c r="K120" i="2"/>
  <c r="L119" i="2"/>
  <c r="K119" i="2"/>
  <c r="K118" i="2"/>
  <c r="L118" i="2" s="1"/>
  <c r="L117" i="2"/>
  <c r="K117" i="2"/>
  <c r="L116" i="2"/>
  <c r="K116" i="2"/>
  <c r="L115" i="2"/>
  <c r="K115" i="2"/>
  <c r="K114" i="2"/>
  <c r="L114" i="2" s="1"/>
  <c r="L113" i="2"/>
  <c r="K113" i="2"/>
  <c r="K112" i="2"/>
  <c r="L112" i="2" s="1"/>
  <c r="K111" i="2"/>
  <c r="L111" i="2" s="1"/>
  <c r="K110" i="2"/>
  <c r="L110" i="2" s="1"/>
  <c r="K109" i="2"/>
  <c r="L109" i="2" s="1"/>
  <c r="K108" i="2"/>
  <c r="L108" i="2" s="1"/>
  <c r="L107" i="2"/>
  <c r="K107" i="2"/>
  <c r="K106" i="2"/>
  <c r="L106" i="2" s="1"/>
  <c r="L105" i="2"/>
  <c r="K105" i="2"/>
  <c r="L104" i="2"/>
  <c r="K104" i="2"/>
  <c r="L103" i="2"/>
  <c r="K103" i="2"/>
  <c r="L102" i="2"/>
  <c r="K102" i="2"/>
  <c r="L101" i="2"/>
  <c r="K101" i="2"/>
  <c r="K100" i="2"/>
  <c r="L100" i="2" s="1"/>
  <c r="K99" i="2"/>
  <c r="L99" i="2" s="1"/>
  <c r="K98" i="2"/>
  <c r="L98" i="2" s="1"/>
  <c r="K97" i="2"/>
  <c r="L97" i="2" s="1"/>
  <c r="K96" i="2"/>
  <c r="L96" i="2" s="1"/>
  <c r="L95" i="2"/>
  <c r="K95" i="2"/>
  <c r="K94" i="2"/>
  <c r="L94" i="2" s="1"/>
  <c r="K93" i="2"/>
  <c r="L93" i="2" s="1"/>
  <c r="L92" i="2"/>
  <c r="K92" i="2"/>
  <c r="L91" i="2"/>
  <c r="K91" i="2"/>
  <c r="L90" i="2"/>
  <c r="K90" i="2"/>
  <c r="L89" i="2"/>
  <c r="K89" i="2"/>
  <c r="K88" i="2"/>
  <c r="L88" i="2" s="1"/>
  <c r="L87" i="2"/>
  <c r="K87" i="2"/>
  <c r="K86" i="2"/>
  <c r="L86" i="2" s="1"/>
  <c r="K85" i="2"/>
  <c r="L85" i="2" s="1"/>
  <c r="K84" i="2"/>
  <c r="L84" i="2" s="1"/>
  <c r="L83" i="2"/>
  <c r="K83" i="2"/>
  <c r="K82" i="2"/>
  <c r="L82" i="2" s="1"/>
  <c r="K81" i="2"/>
  <c r="L81" i="2" s="1"/>
  <c r="K80" i="2"/>
  <c r="L80" i="2" s="1"/>
  <c r="L79" i="2"/>
  <c r="K79" i="2"/>
  <c r="L78" i="2"/>
  <c r="K78" i="2"/>
  <c r="L77" i="2"/>
  <c r="K77" i="2"/>
  <c r="K76" i="2"/>
  <c r="L76" i="2" s="1"/>
  <c r="K75" i="2"/>
  <c r="L75" i="2" s="1"/>
  <c r="L74" i="2"/>
  <c r="K74" i="2"/>
  <c r="K73" i="2"/>
  <c r="L73" i="2" s="1"/>
  <c r="K72" i="2"/>
  <c r="L72" i="2" s="1"/>
  <c r="L71" i="2"/>
  <c r="K71" i="2"/>
  <c r="K70" i="2"/>
  <c r="L70" i="2" s="1"/>
  <c r="L69" i="2"/>
  <c r="K69" i="2"/>
  <c r="K68" i="2"/>
  <c r="L68" i="2" s="1"/>
  <c r="K67" i="2"/>
  <c r="L67" i="2" s="1"/>
  <c r="L66" i="2"/>
  <c r="K66" i="2"/>
  <c r="L65" i="2"/>
  <c r="K65" i="2"/>
  <c r="K64" i="2"/>
  <c r="L64" i="2" s="1"/>
  <c r="K63" i="2"/>
  <c r="L63" i="2" s="1"/>
  <c r="K62" i="2"/>
  <c r="L62" i="2" s="1"/>
  <c r="L61" i="2"/>
  <c r="K61" i="2"/>
  <c r="K60" i="2"/>
  <c r="L60" i="2" s="1"/>
  <c r="L59" i="2"/>
  <c r="K59" i="2"/>
  <c r="K58" i="2"/>
  <c r="L58" i="2" s="1"/>
  <c r="L57" i="2"/>
  <c r="K57" i="2"/>
  <c r="L56" i="2"/>
  <c r="K56" i="2"/>
  <c r="K55" i="2"/>
  <c r="L55" i="2" s="1"/>
  <c r="K54" i="2"/>
  <c r="L54" i="2" s="1"/>
  <c r="L53" i="2"/>
  <c r="K53" i="2"/>
  <c r="K52" i="2"/>
  <c r="L52" i="2" s="1"/>
  <c r="K51" i="2"/>
  <c r="L51" i="2" s="1"/>
  <c r="K50" i="2"/>
  <c r="L50" i="2" s="1"/>
  <c r="K49" i="2"/>
  <c r="L49" i="2" s="1"/>
  <c r="L48" i="2"/>
  <c r="K48" i="2"/>
  <c r="L47" i="2"/>
  <c r="K47" i="2"/>
  <c r="K46" i="2"/>
  <c r="L46" i="2" s="1"/>
  <c r="L45" i="2"/>
  <c r="K45" i="2"/>
  <c r="L44" i="2"/>
  <c r="K44" i="2"/>
  <c r="L43" i="2"/>
  <c r="K43" i="2"/>
  <c r="K42" i="2"/>
  <c r="L42" i="2" s="1"/>
  <c r="L41" i="2"/>
  <c r="K41" i="2"/>
  <c r="K40" i="2"/>
  <c r="L40" i="2" s="1"/>
  <c r="K39" i="2"/>
  <c r="L39" i="2" s="1"/>
  <c r="K38" i="2"/>
  <c r="L38" i="2" s="1"/>
  <c r="K37" i="2"/>
  <c r="L37" i="2" s="1"/>
  <c r="K36" i="2"/>
  <c r="L36" i="2" s="1"/>
  <c r="L35" i="2"/>
  <c r="K35" i="2"/>
  <c r="K34" i="2"/>
  <c r="L34" i="2" s="1"/>
  <c r="L33" i="2"/>
  <c r="K33" i="2"/>
  <c r="L32" i="2"/>
  <c r="K32" i="2"/>
  <c r="L31" i="2"/>
  <c r="K31" i="2"/>
  <c r="L30" i="2"/>
  <c r="K30" i="2"/>
  <c r="L29" i="2"/>
  <c r="K29" i="2"/>
  <c r="K28" i="2"/>
  <c r="L28" i="2" s="1"/>
  <c r="K27" i="2"/>
  <c r="L27" i="2" s="1"/>
  <c r="K26" i="2"/>
  <c r="L26" i="2" s="1"/>
  <c r="K25" i="2"/>
  <c r="L25" i="2" s="1"/>
  <c r="K24" i="2"/>
  <c r="L24" i="2" s="1"/>
  <c r="L23" i="2"/>
  <c r="K23" i="2"/>
  <c r="K22" i="2"/>
  <c r="L22" i="2" s="1"/>
  <c r="K21" i="2"/>
  <c r="L21" i="2" s="1"/>
  <c r="L20" i="2"/>
  <c r="K20" i="2"/>
  <c r="L19" i="2"/>
  <c r="K19" i="2"/>
  <c r="L18" i="2"/>
  <c r="K18" i="2"/>
  <c r="L17" i="2"/>
  <c r="K17" i="2"/>
  <c r="K16" i="2"/>
  <c r="L16" i="2" s="1"/>
  <c r="L15" i="2"/>
  <c r="K15" i="2"/>
  <c r="K14" i="2"/>
  <c r="L14" i="2" s="1"/>
  <c r="K13" i="2"/>
  <c r="L13" i="2" s="1"/>
  <c r="K12" i="2"/>
  <c r="L12" i="2" s="1"/>
  <c r="L11" i="2"/>
  <c r="K11" i="2"/>
  <c r="K10" i="2"/>
  <c r="L10" i="2" s="1"/>
  <c r="K9" i="2"/>
  <c r="L9" i="2" s="1"/>
  <c r="K8" i="2"/>
  <c r="L8" i="2" s="1"/>
  <c r="L7" i="2"/>
  <c r="K7" i="2"/>
  <c r="L6" i="2"/>
  <c r="K6" i="2"/>
</calcChain>
</file>

<file path=xl/sharedStrings.xml><?xml version="1.0" encoding="utf-8"?>
<sst xmlns="http://schemas.openxmlformats.org/spreadsheetml/2006/main" count="19581" uniqueCount="148">
  <si>
    <t>Key American Coca-Cola Retailers</t>
  </si>
  <si>
    <t>Beverage Sales &amp; Operating Margin 2021</t>
  </si>
  <si>
    <t>Retailer</t>
  </si>
  <si>
    <t>Retailer ID</t>
  </si>
  <si>
    <t>Invoice Date</t>
  </si>
  <si>
    <t>Region</t>
  </si>
  <si>
    <t>State</t>
  </si>
  <si>
    <t>City</t>
  </si>
  <si>
    <t>Beverage Brand</t>
  </si>
  <si>
    <t>Price per Unit</t>
  </si>
  <si>
    <t>Units Sold</t>
  </si>
  <si>
    <t>Total Sales</t>
  </si>
  <si>
    <t>Operating Profit</t>
  </si>
  <si>
    <t>Operating Margin</t>
  </si>
  <si>
    <t>Sodapop</t>
  </si>
  <si>
    <t>Northeast</t>
  </si>
  <si>
    <t>New York</t>
  </si>
  <si>
    <t>Coca-Cola</t>
  </si>
  <si>
    <t>Diet Coke</t>
  </si>
  <si>
    <t>Sprite</t>
  </si>
  <si>
    <t>Fanta</t>
  </si>
  <si>
    <t>Powerade</t>
  </si>
  <si>
    <t>Dasani Water</t>
  </si>
  <si>
    <t>BevCo</t>
  </si>
  <si>
    <t>South</t>
  </si>
  <si>
    <t>Texas</t>
  </si>
  <si>
    <t>Houston</t>
  </si>
  <si>
    <t>FizzySip</t>
  </si>
  <si>
    <t>West</t>
  </si>
  <si>
    <t>California</t>
  </si>
  <si>
    <t>San Francisco</t>
  </si>
  <si>
    <t>DreamCo</t>
  </si>
  <si>
    <t>Los Angeles</t>
  </si>
  <si>
    <t>Midwest</t>
  </si>
  <si>
    <t>Illinois</t>
  </si>
  <si>
    <t>Chicago</t>
  </si>
  <si>
    <t>Dallas</t>
  </si>
  <si>
    <t>Pennsylvania</t>
  </si>
  <si>
    <t>Philadelphia</t>
  </si>
  <si>
    <t>x</t>
  </si>
  <si>
    <t>Nevada</t>
  </si>
  <si>
    <t>Las Vegas</t>
  </si>
  <si>
    <t>Colorado</t>
  </si>
  <si>
    <t>Denver</t>
  </si>
  <si>
    <t>Washington</t>
  </si>
  <si>
    <t>Seattle</t>
  </si>
  <si>
    <t>Southeast</t>
  </si>
  <si>
    <t>Florida</t>
  </si>
  <si>
    <t>Miami</t>
  </si>
  <si>
    <t>Minnesota</t>
  </si>
  <si>
    <t>Minneapolis</t>
  </si>
  <si>
    <t>Montana</t>
  </si>
  <si>
    <t>Billings</t>
  </si>
  <si>
    <t>Tennessee</t>
  </si>
  <si>
    <t>Knoxville</t>
  </si>
  <si>
    <t>Nebraska</t>
  </si>
  <si>
    <t>Omaha</t>
  </si>
  <si>
    <t>Alabama</t>
  </si>
  <si>
    <t>Birmingham</t>
  </si>
  <si>
    <t>Maine</t>
  </si>
  <si>
    <t>Portland</t>
  </si>
  <si>
    <t>Alaska</t>
  </si>
  <si>
    <t>Anchorage</t>
  </si>
  <si>
    <t>Hawaii</t>
  </si>
  <si>
    <t>Honolulu</t>
  </si>
  <si>
    <t>Orlando</t>
  </si>
  <si>
    <t>Albany</t>
  </si>
  <si>
    <t>Wyoming</t>
  </si>
  <si>
    <t>Cheyenne</t>
  </si>
  <si>
    <t>Virginia</t>
  </si>
  <si>
    <t>Richmond</t>
  </si>
  <si>
    <t>Michigan</t>
  </si>
  <si>
    <t>Detroit</t>
  </si>
  <si>
    <t>Missouri</t>
  </si>
  <si>
    <t>St. Louis</t>
  </si>
  <si>
    <t>Utah</t>
  </si>
  <si>
    <t>Salt Lake City</t>
  </si>
  <si>
    <t>Oregon</t>
  </si>
  <si>
    <t>Louisiana</t>
  </si>
  <si>
    <t>New Orleans</t>
  </si>
  <si>
    <t>Idaho</t>
  </si>
  <si>
    <t>Boise</t>
  </si>
  <si>
    <t>Arizona</t>
  </si>
  <si>
    <t>Phoenix</t>
  </si>
  <si>
    <t>New Mexico</t>
  </si>
  <si>
    <t>Albuquerque</t>
  </si>
  <si>
    <t>Georgia</t>
  </si>
  <si>
    <t>Atlanta</t>
  </si>
  <si>
    <t>South Carolina</t>
  </si>
  <si>
    <t>Charleston</t>
  </si>
  <si>
    <t>North Carolina</t>
  </si>
  <si>
    <t>Charlotte</t>
  </si>
  <si>
    <t>Ohio</t>
  </si>
  <si>
    <t>Columbus</t>
  </si>
  <si>
    <t>Kentucky</t>
  </si>
  <si>
    <t>Louisville</t>
  </si>
  <si>
    <t>Mississippi</t>
  </si>
  <si>
    <t>Jackson</t>
  </si>
  <si>
    <t>Arkansas</t>
  </si>
  <si>
    <t>Little Rock</t>
  </si>
  <si>
    <t>Oklahoma</t>
  </si>
  <si>
    <t>Oklahoma City</t>
  </si>
  <si>
    <t>Kansas</t>
  </si>
  <si>
    <t>Wichita</t>
  </si>
  <si>
    <t>South Dakota</t>
  </si>
  <si>
    <t>Sioux Falls</t>
  </si>
  <si>
    <t>North Dakota</t>
  </si>
  <si>
    <t>Fargo</t>
  </si>
  <si>
    <t>Iowa</t>
  </si>
  <si>
    <t>Des Moines</t>
  </si>
  <si>
    <t>Wisconsin</t>
  </si>
  <si>
    <t>Milwaukee</t>
  </si>
  <si>
    <t>Indiana</t>
  </si>
  <si>
    <t>Indianapolis</t>
  </si>
  <si>
    <t>West Virginia</t>
  </si>
  <si>
    <t>Maryland</t>
  </si>
  <si>
    <t>Baltimore</t>
  </si>
  <si>
    <t>Delaware</t>
  </si>
  <si>
    <t>Wilmington</t>
  </si>
  <si>
    <t>New Jersey</t>
  </si>
  <si>
    <t>Newark</t>
  </si>
  <si>
    <t>Connecticut</t>
  </si>
  <si>
    <t>Hartford</t>
  </si>
  <si>
    <t>Rhode Island</t>
  </si>
  <si>
    <t>Providence</t>
  </si>
  <si>
    <t>Massachusetts</t>
  </si>
  <si>
    <t>Boston</t>
  </si>
  <si>
    <t>Vermont</t>
  </si>
  <si>
    <t>Burlington</t>
  </si>
  <si>
    <t>New Hampshire</t>
  </si>
  <si>
    <t>Manchester</t>
  </si>
  <si>
    <t>Key American Retailers</t>
  </si>
  <si>
    <t>Row Labels</t>
  </si>
  <si>
    <t>Grand Total</t>
  </si>
  <si>
    <t>Jan</t>
  </si>
  <si>
    <t>Feb</t>
  </si>
  <si>
    <t>Mar</t>
  </si>
  <si>
    <t>Apr</t>
  </si>
  <si>
    <t>May</t>
  </si>
  <si>
    <t>Jun</t>
  </si>
  <si>
    <t>Jul</t>
  </si>
  <si>
    <t>Aug</t>
  </si>
  <si>
    <t>Sep</t>
  </si>
  <si>
    <t>Oct</t>
  </si>
  <si>
    <t>Nov</t>
  </si>
  <si>
    <t>Dec</t>
  </si>
  <si>
    <t>Sum of Total Sales</t>
  </si>
  <si>
    <t>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</si>
</sst>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6" formatCode="&quot;$&quot;#,##0_);[Red]\(&quot;$&quot;#,##0\)"/>
    <numFmt numFmtId="8" formatCode="&quot;$&quot;#,##0.00_);[Red]\(&quot;$&quot;#,##0.00\)"/>
    <numFmt numFmtId="44" formatCode="_(&quot;$&quot;* #,##0.00_);_(&quot;$&quot;* \(#,##0.00\);_(&quot;$&quot;* &quot;-&quot;??_);_(@_)"/>
    <numFmt numFmtId="164" formatCode="&quot;$&quot;#,##0.0_);[Red]\(&quot;$&quot;#,##0.0\)"/>
    <numFmt numFmtId="165" formatCode="&quot;$&quot;#,##0"/>
    <numFmt numFmtId="166" formatCode="_-* #,##0_-;\-* #,##0_-;_-* &quot;-&quot;??_-;_-@"/>
    <numFmt numFmtId="167" formatCode="0.0%"/>
    <numFmt numFmtId="169" formatCode="_(&quot;$&quot;* #,##0_);_(&quot;$&quot;* \(#,##0\);_(&quot;$&quot;* &quot;-&quot;??_);_(@_)"/>
  </numFmts>
  <fonts count="15" x14ac:knownFonts="1">
    <font>
      <sz val="11"/>
      <color theme="1"/>
      <name val="Calibri"/>
      <scheme val="minor"/>
    </font>
    <font>
      <sz val="11"/>
      <color theme="1"/>
      <name val="Calibri"/>
      <family val="2"/>
      <scheme val="minor"/>
    </font>
    <font>
      <sz val="11"/>
      <color theme="1"/>
      <name val="Calibri"/>
      <family val="2"/>
    </font>
    <font>
      <b/>
      <sz val="18"/>
      <color rgb="FF2A3E68"/>
      <name val="Calibri"/>
      <family val="2"/>
    </font>
    <font>
      <b/>
      <sz val="12"/>
      <color rgb="FF2A3E68"/>
      <name val="Calibri"/>
      <family val="2"/>
    </font>
    <font>
      <sz val="11"/>
      <color theme="0"/>
      <name val="Calibri"/>
      <family val="2"/>
    </font>
    <font>
      <b/>
      <sz val="39"/>
      <color theme="0"/>
      <name val="Calibri"/>
      <family val="2"/>
    </font>
    <font>
      <sz val="11"/>
      <name val="Calibri"/>
      <family val="2"/>
    </font>
    <font>
      <b/>
      <sz val="36"/>
      <color theme="0"/>
      <name val="Calibri"/>
      <family val="2"/>
    </font>
    <font>
      <b/>
      <sz val="14"/>
      <color theme="0"/>
      <name val="Calibri"/>
      <family val="2"/>
    </font>
    <font>
      <sz val="14"/>
      <color theme="0"/>
      <name val="Calibri"/>
      <family val="2"/>
    </font>
    <font>
      <sz val="18"/>
      <color theme="0"/>
      <name val="Calibri"/>
      <family val="2"/>
    </font>
    <font>
      <b/>
      <sz val="20"/>
      <color theme="0"/>
      <name val="Calibri"/>
      <family val="2"/>
    </font>
    <font>
      <b/>
      <sz val="18"/>
      <color theme="0"/>
      <name val="Calibri"/>
      <family val="2"/>
    </font>
    <font>
      <sz val="11"/>
      <color theme="1"/>
      <name val="Calibri"/>
      <family val="2"/>
      <scheme val="minor"/>
    </font>
  </fonts>
  <fills count="6">
    <fill>
      <patternFill patternType="none"/>
    </fill>
    <fill>
      <patternFill patternType="gray125"/>
    </fill>
    <fill>
      <patternFill patternType="solid">
        <fgColor rgb="FF2A3E68"/>
        <bgColor rgb="FF2A3E68"/>
      </patternFill>
    </fill>
    <fill>
      <patternFill patternType="solid">
        <fgColor theme="0"/>
        <bgColor theme="0"/>
      </patternFill>
    </fill>
    <fill>
      <patternFill patternType="solid">
        <fgColor theme="1"/>
        <bgColor rgb="FF2A3E68"/>
      </patternFill>
    </fill>
    <fill>
      <patternFill patternType="solid">
        <fgColor theme="1"/>
        <bgColor indexed="64"/>
      </patternFill>
    </fill>
  </fills>
  <borders count="11">
    <border>
      <left/>
      <right/>
      <top/>
      <bottom/>
      <diagonal/>
    </border>
    <border>
      <left/>
      <right/>
      <top/>
      <bottom/>
      <diagonal/>
    </border>
    <border>
      <left/>
      <right/>
      <top/>
      <bottom style="thin">
        <color rgb="FF000000"/>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s>
  <cellStyleXfs count="2">
    <xf numFmtId="0" fontId="0" fillId="0" borderId="0"/>
    <xf numFmtId="44" fontId="14" fillId="0" borderId="0" applyFont="0" applyFill="0" applyBorder="0" applyAlignment="0" applyProtection="0"/>
  </cellStyleXfs>
  <cellXfs count="43">
    <xf numFmtId="0" fontId="0" fillId="0" borderId="0" xfId="0"/>
    <xf numFmtId="0" fontId="2" fillId="0" borderId="0" xfId="0" applyFont="1"/>
    <xf numFmtId="0" fontId="3" fillId="0" borderId="2" xfId="0" applyFont="1" applyBorder="1"/>
    <xf numFmtId="0" fontId="2" fillId="0" borderId="2" xfId="0" applyFont="1" applyBorder="1"/>
    <xf numFmtId="0" fontId="4" fillId="0" borderId="0" xfId="0" applyFont="1"/>
    <xf numFmtId="0" fontId="5" fillId="2" borderId="1" xfId="0" applyFont="1" applyFill="1" applyBorder="1" applyAlignment="1">
      <alignment horizontal="center"/>
    </xf>
    <xf numFmtId="0" fontId="2" fillId="0" borderId="0" xfId="0" applyFont="1" applyAlignment="1">
      <alignment horizontal="center"/>
    </xf>
    <xf numFmtId="14" fontId="2" fillId="0" borderId="0" xfId="0" applyNumberFormat="1" applyFont="1" applyAlignment="1">
      <alignment horizontal="center"/>
    </xf>
    <xf numFmtId="8" fontId="2" fillId="0" borderId="0" xfId="0" applyNumberFormat="1" applyFont="1" applyAlignment="1">
      <alignment horizontal="center"/>
    </xf>
    <xf numFmtId="3" fontId="2" fillId="0" borderId="0" xfId="0" applyNumberFormat="1" applyFont="1" applyAlignment="1">
      <alignment horizontal="center"/>
    </xf>
    <xf numFmtId="6" fontId="2" fillId="0" borderId="0" xfId="0" applyNumberFormat="1" applyFont="1" applyAlignment="1">
      <alignment horizontal="center"/>
    </xf>
    <xf numFmtId="9" fontId="2" fillId="0" borderId="0" xfId="0" applyNumberFormat="1" applyFont="1" applyAlignment="1">
      <alignment horizontal="center"/>
    </xf>
    <xf numFmtId="3" fontId="2" fillId="0" borderId="0" xfId="0" applyNumberFormat="1" applyFont="1"/>
    <xf numFmtId="9" fontId="2" fillId="0" borderId="0" xfId="0" applyNumberFormat="1" applyFont="1"/>
    <xf numFmtId="8" fontId="2" fillId="0" borderId="0" xfId="0" applyNumberFormat="1" applyFont="1"/>
    <xf numFmtId="10" fontId="2" fillId="0" borderId="0" xfId="0" applyNumberFormat="1" applyFont="1"/>
    <xf numFmtId="14" fontId="2" fillId="0" borderId="0" xfId="0" applyNumberFormat="1" applyFont="1"/>
    <xf numFmtId="164" fontId="2" fillId="0" borderId="0" xfId="0" applyNumberFormat="1" applyFont="1"/>
    <xf numFmtId="0" fontId="5" fillId="2" borderId="1" xfId="0" applyFont="1" applyFill="1" applyBorder="1"/>
    <xf numFmtId="0" fontId="2" fillId="3" borderId="1" xfId="0" applyFont="1" applyFill="1" applyBorder="1"/>
    <xf numFmtId="0" fontId="0" fillId="0" borderId="0" xfId="0" pivotButton="1"/>
    <xf numFmtId="0" fontId="0" fillId="0" borderId="0" xfId="0" applyAlignment="1">
      <alignment horizontal="left"/>
    </xf>
    <xf numFmtId="165" fontId="0" fillId="0" borderId="0" xfId="0" applyNumberFormat="1"/>
    <xf numFmtId="0" fontId="1" fillId="0" borderId="0" xfId="0" applyFont="1"/>
    <xf numFmtId="169" fontId="0" fillId="0" borderId="0" xfId="1" applyNumberFormat="1" applyFont="1"/>
    <xf numFmtId="0" fontId="5" fillId="4" borderId="1" xfId="0" applyFont="1" applyFill="1" applyBorder="1"/>
    <xf numFmtId="0" fontId="6" fillId="4" borderId="3" xfId="0" applyFont="1" applyFill="1" applyBorder="1" applyAlignment="1">
      <alignment horizontal="center" vertical="center"/>
    </xf>
    <xf numFmtId="0" fontId="7" fillId="5" borderId="4" xfId="0" applyFont="1" applyFill="1" applyBorder="1"/>
    <xf numFmtId="0" fontId="7" fillId="5" borderId="5" xfId="0" applyFont="1" applyFill="1" applyBorder="1"/>
    <xf numFmtId="0" fontId="8" fillId="4" borderId="1" xfId="0" applyFont="1" applyFill="1" applyBorder="1" applyAlignment="1">
      <alignment vertical="center"/>
    </xf>
    <xf numFmtId="0" fontId="9" fillId="4" borderId="6" xfId="0" applyFont="1" applyFill="1" applyBorder="1" applyAlignment="1">
      <alignment horizontal="center"/>
    </xf>
    <xf numFmtId="0" fontId="7" fillId="5" borderId="7" xfId="0" applyFont="1" applyFill="1" applyBorder="1"/>
    <xf numFmtId="0" fontId="9" fillId="4" borderId="1" xfId="0" applyFont="1" applyFill="1" applyBorder="1"/>
    <xf numFmtId="0" fontId="10" fillId="4" borderId="1" xfId="0" applyFont="1" applyFill="1" applyBorder="1"/>
    <xf numFmtId="0" fontId="11" fillId="4" borderId="1" xfId="0" applyFont="1" applyFill="1" applyBorder="1" applyAlignment="1">
      <alignment vertical="top"/>
    </xf>
    <xf numFmtId="0" fontId="7" fillId="5" borderId="8" xfId="0" applyFont="1" applyFill="1" applyBorder="1"/>
    <xf numFmtId="0" fontId="7" fillId="5" borderId="9" xfId="0" applyFont="1" applyFill="1" applyBorder="1"/>
    <xf numFmtId="0" fontId="7" fillId="5" borderId="10" xfId="0" applyFont="1" applyFill="1" applyBorder="1"/>
    <xf numFmtId="165" fontId="12" fillId="4" borderId="6" xfId="0" applyNumberFormat="1" applyFont="1" applyFill="1" applyBorder="1" applyAlignment="1">
      <alignment horizontal="center" vertical="top"/>
    </xf>
    <xf numFmtId="165" fontId="13" fillId="4" borderId="1" xfId="0" applyNumberFormat="1" applyFont="1" applyFill="1" applyBorder="1" applyAlignment="1">
      <alignment vertical="top"/>
    </xf>
    <xf numFmtId="166" fontId="12" fillId="4" borderId="6" xfId="0" applyNumberFormat="1" applyFont="1" applyFill="1" applyBorder="1" applyAlignment="1">
      <alignment horizontal="center" vertical="top"/>
    </xf>
    <xf numFmtId="167" fontId="12" fillId="4" borderId="6" xfId="0" applyNumberFormat="1" applyFont="1" applyFill="1" applyBorder="1" applyAlignment="1">
      <alignment horizontal="center" vertical="top"/>
    </xf>
    <xf numFmtId="0" fontId="2" fillId="4" borderId="1" xfId="0" applyFont="1" applyFill="1" applyBorder="1"/>
  </cellXfs>
  <cellStyles count="2">
    <cellStyle name="Currency" xfId="1" builtinId="4"/>
    <cellStyle name="Normal" xfId="0" builtinId="0"/>
  </cellStyles>
  <dxfs count="22">
    <dxf>
      <font>
        <b/>
        <i val="0"/>
        <sz val="14"/>
        <color theme="0"/>
        <name val="Arial"/>
        <family val="2"/>
        <scheme val="none"/>
      </font>
    </dxf>
    <dxf>
      <font>
        <sz val="12"/>
        <color theme="0"/>
        <name val="Arial"/>
        <family val="2"/>
        <scheme val="none"/>
      </font>
      <fill>
        <patternFill>
          <bgColor theme="1"/>
        </patternFill>
      </fill>
    </dxf>
    <dxf>
      <font>
        <b/>
        <i val="0"/>
        <sz val="14"/>
        <color theme="0"/>
        <name val="Arial"/>
        <family val="2"/>
        <scheme val="none"/>
      </font>
    </dxf>
    <dxf>
      <font>
        <sz val="14"/>
        <color theme="0"/>
        <name val="Arial"/>
        <family val="2"/>
        <scheme val="none"/>
      </font>
      <fill>
        <patternFill patternType="solid">
          <fgColor theme="0"/>
          <bgColor theme="1"/>
        </patternFill>
      </fill>
      <border>
        <left style="thin">
          <color theme="1" tint="-0.499984740745262"/>
        </left>
        <right style="thin">
          <color theme="1" tint="-0.499984740745262"/>
        </right>
        <top style="thin">
          <color theme="1" tint="-0.499984740745262"/>
        </top>
        <bottom style="thin">
          <color theme="1" tint="-0.499984740745262"/>
        </bottom>
      </border>
    </dxf>
    <dxf>
      <font>
        <b/>
        <i val="0"/>
        <sz val="14"/>
        <color theme="0"/>
        <name val="Arial"/>
        <family val="2"/>
        <scheme val="none"/>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ont>
        <color theme="0"/>
        <name val="Arial"/>
        <family val="2"/>
        <scheme val="none"/>
      </font>
      <fill>
        <patternFill patternType="solid">
          <fgColor theme="0"/>
          <bgColor theme="1"/>
        </patternFill>
      </fill>
      <border>
        <left style="thin">
          <color theme="1" tint="-0.499984740745262"/>
        </left>
        <right style="thin">
          <color theme="1" tint="-0.499984740745262"/>
        </right>
        <top style="thin">
          <color theme="1" tint="-0.499984740745262"/>
        </top>
        <bottom style="thin">
          <color theme="1" tint="-0.499984740745262"/>
        </bottom>
      </border>
    </dxf>
    <dxf>
      <font>
        <b val="0"/>
        <i val="0"/>
        <strike val="0"/>
        <condense val="0"/>
        <extend val="0"/>
        <outline val="0"/>
        <shadow val="0"/>
        <u val="none"/>
        <vertAlign val="baseline"/>
        <sz val="11"/>
        <color theme="0"/>
        <name val="Calibri"/>
        <family val="2"/>
        <scheme val="none"/>
      </font>
      <fill>
        <patternFill patternType="solid">
          <fgColor rgb="FF2A3E68"/>
          <bgColor rgb="FF2A3E68"/>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numFmt numFmtId="13" formatCode="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numFmt numFmtId="10" formatCode="&quot;$&quot;#,##0_);[Red]\(&quot;$&quot;#,##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numFmt numFmtId="10" formatCode="&quot;$&quot;#,##0_);[Red]\(&quot;$&quot;#,##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numFmt numFmtId="12" formatCode="&quot;$&quot;#,##0.00_);[Red]\(&quot;$&quot;#,##0.0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numFmt numFmtId="19" formatCode="m/d/yyyy"/>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0" indent="0" justifyLastLine="0" shrinkToFit="0" readingOrder="0"/>
    </dxf>
  </dxfs>
  <tableStyles count="4" defaultTableStyle="TableStyleMedium2" defaultPivotStyle="PivotStyleLight16">
    <tableStyle name="Slicer Style 1" pivot="0" table="0" count="3" xr9:uid="{ED8F0A7F-B2F2-4D58-B0FE-81145BBB23D7}">
      <tableStyleElement type="wholeTable" dxfId="1"/>
      <tableStyleElement type="headerRow" dxfId="0"/>
    </tableStyle>
    <tableStyle name="Timeline Style 1" pivot="0" table="0" count="8" xr9:uid="{69D2151C-515C-416B-B737-286F2CCB7F4F}">
      <tableStyleElement type="wholeTable" dxfId="7"/>
      <tableStyleElement type="headerRow" dxfId="6"/>
    </tableStyle>
    <tableStyle name="Timeline Style 2" pivot="0" table="0" count="8" xr9:uid="{23FCE4D8-4583-490A-B19B-F0A099076444}">
      <tableStyleElement type="wholeTable" dxfId="5"/>
      <tableStyleElement type="headerRow" dxfId="4"/>
    </tableStyle>
    <tableStyle name="Timeline Style 3" pivot="0" table="0" count="8" xr9:uid="{30F46773-72A8-48B9-9B87-3CD8E2907BFB}">
      <tableStyleElement type="wholeTable" dxfId="3"/>
      <tableStyleElement type="headerRow" dxfId="2"/>
    </tableStyle>
  </tableStyles>
  <colors>
    <mruColors>
      <color rgb="FFAF2197"/>
      <color rgb="FFFE00BB"/>
      <color rgb="FF419D66"/>
    </mruColors>
  </colors>
  <extLst>
    <ext xmlns:x14="http://schemas.microsoft.com/office/spreadsheetml/2009/9/main" uri="{46F421CA-312F-682f-3DD2-61675219B42D}">
      <x14:dxfs count="1">
        <dxf>
          <font>
            <sz val="12"/>
            <name val="Arial"/>
            <family val="2"/>
            <scheme val="none"/>
          </font>
          <fill>
            <patternFill>
              <bgColor rgb="FFC00000"/>
            </patternFill>
          </fill>
        </dxf>
      </x14:dxfs>
    </ext>
    <ext xmlns:x14="http://schemas.microsoft.com/office/spreadsheetml/2009/9/main" uri="{EB79DEF2-80B8-43e5-95BD-54CBDDF9020C}">
      <x14:slicerStyles defaultSlicerStyle="SlicerStyleLight1">
        <x14:slicerStyle name="Slicer Style 1">
          <x14:slicerStyleElements>
            <x14:slicerStyleElement type="selectedItemWithData" dxfId="0"/>
          </x14:slicerStyleElements>
        </x14:slicerStyle>
      </x14:slicerStyles>
    </ext>
    <ext xmlns:x15="http://schemas.microsoft.com/office/spreadsheetml/2010/11/main" uri="{A0A4C193-F2C1-4fcb-8827-314CF55A85BB}">
      <x15:dxfs count="18">
        <dxf>
          <font>
            <sz val="9"/>
            <color theme="1" tint="0.499984740745262"/>
          </font>
        </dxf>
        <dxf>
          <font>
            <sz val="9"/>
            <color theme="1" tint="0.499984740745262"/>
          </font>
        </dxf>
        <dxf>
          <font>
            <sz val="9"/>
            <color theme="1" tint="0.499984740745262"/>
          </font>
        </dxf>
        <dxf>
          <font>
            <sz val="12"/>
            <color rgb="FFC00000"/>
            <name val="Arial"/>
            <family val="2"/>
            <scheme val="none"/>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15"/>
            <x15:timelineStyleElement type="timeLevel" dxfId="14"/>
            <x15:timelineStyleElement type="periodLabel1" dxfId="13"/>
            <x15:timelineStyleElement type="periodLabel2" dxfId="12"/>
            <x15:timelineStyleElement type="selectedTimeBlock" dxfId="17"/>
            <x15:timelineStyleElement type="unselectedTimeBlock" dxfId="16"/>
          </x15:timelineStyleElements>
        </x15:timelineStyle>
        <x15:timelineStyle name="Timeline Style 2">
          <x15:timelineStyleElements>
            <x15:timelineStyleElement type="selectionLabel" dxfId="9"/>
            <x15:timelineStyleElement type="timeLevel" dxfId="8"/>
            <x15:timelineStyleElement type="periodLabel1" dxfId="7"/>
            <x15:timelineStyleElement type="periodLabel2" dxfId="6"/>
            <x15:timelineStyleElement type="selectedTimeBlock" dxfId="11"/>
            <x15:timelineStyleElement type="unselectedTimeBlock" dxfId="10"/>
          </x15:timelineStyleElements>
        </x15:timelineStyle>
        <x15:timelineStyle name="Timeline Style 3">
          <x15:timelineStyleElements>
            <x15:timelineStyleElement type="selectionLabel" dxfId="3"/>
            <x15:timelineStyleElement type="timeLevel" dxfId="2"/>
            <x15:timelineStyleElement type="periodLabel1" dxfId="1"/>
            <x15:timelineStyleElement type="periodLabel2" dxfId="0"/>
            <x15:timelineStyleElement type="selectedTimeBlock" dxfId="5"/>
            <x15:timelineStyleElement type="unselectedTimeBlock" dxfId="4"/>
          </x15:timelineStyleElements>
        </x15:timelineStyle>
      </x15:timelineStyles>
    </ext>
  </extLst>
</styleSheet>
</file>

<file path=xl/_rels/workbook.xml.rels><?xml version="1.0" encoding="UTF-8" standalone="yes"?>
<Relationships xmlns="http://schemas.openxmlformats.org/package/2006/relationships"><Relationship Id="rId8" Type="http://schemas.microsoft.com/office/2011/relationships/timelineCache" Target="timelineCaches/timelineCache1.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tyles" Target="styles.xml"/><Relationship Id="rId5" Type="http://schemas.microsoft.com/office/2007/relationships/slicerCache" Target="slicerCaches/slicerCache1.xml"/><Relationship Id="rId10" Type="http://schemas.openxmlformats.org/officeDocument/2006/relationships/theme" Target="theme/theme1.xml"/><Relationship Id="rId4" Type="http://schemas.openxmlformats.org/officeDocument/2006/relationships/pivotCacheDefinition" Target="pivotCache/pivotCacheDefinition1.xml"/><Relationship Id="rId9" Type="http://customschemas.google.com/relationships/workbookmetadata" Target="metadata"/></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[Start File Excel Dashboard_v2.xlsx]Sheet1!PivotTable1</c:name>
    <c:fmtId val="3"/>
  </c:pivotSource>
  <c:chart>
    <c:autoTitleDeleted val="1"/>
    <c:pivotFmts>
      <c:pivotFmt>
        <c:idx val="0"/>
        <c:spPr>
          <a:solidFill>
            <a:schemeClr val="tx1"/>
          </a:solidFill>
          <a:ln w="28575">
            <a:solidFill>
              <a:srgbClr val="C00000"/>
            </a:solidFill>
          </a:ln>
          <a:effectLst/>
          <a:sp3d contourW="28575">
            <a:contourClr>
              <a:srgbClr val="C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tx1"/>
          </a:solidFill>
          <a:ln w="28575">
            <a:solidFill>
              <a:srgbClr val="C00000"/>
            </a:solidFill>
          </a:ln>
          <a:effectLst/>
          <a:sp3d contourW="28575">
            <a:contourClr>
              <a:srgbClr val="C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tx1"/>
          </a:solidFill>
          <a:ln w="28575">
            <a:solidFill>
              <a:srgbClr val="C00000"/>
            </a:solidFill>
          </a:ln>
          <a:effectLst/>
          <a:sp3d contourW="28575">
            <a:contourClr>
              <a:srgbClr val="C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Sheet1!$B$3</c:f>
              <c:strCache>
                <c:ptCount val="1"/>
                <c:pt idx="0">
                  <c:v>Total</c:v>
                </c:pt>
              </c:strCache>
            </c:strRef>
          </c:tx>
          <c:spPr>
            <a:solidFill>
              <a:schemeClr val="tx1"/>
            </a:solidFill>
            <a:ln w="28575">
              <a:solidFill>
                <a:srgbClr val="C00000"/>
              </a:solidFill>
            </a:ln>
            <a:effectLst/>
            <a:sp3d contourW="28575">
              <a:contourClr>
                <a:srgbClr val="C00000"/>
              </a:contourClr>
            </a:sp3d>
          </c:spPr>
          <c:invertIfNegative val="0"/>
          <c:cat>
            <c:strRef>
              <c:f>Sheet1!$A$4:$A$16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Sheet1!$B$4:$B$16</c:f>
              <c:numCache>
                <c:formatCode>"$"#,##0</c:formatCode>
                <c:ptCount val="12"/>
                <c:pt idx="0">
                  <c:v>510750</c:v>
                </c:pt>
                <c:pt idx="1">
                  <c:v>484975</c:v>
                </c:pt>
                <c:pt idx="2">
                  <c:v>483530</c:v>
                </c:pt>
                <c:pt idx="3">
                  <c:v>494887.5</c:v>
                </c:pt>
                <c:pt idx="4">
                  <c:v>673572.5</c:v>
                </c:pt>
                <c:pt idx="5">
                  <c:v>903837.5</c:v>
                </c:pt>
                <c:pt idx="6">
                  <c:v>1041437.5</c:v>
                </c:pt>
                <c:pt idx="7">
                  <c:v>945275</c:v>
                </c:pt>
                <c:pt idx="8">
                  <c:v>681000</c:v>
                </c:pt>
                <c:pt idx="9">
                  <c:v>623375</c:v>
                </c:pt>
                <c:pt idx="10">
                  <c:v>795612.5</c:v>
                </c:pt>
                <c:pt idx="11">
                  <c:v>1045775</c:v>
                </c:pt>
              </c:numCache>
            </c:numRef>
          </c:val>
          <c:shape val="cylinder"/>
          <c:extLst>
            <c:ext xmlns:c16="http://schemas.microsoft.com/office/drawing/2014/chart" uri="{C3380CC4-5D6E-409C-BE32-E72D297353CC}">
              <c16:uniqueId val="{00000000-1614-4BA3-B511-BAB54F618979}"/>
            </c:ext>
          </c:extLst>
        </c:ser>
        <c:dLbls>
          <c:showLegendKey val="0"/>
          <c:showVal val="0"/>
          <c:showCatName val="0"/>
          <c:showSerName val="0"/>
          <c:showPercent val="0"/>
          <c:showBubbleSize val="0"/>
        </c:dLbls>
        <c:gapWidth val="80"/>
        <c:gapDepth val="261"/>
        <c:shape val="box"/>
        <c:axId val="1495649503"/>
        <c:axId val="1495638687"/>
        <c:axId val="0"/>
      </c:bar3DChart>
      <c:catAx>
        <c:axId val="149564950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5638687"/>
        <c:crosses val="autoZero"/>
        <c:auto val="1"/>
        <c:lblAlgn val="ctr"/>
        <c:lblOffset val="100"/>
        <c:noMultiLvlLbl val="0"/>
      </c:catAx>
      <c:valAx>
        <c:axId val="1495638687"/>
        <c:scaling>
          <c:orientation val="minMax"/>
        </c:scaling>
        <c:delete val="0"/>
        <c:axPos val="l"/>
        <c:majorGridlines>
          <c:spPr>
            <a:ln w="9525" cap="flat" cmpd="sng" algn="ctr">
              <a:solidFill>
                <a:schemeClr val="bg1">
                  <a:lumMod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56495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[Start File Excel Dashboard_v2.xlsx]Sheet1!PivotTable3</c:name>
    <c:fmtId val="3"/>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tx1"/>
          </a:solidFill>
          <a:ln w="19050">
            <a:solidFill>
              <a:schemeClr val="lt1"/>
            </a:solidFill>
          </a:ln>
          <a:effectLst/>
        </c:spPr>
      </c:pivotFmt>
      <c:pivotFmt>
        <c:idx val="2"/>
        <c:spPr>
          <a:solidFill>
            <a:srgbClr val="C00000"/>
          </a:solidFill>
          <a:ln w="19050">
            <a:noFill/>
          </a:ln>
          <a:effectLst/>
        </c:spPr>
      </c:pivotFmt>
      <c:pivotFmt>
        <c:idx val="3"/>
        <c:spPr>
          <a:solidFill>
            <a:schemeClr val="tx1">
              <a:lumMod val="50000"/>
              <a:lumOff val="50000"/>
            </a:schemeClr>
          </a:solidFill>
          <a:ln w="19050">
            <a:solidFill>
              <a:schemeClr val="lt1"/>
            </a:solidFill>
          </a:ln>
          <a:effectLst/>
        </c:spPr>
      </c:pivotFmt>
      <c:pivotFmt>
        <c:idx val="4"/>
        <c:spPr>
          <a:solidFill>
            <a:schemeClr val="accent2"/>
          </a:solidFill>
          <a:ln w="19050">
            <a:solidFill>
              <a:schemeClr val="lt1"/>
            </a:solidFill>
          </a:ln>
          <a:effectLst/>
        </c:spPr>
      </c:pivotFmt>
      <c:pivotFmt>
        <c:idx val="5"/>
        <c:spPr>
          <a:solidFill>
            <a:srgbClr val="AF2197">
              <a:alpha val="67059"/>
            </a:srgbClr>
          </a:solidFill>
          <a:ln w="19050">
            <a:solidFill>
              <a:schemeClr val="lt1"/>
            </a:solidFill>
          </a:ln>
          <a:effectLst/>
        </c:spPr>
      </c:pivotFmt>
      <c:pivotFmt>
        <c:idx val="6"/>
        <c:spPr>
          <a:solidFill>
            <a:srgbClr val="419D66"/>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tx1"/>
          </a:solidFill>
          <a:ln w="19050">
            <a:solidFill>
              <a:schemeClr val="lt1"/>
            </a:solidFill>
          </a:ln>
          <a:effectLst/>
        </c:spPr>
      </c:pivotFmt>
      <c:pivotFmt>
        <c:idx val="9"/>
        <c:spPr>
          <a:solidFill>
            <a:srgbClr val="C00000"/>
          </a:solidFill>
          <a:ln w="19050">
            <a:noFill/>
          </a:ln>
          <a:effectLst/>
        </c:spPr>
      </c:pivotFmt>
      <c:pivotFmt>
        <c:idx val="10"/>
        <c:spPr>
          <a:solidFill>
            <a:schemeClr val="tx1">
              <a:lumMod val="50000"/>
              <a:lumOff val="50000"/>
            </a:schemeClr>
          </a:solidFill>
          <a:ln w="19050">
            <a:solidFill>
              <a:schemeClr val="lt1"/>
            </a:solidFill>
          </a:ln>
          <a:effectLst/>
        </c:spPr>
      </c:pivotFmt>
      <c:pivotFmt>
        <c:idx val="11"/>
        <c:spPr>
          <a:solidFill>
            <a:schemeClr val="accent2"/>
          </a:solidFill>
          <a:ln w="19050">
            <a:solidFill>
              <a:schemeClr val="lt1"/>
            </a:solidFill>
          </a:ln>
          <a:effectLst/>
        </c:spPr>
      </c:pivotFmt>
      <c:pivotFmt>
        <c:idx val="12"/>
        <c:spPr>
          <a:solidFill>
            <a:srgbClr val="AF2197">
              <a:alpha val="67059"/>
            </a:srgbClr>
          </a:solidFill>
          <a:ln w="19050">
            <a:solidFill>
              <a:schemeClr val="lt1"/>
            </a:solidFill>
          </a:ln>
          <a:effectLst/>
        </c:spPr>
      </c:pivotFmt>
      <c:pivotFmt>
        <c:idx val="13"/>
        <c:spPr>
          <a:solidFill>
            <a:srgbClr val="419D66"/>
          </a:solidFill>
          <a:ln w="19050">
            <a:solidFill>
              <a:schemeClr val="lt1"/>
            </a:solidFill>
          </a:ln>
          <a:effectLst/>
        </c:spPr>
      </c:pivotFmt>
      <c:pivotFmt>
        <c:idx val="1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tx1"/>
          </a:solidFill>
          <a:ln w="19050">
            <a:solidFill>
              <a:schemeClr val="lt1"/>
            </a:solidFill>
          </a:ln>
          <a:effectLst/>
        </c:spPr>
      </c:pivotFmt>
      <c:pivotFmt>
        <c:idx val="16"/>
        <c:spPr>
          <a:solidFill>
            <a:srgbClr val="C00000"/>
          </a:solidFill>
          <a:ln w="19050">
            <a:noFill/>
          </a:ln>
          <a:effectLst/>
        </c:spPr>
      </c:pivotFmt>
      <c:pivotFmt>
        <c:idx val="17"/>
        <c:spPr>
          <a:solidFill>
            <a:schemeClr val="tx1">
              <a:lumMod val="50000"/>
              <a:lumOff val="50000"/>
            </a:schemeClr>
          </a:solidFill>
          <a:ln w="19050">
            <a:solidFill>
              <a:schemeClr val="lt1"/>
            </a:solidFill>
          </a:ln>
          <a:effectLst/>
        </c:spPr>
      </c:pivotFmt>
      <c:pivotFmt>
        <c:idx val="18"/>
        <c:spPr>
          <a:solidFill>
            <a:schemeClr val="accent2"/>
          </a:solidFill>
          <a:ln w="19050">
            <a:solidFill>
              <a:schemeClr val="lt1"/>
            </a:solidFill>
          </a:ln>
          <a:effectLst/>
        </c:spPr>
      </c:pivotFmt>
      <c:pivotFmt>
        <c:idx val="19"/>
        <c:spPr>
          <a:solidFill>
            <a:srgbClr val="AF2197">
              <a:alpha val="67059"/>
            </a:srgbClr>
          </a:solidFill>
          <a:ln w="19050">
            <a:solidFill>
              <a:schemeClr val="lt1"/>
            </a:solidFill>
          </a:ln>
          <a:effectLst/>
        </c:spPr>
      </c:pivotFmt>
      <c:pivotFmt>
        <c:idx val="20"/>
        <c:spPr>
          <a:solidFill>
            <a:srgbClr val="419D66"/>
          </a:solidFill>
          <a:ln w="19050">
            <a:solidFill>
              <a:schemeClr val="lt1"/>
            </a:solidFill>
          </a:ln>
          <a:effectLst/>
        </c:spPr>
      </c:pivotFmt>
    </c:pivotFmts>
    <c:plotArea>
      <c:layout/>
      <c:doughnutChart>
        <c:varyColors val="1"/>
        <c:ser>
          <c:idx val="0"/>
          <c:order val="0"/>
          <c:tx>
            <c:strRef>
              <c:f>Sheet1!$E$3</c:f>
              <c:strCache>
                <c:ptCount val="1"/>
                <c:pt idx="0">
                  <c:v>Total</c:v>
                </c:pt>
              </c:strCache>
            </c:strRef>
          </c:tx>
          <c:dPt>
            <c:idx val="0"/>
            <c:bubble3D val="0"/>
            <c:spPr>
              <a:solidFill>
                <a:schemeClr val="tx1"/>
              </a:solidFill>
              <a:ln w="19050">
                <a:solidFill>
                  <a:schemeClr val="lt1"/>
                </a:solidFill>
              </a:ln>
              <a:effectLst/>
            </c:spPr>
            <c:extLst>
              <c:ext xmlns:c16="http://schemas.microsoft.com/office/drawing/2014/chart" uri="{C3380CC4-5D6E-409C-BE32-E72D297353CC}">
                <c16:uniqueId val="{00000001-766F-49D1-AF61-DBAF26A2CA88}"/>
              </c:ext>
            </c:extLst>
          </c:dPt>
          <c:dPt>
            <c:idx val="1"/>
            <c:bubble3D val="0"/>
            <c:spPr>
              <a:solidFill>
                <a:srgbClr val="C00000"/>
              </a:solidFill>
              <a:ln w="19050">
                <a:noFill/>
              </a:ln>
              <a:effectLst/>
            </c:spPr>
            <c:extLst>
              <c:ext xmlns:c16="http://schemas.microsoft.com/office/drawing/2014/chart" uri="{C3380CC4-5D6E-409C-BE32-E72D297353CC}">
                <c16:uniqueId val="{00000003-766F-49D1-AF61-DBAF26A2CA88}"/>
              </c:ext>
            </c:extLst>
          </c:dPt>
          <c:dPt>
            <c:idx val="2"/>
            <c:bubble3D val="0"/>
            <c:spPr>
              <a:solidFill>
                <a:schemeClr val="tx1">
                  <a:lumMod val="50000"/>
                  <a:lumOff val="50000"/>
                </a:schemeClr>
              </a:solidFill>
              <a:ln w="19050">
                <a:solidFill>
                  <a:schemeClr val="lt1"/>
                </a:solidFill>
              </a:ln>
              <a:effectLst/>
            </c:spPr>
            <c:extLst>
              <c:ext xmlns:c16="http://schemas.microsoft.com/office/drawing/2014/chart" uri="{C3380CC4-5D6E-409C-BE32-E72D297353CC}">
                <c16:uniqueId val="{00000005-766F-49D1-AF61-DBAF26A2CA88}"/>
              </c:ext>
            </c:extLst>
          </c:dPt>
          <c:dPt>
            <c:idx val="3"/>
            <c:bubble3D val="0"/>
            <c:spPr>
              <a:solidFill>
                <a:schemeClr val="accent2"/>
              </a:solidFill>
              <a:ln w="19050">
                <a:solidFill>
                  <a:schemeClr val="lt1"/>
                </a:solidFill>
              </a:ln>
              <a:effectLst/>
            </c:spPr>
            <c:extLst>
              <c:ext xmlns:c16="http://schemas.microsoft.com/office/drawing/2014/chart" uri="{C3380CC4-5D6E-409C-BE32-E72D297353CC}">
                <c16:uniqueId val="{00000007-766F-49D1-AF61-DBAF26A2CA88}"/>
              </c:ext>
            </c:extLst>
          </c:dPt>
          <c:dPt>
            <c:idx val="4"/>
            <c:bubble3D val="0"/>
            <c:spPr>
              <a:solidFill>
                <a:srgbClr val="AF2197">
                  <a:alpha val="67059"/>
                </a:srgbClr>
              </a:solidFill>
              <a:ln w="19050">
                <a:solidFill>
                  <a:schemeClr val="lt1"/>
                </a:solidFill>
              </a:ln>
              <a:effectLst/>
            </c:spPr>
            <c:extLst>
              <c:ext xmlns:c16="http://schemas.microsoft.com/office/drawing/2014/chart" uri="{C3380CC4-5D6E-409C-BE32-E72D297353CC}">
                <c16:uniqueId val="{00000009-766F-49D1-AF61-DBAF26A2CA88}"/>
              </c:ext>
            </c:extLst>
          </c:dPt>
          <c:dPt>
            <c:idx val="5"/>
            <c:bubble3D val="0"/>
            <c:spPr>
              <a:solidFill>
                <a:srgbClr val="419D66"/>
              </a:solidFill>
              <a:ln w="19050">
                <a:solidFill>
                  <a:schemeClr val="lt1"/>
                </a:solidFill>
              </a:ln>
              <a:effectLst/>
            </c:spPr>
            <c:extLst>
              <c:ext xmlns:c16="http://schemas.microsoft.com/office/drawing/2014/chart" uri="{C3380CC4-5D6E-409C-BE32-E72D297353CC}">
                <c16:uniqueId val="{0000000B-766F-49D1-AF61-DBAF26A2CA88}"/>
              </c:ext>
            </c:extLst>
          </c:dPt>
          <c:cat>
            <c:strRef>
              <c:f>Sheet1!$D$4:$D$10</c:f>
              <c:strCache>
                <c:ptCount val="6"/>
                <c:pt idx="0">
                  <c:v>Coca-Cola</c:v>
                </c:pt>
                <c:pt idx="1">
                  <c:v>Dasani Water</c:v>
                </c:pt>
                <c:pt idx="2">
                  <c:v>Diet Coke</c:v>
                </c:pt>
                <c:pt idx="3">
                  <c:v>Fanta</c:v>
                </c:pt>
                <c:pt idx="4">
                  <c:v>Powerade</c:v>
                </c:pt>
                <c:pt idx="5">
                  <c:v>Sprite</c:v>
                </c:pt>
              </c:strCache>
            </c:strRef>
          </c:cat>
          <c:val>
            <c:numRef>
              <c:f>Sheet1!$E$4:$E$10</c:f>
              <c:numCache>
                <c:formatCode>"$"#,##0</c:formatCode>
                <c:ptCount val="6"/>
                <c:pt idx="0">
                  <c:v>2015890</c:v>
                </c:pt>
                <c:pt idx="1">
                  <c:v>1725837.5</c:v>
                </c:pt>
                <c:pt idx="2">
                  <c:v>1481425</c:v>
                </c:pt>
                <c:pt idx="3">
                  <c:v>1031650</c:v>
                </c:pt>
                <c:pt idx="4">
                  <c:v>1193637.5</c:v>
                </c:pt>
                <c:pt idx="5">
                  <c:v>1235587.5</c:v>
                </c:pt>
              </c:numCache>
            </c:numRef>
          </c:val>
          <c:extLst>
            <c:ext xmlns:c16="http://schemas.microsoft.com/office/drawing/2014/chart" uri="{C3380CC4-5D6E-409C-BE32-E72D297353CC}">
              <c16:uniqueId val="{0000000C-766F-49D1-AF61-DBAF26A2CA88}"/>
            </c:ext>
          </c:extLst>
        </c:ser>
        <c:dLbls>
          <c:showLegendKey val="0"/>
          <c:showVal val="0"/>
          <c:showCatName val="0"/>
          <c:showSerName val="0"/>
          <c:showPercent val="0"/>
          <c:showBubbleSize val="0"/>
          <c:showLeaderLines val="1"/>
        </c:dLbls>
        <c:firstSliceAng val="0"/>
        <c:holeSize val="55"/>
      </c:doughnutChart>
      <c:spPr>
        <a:noFill/>
        <a:ln>
          <a:noFill/>
        </a:ln>
        <a:effectLst/>
      </c:spPr>
    </c:plotArea>
    <c:legend>
      <c:legendPos val="r"/>
      <c:layout>
        <c:manualLayout>
          <c:xMode val="edge"/>
          <c:yMode val="edge"/>
          <c:x val="0.74349518810148718"/>
          <c:y val="0.26562335958005251"/>
          <c:w val="0.20956999125109363"/>
          <c:h val="0.49666666666666665"/>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Tenorite" panose="00000500000000000000" pitchFamily="2"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[Start File Excel Dashboard_v2.xlsx]Sheet1!PivotTable1</c:name>
    <c:fmtId val="0"/>
  </c:pivotSource>
  <c:chart>
    <c:autoTitleDeleted val="1"/>
    <c:pivotFmts>
      <c:pivotFmt>
        <c:idx val="0"/>
        <c:spPr>
          <a:solidFill>
            <a:schemeClr val="tx1"/>
          </a:solidFill>
          <a:ln w="28575">
            <a:solidFill>
              <a:srgbClr val="C00000"/>
            </a:solidFill>
          </a:ln>
          <a:effectLst/>
          <a:sp3d contourW="28575">
            <a:contourClr>
              <a:srgbClr val="C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Sheet1!$B$3</c:f>
              <c:strCache>
                <c:ptCount val="1"/>
                <c:pt idx="0">
                  <c:v>Total</c:v>
                </c:pt>
              </c:strCache>
            </c:strRef>
          </c:tx>
          <c:spPr>
            <a:solidFill>
              <a:schemeClr val="tx1"/>
            </a:solidFill>
            <a:ln w="28575">
              <a:solidFill>
                <a:srgbClr val="C00000"/>
              </a:solidFill>
            </a:ln>
            <a:effectLst/>
            <a:sp3d contourW="28575">
              <a:contourClr>
                <a:srgbClr val="C00000"/>
              </a:contourClr>
            </a:sp3d>
          </c:spPr>
          <c:invertIfNegative val="0"/>
          <c:cat>
            <c:strRef>
              <c:f>Sheet1!$A$4:$A$16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Sheet1!$B$4:$B$16</c:f>
              <c:numCache>
                <c:formatCode>"$"#,##0</c:formatCode>
                <c:ptCount val="12"/>
                <c:pt idx="0">
                  <c:v>510750</c:v>
                </c:pt>
                <c:pt idx="1">
                  <c:v>484975</c:v>
                </c:pt>
                <c:pt idx="2">
                  <c:v>483530</c:v>
                </c:pt>
                <c:pt idx="3">
                  <c:v>494887.5</c:v>
                </c:pt>
                <c:pt idx="4">
                  <c:v>673572.5</c:v>
                </c:pt>
                <c:pt idx="5">
                  <c:v>903837.5</c:v>
                </c:pt>
                <c:pt idx="6">
                  <c:v>1041437.5</c:v>
                </c:pt>
                <c:pt idx="7">
                  <c:v>945275</c:v>
                </c:pt>
                <c:pt idx="8">
                  <c:v>681000</c:v>
                </c:pt>
                <c:pt idx="9">
                  <c:v>623375</c:v>
                </c:pt>
                <c:pt idx="10">
                  <c:v>795612.5</c:v>
                </c:pt>
                <c:pt idx="11">
                  <c:v>1045775</c:v>
                </c:pt>
              </c:numCache>
            </c:numRef>
          </c:val>
          <c:shape val="cylinder"/>
          <c:extLst>
            <c:ext xmlns:c16="http://schemas.microsoft.com/office/drawing/2014/chart" uri="{C3380CC4-5D6E-409C-BE32-E72D297353CC}">
              <c16:uniqueId val="{00000000-7846-4559-84E5-4FA7D52C34F5}"/>
            </c:ext>
          </c:extLst>
        </c:ser>
        <c:dLbls>
          <c:showLegendKey val="0"/>
          <c:showVal val="0"/>
          <c:showCatName val="0"/>
          <c:showSerName val="0"/>
          <c:showPercent val="0"/>
          <c:showBubbleSize val="0"/>
        </c:dLbls>
        <c:gapWidth val="80"/>
        <c:gapDepth val="261"/>
        <c:shape val="box"/>
        <c:axId val="1495649503"/>
        <c:axId val="1495638687"/>
        <c:axId val="0"/>
      </c:bar3DChart>
      <c:catAx>
        <c:axId val="149564950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5638687"/>
        <c:crosses val="autoZero"/>
        <c:auto val="1"/>
        <c:lblAlgn val="ctr"/>
        <c:lblOffset val="100"/>
        <c:noMultiLvlLbl val="0"/>
      </c:catAx>
      <c:valAx>
        <c:axId val="1495638687"/>
        <c:scaling>
          <c:orientation val="minMax"/>
        </c:scaling>
        <c:delete val="0"/>
        <c:axPos val="l"/>
        <c:majorGridlines>
          <c:spPr>
            <a:ln w="9525" cap="flat" cmpd="sng" algn="ctr">
              <a:solidFill>
                <a:schemeClr val="bg1">
                  <a:lumMod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56495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[Start File Excel Dashboard_v2.xlsx]Sheet1!PivotTable3</c:name>
    <c:fmtId val="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rgbClr val="C00000"/>
          </a:solidFill>
          <a:ln w="19050">
            <a:noFill/>
          </a:ln>
          <a:effectLst/>
        </c:spPr>
      </c:pivotFmt>
      <c:pivotFmt>
        <c:idx val="3"/>
        <c:spPr>
          <a:solidFill>
            <a:schemeClr val="accent3"/>
          </a:solidFill>
          <a:ln w="19050">
            <a:solidFill>
              <a:schemeClr val="lt1"/>
            </a:solidFill>
          </a:ln>
          <a:effectLst/>
        </c:spPr>
      </c:pivotFmt>
      <c:pivotFmt>
        <c:idx val="4"/>
        <c:spPr>
          <a:solidFill>
            <a:schemeClr val="accent4"/>
          </a:solidFill>
          <a:ln w="19050">
            <a:solidFill>
              <a:schemeClr val="lt1"/>
            </a:solidFill>
          </a:ln>
          <a:effectLst/>
        </c:spPr>
      </c:pivotFmt>
      <c:pivotFmt>
        <c:idx val="5"/>
        <c:spPr>
          <a:solidFill>
            <a:schemeClr val="accent5"/>
          </a:solidFill>
          <a:ln w="19050">
            <a:solidFill>
              <a:schemeClr val="lt1"/>
            </a:solidFill>
          </a:ln>
          <a:effectLst/>
        </c:spPr>
      </c:pivotFmt>
      <c:pivotFmt>
        <c:idx val="6"/>
        <c:spPr>
          <a:solidFill>
            <a:schemeClr val="accent6"/>
          </a:solidFill>
          <a:ln w="19050">
            <a:solidFill>
              <a:schemeClr val="lt1"/>
            </a:solidFill>
          </a:ln>
          <a:effectLst/>
        </c:spPr>
      </c:pivotFmt>
    </c:pivotFmts>
    <c:plotArea>
      <c:layout/>
      <c:doughnutChart>
        <c:varyColors val="1"/>
        <c:ser>
          <c:idx val="0"/>
          <c:order val="0"/>
          <c:tx>
            <c:strRef>
              <c:f>Sheet1!$E$3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2-F705-4CCA-9064-F96CAD9E661F}"/>
              </c:ext>
            </c:extLst>
          </c:dPt>
          <c:dPt>
            <c:idx val="1"/>
            <c:bubble3D val="0"/>
            <c:spPr>
              <a:solidFill>
                <a:srgbClr val="C00000"/>
              </a:solidFill>
              <a:ln w="19050">
                <a:noFill/>
              </a:ln>
              <a:effectLst/>
            </c:spPr>
            <c:extLst>
              <c:ext xmlns:c16="http://schemas.microsoft.com/office/drawing/2014/chart" uri="{C3380CC4-5D6E-409C-BE32-E72D297353CC}">
                <c16:uniqueId val="{00000003-F705-4CCA-9064-F96CAD9E661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4-F705-4CCA-9064-F96CAD9E661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5-F705-4CCA-9064-F96CAD9E661F}"/>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6-F705-4CCA-9064-F96CAD9E661F}"/>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7-F705-4CCA-9064-F96CAD9E661F}"/>
              </c:ext>
            </c:extLst>
          </c:dPt>
          <c:cat>
            <c:strRef>
              <c:f>Sheet1!$D$4:$D$10</c:f>
              <c:strCache>
                <c:ptCount val="6"/>
                <c:pt idx="0">
                  <c:v>Coca-Cola</c:v>
                </c:pt>
                <c:pt idx="1">
                  <c:v>Dasani Water</c:v>
                </c:pt>
                <c:pt idx="2">
                  <c:v>Diet Coke</c:v>
                </c:pt>
                <c:pt idx="3">
                  <c:v>Fanta</c:v>
                </c:pt>
                <c:pt idx="4">
                  <c:v>Powerade</c:v>
                </c:pt>
                <c:pt idx="5">
                  <c:v>Sprite</c:v>
                </c:pt>
              </c:strCache>
            </c:strRef>
          </c:cat>
          <c:val>
            <c:numRef>
              <c:f>Sheet1!$E$4:$E$10</c:f>
              <c:numCache>
                <c:formatCode>"$"#,##0</c:formatCode>
                <c:ptCount val="6"/>
                <c:pt idx="0">
                  <c:v>2015890</c:v>
                </c:pt>
                <c:pt idx="1">
                  <c:v>1725837.5</c:v>
                </c:pt>
                <c:pt idx="2">
                  <c:v>1481425</c:v>
                </c:pt>
                <c:pt idx="3">
                  <c:v>1031650</c:v>
                </c:pt>
                <c:pt idx="4">
                  <c:v>1193637.5</c:v>
                </c:pt>
                <c:pt idx="5">
                  <c:v>1235587.5</c:v>
                </c:pt>
              </c:numCache>
            </c:numRef>
          </c:val>
          <c:extLst>
            <c:ext xmlns:c16="http://schemas.microsoft.com/office/drawing/2014/chart" uri="{C3380CC4-5D6E-409C-BE32-E72D297353CC}">
              <c16:uniqueId val="{00000000-F705-4CCA-9064-F96CAD9E661F}"/>
            </c:ext>
          </c:extLst>
        </c:ser>
        <c:dLbls>
          <c:showLegendKey val="0"/>
          <c:showVal val="0"/>
          <c:showCatName val="0"/>
          <c:showSerName val="0"/>
          <c:showPercent val="0"/>
          <c:showBubbleSize val="0"/>
          <c:showLeaderLines val="1"/>
        </c:dLbls>
        <c:firstSliceAng val="0"/>
        <c:holeSize val="55"/>
      </c:doughnutChart>
      <c:spPr>
        <a:noFill/>
        <a:ln>
          <a:noFill/>
        </a:ln>
        <a:effectLst/>
      </c:spPr>
    </c:plotArea>
    <c:legend>
      <c:legendPos val="r"/>
      <c:layout>
        <c:manualLayout>
          <c:xMode val="edge"/>
          <c:yMode val="edge"/>
          <c:x val="0.74349518810148718"/>
          <c:y val="0.26562335958005251"/>
          <c:w val="0.20956999125109363"/>
          <c:h val="0.49666666666666665"/>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Tenorite" panose="00000500000000000000" pitchFamily="2"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plotArea>
      <cx:plotAreaRegion>
        <cx:plotSurface>
          <cx:spPr>
            <a:solidFill>
              <a:schemeClr val="tx1"/>
            </a:solidFill>
          </cx:spPr>
        </cx:plotSurface>
        <cx:series layoutId="regionMap" uniqueId="{F7BDF5DA-1724-4502-8A56-57359DE59BD3}">
          <cx:tx>
            <cx:txData>
              <cx:f>_xlchart.v5.2</cx:f>
              <cx:v>Sales</cx:v>
            </cx:txData>
          </cx:tx>
          <cx:dataId val="0"/>
          <cx:layoutPr>
            <cx:geography cultureLanguage="en-US" cultureRegion="US" attribution="Powered by Bing">
              <cx:geoCache provider="{E9337A44-BEBE-4D9F-B70C-5C5E7DAFC167}">
                <cx:binary>1Hxpb+PIku1fKdTnRzf35eL2AJ1JUhS12JIsb18I2VZx33f++jmS7WqbVzXlQXseIFZDLUtKMpgn
I+LEyUz++6n711O03xXfujhKyn89dX9+96oq+9cff5RP3j7elRex/1SkZfqjunhK4z/SHz/8p/0f
z8Wu9RP3D57lxD+evF1R7bvv//VvnM3dp/P0aVf5abKq90W/3pd1VJX/w3cnv/q2e479RPfLqvCf
Ku7P75dhtPPSePf92z6p/Kq/7rP9n98//Or7tz/G5/qP636LYFpVP6OtIF1IqiCKssS+HNz3b1Ga
uK9fM5pyIbGqwLKKor0cb9de7mK0/4xFR3t2z8/FvixxS8f/v2/5wX58Mfv+7Smtk+rQby668M/v
28Sv9s/fNtWu2pffv/llSl9+QNPDTWw3x7v+42PP/9e/Rx+gH0afvANn3Gm/++o/sfH89K1v/jku
InshcpIkiJrygovwEReVv1BYTZBUnjuNy2+s+QUmx1ZjPKyzxOOvaPe4+1JXQZfLssjLrHYaEvlC
FVlB4Fn+JCSfMOg0Kj8bjoD5a36uwJThF4YwWbzgRFHiJO0VF/6jq3ASf8ErGoKYBid6CZwvwQsd
+xtLfgnIsd0Yj/MMXH8V4S4pd4irX5ZUxAtV01RWOGByONSPiGj8hShoCG+S+uJJ0tu1X3H5hEW/
QOZnyzE267P0ldt9WX278QvXT/wvdBlBvUAgkxSVew1VykeAVPZC5gRF0FjuZ6h77zifNus0SqPm
I6hub84Sqr8Kf0iTrwRJvOA1gedVTnzxohFIHMddIB9JmizJR5RA3d6D9AmDTsPzs+EImL8ezhKY
hZ8k+zKtvhAaUb4AM+MQxF4DGLr+A2tGSjokHKD3EZNP2XIalXdNR7gslmeJC91F/o+0+NrAplzw
kijLGvfKBUbAcJyGyKaADrCvTvURn8/ZdBqg921HCNG/zhOhNEqL3fMXljVIPGADksSK/EtiGePD
oh4VFVWQR1SNfsKUX8Dys+UYlMuzBGW5b7/Z+6Lc929D90uqTQ7JXpOE13w/otCKeCErqgSh4yUT
aeLbtV8I2+dsOo3P+7YjhJb2WSKk76Nduyv2b330z/ERtAuWVRWZF14JtfYx3yjShSirsihw4N2H
Y0SoP2PRaXT+bjnCRjfOEhuaggw8Vf5TXX0dPCJ3ISkoQAXhVUUbRTUFyoGggsjxI1w+ac1paD40
HqFDr88SncWuLHdPXl3uq+oL61GRv0DOFyRJRv+/52kKGDQLzADci9+gUH1PoT9tz2mERs1HGC3O
kxSY4AT+8+6to/55cOPVC0mTJI4XRlENGqeoKoLIH/TnwzHiBJ+w5DQuPxuOEDHPU1C72idJ2UfN
7kupNBRoVQOTfq1wWHYc1JQLVVBVTYEOfTxGvvNZq05D9LH1CKer8/ScZVpU3jd9F35tLapcYPpG
YFUwuJfjY4wDowM5OAgJb+TtzXVfudsnrTqN08d7GuG01M8yC032KQS3L4xwAg+5DflfVX4htwmA
UBQUkX11tlGg+4RBp9H52XAEzOQ8Heiy2Ltp8jZ8/3nmEYULTVBBnAX5tOvw7AU0ao4TEPve84Lf
G3Iaj7d2Izguz1OcXu6b3VcSAVQ5giSLENZe8z16/T1b4zj5Qsac6IEsHPnACJXf23Malbd2I1SW
56lDL9Kk2n2lDi0qFweCzGmIT8cD0ekDLCw0Ncy/8bIwkgU+YcppRH42HEGyOM+yxoIc4PtvIeSf
x62jiHnQA97yxdhRJKhovCJq/4HI7y05DchbuxEe1vQsE/z0Gatovg4OUbwQVI1VePGVYY2mOzkO
8pmkCQpUz7ervnCv3xpyGo3XZiMwpufJtg76331ahG8988/dA+W+Jmg8xLDRjBlkMhm6s6gimB0P
fP8+rX/GlNOI/N1yBMry/jw9JIr8JPW/UoNhLzg4iAjt/6XvR06ialjFASYmqX9LnO+xmX7CotPY
/N1yhM30PMv9afLsf2mCB+/CfJmGObFXFjzWYeQLaJcqK2uv8uYozX/CoF8g83YnY2DOc0Jzmra7
t4DyJVGMVbAuUxFP0y5NwMpMlpU59vV7+e3ar7nlN9b8ApJjqzEef51lEJt99bImFXqkiBoektfx
GNEuTQUPYOEob2ryKL383p7TmLy1G6Ey25wlKgv/yfPd3VeW8VhupoiKhuVMp1OLhOkXFvHtEOUO
x8hTPmPRaWT+bjnCZnGexHiGjFs/hf1bJPnnUUzA+nFeEXhVPL04U5WQW+BPkDBfsBnlls9YdBqb
v1uOsJmdJyWbp7VffnHiZy80FVKKKo1Keo2D9s+pWHv2SglGqHzKltOwvGs6wmV+nlnmZl/EkFy+
zmVQTrKKxOPfCBVMI8syL2uy+qr0j2aTP2HJaUx+NhwhcnN9nhlm5yf7L8RDwmK/w0LLd2n9vf4l
axc8J3Mi2NrJELb4nTmnQXltNoJkYZwlJJu0xtQX3RUp6sovJMkCFHxW0ESee124NHIZLGRWNUyr
YK3sCzaj1P95u06DNG4/QmtDzxKtxa7oo13y/HU+dFj3d+AB0qi0VGRsY8IidED4gg/we1/1f8aS
08j83XKEyUI/T0z8sjz8l2X+Wxd9ATvDwiQeQvJPzWUED0QZLC7noVu+Ltccuc/ic0b9AqH3jccg
bc4SpP+DnRrgz/AP9hDFjscowCnYyaFhYSAi4M+a9L0Dfcai0/D83XKEzc158rTDWE3r4iu9B/W+
rGAPk/ja96NVs4dtToqCpczS66rME97zO4tOY/P3vYywWZznmua1h32836bl1yYdLMuUeZXX3rp/
vA0Nq/8kToWuiT00x2OUfD5r1WmMPrYe4bSenmV8W+4fi99tmfzf7T8/LJ3lFew1w2Tm8Rj7kHaB
CvWwbub0VsHPWHQan79bjrBZnifFPkxBWbs4Kz3/K5eeY42MrEoyh73mLwCNE9Bh7TMSECYPfgL4
PgF92qxfofThrsZQWWfqRu23xb7zn75wEloQL8ABBIUTXx1phBPHyhccnuQAKgHZeozQ7635NTxv
bcfYLM4Sm9sdHChxqy9dZ4YlmlhEpggQCU4FOe64zkwWsEFglII+Z81pbN63HWFze54U7mWx6f+B
ioDlMgLWZ0iYJTge43UDmJtWJZEX39ZCjyZ2Pm/XaaTG7UdoLelZetKLNvLly50R5wSobUg6J7EC
Fb/gBezu5GTxY5z7rD2nMfrYeoTQ5jw1hWtsHMAzefZfKJbieUKqCLaG7Wgv8IyXeRx2TgvYo/sL
uvApk04j9K7pCJ7r81xPcL3vvvSpHBz2AQiqCDH0JQuBB7zXsTUsv8XTazC7/bpKHdC95wm/NedX
sBzvYgzJ3VnGtG2189565QvkN/Q4LyjIKq8F6CjvHJ/woGAajpdH0sHv7DgNxUurERLb67NE4tYv
n9Kk9L92HYGMmTVJwBOeXo6PDgI1FDPZWH2und6P9imTTiPzrukIntvzVApu+xSPrnO/zlcOizqx
coOXf/FMIYgE2KtxeBAU+4re27VflkN9wqBfQPN2J2Ng7s/Cb57+xyfpvcT3l0j24Zf/28cIaliM
hs0bMp4ZdDxGkQy5BQujBDwZ7fQ83OgBf7826zRGo+Yf7uT/09MDf/1kwZ+PX9R31c44Prfx3cMF
/+dvj7eLp0mOmr7m5ZMZ6KXvps9/fudECGvvgDyc5ENG/7D8/F2L/a6s/vzOHNIPK4KuYdmuwGIG
HIShxQOpjl/hQSsCnu8FrierivT9W3LYRvjnd/HwpAJwOwUbQzGnhz2H37+Vh8lffMXBg/G0Ivaw
E1uTFGznfbu9qzTqsbPrZ1+8/v0tqeOr1E+q8s/vCnd4lk728sODrRJ7OAUWQGKLKgprDkvv8P3T
bo2wg99z/y/knLyWFEdecn3QWGGS0hYrz6Y1P/ARyfxIiEjk8ZV9fMn8qjFl11vLjFLaEeeXvHF8
e3wJSkEhZVCqtM6lwj6+DIxX2t3h5fhn2gVtRJLIM6OW9y2hYHL7+FK7aWH7Av/658tnTBJPXKeY
JaGbRiSso9z2Dy/Hd3zZ4UOxUDPqKE5Oua7I7CxQoogc3zo5H9O2URQqprdDLhfEY4rYyN0immE+
wpJT78oRtc7QqnzZaa0/0bxYIyoWL9JSyXAaUfMzW9bc1qzUeOGVMU26LiScFgemUNWsXicySzJN
mZZ9+KglcqlHSd7YnizWdt96jc00HGfmfHnFSPioqJLaFhlFioibZ+veFRqTUWCTG6jbutemCi8T
P2fTqcAPHAlLydexsy6zu0GLI3J8WxYl3vIRm9kC1+mhzxTW0U4mk1P7+M73U2XqVGYeuYN9fOGG
3JuwrX/ZNWVq+UVvuYET22FB8rBz7dx1fKvjGyPK5Mbk5Kla7QI/nHlhQ9iqVKZ81tLMabOp67YE
/dNNRVfcxLGf62EV2xWTJ3YNlmFzrSBSpmtVIkRqYv/94kph+u7Pvh8SW0/aYNWpXG2GLp/axxc2
SbKXd8rgvH6G2QnZikSHaFyc2EfLjy/K4c/jZ8wgE76LRZkETVSToz1VEDSmG054xoo2Awk40oRU
cVPiBjRfCXOu1DmV5Fte2igh7Z4LVhc70ms0rcyENauGNIzJ6U1FItOZeJShcUbVfldVVs5scj4h
db3GO62eaAKNb5qEDLxeymbPXlZNS9rSdORZqcxCbpFjyN+FPzh9IMVtuvB8I5AMQaBlOG08Pe14
Wg6XQrcRs+dUMtXQKkSPFGGt9z3JPJ2rbK8hLc1nXUtLltQx4Sln9c10eGS3XkbqgYoh8ddsSJSG
aMRLWBIrM5mdhj5lZVPjdabQh3CuiHM30RuMwsSQ98GVphEnJ3xOcpFUHukqkmySjRCY8o1c63x3
6LZ8IFJIB5HWne6LdtROghj3WhmeZuUdiUJaqaTtSK7Qwl1m2mP2HBsNuu+yufZX8g2jEc01qnm1
aRqKnlB0tyRDPRFzymtGyC96lToi8WfpKgtpucbn2X1HFGMXTgOSzZhl3FFRJNl9nRpCSiKRJg1R
O53vSSBS1ggH6sJZ7VImXTPp/auspIlH+n0tk7Z4CmKqaATXlMNpmtPhiVVpWK2dkKB3K56gWaxR
dpfVRKtIHhnlsvMmhUg7nri8XfmkXgvdLLnit8JtXFBOQgwhXkACVy9XAktcl2Ybxx6mTWGwiSGo
JHRNGb65zlQrS0kWED8ibKy3rBFt5HmSkOo2eVS2yY1mRJdBS+TWUOqZVtxrPlGsPqUMUKzp4EzS
gdSKriIiNU8KT7Vwq078RdRT9qrP9bjSE01Xr4U5cyd7FDeDYSvuxH137UvEncl2Nq2m6kAb32B4
veH16DktTRfu4EyCpzgnrED8QI8XvIBIYYk34azNCeOSehWmm2ae33RX/IMaW8Vd4ZNWoxhszVzN
lgC1/iFHtjhQJSVaaWBASZHJD7SOMBJmVUZUmboPxczwp6xspNeyT3wgQTtVr33CxQZnVCvR04cf
mh3RpiS8qZaGQkNb/qE9edfCrNyLz4It7fxnbYW405eGvHGNLCMST+Jh60RW1xC+1dl0ll2VwqSr
KHfr6FFONVvqjTamskbEy8Ryps1lnxgZ0oFM+oGUO34Xp0YaWSrGQ2xmvuE956XZFiTTn5tFLejN
IusM+Vacez7NY7NZaLps8LFeGkKoKxFx7nyHBEa0aDMqKySfVXpxnS+qYeZriBlU0iz1RzKY/Q07
gM0YQnVXCveIHU5P1Ih08rMY65GyljwDb4o5G0z5XT/Q1PbhUki5OF2XwlijuOdYIljBc+VOZMr5
JLTSNefp6PNyN1wHJveY7jWEUMKoVi+bbYfrW3lBg7t+K81dlyAsthPXEKet2eH+Gypt/fshp62Z
ThAt24cmMIdpdhVUFteQwpkAS6/UHWfJstPs2rE5Z5JUVnTFPOX5Ad+WMQA9fC+57jwdF+R9iut0
8/rGGaZdobM96VtdY0wV95EStiBlRJhuJtWUD60EiQ5xh7Oj6wCDstBdxnB3akg8jXCF4aVEqCZs
YIWOIa/g3qt4ETx6AdWe3HXl2NKlIiKACHuVD01eIp7ikO4ubbZBvgi5ibZhcr1jTJzGyWhQ056Z
K8xD2SegBWZazosnblPdOQuNI0p/FfakcXX3pmUncXojySHJCistSCiaaTypuJs+oyy7KrtLhf3h
1bh93fUogocfG444kyMjjvZxYLGNLnCEX3V3mU9Uj+K2lc2wcZoHvtyXCLLw3rzXecUU4EIZiUqN
BElG5PgK5xBdjbCdEdYmgoXiHUKGW5HWJYFGSg3I6JHz4DW3YqPHge10JP0RTfGvIZ3pdAZuDPGf
nYCb2d6T21OOXDOGuHKju1Bc8MsE5lZ0WLRT6twVduwRH6lvxuZmxJA0sTr3qZHnQUTDeJpUul+b
Cbo2tgbW5FOD867SYsb4BlctmnYC84qElr3ux1MuXYQKGS5hLFdPKz0ntUu2eTLtUjNAGNPFcqWE
HeGyWXiv2YIdrOVZb4lL4XK4dLaqjREdE27G3CmVkSPEhNxAWJrdwYQyJkV5yfi6x5mJsMzKSI8C
g3Osxl8m/IbXdFGyuYQ668hor1NT0gVTQ3qYconpZ0bi3/jVMuzmrbjoA9rPEiM0b6qUAEHpmfOe
RM90eKtjiCCQNNXFgqoF6FfrEJclgz+T11pL/HLmsDR/rNyAMAllMpBIq5NomFpBMMk5Q3WRPidt
cD2kZi0tuMZqRF2NFrJD8Xs+M9xolYSGW5OQoQVG1xqBaHs4VUviS68gKtgt0abZPs31YstcifmE
k2mE1CtToOTEJNj74YoPKN56HUn6SRUaGT/jS9rmhlTroTxhRD3MjTw3AmGmhTdKa/E8nnxFXI74
T+JtttDuY5UkK3zaFxNn5s06ZqmCaVD1Ns90mLTmZ81A+nk3UR/F21Rn59G6L/X+EE6rH4yiF0tX
m8pmMalqvZnwujYRjOShWjGTZjUY7hXD2fW0vGxnwn1urWSXJPvioVtWg6FeZjjHYHgz0Uomcqp7
tR60i1gP71jLd66LlLIcVWfoozwhPUsUhvibJqWlo/OgqxpqhWmiGk14I1zlFSlcWvNGEuptQooJ
+6jds7d1edu0RrFtQr1ZxWYU6uWmn4ErwYoJOLvUT2p5wnoksqNFItNgJc6iVX/b3hZb9D8u5tez
bMXIpFgicTSdQdNped1eywnBiM30ITOrjg7RMrGVG2477L3OEHwrThbDtrBRBrSZXsEHecN9qq+y
nWgWJVIrkXmMIZ3lSegQJbS8dT11N8y18oyBU0y4LVvdaj6VbjhhwnVg2xRFhMzeqsOmAimBJTsO
9cxNhJNlJK+solm33kRKJxIV8pkimJxGw9B0GjIvKAYp2yDCEyd5CFaVSHLHLGsjsmrWTGuDDde+
bNTNRG5IGZttbFayKewil6QC4XZGmV+mz8jTWkT62BRuCsJ7k/R5MJhJtayraaNR3tmiqsovqy37
GOuDdqeaPmuGicmBena0LBeZS5zBjFuw26tmXawLfsH5tFkL6UQLp+G935Law6jPr3qe1pqZb8In
3HwuGO0lLtDL8Biq+XZ+xTe06oxSNhi0V5Y8qzO+XaukvBxKgp+mspFxVrIWq2mk0CQyVFbHgA8e
+pI6y/DSuYVFdd/CmWniXjbppEn0oDJRNmk/JNBzxsa9ZOIqbCeFv1Gyxy626uc8MdP2LipoKOj1
tB9MsAnusp2iz+OMiPN2EEo9qQRwTk9NClIIg6ijLFNtqQ5UW2j73M7qaZByqn18UbxEsxkmQGlZ
PDhC1NiNp9X2UNev746fHV9cEd/iqatgGGrhkqhKy1lWy1SonEAvSr4lnRDmYPsol23Pz1DxHd61
XPf6LmYY2BUcvonEMpiEUTPrNNZnjeMPO0moEuuXrcUsq3VJbsEjJUsJVJqHzF1euI3BJ2CKUplm
OpOizqwPF+RVlMe+gK7W/HISc72dNFFliUOvl05S2FqSI+0f3woZ6vw+ilvKX8kIt5VepbdQbPY+
Pwvh/guUaCXCI/VdWhUTqZjELk0b3VdIXZIOV4UnJ4cqpd2r02RWWII4bRRbzUjyKHNEnaPiCSrC
LFlUEiJh7yVkCsor85Q3y0BXW4JictGwJO0oE5iaPMFJRXlZLxqiUH4jb4RFz5lpMGNUU1JIxxJe
MeJ9cttfMUYFLqrFBNcA/7xVPeLMPeou6nv+HgXSMMPdLwOdGQhDK0sm2qr39NoU7+tF/oCq020N
VdS9QfdDEqsG+FiWkOY2D3T53rXZK+5B3lSPTK+7eKLfgZKL9+lEaU0+1IF9n5NIMviQ8PvmObhC
kZpFa+lR1aVVh0JrsEJvLS0jVG+PiZlMQTy4iGbzai72YEm0/MHwtLoLrX7vmdxDAN53r6xEXUbX
qaRfBs8gxaj0Wpk69+U+fchdypQ0qKinTLgZOi/fg1x6aOZC+2gOxRR/U2waR++QkDI9RXSdC488
8t+qnACRCnx4ERttDxbrmYA7q0h/1QcksaRVZbuLtiXCsucgFRmJQoQSOY2wz21A6oBoISh7FVjd
DFeTA4Q8XUuNPjHRCKca1rle3jlm5tAq1SteIVWGp97SoCet6c4xKrOAJo+Bd6ipmlsP3dmiqxnj
qaMd4pg/d64V6tNwKk8HloQLxyx6ozR9W7CKmgio6ifVIw8InnHWXKBDTxOrmmkl1R4TjjCbyjNi
tLfwwZpZ5yHOIWYEwlfIrFE/CzPoKNyMQ2DZBJeuSBqOSoOetkagAtdSIMqabSnGihLjIpkV3RYO
KnxwKoJfhLwZIZFvU5Fwumi7M9FwV4mjpzk4fL72QA19E8NIFQk+klsqTISCINhqC3bKB6Sz6m1w
KaW6cpvb3EztJtFl+uBtwpwIqd4/K1RYOY2hBNTdVg5GJgUumtE8diUVgPJt36K0lH2DfxZRfKOi
YigqfNxHEZMYlHrDTwuruwUa+UQzs0sHgtA9L5Jwm3FGvED1Uh9IoOU/iJmpoRAIEYNTkxGm3Brk
fJXFRunqgD1L9aikuUQdK/ShbZEktEQOehepSrPriSyua8hPSJwxhWDGcKu6ps4m9YxgpyxQDsTq
j06kArOQiimD2v0J5A/lqTzJpgexjCNSTQrPkFCh5EfFABqBT1GQ/VDjSTNHHcm6tH0Y5k6z8xzi
idRHnihhxETOaQpailRamvVOeowtJaYDRA+ok4Gp8IbjbpLoWro12Ztuml36kJk6kBir84jH6q1L
E4F08HHoYLfJveARd5jUoZ6x+pAb3SOX6dysF496S0nLh8MoelD3UBFECDAYGGFI4IYQgAB4vYIq
wNyh+JYeMUi8u6EiHUPzB2HQpceyX8XR0gvMCILEXb1HiPPus1yXQz2NwNVmzVW5ZHhwKr25zXgr
KBAkYRfEiam8amUdKldw1T5oHIWUIbsUOlYv3YYZlEmS5Aa7jwqjfOgzs0antYsAvYD07VLZp+qP
EvpXZCo+iR9Um/WoGE8YyD6ub7cLDcW0opePjmqyGOoLoSbxzaDXk+BSqUhQk+E2ftDWvbSMQ6Ot
dY6jUbSKwmsHkenWTakX0qaYuO2i7A4yC0KoHCw7B7kX4pA7dxiT37ASzQOyThH0UDhAdIBOkEND
nQ+3zVVqN5az6fUKcKZkWEHWol1lAN3iOVzBSVxho0hIoYtBsATVjPtJ7NmabyJCC3q55Q1UL1DS
rLwk/TZecR4CW9beQPVCJnKkK08DVTCQcopHxVCWUND8mXAL361Y0i+yS/mqv0o1IntEQ1SalyAL
KZFtwRR0jKbD6VZ+tgaOeTvtt4dIEVBvA+ThcsxtvYjUlR8EBBFWhTM+ImuU/SQIEG442teIvLN0
Gy7aK+VB1GuNRq7O7jvRquFy4Yx5rCU9FEzWs3rPjjNThRLqm51CUtAI7coBi1EIYhd0xJTZH/sb
wIgGu2oQBNR7nWWpV01ikkoz1NnOJLssM1PiqN9RBB9NIQpISGrFKS14g0PxKZZ63ttsP4GEpe6R
atWW+v2Eie7kYIYMhSiKgeW3C4VDqUmq63bN7yvAvIG7yTKNWwOSOLS7gNF53nQknW8NXFAUdU4h
GvIrHIUnCPbeMp0OqP1lUtZwa5LsvJhkmAm4KzEY7/qHdgFPQ8BmoXXVOCvxuUUUbFlpFgk0mhZT
Qc96lygYTukUFSr6ihG2YAutYgwWvJahTjARmXVzCPQC6lvYjv4WN2VrwS/kdB5VUCeFB6kzlESP
YiMbpnlNQ3WSd6YaX9YYjc++gfLYlEKTc40wNmTuWu4NpbB6CXnPKGrKtjoiyOZwz4gsuQGtE8OR
YIh5+MOSHiPwFPEAuNMsvMxylavQt/sKQwFVJdJ2eCBGjEP9lIotjXjDl+lhoIiQU8wqWlUIMCXS
WrtA2ihyw0ed7FA5MbUlwi9pDfmmQdQCh+JnkWbC79o9V2401SwbVJdLdoukCFGwRpX0nK5Kd5pO
AtOXrgCKcCtu3ZW7FZ8l0P9lM2sqSJsdKSlYm2tpl9xB+9W5p+DKnZUdbdJpHE7goyISbEbSCXQR
RybsNoVjBpDi0Lrdg3vlOakwOUQrqD5r0aXFJffYNwaEyeGxQ1eAzq2qaykl6k1v+K0+uLqzKhFI
DnJ0iGoxnQaZbrbrcivb8S5cs4b8kKe67Jko7oujoF+3U+5WMtsfWmG5A+VMj2JaJ5ky3VOWWuXE
tdQdwq+IYblFkhxEk92gY5364LvlHly8CWiFKi7DzMCC2SGlh3ZJRVtdZHccR9wfsoJq2xzUbVW1
JBCoyk6g2ITAkDp2CCEMH4kHYZWFZFlD04mXqPkfFAUzbmB7fK0XmZ7XerttDfcmhgeA4LVIfGac
WJxE41nCE/mHhwiskQinkQg0UjC1Ar8kvN3N+R+IumxE/IEyl+4Mo6zaJM+ikTgkKfQOI4Fk835V
KYaz93ACj8oZzaADBfaAyY92L+i9HVzla9fCaH2CkU5ultUcYmmWXQLk3HamIqjbRAoXPMr2B/Um
X4pGN/MnkZnUpByIwGN4QtSpfyAtaxGNrvktqJc0C1GU2NGcu5SGq76n+Jalgg5yvkaMKgSL58wI
E2Sp3kkHmuFwM1edexnqHrPiKJvOUdo1j9ojnJOJQfIwWPhnvtLRf6RctDeOnVzCe8ttd9sHOhxK
R/c9P0TXw7zYlFsExQD6CfSbax80weCn4v3wqN0O5aTfhi6NH5CXJPEyqpde/4REA/rvzIUHJ9c9
eaY+gZ0wHk2SSRFMvXUM+nAtrTIIOpuQh8kkwnCb89cKxuRtY9X7CHWPHV2Gi27F3kkFSafRQOJ5
MhMVo3Mwd0JSn1QRqQrMtxB+mhnafxN1XcvN6lz0iTRDE+WW7m7HsePkhkn7hADRQYin/5dzLv6Z
M2fypTgGSXuvtsmBnTuAmnSJrFNTA4HTqLgbsRnh7Ox5ZKZeXJ+93ZIuL/KhJ+6+R0kCWTqq8Ykc
xhMkcRgVeYzV6P3MAJCKgC5y19e/KODJFTUSfyXQkn71pfeBmlPAd0ZAn6A5u50/gI2h8gFNtlHf
JdjhVh3wPU28BDKBfNV4CDKtjRFEfdMN3TV2ofBOQbPsVNyTqPQS4W6aKnav0+TXO9f07TrALyjN
wJnDyguN0xq46eRslXlrUVhLaFFQG7YTILKRVnoEgNhG8lvf9tvxQ77OQ0xlaDyWwA6x6EDMkxFT
kMMTWB+A6UtjBvoHjexNcwPj28EQ2IBYOLcOlehQHdt8U2kBdL4VZ6T0h3cNSiuKPksbkNwxJJ9Z
Kh/LPw2X1/jk0D3IGE/f4z0zfE+m1aUbg6n2y9ynd3enfUG4onNkvZFtryf5y3KXfUTHGNJF81MA
IeFdQc23Qci0dDS39hoXq29wGAAQN7HgUWtDDolY6w+w8Wq/XQJjP2og+JBTPmgeaHvoPuqq1r0Z
OYl77R4MihIsKIBxR0UCYgxkkher/JhxRXwjH1xeqRV7KlDYOtDm91DSv9OBQPMaX7BsXeYHcwXh
zZ8y39VDBYkcZSRdoXD+jIHzz7zD9MhYJFhCYbHpKT+b60GvwgHbImBT0Lm3YUraIV6x80GDq0Av
0hbOnkKDDklipbIMtNqv6lDBWk3c79bXA/aooI9ZwQpl2njef96HZeMvL7oK8wxIw8cpAIdfX9Sp
Oo72U5Rqzu637FN8M3hBpXynisoDqnYFtgO+96NiC4ca3uK5O7Kdw/w2MuJ2K3B4AJXRSNiBRm3c
fE53+jXui9kXImSfGqTk/ll+y3+N8sW/8d1dno0KXp+dDNthlx/gsbJ/5muReK/DVgYzCL/6sP4t
HKsXrPzpjebBlKfUjXHS5k35kpHzCtrfPT3ONdv22nldj3jFfNouj6zeLYYPQ1LHskH5nxKSbd1y
26wBtfYW5J41MLlfzYG+xjA2+bNn3fQvbQ1qN9W9BKalyZLMCaUIiZusw8MqN90K0y2ATdT7y5TU
LDGeOAKeqBssU0Cx1i8WQDl9/lbvYc5buKaCxc0SDiRCWxiW0P0EOM6OtvL72acbuQUggF8I4hfO
OADf9buAtkZCVMvau1Ca8OpO0/6qe7FyAWD84juv/WfLCstUfI5Qz3u/0sISbnB1gsEhPYjScD9T
EJcuynAWj0Xcg3wd2IeBOgZ0HxkDHC6sHhBweeFluOrPd7C6vrgYEW6Obvi5iNHOoumQnwp6GOaN
E/VoiE4wQ4lJULKPuFwg4+IBtCzafb3AI2pSYDTv07kJM6jv5Q+zI2x1sS8DL3LfoQQ4vkIx+oDM
JC7Lnh1hn46vxRy4Tuh5yfwKDg9D0XvvJXYGXvytK4840rLBFUTkV36772hyBg2fDWlOPYCNjzV7
tm90OGGHKK7zVR6tX3HpAHE2zndj+11U5rEyNlm2H0EOEvowQ+yJGh0WJ6mM4fUvKuZ1NPZhrWJs
2metxuID9r6GXR/DTYZf5gSO7o/faKBmUPyoW+NGRAfwxy0VZajdZbScCMqRAWdqBbbppO+ZUUF8
xwwb8DCcNOxr4uc3Hg/X0vU1PSqHnVun+UfVBt25vTVN6pAU5gIcB72AZhd780YvzkrevSLKGmBn
FAqADbyVePoqofMkNuSdELYg9roVDQd1qDfUJymkI+wFILs2nG/QZRUPWwCmq3OmqKUnY4v2aN3N
uI+HN7OJW5I2QzDfDD3oC+i2ew7RuIQsNUcjsNiV3derbvqT+cHdeMQbhA0BKyt1oZOLyBmDggac
NE+nyrE3LI/XPpIIpOQf9tGOhm2JO1UE/YMjbFDcuud75Z9LFWRBhv/MVFnJrM4wzGEYySm2nRCS
JeCGBdPX2sM8Xe9QLiLYWI8JNuVNP5ONOHWv1QuautfDMyBhkZg/MIwK8NHeNzcwHHiAWnzVrFOx
lSd79PG7qt/sTXtT4L4A3pvuvU6KrRGuEVQd8xNi9/gB/b/dNiSY9MDY9R91lEVkM974FZdjhZke
weUwN/mGI2CAck2D/MBOy6FODPH0U4qnQ8fzAJsG2K567V9xNJdXbDIUPKOL6dV8uCjcp2Xy9Y03
Bqaxn5t3DRLG3YYYMyZyiZY6rhZ4soEzhrC729/a3PVl5EITgleGFo17D7gj0kGlOfjVCM8lVllE
UV5k6JRxU24Ld+O0B52FubOZ2iR3oslK1gVeRowUmchiu8Tu97M//2ExEncKqjryyreqBZRxdjM5
6gc0ll5tYX3h7jl/flxBQ435pQM/2jff+19+FV9LHdS/MIQveHnsmOcibIfcdyRKXcDfhl3/22vY
ImjpvrMvbq3luy+u9rw6c/5zliBtdT4swLlAUfLJK1YH1ziAfwCGvRm7KXQO9gkxoUDbuS/wDpc+
cn5oEYUZdIg+cGAUWj4tdvZu/lTfpY4z6Bf/4HNsxmO/+GPnL0Ui5Z1NR92MTIC0Mqov7DF3fgNl
1zk4iQZvRAO2tWB0JusUmlMIuCHg2Y1gs7764m8gFZlI+jxEEmKAeRJNW4pzikjPl7trWZBf2lsl
fB6TDaqDFptF0jd7r4lXmXa5r0c4Bl3YmcDA1pn96i8KfvO3WwVjgFjErfolUG8byBKh8YbfN8e4
dmSEDsOblpo3WIokbK7k3X5Z3lmR6huDJmNgfA+AKD9TiE4BIe5G2GYMvATe4s1RCUrGcO23+eJb
b+yKomBrzyAataJ2epKUo3uQKXyG1g68wsf572J+1hP5XZ5HmG/kPGk+dnx7M98tmDz8Wllhe3O/
1OhTiD+76RXmydo972efuNxXr3iN8dJftC9rV548XGsfDDA4//Ioy3396BOTPa3WAUIDdNErTGbq
0yxC+s14GKG45h/YduyqQWwO3BMsn1aFYv/5CVpdQmFIl6QEBvt1pD/eOohCQY5fhPfIrxYK3rW4
rVdkA2qgWlTwxq+nDZkDhdP55eFnvP2/CjfU21cJCxgKJ7IL8EavIgthK8O4RW4qqn7V1Y7zy7B7
IuQFjRdBAB8RkhsEy914FCf7SEIsafHR4mDteNy/tBdvQ89l2J2XxPoyYRhKH7GQnZHSs+tF44O/
4ejmWx7Wl+ooQ7iLatlpPELuBbI8YOcl1Dd1wufAiAkiHU6KHB5kFgjzLyaKR/u8iOlt/JiPNq4W
9u3PU7JlWGq4lGuY7wj1Fe4z6Hru1zcrrV5sFu3pvy7f4XzZqdVAq9tgnX+gxeQsIkMyUR/xDgTd
sH0RvIHqABPR2a4X09jYJ0DMsnv1ttpOoHyi9XR77Mt2W90aHjqf9hc+N+m++YsSgY2ivxeI0wDZ
v/UHI9SB2DgQUdgZZzlGBZwa5ddIWIkAJRtXaLHEBLPtAsjOMn9uEe21vyD3SWC5gVELqOWfQO+t
+ToDJK2RbiQmuDv1te9uj1dCWNY1A20K+ru82ki+4CDUTyfY3Vm7LA/p5/QqXosd9ifM62byCZRt
BDGv44Fsy9dpgxSV/efygzW+GPtchXIDpN6i9OEtomOCIOap+wYLuyuD+qC/Q9f9XYCq9uxe758R
MRa6y0emNt6p+8w3OFor9NQHMiHwbdpgnvxqT9DuEZ+LWu+UIRGLPNy9fwyg4DK0qhB1e3l0cHeh
Tm3ZHYkOsrcvUAVGCPAf6HSvZbl1LwiWXRBzvYzv3ZsW9sDRVdx+omITH2GF2cT2MU/oIOg09hap
IatDDA1CeACgqXcH1gXqApTtnHUVLHnQAB73F/U6XOlZ7vqkKjfcChwg23ufoMCcJismO++1Yhv7
qCFAgs4M+WP9JjxhIUIxu2IJUPlIjMwjZBagXpUHppuoxAtRCR69Ey53eN39vbh7N5DS0YXi73s3
BhoE+BWxcNo+quxQ56EDXAvFGJ/1fOATWKrqH/cC71G8gjCMWEiWVCBNUXfujwUwB2hNF2RD1BhA
ypH4GT/BVPmcFEfvI7v2gNoG2sJmFGGupR3IJfczuavbY6Gl9rf9XRo+ik6Om7h3nJCWKWx0/gCn
mh6Wgh0S2TCutJMDsCuC8ix/tDFtrkVaH00czClwPskZnU6YJ8HeO2RYTGwuC3xKpprajzL16hde
XaSZZnncwWoFMP3t4P+9AUNw9NcPvYGMFXbQVm7seykjI4PMEeD4oFJXbiSaVLZRpwdLmUz9W1nD
rwnRmjrIaTrSsil2Wd9AXYbvCvEKXhPzIYIZh2Y3JkH1gddSgFX4PErLHNn21nkXetQm8ovXm2GA
CmDvqB3ky5NQmzWshGdBXskT0TARCTTr/NmA2VWl4++SGDuOEzQ/vQX6OryViKiyNG/2bhZQqB9W
2JhpUx04khnMR+UjsPUR4nNA2gL9W23zfQstY31CWLAb6JYsGLooR6/qEJQpIJrL+zKenI0L23RO
TRMx1D36NGzpmKHgsFSqF7aG5rLtEIKwt8YUA5HgDYvqoWeIjLY+IQCi82ZqQh1NBWYEsLXxvP2d
EZWnVm4E2c3LZWxeeHkyxEG0qdkgyB4gZLiSO5EbOZ9rtXXhdsGDbGBMbJf5YFZfyt5aLsJid+VC
rqlTwBLgMmAhgAQLywsxBJAdsNuIXB6jVmI51gJZvb1HkgyhOhUYKs3m0LZDxO6qh/XinRFPmkZk
Y4MRhnWTEuIDGNVtrDefzNoMy54uyHDcUZi5vZlv9td8/jP2p6fb/3+f/++f+DtLCL8InfyXBfj7
vtxlT3WkRx4OP7DYrNQC0WcyoUa++fucymwrdkbnPGfC2+CpM5GYIIwVA05CSyDK2Ws2bjmTE6QU
fOS0SNRLpdNN1+9dYoEr/n3q74vGWiOwOULa/vucvtb4svf8ib9/e70Vu13nJaOFiL0ojCHSFv6j
y2fW/u9z/fMLXYmo/d//1IDRg7+P/v+Fv+/770dca6pRzfk8hrMFe+vvm0Tlmqh4zxf6+9aRNSAm
hVFuZ1r1JzZvlhZs3FIIqkxZauLN6jZ3k14OTZyxMVHIABnFOAaLtFVo1xG/lZM69ExdlmwYQ+Zi
1Rph0pNd81NV5Z+eKV5Mi3wa2jzGVmVZgQd7g5dqw0kR9TivU3Za6sVM8kYvoPY+MuINvlNUS1wh
T1eyeUnWcWCxKBqQPCgIXg2rsUIsVpmFFjpEB6VxHdDkCTnRyiyOhJcPMTdyM3PgU0ycoPXZ6Jv2
xGFcDdOSChvONpefjdYYOytDLGpgqXKtCKuyKWrcI6rN8YAnCGAPQhqVZzEa+g5zhnA3HPqD50VD
EDDj1oE/WQ6h26sPTIUMfrUCcEyzLfwMkTTCAIwqDsuSI99JkbYY5o5FakKscZBohOUAsVlqy6Zq
8sdcGNsG6dTnIEkGe2Dy2jbV6Ahhrphi3JA6oA2rEfnuELz0usmnHCGv1SoQppvnA7ON30FDnNnO
kfAf9Hhd4Ze3udQCY3V+CkE/aw96RsVpFjS0DKmDZMLiIvvSQ74pkKbAn/EFxTB1PdRJhIJHtNb1
bSJrMNaTyBG2QyBQ1T/uUheRHOC98ZcW/GFAWqyfQQMKxcLFWmVIu+eP51614zkeSzbXL1lTIvCU
GxeM/eUBnsyp9k7e1EktVihxQyW2A/1aVEprsl0JaqBqCh7ilkfDgoi7zqs14mJ6ZFreblrxTyuQ
fMh6BNadpZL+WtKtBy9gxtAD16E59CMvjsUooml81pqq/uQdpi30Y9F2CCk0LkIL6whGXjofueOM
iZHZX16+HpRRQZRydSSPNRorjnhtiStiFrRNI7eXo6AdUi1NltLcBejFUds45hQ187Kko1qR5s49
6MHwFE27uXfYiZEudeiQ3QYTUQhHlihmhVv962Xe71pXndYVmojLFQp0jfORyVxDTsOCyVMBuzof
KIHtP0uwn8LuIa1V6G2lDokKz2iORmhoRkfm/eqqrbOaOCUF0IBVDO/ERS9ooaB1Iwyi3rJJZEw2
ioFRfdJOQOrqi4fDDQC5DFlnp71qJSjBTGroyjNcVQ26ISvQ2grTu04Wg+zXljTsUcqKVtCTDvZv
yHOGjRRmM8QIg7lh1zKkcyukv+t/kpTTXi9RuS3DDL2pAyLngid4AB7dToA0RcaWJFubMugQum0M
CzlDrUZ6vtKSNcgoGmozV02sqL2zcQPmDuqhmLDN5hUqOJO5lboGIv5rX+wnDqAiBqC+ui0vkn3y
YdnqFnJfGkIGKLEstagbKAs2BC/lj6hmWKScPfIGlnLjVLrfGGWizGEKeF+uiTFZdTy4CscESVU2
1xD/+9XiIMDlW7+ud6s8Ly2sqREe4lIqhJ8n7OC8d/2KQMRqYHxyj4SiVNrFscR4agxQmHL51hzt
fVmw1g31VERUGSGW/TU04PbbLDewtMo8uRYkR2Lda1tHr/6LACkYLoWGsK2okcGl/csiiPVeQm40
THiVDrRgls9xZZGtBIgwFhsNZ3DHbTnzj2pyiwhDdDtzyB2kIle41jMM0oVhLCFDSoSr7uLpo+9O
RbVrTNjERQfkMOqmFs5d08c1USdjVJFhOyws3Qy0pzev1VTVCL9DM3SWxgFk4Gs8rT3Gb5z8VOvM
OGrG9OiN6db0OCfT2kTjooHGO9AncjbkR9GCgFKY9ivVfEsrIbaDzTmybfG6qG8GyV5IxuBTdKTc
IovYjXSXU+CLwoNJ7u0zlMjGfWglZMpMFDDwMaGgF2pMh0VGxK5u3vIcV7Cnj9HNs43mAA5L+6uy
xa8abS+hi5wDW4MGL6LcdoywzBAtMQyRhxh/009Tg6i5pzdl6FrgS5OEpGUwO1nZdOF4glfk5d7d
arQKSjN0ChwzJOWGBUERdw0ZdjmSfsHAMN8Dx1nWhb2p3HhmyBvW2lAH6EZ3bXpRcrgPzcvzLW4z
J8emym2SmCrz9cKk2CfVnXtmHuc11bcGh0fT10rCxkHGQ/egjLgjjmLVqDH2JoDpGsbHbJMJEWgt
GHRFgjVnWTzP9FRmQKMOtZrI69fNpOdtZA/VRQih0ho2j3SHxLGMNdTyFcGGVVawK1SGoH0FjdFR
NBblgAERvMgChjMVoS76EwY5LXTvYQ7VU6YeAMQtjjX1tFFgLAHZFdLqvt1DXG7X2Q2IgvZlZBpM
iJG+VRpEA+Hu15GskdUhPdHIYURyaU3bdi62zdJuM8qqqKkBIT2B0b6CQeVvaTb5c+ayOAMLKwnn
cNBAYRA8kYgsMBeqoan6Mnb6i6m3JMqpBpNwAbEvLKgegw3uN6PD+g6Mp9zxFCYQK3iYBFlsJEc6
Nc9+Zw9twmpE+BybHtUCzbjZemqGFzvB3+eOFRgo/XHeY1CmJM0QMocWKYfRri9VzDME5PvceNNd
qMsE+zsaIag1heIgieTmVYMbZq6AySkp5A9LXI26uJOOpfqCgsymQUKHBxnRaiOcGIZe6qHA3BKa
ieidt6Gkxl1YR2X2FI28TckEAVNpJSa2xuYHdxyU3fXe8Gg4+VCT+51V4roY43oU0zzsJNuYC/wA
w+ZyRw2GpLkHUj8LqFC95+69WnzSLMuDWYOL3xTnJXedrblON4UdiM0KWAN018ohwWQrpFc4jUWm
OYEA9kKOa8XsDfwnYVsPIWBkEYTYCicD8eXQsEytqpBG03/Mkt6bvtPDpdWiRao9zxD6nMFfQjqP
VdjqVlKXiC7kw8vqOBtud6HOEWow9C5xOwapkGHmx2T2hznIDuxrjCq+QMQi9bGlC7beioExmAet
MGKP6OQ04f2HI2X9sVH9MSP5u1rcPLUl1JhQFcK6WKOWMgU1SRjemnTOHM098j/aAGfb0qpkWYZi
k/F1aw3y3FUNT2ozT3IO9UrPkeJvig5jSHzCsOKTApG+inJggWFGm+bekUldbZwJ6ktfNGFJZi/W
Wpj0VV6EtXWwiSgCm8FepTYGGTX9H5Xjt6uN+DZ2Rgxa7YDvcMPaWyZWd9PtvWW0rqthY+5W91uB
kbQV4CRZ73nBrRgT4Gvq6duWw8yxMuxafaV7mVOYKR3xdQdZIcfoN5xCpV8GowPPObdMYOBWYZR0
oIHjjgrZWpEH6+ogdyUPi4cuIeH9DJ2tB55CGlJOdzybpsCfchJnBBEWo8fAJQL1nY6l5uNiRhrp
oxrTvv7sdM5GOd3OWiz20hZlyIw8GHpEFV08xz22uvHD8Vq5F563Ux7oikfbZF4+anowWr4fMCoc
EceFBaQ4eLTzluv0OlaLCCa8V9ymAmlCkZUAkOWrYu4XpzNNTWV68VCPL/o4s72wUMpqVb7TkvyW
I24ohU7q0XmT0/a97xAxJmJ4CIPD19CaI886ihDwspU4uaGwe1+NI+4CpwSkpMJIk3nVhBa2fD6x
FtqennTM1WK3mQNvBHLq6nUvaf7jSJFhyvErK6HsZKWiEcBYXI+tOuLZgEeRE8snI1IKsaW3iBy3
ENUmsF4Uf6+7aB4clZE3Q9I+k71FN208pyMBM5H/wsAmXWeIGAzYc8CESEfV3VoEhhVdPmL4eNAj
j3a7ThNRM7jvjYE+LCuSlDq0o6YukRQaIL4pRc49RgteNZhmkg/vYimGIDclcpOydBKKYH65s2cD
FNqYd7aJ/jHmBoZMaoGPFLJzGjP70OHIp1GzjzhHVKPnFgrMt7auRUDGGld6GTvMQEuMlOW6YpFN
MRwqZ46YomJFnGWgeqtZXrPc5mE1wavFajTBRMtorrQh0gUcI7Bo6PluGXLQjo1J7LPudNC7hrjU
1JYgN7EI2EMuTAoTLBURZrFGaFp4zoDc4CR7L0O776s4V9NTcUNWEIcHGadWhF4uN2ZjJHnWw1ZW
+XiBpnAjlY65DUFSM8MCEr2HBrJMH+VUlwH+hnAENE+CYdT2mYJbq1GBFCTkRoWwNLUvNtjQVqcX
qcEQK9S9YFPqlQWkg1yvYsEIbhgOu+FGhXyjOrGCPNMRq/We87LDHcPdy85okbc6WXXt7Wizpl1l
TUjE0jwx7eUyzzqYdw8wk5kFpNDOPZo2tFdG2GHNnmBZx+YELkUgZzhgn4vQZR78Xe/L7acealSx
08l8LphxwIWvvjuAsBE5YIZ97o6OVnyUZlkmA8UdmgSKX1MjJeiUL8aC9PhsjoiWKNxf7bnuGfKk
pp7tjMyr3jQ7g8xIxl0xPucUxQwHUlW1LzqSVCOF16fBd1k8aNNYSmuEsUHLvjosT51vaMmxz7+m
hW57NZY7zx2wO1wLtk7PMOWDSKsLWsGUCdN6xbStNJ1NXrw0FWIMLB+/cw2Zih7iQDeC9Hjw1Rdr
DDUHs/21xN1tIc7EbEJgZ+QwvEkDcmF3mNpSaulTdAEMQPcmcrrII9qdLQ9548StR+VTysCMt4FQ
HDeyKbIXE4HV1ag3U4983WStNdi2FUgTaXIta91kQsalR/CRNpaNoar+n0LppV6u9mKqVmyL3kaI
Eekj6dEstLJMHocyT+d5PayaUe5qF7m/ZW133jQOYdtnyA5mPKJFdil7hK/JauzMp71DLRQmSwx3
u3JgwWmhLd9WxrQtHghyny0TYa55cHy8KdvHeuapRVakYhZY7jUVO7OeMCg1IjutFPa1ILFJMdeg
7mZlYxRVW5egaJGsGtAOGHa9XBstXuo8C8GC3xDNaLXe+F67a25wPXpWfQcLigHTYOBHg3PMBpv8
0iDY0RpIGLaqS4eyCjudZFetx4TICl8YF1bp1Vtlm/G8bswBsxXE5DvAwgsUkxVhC5nUmvEPhfIn
X7sucGqwu3qSOk6ACLPBIn4/mrDXjCqgtdtENvdAaF3vtVYUh9DGRnVgFkpw+JOBYoPhLOd75RyZ
EATfp0ED27HlOyaoRixi3+8VxcXmSFR3bb3EpCvgc5Axvyj7y2UvGHFooUn5zJu8yJHGhzbCTJFP
90g9HAnmUtnDBx7XPwRtPGTWI2swW4oRrK02IudRTfnnqEEUKvDMgKIpQm5IwKoCJuXQdQ8cOQhM
mY55Ec16781J+rqJ4Klm1wZi7tqXacvr2sPTGO1j2TeIAgwu4nw6AmSy/MkdXp9XRPWNBlZZ8+Sx
FBROB4ZrJdsTDE64EhLIUun7bOXulfYwRCTMKwXxi5lcPzqNHjYUY1TDjKhm2S71dTW1L7fV8y9w
mx+a4Ujr9mvtUaia5vCD/vYubGgvdGRAWaemm/oUciZd2BKzjr9bmoVc1maSaKjcwjDvMEFWQ2nY
CyRcVI25/dEIuSm6hDKAGAfPauhNGaN1wZqwmq0jKzeo9fkrM4o2MJAUbzKgE5X1Gaau5zS3Kj1e
XJS3WumfVebd6rXA/Er1V6xgPmXLkS/Vu6sPMlltMey7xXLhdxE9tLnWIJDTfc7SSp40I2h6ukbK
ttad582IcgC3NGtfx7OeHVDoih2eaG75rK0hbrj6a+t14IZiIYh6YiiOTg80L34pl1EFePD51XWY
F2VrhtR/N9zcug5t1Vnh0nQYS23MqzWi/tW61YcVaxOHaCRBRtVoMf6UuZVAn4PGs6D21YvW46kj
sx2L3tr2TW2nDpIHZuVMSUYAQl1McppZjSokNMwjACVpvMGcPKjenKOiuKO1IdbEA8LaoKwLLzWB
Lbassb65IN6JF+151TDUKQ1ziT0Btre6mHgRNYC8ZUd2QeOs0+JZjfAsvXo8ml8SwROBwh+AEXbI
9pahcAa4DtmbWdeRu5oI6c/wM/Lis28b5+xCjgZrUL49O3cP4TuBUT/MvFgqoi35V1tTIvH34MHc
yMmZ+h8G4S1qemQlZGuuiYckxtpCrO8ywO6nat9ooomZY5a+zJmTykwd3WUx/cyBR0ozBSDXARw4
BInijCCDoAxUDDznN2RrbyDKupDAmaZ3xsi9aBwaVjZYct7WD0OtIjVoucuyQQuUxPihOT1DluMY
CoU5fiJRSBsdYrM5nHvi4lEMTEDnYDmNh4+JTLt+UHCTVomhDrvH8wqGaUCzIkM465jl0ep1CCmv
4e2vkCMWdLig0P9H2XktRa512fpd+rrVR95c9LkgvQcSCnOjKKBK3ns9/fm0YJMU++9/94moWqFl
pBSZMtOMMaYTr0NVthaFyrcq9fKr2Ri3WpUYT44ExsoO8+fQ7H/KtXRUS3PPu/a645f9kbvGtpe1
eOanFYiVinswifVlmD72eMVrt0RHRgLNkO6jDiJ/CPQ96Xj419CyeJH0V/gjvJ/N4jX2UgxSivcS
/Z+Ud/71pj+UN109EaoMI9n2jpGFJ7HcKyx7IFE9ORFtN8xx/NPt+6Jp5aWbFCaaCKL/vil2/5fz
l93HtuS8Ln3LJsPYrRSp+81H+nAkNM54asSWaKSsTbdlC5v10hVbYkzMXhZ/G/vWFetc1Gby9lUp
3cUQQRV2kj7ZulHOXzNMf+L7phgV/VHrmZIS1D5UJzvjn2Rb0XB1wbi99KXR/auvTzxbeDTBo5WM
xjoapZkjyZU60wllbuOoHvkrpXqju8lVnA/22u011HJssqdJWxhbX/aN7ei79tyxMWlEty7Gj4lo
WmKZOpkHSVtfdhDLRFciKLQyO38nhgJD17e9asNka+RIh7+Mbo9YJ2ZEkyUlH47TeRsGGsRtM4XQ
FU6nIaZr1TA2mfo66KoBYNhpYbeaYAUCVMR2GA6obE1qRVZBMt+NeRcXOdlfPazPdUiCpi2HcmZm
Zr0VjdrXACL8rBzBN44gRFCdsbL6rZfAWqS2QfQzVIJdxAtcL8mY+VVFulCSZhFiY+tgUpUKJ6Go
ScByK7qiSZIO6HZjleW69Op5prTQG8RM66XKuHDz9FfcEZW/7BdXPi/UoTG3LuJoq0gcQRw796RJ
eURqd/w5weryee+fIg77vkZM9TWZFKVLYYV+nlQ0nejl9MTEl2P/j9OXI+R2WK2cptpc1n75zCyw
10FU7mIFAxjNLB5/doKQguGEc99zzp0OcFFV4NlZQ72PCD0jJ4V6RmunJMOkgNDlz0hXirVVuGQF
Mn9jRUO6Mf2w3EtNR1YpIo9fe+vWbxdhHW8kD9xKkSHlhcTK3HWkn20p/zZ1P9m2BYn4kvJkVyWW
Cx6ngZeNUoFkmsTEyFmqLp6nk2o9CjBoELVOtXLJfUgmoYCqLgm8OXcYYNkx6nikOYUMdFaWF14d
ufPcawvISiTr27QE+EnRkZneI2pQoeGRJr9aL5AWZQ4GCltg3kTDdUOIbg5dHnSRmd3VJgmEwkcZ
RAFJ0RIlm2N0k++u4SsGse5til45q1Z6wrytZn0sA0QIwnXMK3jdmkp5Vado8Cj4ZbIbAKey4XNl
zXWsZLzMArc59gqJpYYMpqKRpmsmNHjsOds264e5G0HaCiWwxMaYj9xaiOJYYJXR/RgAStq5VF5n
5Bbd8OS7YzxLRgcIjVK/GV5kL8awsOYIP+4yv2uAn7qA0St369kQQGTLeYiAVdbkQeaeF8AgakD0
pBXBe+ln00TxskyrF9laRnFck2g0yOhH0XVV4GyHRg6G2oev64IGVUmu7XTjGRX3n2rUQJ6tCKbp
g7I2TLDjfgYwIDu1EXBDKy4eYBkkV46NzklZe95VYRMnVaLA4BVYjQhy8HyQ9KzfFBa+g0cONqqD
cmd10pE8QdnWd4WMXazgmdYpGiZDFcxIBh+7SNl3mm2AH2vCRW1nB6nWimVnuCdJ1V/SYorbcjoS
lzDBEVW6ksIGycAUYkzkpr+tONjFbgdx3Cukg58SQ+N1hqZQIPGdxOrRQ2VEk9tyVlaEAwogMEPu
qbM0Uh7lWvtlRtI69SBXsOuBcAA3jD9eJ5J5bs2yvyb2qHoYa5EBAoza0s7aQo+mIBiylXR5gDUV
RRvFxgtKHWlnuedIb42bOlZ/Gyos/iC+9zBQYNSn4Hb1p7aSkUupxwd/LXkKbsKohms9mnC9Zv1K
MnBy/DppYRf4enUGiU9r4kUe8lTTEmUkuYLNqqWktIHAVqklz0ljqYsssl69tvR/ZIS3XNfJ534X
LIsO4TaXuO7STdytHAUbgpn3aqG7m4JvSHI0iVBnZtwrWb2PEwcMnM1DVE86aHW6sW41317XuXuY
KqRsdT3lOZIlW0ICBxkSVl+1T0VcPss5Z5DkgGAT9ybPlOvK73H9+L5badEamIJaM7wpkSkdygCe
gFoRwpN8BTQNOKwoAAYeGu6jHwCqHlMZTR0/weiEA1z77iEbTWK93B+oR0ivuGsgKuRN6kDw9Zqd
DsKug9hTlUgq8Thfah1qfLmUeGBqk+IlMQkbVCgkzjUT8T0dfJtCaA/wS1QtrVHvzkldgjIMAcrw
3QJgrn3piE2PgJ8C6HZId7UVeNdWwzvZIy2k64G37DXl2Q4dGTRMCv5Sje4HPWhWVYQbrviWcWx9
97UmhNYoBpIYKvCuvuG8iia8Duoc+cBRgz3rNtzdfdsCixmunJbIlOEBmmo7d2mMvbrIrbq7a7KO
tGV3V1SVDLbU/6VqjTYrCBYsawPMb6+oCjY8ByVLDMalmZiInePMSjjTcZXU6J2E6kJqT5yiOlcr
twYxSuhD76tilaJRSRofJGw/ZLvU62qk80CTAuRYjZJkLLoQUgVqQEkE0tisjGSjaggLGZJ/Qlm0
A6M1KSGQvVu6oV1vak8+FSO4MJJV980YQ2pqb7qqGmeqTexjyBXohbKnbzu7eQ1RSiXQlr71IZKE
XemnWGnyD0kuKr71Eg6SgVJmUQ872bAhtjXWsg0bQviZRoBHsyYZ0BSyRdGf+1oFD64HRIul+ajm
464GXBMbXnKYQGZcuVbWBvsoH5NFmSR74qQnSRYA9EBfZKFZ4HZY5aqpwf93/Rhth5If2hmro+4F
iNPkrUsYoX+yIjAgcd+fIuL22y4nsZLY0Lj6UIM0nDkbuY+eOgCvVt8/xSbJdNkMD80ogY8eoFqY
KhQmudRmngEUfmiHfVOG8bZYDl1yE+cKz9TU+ZmnFcH8GoqvWf6IbDkAM5OfTZJa6RigImryZk4k
682cblVTJYUTJfuy4wYiZoe1N/YvrlwcO3nIEc3hrw9hvCsylGw7gYJc+HeKUxkKUF2n2IDLSQqA
CKiAcrhk25mI25FmhgY1jYmJ0UYbr7D0u6yqvZ3jG49BjLJhWMrNtpkUbLqpUboIMoWX3vuS72/9
pHS2g94/+hJCFVWqDVsFaw94CU0pGd7CSIAThOCgdlGRKpvCGefqFD10K3XVTz6AbOEXFPiRdpUp
K3kS+RSN+rkluu+nOO1QBQGJuYUYaGsVc66fztzulDspihH5sTp5bsMtBxf5kPT1Lk+HdIX5OBJw
GqJ6a6s2myTSs6vMTLW54kgIkJTOKkUTMSmfNA/sv+KA8xQmvWgoEDCigEMjur5kE0HHYZvrddls
I/fZ05t+fD8praq6cVEP1Y0/XeGRzvugDqPxyuRuwbnEiShUpEuyqRFb38Za2+G9aUIwKtWQ4OTk
OUlSjknraQ3oy8g4ek2DQ5dOv+WloRImwqyB4c1kMs4zvSDZuVYmZVYhkepFHj5LKq/6qkYrYWpC
ywDKJPrBJMo6FkRjnFhbm1Ibgau32hzEC8qsSXnb1rayMS0Ui+ypGWOAvFJdxLNO7ialKsRit00O
66zMjINvZTwgTFXdDk2mbcVWKUvqNu/MjGAGoVhv0ogtNG2yxQxcDnriHMSWias7N3UgXH6wz41C
2daVrWzBsbe+6W6MAjUTNQL06+U+JPhY0YeNr92SFsm2qWIXKz+0EWWrnsYOOw9fL5mRNij4CTN5
7noSlB2r0ra5qmjbSgvLecM79Ko2QR9Q6QFuEtLJaF06VopaAIo3sYuaQg6gNCdbN1S6OtNafBny
mNe56wYrJbG4nBxc3kUdSL+7yY8RTTNtKZ0LmH7UCAz9JZNrpYE9L2MCImVpp7u0VaAvSbzQUPXK
HYC4YQDCmYb46iarR2XVkx/djlMjvn/R1QgpxgnBHL5uDwG96TfAcvtonB4NFRuswGx0JBC4MQ6R
6muASrtV1oB4KTB4nUlI+HIBiu4QwinPhtGdN5V91rTuKc/h1LXjhJUMx7Ba+nL/okGP57lvbbo+
3/1noreVr9dSf1QRIxydDcEdxDc93rzErBGfjFZZtIgWFuww+Xl883EgQsKEC+DV6DkunLviRbrL
dqSmZECqILUnWxDN5RCDeAajydr79+MT8mJv/YmMhXvv3yVgPVbWgMLpLPmNiOJ0U/Yrwp5kEHN4
SaQChitNX5AEQd06RDiSbPhjOgmOIUGy5KE+ntGTLjuEXpeNvELV0W/X8u14ql8zugOwwSsdMAQS
R+QAn1RuX2UOMKd+5KNMcnHAv8or+RYyGknCBDY4wBtzH7woeDHQUx12GoEzwDeWdnCn6nCB5Vz2
Kxghqr70jVfAMMjb5giN3ilPNwhYLYLrhnTcFTRjgBZ3EpFSaQntPJyEpuz98Opdq3vQaQgXLODH
okgQk3p9y3mdxTPzbL4ZR/UsPWtb90w8Hluvgo6lob175fp7bAYeK+pT+DCc3LcebvhDhwZ2vfL2
SrDRIfA3s46HtokjudSLuUQWCzj5HvHZMcfpvsoeuQ5gwI9kJ8ga7eNd+ALjMp+l7kLRl14JowBG
LHgLiL0IPDTSVRGQwpoBj0MoqrvGEuO5ASTeudmDtlj1L15xZdz+cuplPQCV3w/wvO2Cl+FaL9aO
dZbi1Re59ut3rfOvIuiqjZ47duEklv6ugW7L1DswbMOygaYqhkGdkK8a6HnRd2GsKRA15W0uAVlZ
RL+lXbaOXpqtd4vKaQxuYSm714E1H5IVYUVrbx/GV64Q7FowevGk7TKYc2VZuphNGymedFJDb+Xb
Gze9RrOzy9FQnWvSSnJUcuzYDSsVyN8jiiYgA3+Mv1H3WybL5AkVjgMc0HX+o70Jb5O7/EdNxGGm
zstf4RbF2sf4pw7BZdUe4y3vfnCYMhcsxPq1thrISKysGx5mYA3WwGagUwOfhrevQWwaVmo30+fc
HTNk3kCWjjrsqPqHdUCGuSeavTfbhdMsf5Xtm3mX7JHj9X9DTIDQYP2GAWWMM3OHlzZHMO0pfAEM
Kb8Rtwb+2p1JLNwV/OhQbdAqZoa7Gr0GCVg/ULINhFl3b9xwydakH28BmxUPQCzsY7Y8QpSAq0ts
OOb72wKJerICjOx1/AJWfyndaD9QwVw6C+/X+GJC7NZWwV086TSqj7a2CPbNRl77K/0IL1R/rvIZ
9KkF1Pv6BhlAAM/JQ4ayCKwXkE0L4M6QI7lPLdgAL+FiFmxSA7nWK+6w4TRJANxp8uwXwmSBtcA6
mNezYL5GzBKxTzLYPgTCXTMRL3bwFJBTXyi3JCsVH0tnT4gcdfFJvYHLFhjfcZhjZcylYo0iw4Y/
0Vtq18pbkmyKdf8TF5xT5QW+MrbF07BznvArV1huS2zztQRjaD4JLRyfjGeQhCBEF9twZVN08/98
Kwfwx5U/ifv/7cI3VZl6h5bpOCrFvr5e+AjZVyC61O6o2u0RzpI/n54xXF73lvOoTgjTqwC1rmdo
MyCbIBrdw0iqJsXvCav8DydDIYS/nYyi6yCeKTwmW9/vQiOse7N02u4YqMQK+V/LGz9dDHxFSLTB
sOH9MYdnF6KOQR7slNcnjwQuNMt7+CMBRX35bj4qTHw8Ft5rJbxm+WTZ+/W37v+9yxL+iX0+14iv
99I7BK9lVmW/63+7avUrO/5MflXfF01n83ksPv3j7KYaE390Ft8LXvz1I38raXH7q2ri+n+Y/KPe
xevXiiZ/FXmZnoaqzkXweRH9rdrFtyIhv8SJfe73UfPCNP/L4Un6UbyCRPZ/fJS8UCyqOTu65VDx
WXWoekFhi4+aF5byX5qhWxR6xmpW2aN6L3ihUPReUw0qniiUuHUs1fr/KXhBTYs/rjIqqnF02TEV
TeWK1zDt/7zkYyUsU3wW41ehZQcDWcv7vojVee6PzkppTfW+0wtInyPmv5iVbRKQYlYtU+19No5R
Nvkf970s/lf7Ks7PwMv8udfmxU40JP8KAhuffacfUHadmm9joTfmfy2Uqr2Z1v3a08dyf2kwSb92
Ax2GURatncLRHrw8Tvaa6aDvOHWJc8iLrkPlUTUL/UG16rcorbuT14880XxsnDJcAsMfno0cAb1a
cR5aksVEnWvwnzKBFESpR3c3DIVLNI4tM3fcXQpmGKjOZz8iC7xtCQgByEaE3CLsUZca2vl2Nyo7
ctxWsVTwpnai75vNScpc+SWPCMwOoZ7uwxFWVzw1vttbM+I6+uzbhOiKxgzgN0d5xANUbOZrx+ui
vZjDg0do3O/DhQesjoDOaMPdKyc6l2sfwRK0y7HvoVWQJgP1uMoqrfrhyIV0XccYq5EEZqXP2+zY
To0rRTRWMRC8m7KDdeeB4tMTM5nnBWgera6PigfWE+dRPytZUKHE4HrLsi+Ns+/l3cHLq/sigeYr
+7LR3kZRSKUUzFrTqG4bOa5v+TtagMHIEoox0Uz3Cj566G1E1xxV7/bf7SQOFBvtWiuzDMNcg2Ng
BM2w6+zoayPGctXqv0yIsVbP7z9+cxvVTmrE6EoXn0ot8M+uKxmrSgd/CNPBP/fVAEKpQ1UkVLt6
VUS1tlMUtdnmVoe0kILhZ/ShuUjtMQOqZGszQ4r8hygG1tD1TotjTj4ALxg9z64Kf4it+HOr6qTg
feyyZWkqmoaxb0J/KAMizSniRL47cfymfpe2xspLHHIbCoJ57ehDEK06/2z1EaS5si3WXi/bt3nV
lpAwkvDNB7teF37yXLuDAo1QCg5Grbp7j+z63AVXh5AyXmaSux6vSaxKbHoXaGusZshE+dlRtsrs
OExNYXUGQntlDrCNiRJSg8J9w4zkYwbZRf5qNf2hcONnNUzAd4BSkLZTN4VcBHqE/PpWa7Jnbk/+
oM9umeqQkseNoo3JbjSInF/p5Hd2YUp4BqmOjBx3R9ZeDL7Ph5XyYk7gIisxgkUGQha2iRTawAhf
pTrp0YhwJ4KjM7MpoDP+aGOw53IReMTfCQ+jwGLkGLoGKRdnNPr3JiUz2TvB1xGvh4FRlOPK1Vna
x4iu6uqwii0PjJGbqeQfyuQ1QG6pD5v+wajKo5UWK4D/7k40PPXcnTE9R0Q3EQ+TS58f8OSOZDWs
Ugn3datQlqfUCQxYxvjoufLerFTzzQ/Gsz4awUNiO8gzGm64BxyCOKnjfCwFHL0P9SR7+PIq/DAZ
vtpTivKnJ6GbFPCGMGOYukNFJV403wwqS0kQKjF9+xfpn3gTCFih6kBQF+V56kgFZig2v/e/L/3S
/9vm932rYUQvsu71ha6N8n1TeLegTvtTEgThPfkEN4GK52bwuuPpZxaNYo46z7Ak2qcxeG3x86sZ
9AexaU979BK5c7HustvnHpdxQx09DSjh/+ozirQ8FGmXnoeJt1hB1LoJVOBcLtlIlKfr/Cfgma3X
a94Pst54oLab4ETa+c92Vwde9LNKKGAC+NZem3FU/ZCkZJNgEHZjfe69Mb2WzNq4Tfzm4A1W80hm
31+PpqkvFKtuHlPSlzjllX9KDBAhpYcOpVJSgcApB/+5dScKvCz3+za1h3MSFdfWNF7Zvb+Qk5EM
SmCkD2OD+zCNN05oLcFqqis3ifxnpT51Q289ukMqrdumJMowDXutvqnDPLj3HLve1fpIRrXzgmdN
Def/cPXZf9by4uqzLOpjq7pGhXJT4VL807YZQ82uTNkM3kIFgCiVSyCFy9H4rMujOesGFZshd7Xb
ZrR5lWfDsxw7JkCjutqP1aDd+p70MHDDLpUOzNsQu9G+1ORon+Tlx5YYk+zkOkphW38bF2v7xsTV
Eesu04Tar0ut5Bv/F4cTYzJa5bnf3Ah2DFGqbg9WydhHJfSpJBu9x9pENna6uQ10VwtTlx/EUtXX
P5a2ZNUuS2GWWW+ZpF1DmlMeTHegjAXguHnp1x61lSRAlnl6baMByS257EI9REOGLTnWEbv2SDa+
b/05+32d1KOnGhFpE/teZjO7gitUNiTQSVrtpWH82ji5sgk1s9x8G7+sjdxc3ouuaWT7uk9cAAAD
3v1lyWVfMWZk6Unt4p6iKewqJsX4990SR76VIormAFZbkoUe7nh5QtG0lfLRHGCLBLXdvXh5fRgj
z8fvRdMpCCR8/GQCmBtOeasEFEGSjPReIRx5Un1Zvf/sjY6n3QcBiPI2CU/K1JvmRE/lTXVZ+b/a
b5w+4fMol8/z+ATR+5y7fN40d+l9npmRxtYmyhEpAXLiH+zco8CTgU5BYuneQYyJrUsTiQmPclMm
avfv6/7VYr933fW/v5MtCj1+cYV1fCdN0238E1OhBjdOz583cu8HkuqXmvQWhPIZoqV9Q9Q2PFSR
287EHY1J8Nqkmn2D6RMcis9xm3GyLh/j7RgQsSjUYTIhXnsrcL6sF+OaZ73G7s+gdG6dOiZMws0N
6vTzqn3fmsbkEXmEMDB1dBgqmYXTRS2mRSOuNrElFvJ21KFq6BxRDL4f3FbcdFaMwOokEuPnIo5g
ZLdOuismozjJNHkFZj2Yi66c2qjXIjsmetm0Arg/6FTIBLvAeB7reGa7A4K+RV2dOrXLZ3UQJa8F
qomha/bPCWby4rLCNN5A31WtbcIdJtxUKyZG1qWfa/9gDYiARfYZVhS/4uTsqqpByU5b+/4r5s2Q
WTyD7DdqMiiGdGUo6D4IL5LEVtyo0p3ooATbgau8ywMzOwfDzzaxdlCwvINpTqjfz27uypxw2Lnv
s04Atc7xBiCK0toYC3Wv6ahSVLms7sEKAnicxsSWGLvMZrkrrS7rxFYXdLcKicY91E58EF3tl3VB
/Z1o9D4aMZE1To9T+NeYWDLykgUmw0RuxD3woGk/oqwfhxGrxUInAoHw7+8U8+93ioVzqE9wXsNW
8en/vFM8ow0kufe1NyOdFDxgucBJ/qsxq4ArVfTrWsc6zL2FBq6GnBhLxFCR8sPEQastRhBwk5AB
qlLQl0EUVwcdgt1RnRoxHoSE/p0BHsG3CTHbO5N2qxos6sYB85eNgRUf5ayd0OPJY9EHCiVEjOpU
9U110qataRz6wbB+XxuFenTSIVC2eotErpo515YVgPzOtXstGuzraa6Q7S9z1dTTdcofcV3C5Zbg
HHV5uBNbYTd8bMWfW5fZy5bXWeEuUqty9e9/G0Wbvvw/bwDbsk3dNGyKmWqO/q22qG/5bhwOMmrr
NTBaHbq7syz9QULYHHlBqW83ovc+ZClQk8u0oQyGRr4zfu9Pq8V8GAXDtrPKzZDa0kFLfINaf072
5TBiQqwNTDj/IGkAW+VlOAuzUXoy1PQ2A62IANDeG2qi16WnXfdqWjx3LpImcZ3KZ4i3/SLNJPdQ
5FNJtiAtNrbpa4C4oBEqXVietYkGPlS+9zwd0Y8seTqi7nrRra35JZLhuQbYtUhedVlGCrwbHoM2
cRejZHVbJTbda7EiLs3uGIeou9ficp0uz15v5L0lrtmuGKhzR42ZZfM5c1mYqRSx0iDHk/DVqhun
p+xV0ftnvXD8s9oB+Qjg5lBJgrHPFXVfRMj1urfF5D8aow+lgkzlvJq6YiyILRL+DrYfAE88Tu+z
n+Kp3YiFYkxywhCRzrC6EROXYyXCcU1VqldUUr3VC39R1HZ6bLwef3jasiDswgpNjZ1CkPzbuFgh
Jqc9xdLLTsa0Zznt+XlYsUKMi2Vq0L8fVgx92/3Pw1ZO9g/vbPtvF7uhwi0zDNs0SGMb2rd3dg1J
IRyi1H0FXEkxgwnaTg4ZD13GTSd9nexEtzBchEnKEObgSKYVoVCmvy0MbeQxZu/LxaJ+WiRWXpaL
Q4quOKSdG6dY1ZJlENYDIqVaThUfF/HqfCdGxk4bjpEYtvLQXXqIoCCeUkHUu8wTtUV42Iqj1agE
w/F9+uMoClEkctOJsci8RV7aCIi2UlPulTCDryg2RVNJsbtLvIXoyJ1e7r8sviwbphlftp0dSLsg
zzmcGHrfdBsYxLWluUu3itGITRFCzbHZkfJps4MYE41BZAH1jmmN3Vn7XB5KgK21/zF2Weg79ccR
xJiTG872Hx53+jfn35INSjPhfuH/84T6WyllzxlDw8lr6SVCm78mdgHpvLRhS2eUThXviMu7xG6d
/mg/i4EgzVkq3ilDolFTdxw/1osxsecYjP2xfeVJMh11eku9H+vP479/aBBavy0ugqhPqhtg79VN
a936sl5cv9sMk+GAC34Z8ewkus7Dvd6o6AzxOIjq2Dg7EpURKz3TqcHsGOd0hJhpFhSLFbO90hvn
aQfd5Tkghoi4skM3osJQodUwhcslhyIm3DPZWnS9BDl7aP7ZGm6Zdg8o+2NWRN4vsyK2LmblafG3
fZVITu+zpEs2Y97/dgc1uQYAn743kte+wT5RNmJITDZ23G5CtfydKFV6HctwRwBQavwlSQbhMETL
sJ0sx7AltTWog3EqBrnZWfArF0bles+VRe0+19ceRxAQnldQuKBvyI7lpX9uC80/K1G/cLxaOomh
PugzDFkq93ZGyDuu6VSKTDfp0kcdamYoGdJ8umOfrGkrNwDWEk2JN5eJPnL0Q4HooFh2GRcHaeoU
Wve0v5ggVkh6V5YwNgIXPlRbFkQ3Iqy5MM+uZckElGj1j0ObpUtLMeAL5Pnw6DbZyWzs7jby/X94
EFrkcP546xMVk3X4YoZikbbRzG8xsKZz7VIGEPjSl0T64U31EtIGem8csNOgGibU5bRq/bdGGbTd
GMrtmbBttY4syoOJrmja/M5Mx+JWdNSA60a3LBfJcdb7CjR0LzRuRA+9sfbcBu7vKC6anQqB5khs
VX+Pc8GjXmRdJ+1EDOs9VhXbDpoRLcjkyzoqbnNjOYj5Fg6lQOKtMMISB0s5ytGzFnZX9mfXGQBf
1hYCaZZqHLQ4O4vgvmjyKLkGnZsj9orj4vITLGLNoridyAaEpXlZnykDUBqs0a0e9pSenbYSs7fv
iqHcd1OcRozrQ6Sjt+Tad7Wdfx/XOhlzKAzKWafInvtPlpwxZcW+WnKKYlq6qcmUiaeSPfHNP81s
u1Ar8Gtm9lINnT1PXbdEy7A5hv0QDVQ68vsD9dv7g9hCdaramGV1xJ+rjK1YPHWTzg3BvGq3sRyD
OciCZJ07jg8WrUsOVjia1FFJ+jNvFueqDILkp5X0u6jJgROU4EitNlLfrGGgjpgMpIWY4IEgfkqE
yx7IK2GRFKNsI54VD+l1Cv/IsSi6lLhoh7dqFPxS04ByyYNPJafp1XNpTD+o9vbUXMZalMtlpfeQ
ZXAg7GPe1bdZa25St1wnaq89aKGPlmGuGxsD8ZmH2rT3rurktw0A2duwdnc8ApHKs06WRd1tToXi
25+NPZZDdRW29S6rYmUtJsh8kyFSPXn17jaTeLqL88pdXRxt4Ztfuu7kpQu/+3OtGBIrTCkH5dTW
myr3KIT52YxtPuySOFkn6KutNaCNlHn4nH3vWz4JK5NSvkbY6afR7ABdJcVBm3piqOats5Pr/iB6
PGM+xttMDpZDSH2zy5hYQg7nGZ2matUR4y1fQo062R3p/o2WwhuBGuU9JRp6/MQuhx06LemDAlBS
jGeum20GP0TqiojUkwb/7CoxFeekJ6l5o+j1vTmNGwRI4Jb0lCqWKMeTqYMPzsqF8DEgsdiZ51TL
gntESETgSa8U0RHxI923/WlGdOJpmdd+WeYBqg8d/x+gF5pMSvvbLcWz0UK2CbEs2TDN6ZZ7/Xkb
oNfz3/+h/GevdWmOsJ72kkAG3Fi6bFOenUayxxAQOsr1lzHdr6nqqRIIf1+TxrG8584zPvcSa791
xXpDHqjEkPAnWUV99qWRgi6tQ2B0agaDUhM6lshlyAxQLh6ob78u1Ex/XwZEMFqackVByGlMg7+B
3JxTLGXH7md5X1EJuC+cu8KUKLSj5WR0p24+6uU6QlkJt4NuOKAarmQ5FUWmbmNTVrOV9YPoRf6Y
3XnG+45iJAGY5oahde05wWsoJ+kuMQk6N3rvXokU2DA5IN/G5Gks+nPdZUwyyFy/59q+7ddo9rAz
OqosjpL3BFQ++lG1UBkU1eeVMnjuwRwBA8ZGJD/Jo7eRlcZ8+3NpZPH20aelRgG+P0DqaGWXPrV+
stY/okHiHwuZcK5MlR0/iP2jaRQgAMWs6Hc25XJ5r24k1OLQm5jWOK3hH0sJTU7Np4T5l/0KSbVW
sQ0OoPD9+KSN9fNoOfKP0MRMQ/csnolumUOZtiJwNKJbqcDzNejlq/fFMfJCatyWO9H1JDDhht+c
TK9Ufvjo7dua8atxG5KJhmacB6MIDrmpPIq3mBgiN7fDvw1OVuagQRzpt/qQkecUDpmSwPrLFWJJ
F0/t4paJWbUgbvTNX5NcOdugHWZvndHl6VM3Q7gtAn3j9zKwdtUm5T5UO21qEMmpSBiyhaIdJXuB
5F6GxJZYJlaIrmjk2qKws6tUK7LucKS8xkaM0NIWWRYEj2aGyG8wDuMh6jz3hzOcfKsNHmXXcHej
m6Yz0VWdRJ9bppxsRDer012bIvwaluGTW5k/I2Ww5p7p9lvHz5L72o93ZdyiWjmNB9O4qsv/ctwi
pg6hEMV4kQ7tTQcZnakrcqIiGyomLmnTy1gz1ut8lDdSJWv/j7LzWm4b6dr1FaEKOZyKUQyiRGWf
oCwHZKCRw9X/D5oe06OZPV/tA6PQiZIpoMNabzgi3FisWfxUkt4Urxfvd9FHHeXGKhHYk60BsQ/M
AObmqtTj4xTd+qI0jrGHV1Iw4AxvTIZ7HDiGowTYl+8EDiBfAsHed0Qmn0WLmeUQle9mopgb5B6a
dT2p4r3UzWPEyv7omqF3GT7N3T4Nz1qYHHM9WyVzZUXxISpduN8zJEJejAJUb5w5BsRY6tgJaKd6
AoI7l8YcJpc1sUt02yCBmv4cDb4DA2XeJoQkG5dDhABSF5PAknWWrZHBcJ49pOb+7JZbb0nPyQc/
ScV7MMfzRHAPYV4PI5REN6I1MnjhIzwKf24sZ+yD39kXABqIL4xt7y+bq78lk605YvDnpkvnCA9E
ylY1ZGksTpV/XyEcBLTKLu/EF+Gb3SJj/7VXO6ndFWnQPy738PqtfecIELUhNBBLNqERQQfZdLlU
qDfFPRInJD/LTZfhlqzPJzAxF12ezZU8cvmFLTaFUqeoFQOFsrviV2vcZcWDx6sq8QsSzyDv2rp9
rpw2ur3WX6EQ/V+Nsr/ERFy7eWr/HE/1GRkcGGAJsrYx+OUum950LeWdQu2AEFc1vnn9BCuFGC8+
w/2lmwIP4Yiag76QGx52F+ratxAbvGYhrjuhTxmNa+dP26lPxesns05FlyzG9UP1oTs0RuyeEP66
k3nJLOofNCXpX83KKldmnDZILSfeQQnAz+L+nL3VRnUX1QT4WxkgzoMGoRLW0htNNOXJtNj79rq6
Y9Ue3wxYV9t6xFdRFmU3HSjTQWgYdBY+JpdESLL767McjNlzJwZ1d3mYDVsMWyPjjCu7yEszP/ih
XTy3faHurvXXvvIzLy+NYhWXz4uLEdbmFMLsntLkTCQaqbja8lYI78RnedGz6MuUmeNelvxec+/9
5E0W5JjQ8fVbo0Fl+Fr36XMGJOb+xxbLmlGDn14gQ/eIygAyMuaw3KdTC0SNOvPDQnxBGQuV/TEP
j6npBcehHlFR5/CxtGo0NJey8t+aZUMjrPe6NsVeHjQb79TaQXeWhaSq6qXuu+FGFpWh1aBJ4kIm
D7lJov4oCyc4dJVrbVGpRj13GPAvi702WBpwF5d9NdrbMm5fI44+qyIKAfBMk3eyzF7D+3oyXt3c
jHeyzp7DBfGokIvzy40sTSMQfbB2YJv6TjADFrP+ae575oMbTiv5S2U6kQc1sUM4xpyd/aINH0hV
w9MP+kfZozJTEjh5WtzKYunY7q6fAz2yiLQNRvJJ1G9SZJQOwhyWDbulO1uM491UNsQZEcrAobBF
7Tx029xeyqZaUb94wjW3owcdIwiCcFuMebcMhkE7hw56lRPBnXOQjN1ymO/iua7wXf2oyG27k2ge
a2REKj0NsQnSSZvMl7okvyTrOfRBcqY0YXBOHtvbu3bi3E9KB2eLt6gugmndwQzdaFUf7NsGDdAw
96HqDvVRQtYaPU9uQw/Uvj1P6fKiQGlNEqc+ytK1h4S8yVG/P0P2iIJhJpWA7LnOi3Ky07U6PDb+
90/Vsuh0Oj493aXtOmXK+VG2+e3362Qp70rz2NVuZd/NixWSAcnBIFe349wIGCa2+qOqFYBl3BQF
MieM+FKt+KUNTUQUm7L4WmbNvZea/k+7+ejyEVNaRROrAgTh97rRvuS2l+PwjQNwTsJjJ3QO1Lpi
OIgzx84xRpT9GKF8eJtryQMCFpjWhnOdbMjdRztkD9ip6B/f2FD2YQLos2OV/is0N+QoPHsoZgfh
gxuE5rffN2kQX2riv27mpkZzTkrYoXCnpu5RCesWWbqK0GJrKRVHESo9DQTnEt6XwBTTiXDKtayd
QML9JmwbRGFr0wrwjU+8tdwcMPtUD/F4SnFPg3RoHa7zn8O3sWa/l6GuPe8XuvrchK6ycjRgln2U
pE/0R9PfbD/aCJJ7p5HssUyv3jmqMFZlRQ7Jyeob2QMeVbRsqio5Zm3r3Nm+iY5P6ei3iluw6Lqe
tRecXPfVfJHF66Uq1U1vpOHttaq1k36DkGo0vWgVrnsEvFcE30K0u2LzfiCTfe8q8Cq0YXI2nWNi
tVm4cbcOS1gOstmcO0ZDGHPyCEhklvAIotS7MTrD28RpNe0gVuYHaIx4eGkVDw8Y/UVt+c5r6Vjf
hsnKfwgYG44HjO9mCsatUlbDB5KvOJ+1tb8cCYrfuF1RPRYKgr26bj+ktVs+FnEbrdQ2Sday0Yga
54TU/Fo2yqpAyxU4dkLcyqKipgihBigrZ33SCOI06XMaGylWviJfCgs87rqsEU5EPzDbhynJFdW0
yaHIW1kpL8ncfLlTdUxiRU7y5dpHFplu7Y1rDtiuIP7s3AxmFeEsGr8NxYArSpl5J1QdCNTqkbJQ
EzGuZEOfFAMyPQF80GxyFij6Mq24w/iGXTEnGedVdLq/DwZRL3JCPCVartMLFEuVB1ePz/ISKM+t
X/r3CkHnc2Plw14bqy/XdgO7gFUvBiRn5zG6Wn91iyFmo+D0SBWlOOqMfSC+NhYOc56tYwXaq86d
pkHN5knJvv1LDxGo2roX5pvB8ewcEP80OGQ8y1JswUz5XZrb2GmQcp57FqjSX0tz24ge0I+M9W2f
FlDbWzBzl/etTAn6D0RCL9t1CTzO627vmwD2fJFhSqopL5aLO0U1dU++UndnVctRKy2UFzO3hkNp
IAfez71i0TubuEQgWbamMT4DYS1AFwsgBPKj9SJN7zUsaeTbLS9d3xUblPh+/QZxYGSbJkhg3qEI
dBgm/dxmDsobSJamq84m1ashuXyWF/KldwO6CKvGr0+WBK5UNRkyFAoI3s+RtktlOlrFptNJpfpB
zBJmK5zN9CS/h+iKF+uk9KcYL7a55lp97YpKanZpSDNtmLuqjoLToIAbsY0KVV8RI69vQJemP2rA
ZVrh/3AyNyJD0DTPVuoB2dfa6YAEurZ3FGwfF2wSceGaQT5GGu08e+qe1cCpdl3g/lFvDkaMrkLx
kQWZcWbxWaip4T3JSEuBZ4oX9eIsS7HvvGmd71/iMjpBUEyDymInG7ug8ZYk4lIElonhRIbdbOII
7W75afZYIYivK0iguD5MJq2ICWkiUzP5lXVQTTIrlaNBtveb8IN376HTEtyjDRYwoc8inVFRHsc5
w8VpelNXSvTdSQ38y5K0ffSnQNm04ThuQSF153RyYSfOXeKEaAsokC9pr/AX6ULAa3rW/Y8YuPkv
m0lHdRzNNUyeJkP7dBozwHUGmifSLxHCgnZXtveaodTnpMHMQ9RJiWd3hbDtXCcc2FFJmbYbWZQN
k+F8HjUoGo44XqM8IuuF9PHCHTwsrJES/X0DtiJ7MNRAXxGNAhLgoO25lxc/s8p1YalfodbXqDg4
g7jRHb3eq/NFdpFFM28YJ2+vg/8YIz8Hrf33/5UN/Tu3DNiTwzqkI4PiwS7z/vF91ZVah31m9O96
l0NsDGDAGvN+Qpsv8g6mNst6pDbnKnJihGNpiOZNRV9aNJAHQA9dwXNHVrZJ5B4z3XAOSYeHvV8E
HEZt7fTprtNT/VKHnvivu///fr1eIbURTBuZp7QABN+EJoE1eSyWxcCMk708Q8tiYg44q81H6mvr
tfN1bFPgi/Cp87UY1PgYhCl27uqgwTEtiuLkjhirzkgOeSFebywyzzA2BGDDx3Ty8pPtIK2pq+VH
lWBnCkYZ7mPc6VuMI7Bddc2Ec4Fh3MRDZ39PfMwHxuq7jfgPTkVDvBMaU7ItauzqhzR/C0amfCUc
kGKfi/ngPCmFkz/kOsk40Hl3hmdkb1Fa1NtQaaEayGI8oWaArt8R7ZDxxch/xNmUv2EBku8N5Ph5
oPksmAbRsnDVeidbRxO5tDCvAIyqA8cJfgP5YWqGCof8DS5F03sq3C5/aL28PNeddZch3reyrDi6
bQHWLavBsUhpCOi58YyRTcrog5fjPXJRbjTU2Li1o5miacXVF9f5UBoHDdu/D/Rb7fW/n3/d/vz8
E6KydViMuqWruulKcNQf8f3JYNZUPDt7sQf2Ii+m5prrOoxt+Lew2LvW3yu24e/DrnwIg8DcyJKs
J7OG79m1DJuGyDswsG3fm9ntaCOwmIdmkS0cvcVswp/qW6OzhnNZ2uK+sNtFUKXjWVblxdCtZ3uR
pSzKBlP3HnE1ATA4D3Ig5xzQP3qWJXkZfE1A7iKq0gH5XcU6vCVnqp1N0frTaoiBSrLJDBeV2qQH
CzDC6xCBSnDRfwFJh8xW7MSLEMuDZoZDoQMD5xO1ft7syysvX+WoKTamWe2DFrUxi2VpEyO9cjJJ
el0uIoGMaqZW+kdDOHeRI5x5hOycC/tDM3x7ITwBP64LWpJTXlLum993lWyRZRK9rrtwXefbIDwA
33NHFBzvGtW+/xQHkMVrHRoCEyi2g6wpWI6O15BBowclWTb01UI3D3cwQJSXIPa/mMz9J1lqm1Nq
Fu5zpvvZAwrUJ9JOyovehlguqiZixFarvEBSijY2oda6B516hoCTn5mr44eaP0iYqNajEnMpQ8zJ
PRGXe1mXCW9TNNm48WPR7RUfUUvMDrq9l+ouJmS/y/Lu2geVSnZn84Vj311IkFnvtGF7OcSFBC92
oS+eJYxCAifknRm2WJcWHkjzUXDYCwglX/tZBQywWokntgeaedIiy1rYFTsoYy7Ki9oE1ik3xcOM
6EVxx0IwrekS/1h1uNb9vVtcNuPNhR2nTj72nXUVnuQlH6rkzh3vZYFoIGFnIssvRatPt/nUZyZm
wfR1ojn5ZOJCJoseD9PebeIjM058HpBdTos+vZclhCEz8hfRPBvFZ3nJUlJcE/wqthd/1ZkCwahW
uPiwduExr8bvtd8Zz4ktXFlC4t94jpXpjxI5t0upznT9OUn8P9o6SFFLQq+4kuMatLPCGMvF+a5B
kOhyJ+vgYWKijZArNpvI9jqWK3ZGoeHkZjsttmOXe82cRVZi9Lwdct63bjmOtwN61gcd35hNqYz+
Xdujva6Q6jwXmYiWZh42z7mFmIXfk7cYuuhHzHnym5VrPM4DYhIxDl5mF3HoqCt0D1AVCaB3tIes
VNwPO6x/+nbjvuVe4d2YQsueC1hiiOJCRvrvCfUfzF3XAFHF4ZFJlcmU5k9o0sT2w7wva+c5bHAv
kWttL/BbTxFv2Mnw9aDAVBWqmu7k0itbs6j+1apq6a/W61jZqlvDbasX4uHfxsuPkwNCHYSxVVX6
uM/LAVxLg7z2J0YAij64nbodPhOXIBaSYf3B1CO0CHCjeEYovFoEnt0/mxzaW8CuiqKfEBgTr5OL
ncXgFHNGliKRQnXlBsbIJEnRDhyg9GVTHqdGK14tq8DaoUyxS22QRmhC5B9QY99YnW6jwYUY7XwQ
RAMYrQkAz49xb1nbOlDLTdDEzrPSGecIqtQ2sEJzawzlTq2L/B2FL3VJghrRNCPX96GnWyuvsLuX
rLZfZJT7d1c8n351dTpfu3R1veG16IWyhDHpHE0XWvJSS+FOxUW7b7yQPR02Uu5RJwV7NJre/dCz
6WzzUn6oRvnDCQf73RBZi82MP73CWoMSadvd8+BAwsg8vX1MYzQdka4eHlSl6VDMC81Tniv4EjtV
eOdXAi2j1mwOdm86W10ZvJ3nOtnOUNAodPoer+ayLLajDRnQi9DNbwfh3InYUla2O073OrBgUoB9
e87jIl3Gkds8oTLHWV7P+xcmLlyGskF7i3CbADXRK1+caXrjf1J9YwNwdKbS+WH12dpsi3AXkLTZ
lj3/nc7M09NY4PSUi/ID1TDtXQtMdVkHWrlLEER81ZDxkPXIUzmbCmzbeggc9T0MrG2YuuFT354G
Xu7byRvjrYAqDVMKMUWSWsk3s0Q6tUzaH2Pp4n5rt+I58lMsyizF2DdlHhzdwMpWOP0Er0lvv/Qe
4uNKEq/b1jLXdhHr25EzzaIwkvacFb6xNlq12zugWZkQA7Fuq1A81lnMdBka2YdVTmtNVM0+KaJ0
4STC3ZP4dy4XWbTJxrEHsXDanRs0R0M+SN6q2awkJDtdbr15uNFM+T6J/vgY2RnDjB4zwSK91XEo
XA69ilmMGum7FqH1dQBq8QnAY86CY+Y/jPC9n8LpW87CjBt3rj7o5ZRvldh0t6YS6PdK6PLqlQ6e
XwEO0POY3HV/trpaPIvMTNYtj97eMmBmK1ruAOENB8LRlcqyGGOVJ4bHSO4+5osx71JkfdXiRv+7
6lpPVvJRlnpfhxSRRvXlM/6fdfJD5E8YuhRVHWACOEFaS8hCwVPblfVdk7n3uhKHT7LKttDtI5l8
Uucq16syCJSRupGNseVmwMlmZ6h5uKePxOPsjYl3RL2oh24Fve7OSKcGG3qleWzCaB+kaOPrWpdu
Sw0LwG6OakGdxp1Q9+oTulzto94Gf3RrR5CWmfdqJM64FYTpMq8HxauXbnUYLLBr8iKLuLHx97Os
fEn4yLj3EVS9j6Md1FzilbJK6a0vhuo1v+ommxcdGECJyDsD2GWI/X+vJ8QZ/p4dciGMuKA8Sa3y
cmqa+gmAU6IQOBVxrj+T/yQZs2auFbt+cjeIeesP5byQT563gbb5qzS3XUtzm+zZzMv68Lee/xwn
e9bzZ/7+Cb/HRYlSbfoK/2i/80mn+G1PesU7qHUHZtK1xztZIy8joKiNEiND9amhtlNOATJQ7LqY
4HhVvgsTCybDnKbjBS/urMrfypK8mHVkbZgoKuwtQ+R9kHNrF53njpsQgcUJ3BIcwNbDcjvyd5ER
P0So0Z9klbxTItI1bTAprBh/NRDdwkcnC8a72KtXZjbp95i8AhzJEPxEdbUEdpJb4Ddjdc/+AUnm
TP+oiPM+oV/+Y2r08LnSun495mitaj66dqZpYAeXBvWtKHpvRTQK9lZjnR2RicdE5Gg528WrjSzy
wWqJDcriAF6RWctq1tWQi9dx0tHT13Z2Ido7JcVKkZgUZjtTYfOa91Zxhy/tpNVARlGfvmUr0ay6
DBLsZpymr5Ze4CufdM2KyLT73Aod8/Mx+5Z1pFCGAkoI0CCM0Q0y6f/Sg+hmscTsUcfTVeAQKhqS
GnqWHTkDCyRU1eyFtew7RBH/h66/t01b36cwi82t71TYCZoCrTInxRQ7LbRdTKRkBenCelMRqgoH
K/umKemvHvz26m4mna0cxOyOtUDgNMwStuAz5JeQertIK87KGDhFb2BOI8Xt9xeInB+2wSEah8Og
Blh/1mRRGqWGD1rHFsodvf4z0Ey0JZ3ko4IXjCas57+6osQarU+TpxEnUnRqhXqfRgh3IYvbHS0U
XbdDA5RljLoQGTer2BZu4R4JN6aoSCIJwF8MUQaDhPIYZDbO6wg4H41yhBuhF8ZtoCrjW4JjnCMG
j5i5Xx0H+Ac3st70a8yXw4Fu88Q1lMMf3dQEp6hmnsGUEUuxorF+dUvQN84S7ydLe/Jq8hUiolC9
B8gdrFLbDQ8NvmF3qZb4kF9a/UNDeSRQ7W+RqhaLqUk8kFGevpNC1sLWy9ekyO4yO7G/ZWn6I1f6
6skpS/G/tr7WJ2YBU5WnGaaOrCtSZSZ0t78jQZoh0Zy0LcZn0DreuTJfXKNl4kUuY2d1aGEnaVK+
Z3hD3NhK0566vjQeBl1DWoP6ZMKsCcO1EB4GbqJDcisPIrIY1dafRdlqF82+jMSDN7npwdeiHn+9
QZzTKqkWA9GOdyObHiKJy/XcW2E55c/aFl+NMXVfFSiei1lR9Jbkz0+cB9Q9gvgkb1ox4vman2vT
0x+ruT4EjI/FqzF+6Q5l7BenXiX0Lk/0RTKpa5xsgoU878u4AAmu4RjpwrpF09tsNlaB0WJpoVmL
+CQ7S2wVyVW6efUrmO70GqLLfndw4jxgg6QO/UGW/aDoD8FgtWQlBqwH/94gu9jCZojs2HgVnlfu
8NyY9r1EEkrsISz39DBXKZAGHkLhpEhMuP0S8qV6dJ2mXDnqfBhSVYEESDR8byKYq3pg/XTc8hz7
rvKGoICFGUel3U+Q1Zn/NWJxv4dHPpgxOZxv7jIcby7zZxV158kYg1Nr+v3WiYb8VEMruCkCO3/D
66hZu46dbZSqzt9Cx35vfbO/j8opevSgzcrq0cvdLeIJSPzMg/KR05+pV/7BDNXmFSl00/CzN68Q
9p4scbWQxUEZH+HfnOJZECiv/DukzcsntIPTfa8Z3VLW40lxAlRXPhkN4mfepN2oqVibTcMWnJ38
AfD4n5drnergt2sWyNjJLtcGWQQpihsveYll3tfjctCz9MErc2/FdkNloYy6zSxnewjKsbhN2Bbu
MpALezy3yq0Rty0aIZmGJV0HZSJGDHjM4uGcpp6/EG5ePyc4oWDsobVvalgniFCOaKP7cw5YFD+Q
m1+PCS6MN5O1cS2wqDezN2ibBHgTqQVJGN9pvrVB9Gh0Ux7/7ABT3MqM2VCTF/Db5EGds2mFG+E9
YCcPso2MzqXNmEnxv9tkFu6f4zC9Cpddn+sX9oBnRjagUi/EWhdQJtxYY1eIEHLWTDVoAgelRjw4
gbryRLaPnhrcso0PfsJUvA39InonFoIhqDIkdynSrjsVaZs1/ufOo1uRxY6QZvkR27htI6FQaRjf
4KOlnJG6LTYNm4HdECCXFJTsN0s9Hd+LMthHXtoca0xkNw6RvBsCn8FPIKdZbho/FdG8FySXX502
EcvSbaeT4YhxOxm6uDX81lwnShruMWCL1mlYa3uj0qKjipDsCtBX8mr06Qs6AO0PUC7rNjHDr2OC
boewx/AeYgQzTZmH26DqjAcnTEKOxbr14fRf2DJDN0hzoz9GkqZgD6Lfz/nJfuYryAYQQb/uTA3t
4wYvtxsV4+P7rm/eK+ENb507jmsnN4k1zoiSRjOXaqt4T2Palwd4TdFCbczorS1i4Go8HltZxDTn
2NZBf678pnnoi+RRn3t5hYGgMGYubL8pErwj8qmE33Krb+/IJ/BVCMhIV5DUFKFkjaYMsfzfYCsE
X5cKklMnWeXkTrSt0nBDrsDYpwnebOSCvI0pamYGNcVQQ2vbp8Qe7Bu16vovTSAeYp4OxEiVVZIk
Bd4JsdiPRhd8oCoLsT+IzGd1urtsDJTkGxP1i4/d8qtotGnbZnm4kkWcl9qFovCmXVr5b/V5YN/9
9z7d/sfaZxsGAWIdBL/mqf9geGv9BEXaLpWn3kN2PPcNTKXKqTupfZbs6h57KeiSxZNfsC0x9cz5
LsAFBg0v8bXvCK/xdkzu2BbQPRL5kyjRORaFgVDqX90zFUUq+dEpBNfdpe/80dbMJkFDXV9ciNr5
hBFkmqb7hojvj6rRdkNbJF+aujMXURPn92ZS6duCc8c2KLT4PoA1urCVIviSwcgO2JTLQV3vJERB
wWlM4Cb0eSYQVhY9OThe6HM+PkTw6inB01cyE2Tb79KYTJ/b5nGgXJz/ISsDZO7zQQnGiYGGgWob
/AOB/vfdB+Eb3wRO6DwZpHaXSTsm4jW1/BsgZskGoFi9d9Uebqa8rVrSkc18ubTk5oguvSynNZnI
aXQXQWaBJLWno8S5SDiMvPuEiflU7HsLodipsc0tFKlZnRaL4IF82qOj6Ww63a7da0rpHJoEIdMa
aY1npEqCm/kU9CMTB8QYrO9yEKYoDHKwgVMNzvxyUJ0EvJahi/RlKtjqpycdf6/vbd+vXL3mLSmD
YmGPgGFg9311Gnt6w7e7XsBlsc7qmECLTSL72MSmsoV/qN4mOLsfLeACa3PqlZ0Xmi+hT0AtBWRz
IETn7cGHxmslm/qnHE4ca2U//vCBNzcmDwh4PPAeXfzcJ561irzq1yAC4dFlEMfW8vegUSIFKqS6
qlSPLoPi+SfNx6bLT/J1pX9SffztOgBAm870kBoG2Bm9TE3wVbNcDVMO7OQmEXtsdokyYpCOIukw
YOI+xyBLQ8WuCxuJSwwSeamb+bz5LFJr2avgNxVFs99E97Oece5N2wzrinjK1rViZ64ujbi4D8zk
LXMyH3k0uLp1rb8iY+jfySp5kUUvQ5jZKOPDp3qz1hHmz3psbMdz0hrjPpwFEMmAQCae764XWZcE
ndgm+YEZyu04t6mPeTIDjlPfOmhzttaxwdPqbm4f9BnxLFvHVrUOlfcYVEN9q2eJ8ZpM3poknf2o
Dk74UIX9YzqTwAqz9rZaltiz3aOxUjCEWReiyrc98felfGs1d8y3uPO2l6JsRdf/1tfGjSWan9Z8
NBsA6q8J49hUUVRi7ViC/zz7xXdjdJRD7Y3OUW5wQ20dOWp5vOx5ddduJqLzOjLVOgLoJHzRsVZj
1NPqEHQ1WzVOmcESuYLwIOIwe7Sm+M/6iVPfgM3k49zfajPv3dQP6QjCP2vg2CZtuDLlbxThRczW
3132RqeiXG7xB8hCLCKaxj02SVg8Kw3usXPfMW9nPzoc1vtEbx/HIRQb4RrxWiYK/SQzUEg2vUPC
V/aax/dC1cYX0GdPFxAMWC9jORkK5lRx5ewyv1WObtdwvIyb8s1qkvtgjnV2sdjZWW6998kQAxT3
olPpR/6tp9T1Jgo885zmqX7jglX53uhrM6l/5nAd3vPiTDC4gET4142ifK75sykHvYApxR998rJx
3lXIfTLlAPZlzhE5hFvnxymvSRnhtBmsZWsHTbIsxg/XweeYs7rPn3MBlaC5SyMnObRWgbOmUzvv
bYajZNpo37KixbpdS6aHlE0SQEDbXeNU7z1nTfcke1RZxIEVk5lGpOWmdfPoVkvb8tzOwTfZw0F4
QljdeMSED/bMrDdSzZdehUyjhpm2dDFI4lxvx1Q6NsLorRM/Z0N0Z+hpeS8Xn4ISA8S9fIzntmup
MYI/Sr/H+T4P4n+v/h7uDv9YfWa4DZkfjUTdP7WQDEupMaQaxqfJw0FC69vbKAOT5Hlmt+xw8dhL
YoS8C1qfA5AJxwnHTV8BS9b56zZH9gdyyuxa7nGyNQeX7Ln6lDiJt7KZqjaj2WDF6OdEhWcwsQQZ
x7PGTVOgT1RCWIsQNdrjDqi/OKb3kruJfpIlNRgwGomfkoiojWbn/o55u1oGuWO9w7j+7gCUexBe
rdwlmELfZDDM7kZPKYlBDA9h09WQ/9rvFkq17xWRNbAL3fgaG9g/RlV6n4xBf1fEsNAj1y3uKs/x
t7HW17cVp9OMM+RqbMsOR3l1OqRR+0Wb9O5xLLGvirGrW9seWQXBWvfdsxHY5rvbJlqsbEu/+Rgr
dOAyMxN8H4Gx7DWv+qrxtue6cF5N7Kc20IHzjV2K9iG0xTEFyvueZsZS5pXUBl2isS/CeycuH3ol
jLFxjuy9n8NFkReWTxCKRYnc2swTmnlV3c9eZ70lQxOV3ltY+AhtGmq1d3EtO5ESYylto3FlWEO5
rhLfPFXMToveL12sPEAU3MDaRrWpTZyz66snAxjcVw3AzE0hihwrSSE48IzrQnVfQyvvPlwXF+uy
r+pVPLXxxq5UHI5Uq3/1bDu6qcyw+xZAh6+Cskf/23jqctP7aXXKA4fibUN2fjk6MBbGRF80jdbc
9FnobhKz8fbFUA9b21V2/lTkK22ExZ7W3Y0Kuvp1ytth3YGLw/605QSeNyddgN+rAR1+tEl/75Js
/UHKiZiN4y0CP3TRlm+aHYakQLlh+9HhL1ogbmQdtIX0MARh/CAvZalqeyUBwjdXJYpSLaLMtVbC
KrRj74zwD3rxNrjivrRz8QQq90mrvPSEiJL6XCjaSxFozp0ei/o4WtU9RAAg/Vkcc4T7EattflCj
4OzB674NnCwyIWIX5kEhAO2tptDO3nubqLFocTmVRWW0T67geGjrXX/X2s1wEyh5/m4qcbSs1Dbc
6157BKbpgn9GRUwyaHDS1mAtGt8TEQYb3Jx/1cvGhCAm4Zq5iyyjNvZFcYp82fnjM5kRzNvS+Jnd
SX03DjFvEoYeu76vuxfVZaYGGp5tCJJ8Z93tHzK3M47D4Gyt1MTwGUEtAnomEPS5UR39/qEbHGcn
puSDHCM9ehQSbr0IXbJLOUIR92aENXnjD4jbCyLLL2xj2hXQe5a1uWgbNiazHpa5OfrM68gT46Jv
atw7WtvI95dbx2w5JrHjchf9XJsELFCujoVxfyfw0cHjcLwvx9g6uVmz4fS5Mj3je9Fr7PDi5qM3
re5+ajKMdQu3WlfR+1SR3405uoxtXP/szcfedfpnLKq9Q+lPcIfLFFpF0kIiiZnSkfDzt2ofZTeC
1xmrs1bc5/OdY2r3GZP+XlbJxq6osw3e3dgEzD0AN2V3eKx/JKSEi9qxnqpE7W772q4WsohX1kTk
LfkaK7n9hLZwf87aYpHOJVHA2IyCrl0N6qAcpvkCmuzXXZoY3Qb/lq/Xqmu3a18PRjGpDX7675GO
Xe9B8f4sfeHuhrKOb93W96CEDtk2MrXg/2g7r+W2kS1cPxGqkMMtwSxS0bZs36A89gxyznj686Gh
LWi4Z+bMrlPnBoXuXt2gKBJEr/WHax+G9SGotPieUuK41wqtfJjsysIHFGmPvvcfHX6ZjzkGd3h5
T8054Ot/bMPcvmgope7VUZ4ehrLJdx7gj+d2ipGe1nv5U5E8VZUB6sCe0id0raNjp1fVKfKd5mEM
25C8V1J9U73sKpd80+MEbIGS1d+jCgsvkHrpo0bZ9QiQSj52RRu7Za5CtyOLelJMVusNaf7J6EuM
WjTlh8nGQpUr83e7SF8UniHcmqzgY69JO8RFij90SGUB98Jvfscr7IM4fzSysD1i0H5v81U6xKrd
HwYDrIxs2eQWzEB9lY36N9VMoz8y8wpKE4EFvsyPJrXnb1agFW7ZKfUzci+Y3iVNfrGH6s6JqAni
k1M/wjBqcb+kElDmg4u7Z/K7HLDNcjKeSUxbx4Q5zfK7adKMqwqOZBs4vfJV78crORCbQqWjcMve
17JZ/ggDbJx7Wy7PpCmt56zuf4dbwY2Sqj074tp8Sus2utNCHyW/tBvvMaxj+2IYv0VKQVlzwiJE
CZr2YPo8IiFZ9NSC0v3pAJPbKFk6Po+p3oMwr+R9lXXtK+kJCiREhPODM96K6ZPa1zk4gPooW35y
sibHPClTlF/4X8aHUW7MB0cvnW3Yz3JVQ+QcRzUcL1kBHH8IHe+Toev1o1UNuHDjf6z1G62k3OsP
TXINEeA7UEHGfM0A3OXzXm7NPixPAvrVImwOUsRuELVitG7tTYum6SdZ7rJnGYslrWiMO6PqElfT
u/7Utoq/m2wl+wYR43eqLsNj6UDtyLXgVzjfc43Y2RQdDi2hSh52dGTz1IXdeBi6OHv2VXxd5Lyt
f5oOhs5hq/wuUbIo5dD6XMr6tFOU+Js9VsU2zzTnMZ0PEOz7DYZT8tEzJUwYSQQp26myil2Afdyj
CHQcUz/Yke5s1j6U3eC3GNxY5lVEWGIM5qO9rL0slpjKwQfV0PXT6yj5wc7Oi+wq+SQA4Qzy/Nxp
ycWJnO9WrDnXUGN/HdS4nGuhq04qgrUOLPfKO1uOrVwLCCruhL420BNE8Z2kVk9Zl4wPxXwIj9mY
Zns2x+GxYKew1c1WfUXu9IdWDcMf1OcmkMo8qLDbrqQk3dSNgycVuW9ul4k/naWEG7UuGU8D95Gj
PErRNilN5bMZ4WbtxVKGSGPG91VJvoKZSbaTXfPAJRfjZfJAj6SaYe0jUxvQA4ox+5ZHbH3Ktu1Q
UmpfjNxKj6JvPSi1/Z+Q2lbJq1nAv3gaQZGwrl/tera+tPTwS4eo+7ZLDe0xdgK2qGAhwHMfIm2C
IgAhAXwPQpC9WuKyGDbXvtLYApKhekmpM20gZQ8n0aekGgZDE+YlMLgeIy20fqcWhQuC23i+/exr
PCXjyPFDnm3cQJ5OZ10CYLTx0E4Oxzk1UUo9D4LxV6kOk2+9HABYBw40A5dtEuDBGVR6h8yZZrrx
YFfYruKhFYQUJP00vMjFkJ3CCcdPu5DxXbUmldKe4z2PVv/sm/4VbjR2nVMkkWCJcVJXqvyJfBqU
ZLx34bE10MZNnpqg1FafzXyMrgN5DVIhTfU5LnL73omxsQtq89OE6/VMB/8PQ9ya1WJWKljJLm5b
dhSABUFcDERl7d03xU/RMINA3uVWjy2YVU2PMdJYG01pBpgJ2vS49KH2cVATG+zFHCIG2C2gkSKh
AUNP0Ue4gBoZD8CzgNrgWOWlbZO3s0QrcCzvqLtKYV831GGJWU65E/G5wrZ2j2Q+uogGkpOSDLU7
VRzvKg58DJxTC9NKQ1vkalQmPwBp9NSUeM3IObdFnmCtJ2UaEEfhnTkZlWE9iT5sWM9qXE/HPLIx
1tRhdrWJSRUeZ8dJztBUKcd7qk7aozyOhqt5gf8U8KoPozUmR4mtZan6E2y0cU4hPIBg3XaGrPMz
DXLTKVS4OBFmqJD6rkH3a9RyCq3tWOwdm8RtEcbWufYwRRdnSox8ztIp2uLQWPdUecd914bNjrQp
JYoCtl4vJd+8OIi/YyYwK6JIzRfu9xiJRp7/AhYl3OlR5WH6w4cijH+wuaIA31aA91uDn5a5KQ69
o4KqNRyyA/DaGFIHy8RMbyvhQPuo1c+hXkNslE2kVzzeYCQRUE6WnSo5eabaw99QpNAtJvIBemwk
23CStCdxKAMogTxttXvFl9/6qqZtKdio5WlIKn2J6xXlnoKeeYlzw9kX0YwTtxT93IRkWhw0rD8p
gVk/9zWeT4jgftKtbufEsvQ0P6h7ba28aiBWLyQIvKVpFGnqRmMf7VO1iCq0dnHAKJD/PyDBlFCL
zX/aXpTjHND3Z75rODk1+vBkoKThjk4yHQzHs+/iSvoSRHn83MOQ1Nuq/uSPY4Vxjg3pqVHusaqu
Pjlab7gdGtXcYWniwuIdlI7UjNd490YOqArqlnefReYvZZqiVz+NqlMoB1SEHD9+NWHL7PS+Do9i
FEYE2p2BXoBeYRSbCVRuY+lFtnX5md8PYCx0D1YHbzHIzY3JRvPOkiYAg52hHQ2tTraoiJgwpuIa
wSbQY/DAzc8pqQT8K2z8IOemMcrKocj5eZdiyyDFEqDfCUx0J+aqTucfCqVod8vcFtAZv/bk+eZg
nvDqfT6BjBejcUfuTx+ncmkC0+IHaxzkvQjO+oT65qAjZzhfV/bjbFe1JMaWucPgbS0K2gcRrGFi
ua0C21tGE7PGjNlMy+MyN+wpvHWUhMSfEE+B5FJhjQ+Wox8Ny+keOqTv92k4FRc7vgN9En7C7LpT
5P6TpFjdp7QavsCicq65ng3HsoO8KWlD/9DiL2qEnQN3SArNpa9RfpQTempLV4dYwb1OsdmTC3Ru
I3bMAM2Ds93b/YNYI6vCBM2TLDzY2eCmVtbziIdpGvDp5M73IX7DevuZkZz6URQBdhC5ZjyknhEd
w8E+N82UPrZG/Bn7ev8VPrJ6xtcCxWtn8F+ruGn25NrHvRgFPFC71AidsxjN9eoF+/Hu0Q9t7Uv7
oy5T/6gGeDsWvVGhGGJW2xre6qGOKHLiaYEMklPgDrKLDOs/p8l8qitpqbofAj6c6qlS7OOR9IFv
PHuQML+Y/Hkvjg6Md3D8Lxqfticvyc+iJRm9/hD547NoRVOGBGrW/xStij8a+nZYUm4tgy9ThXaQ
PVCjE6tGzaTtPZAp28iUtIfRk98OunSypN5/WLt54C/Oied/FkFrf6K3yi4YqRTfDOR+JOMFDltg
DRYh5CPY66Bj1r9fzuvYMBqVonyGD78P+2b8Zk+mt50aQM2jkslXWSXdBXZ6a6P1Av+9CtxwNjsR
h3I2RRFniWbYfL0zfsMt/E9En/J+luSpsxs6CCU3AyJYjPathIX7vLKYBtkH+xWzr8lKkHtdVq1r
e5PUE8C9FlIxCZbZaRO5sLdDxKPCOZkP4mwdWOPWgZu4fxGyLj8BiI83Yv11nmiuMeuV/kXIzVLr
3L99lX97tfUVrCE3y9f+DMy7Gb650rrM+mJulllD/rf342+X+ecriWniVSrdWO7bIHxe/wTRvzb/
9hJ/G7IO3LwR//tS659xs9T6hv1PV7t5Bf/T3H9+X/52qX9+pcg7VDwdarmLQAiPduH8NRSHf2h/
GKIUxaxsNsYVs5Z2q892wPNSS3uZ8GHaX15BdIqlPs4SvX8Zv151jZGpO0+7deTjSv+v12czw9a7
1yOeztcrLqsu11mv+7H3//W6yxU//iXi6g0cCKPE13296vqqbvrW5u0L/dspYuDDS1+XECPJ/C+/
6RMD/6LvX4T870uBqW+3Iw4/Gz0a6/t2CKxdBSLeFc2gmyUD9KwGucMoGC0DW3rb20oYl6uHpMbU
r64cnijnYRE4jD6YOMArF0jq1VnN8WzaimEfd189ca5gfmHQiS7MlZO70uEpsFAL9aCOmrXVKSq5
8P5cygxAL2e7tsXMTfi6CUs3OHtIeopTA097yV2N3lTrbeLatVrBeZ4WoXJcJz+8sJZOOpLPbpam
8YGaFPkoOc2fQWXiwZs194gtZc8S2ZeL4TSPYkxElXxz945ZDVto4dmzCFNjrMQCki1nEaJ6Mo9I
uKXOq4qApMjBcOmRslkX+pdXV+3u0TJUjyTqX1zZGVFeUr3f/EwjA5fZ/XUCiTVuTLQ/rqINhz1w
h8R5G14H9PcQU5cIyQdC8v5tmpgrDiLOeV/FKONgn+uQd5UCRotWRVQBxKk4kCVEpHRtfwiKbfsK
+nI8fJgD8vQ/4R96EVdMbHfQcPeVajT8cXkz77Eet+7FWYJ3Rddl7fWmnweicMvzKZ+hmwlDE1y6
2Eet4T9riAhxKNjeogJldoe1T5wFidUdoUH+ftMvFilq+64qJvMsBkWXlfT7VB77UwneHswkdUKM
nAzeIsvNzMpZ+sWg6Bdn6wF4HdbD89RJCOCJU5tiildFb3PFtFoPvW2oVQ2eZ+mwBwLQuWE04XWN
vl79uCkVkiSYGkl8aoFQk7Yzh33k5M1j78vNY6UU1tnq7E+ia+1HfuuTkTY2ew1CxSEFjrw3db9z
x3mm6FuuIVZaO8V1bMsfl+uIAbmYvqZ5VR8ETVecIQr19MbXvaHuIsLnFJtlbDkXnF3B3kUWFrRD
s3XQ5Qyo4Z7lRtMSdM3LtD5LpWRy7kly9afzRtEq2RXhXlN1w12jqObGr7t0W0faG3c6llrHJrsB
O3o9aEWNWCfZfNH1IeSWeS3G/ciGjv0hVJO8XkwXRGzkCzYhOv8Yp5Gz1jWI0nVim3fBDIrAIVL+
nuaoA81OGmtEYCoKosF96qqnG9BPnAI+34tOa3YLhf9qkADZ5u/YIDSN7jLTp3I0ZwD5pjyHVFER
rkQWTxwQZE/xlWu6RTSvEHrSc1xDNWyJA2rR71A9qZGOK+qnWaFgHzZVtA2Qeg9ckIIZcJA02vae
Uz0V/Vg9iT5l7mshdWM5RI52L9pi+GadQY4e6tbzT51Z95dONrqL01Mh3oh2hAr9na3e520+ZNtl
gOQTeIDBan8LMLehcK926C/7xXZdoc2it7Vu+oJ5PU+9v+k25RCncnV4at9dQj/8rry5iFbe5JJD
UD78wiw/O5QA75YY0f4wc/mR6b1Qdn1ATy4MP/RxJSqmaRK+9vDCDtlsNicOyfvZKEzl1rYY7vp4
mXHTL5rsoLsDyP+vdd/a04bEJ6wpBxJzqofSdT1kXv3W1P1m0wITuYhB0b/M7WDjuP5UTbt1Gll1
b9sVpeIuarc6hENoUD1igLoWhoCAlXInWfU3bWxT/9xkVn/JooyNaViXp2hKylOsJbb83BvkDuTB
zlwRU82BsWAkjA7I6JaqG3nIe9FlB2ru8jDaIw9SK3LqOqqJXvFgTUd+5pQHyKzqgzhL8QFVp7C9
rv0q1m2XVDXQLiLUkQHVbpShMA4WLxuKH53rgbQefwmo720oIWK9DIe6g1Tl+9VEdD1fcsglSjJc
bX0BQZXVl67Wl6t96M+SEnQMvnj9pJ6mJCwP5KnlF6dNEaqUPPOXip1H0Kb9b3aT9W4Fqf/Re48N
NWu6ie2trxWXSUr0lH2FEkBbI46WODXppMw/aug19ctwaYZkJEE6vPXlEKvyocRhZ56xTBbr9MGc
1CsDe1PPIxU6ZspWrGgOwVGE3E6Z14ZaG6L6zgwxmhvlNlEtazAfwKxnO7tGaJh/nfnLDOCJKHH5
IzAjdD2MOnkoqxjvX8wM9wY8l08iVsi1/DlW7iaDMg3QB0mtpI2l8JMkOAM1rgeQYWKaM4xY1tBV
E6OCbSBGLRuggxgVc/OWOqTsaLpTuR7ruDp18k01+0mRr7fOSgl+am2K0XJ2ohKjaY6rTKUDaKoV
VH6ddqN7Sf2AUAkMnvlsHVj7gnkUBIdyMCPYCiJOHHrUmJcBuBu/Jip8U99TRF0niEvcrCQuMaJ2
giI0C4vg9drJ/KJAX9XXEliTZunFzhyB44XmEH2DB4UdjPzN5w2gWBgiNdy3yrfSUABZFePLmPfw
86Q4oRLuK9+sTLYofsre1U8mGQNEPrDzdLFq1mTVaSDf++9W9QYVbQxJwt+Hh8eT0dvGQfE6mNng
szboh3WXUA3916CYTn5Jtr+xo+lTXubuMAujwZ/L79UW2yh/joK0yLOziceMGHViteRPYUkxKpaE
lddfxGioyx+WzMaMQjFr2E3+i5JCQoXByUHQW+2zjOD4qbUDc4/ZlflFmsJ78Tu8RiQAP09FaBn7
oDYQXdZRp+o31WSUB/GcPEWhdqdbmXvzrAypkifwSZa1OyN6G33rEyNhXX0YGQd+fjbLozoFn6OW
1y/xbN+oJQkqOnp9buRe6u/fmxRF/as4TJl1ghxdXE0JPzsWyo+1YofP4uAA8ChisHiihbaFei31
5k7rdAxg0jEdDmnbd9xkmTDx/X+20qRxZ/+tQ44UHSYxjXwumta6ipBR9fp7054O6wTVnOIjd1BY
9WICVGbDbZBPX2KW607xQ5HnwbKIhrzjQzBS+BSvwgKGj227Z2xErDiAmk62YJv6vT4vP0l24Q64
IrxIyVaO0HbN27p/Gf1KdcMe41vRN4C4vYCK+uXMeq+iq8x1pIJS+WrNXT3o9H1cmTxFzs2CTd+z
ZnwVYyJcj+CROimUnUb29POYet/QDunvHN/v70ZvAIUuTsWB27sk4WvxHnAbVb6PiBjR9PLGLzei
jdRZuFONqVvWXGPSPBo9d50t1jWq8e11LEuIdpFan+S+8g83IWYt84vqO58Do8JJpXX0s91JIdjB
SeZUHNa2GBeRYthCKustUrTNNXIZEqEUJEZX8dEZEUFiDXG2XhJvAklz//JqIpI9aoDqIMhEWa2H
BwuBwW00KPFONDsnoK/ThofOnqxNjwbF/mbA65NfAfWW021/PpyDIlXuqqxKTOxUWGSwX9Sx6O99
1W8AJ6XW3mFn+YSofbXxqqk/iaY4xK39LOtddBGtMoqUp9YYthkGQg/53HJ033+CmLlOKVHhuLat
cfTGegpdp21QGXDSHwr079BF42XiK6Ii9iemzxce9KDf12EKTqmsXOA9/VNlycELRABwld6LOGiR
2YAgMrxzMvfZNUDVaZIwd5mbVOvbh8xXz6XuvE1QOyAMBkaCogsqWrqzpg7Z2Dke7G126XLrjzUe
aiDwLhN3uzmg7MrR9btgPIrm1BQtYDQzdEVTshPtOSu+pHHydjVUkUrSl6Z10pImBnWTayRt7Nm3
DC3RiL8s8rdIrONYNveFuQGIeG3rJw2iHFr9BHhzgIgSTXHQQjMCR5P725uBtYl3i74PDBOM4BdN
sfHJGTUfqxSbYtOAjr0B8HHb9PW0pwqPdL0dBk9yaG+isUj/a1TM1bHkEbGJZvsvYj7k/tv5IiJA
nHaJWK/wfn0xuK4BKBgtX0DoDlL/eyNAwyuusNDbmJB3rrbU7GBm+AgJGP3Pqon8czRjrDciujVD
yx0DbXgUhwbV1Gvh1cjaN+NjZkLySCMvPYjXhMQ0lgxGdVlaNmW0WjKGTSzejvdR8erSvxhNSIl9
mNvOc/v5rcvk2DhSq/ZhOCVQb+KiOgMXRFsKAOzzELhJOBf8555cjpyzOWR/iKElqPLaXVLa4W6d
4/d5shk7/20dMYCY8f/HddZrD//319N2k+xqBgplZWJol7xWD12kGqfG03jeSrpOu4wly/DolWiX
xNSi8wAFGFtI7SK6ejG6xIjwElLOTmkcuCTzFBEp1hZNacA9Ylv6CD41cTnuRKcYXq4owgdISDvI
V9UmtMP47S5djOB8NoWujUc8MXa434W6S1JDP4dlagDd5p7f+PzkYTFB2xH3dzFOLme0d0XZNMe3
5xpvCE9k+aR7viD+g90m9n7IG+zC3vvkeQD/O5g5lbr0ZyjvYJY8h+Bg/rVTjeIk5osuMUHh47Pl
k4IsyjxfDPRdal9MdZT2UTrA5+iLC1iJ8jIpRnH5q6YYECEjqtZmNUGt/b/HipWS0P9hmSiiVeZL
IWmSK850QCvLWTb3FYmE+d/76D/H4QcrgQommWknuxttLNFUgfFKWQhgdn6OE13iUAWd/8GGOwFa
kHgasm2pf1UsH/IZ9WVdT8E4D7oGgDl60eZuL23j88he2hVNo4R6j0aSBIB5yl9VhSQ8WSAER+dg
nuiXNSaeaR4jK3jxISu9coj52uo8x+BwYab4vR3ywnquPRM3ybUJOeTU+QiaHKTaWUZ9xMqeIlM3
LkiED48TMinGqLV3iKCNj57OoQ4lVLDLUN1aXcHNa4jM+DLZbxPELHGwtWSZKlpi/mDE0c4CSrMt
7DIh19mOh1wJtacCotWuLciT6YaBpd7c50l64xa5WS8hYmBkgQ3KbNm5UMffW99QzqSGtSdETc9y
FMhXpW3s0M1fR7hiT808NLaNdFXM4dholhNipJ2O51hS/1gidchaoNP13BXXXF9M4qP1HQGLKcCw
34n+pHEat8Ti47Astb4YMSxeYGQlywtZl8tfFSe2Tlmk+ggmsLHT5v2kHUrdEag/vC2JLf1m7VTG
Cdyt2C+KcDDfRCJav8SsS6wDa9+6DG4/0Wbie4rX/fCFFNorhErpU5OPxiFv9eLYpFXyCSW/31SA
jz//HDCEGF5UPmkZIQU0yvBkNIS8hBigHJja1izTj019bopgMSqC16YYvZmbm8DTGzDWbt8a2jWN
wQMNnv0VfKvinX0FuXRIPKh8VYU0kqaJ9Cu5Xe0qouuh2caV1t/lzR9JbujnAImnO5ik/KtKCZ9K
mKF5hYgYvfiYD3ekhMToOIeIM3GoakhSy8ht2wwb7Wx2P7E0M+FFz3FiOdEmidRChS7P0egj1+7H
XQoNmoM2KYF0HEoS9hO/I25nlJn9R5Lo6R1o4ILUZ5imdzWIKDe2PMUVk2o7cXZh24Y8W2WWpF/x
aoa13o8wAGeH9LmJatT44AQeLsaYYi2jhtxVTxPWAFcIeK/sOvOvbRpNGyUPvde2BY6kdPn46pWh
sXGaOnv1LGwH89x3cFGopY1kwNltNRhNlA2cs4I77cLT1qPIW5qKkHpAreZDcx0VvLp/OzdJ/NC1
erbkzcz+1FrgMVoVKjwrONbVnNVOKJ+BYh+pGd71frkTfQOQy2m7DM9T0i5XdtW8gg6ha+coarWz
K6k4Ip9i72Jou9/UOPpSQzF4krtSfejTMtmI/izt9G0qAyN3ZlAv9GcezZSv3lQ2+FMCqQOuFX+D
3VZvat/x7sECTs+F1DyJfl9Ny33i6QaJMS4S1s2+1YETNehsvobftSAafvWTj10Bt7WnrmimI+4n
5VHWU/+Z7SAYejMzf4Xf1Qb9ExGJvNn4ZEbIwrw9WaM3CfMJT8ctEhYJHKh3+3nRCdUg2Y2jlVxB
41kPWSlJruQb/Jq9n/kZqVLRF76fraPLWTTk1zZDHCv0zaeAp9cTn0XtXhwgsev3RuTh2ohz4OZm
QDTHyHsqitQ+idg1Ap13MmEGmNMu8Z8R98telCqJdp4M7D+vIY5FUlG4RmclP5shcid9HL77uIvt
pir+GFHPJZJ/jBA6UUkUumkY4CbqSxA+MqQ2D6jbpHyLJDl48OYNRx041taQ0QRbTJQDsTmx5m2I
GPd8+A1SaNw5aIa2W2ceEKNOYvOlSarrKBUVpJB5T/Nh2rw2NeDhrq6uzWy1q3YkfLXSKZ5HgImn
3pbU/TAV0hcyWEuEBulnk44ID5kRlKiM+rAya6vjAv6D0rNyh7Ju84yO4niP9vlRy3jZrpyP+d4Y
1X4rYsVBk5MfSNgpd6JVtuEEp7I7oudeP7K5dLupoizpYeYmjHKbmjxcrpEdmepm/Gyp2VZQoJFH
ZTuMncpWsJxt1VI2tmnKVwiKbhIonfQSeuO4Q3U/N2HKIIsrDoEpy2fJmA9gzVPuIpyCrdVVKAXt
byn3RioF84gInzntf3ea+ZhAVtBh4b2W4/AUzvdrxL4MajiJwbYe4kL2++Q12X619JzA3eLuV+IV
OFpH0X/r+ilCskgb7pIx0DcTKhxbESgG1qXEmR/Xh+h9qZuw2H6QHCWtwwOSK2q0bVJj2zRm9mgU
CRtNPY4Oldok21oN2WnKCcT5VsZnVK9+64vU2audPGFFgD+18K4WfY3TTe4gDfWTGPjbPnmeC8MP
auoaI6YkVd277TgoW1F4XAWil7LlhzpmgHvR3uv7z6JquQwv2tH/fb6UN3UNS7pFc7rNW3Pf5e1n
O9wifrkx1CG59mPXBbtYguppZf/VjGeWcdaToUu65iBa76HNzEWu5sN7v1hRtES/iHiPF/36bJD0
Hi8uKUKd72aJAFMxq1aLQ1545q7uqmmz9omzWT/zquYOMrYixrDRJYSv/zavsXtIQSKyj0ustPrY
2uVl/DFmXbFBeO1ANeoXfgnmuSyN++X9EE1Ur6BF8wasfxFVtiVMdNmZRRXgferSFCM3fWR8f3h+
VW4UtZd3dcOdTagLFLX2C0B99+ADLQbDqmyEBkHtl+lF19EJFVFikuV3qC/MUub/Pamp4+tbqUQJ
FZy+9Qy6WxGPeEhhz7yJC3O4iraPPc6+Gyklij5pjvkYCOt6x93KWmaLYXLCCpVF8m9grzWEh6Lf
dSpvJykbtUdxmJrO2lp97e/Wvgp6HSVE2d+kmayzLcaqvZ+Nw8SBbDV6qxU572zwUHCcjcMCM9Yw
o/4uAj50t52yR842dUXfugY5OXBPtWUta4gBM1Ocq+rzqDlfqn2/HiigZD9Nen87wDPHT0qv3Wld
vHT4GhR6y4fPUY8oKCEJM5u2ImpYPWlqDs/a0h/qDBd6zCGrpzlAdIkAcYisj10idJ4IWNlYJv55
rXX5P6815s1XJ4yUs60GG8s03iwmIyXH8V7x2jdfmyZHFEmdHP3Uyknz3HWp89ilwZyjwkum9/FX
9WSilzaJK2rxmfIWbUHHeczZytxGr9cTM+R5fdE36oPzOLC+aLWF8hqmwesQh9bT0PO4V8ZacBJN
Qd1xJusOFlp9FRyeNHL8p0i5Ew0RFKBMD5dR/xTOvB/RT7R3iDtQU5UBGcxtsc7bKjXfHDFDxMBA
frvUutR8KYskLrbbvBilyYMnr4LnN68hw7y69FwmdebKluxle18OAFmA038M0u6+mpLxTnSJQ4Gq
0wE/bBUxR8LIPKIlHxEnG4AHYskqz+WgRxZOwthuH8VWIhY/ceJUHNBw9LaNoigbsU0RfWJbIs7W
vnXGTZ9YQKfqt5HtvN0FEECBDKEX9kE0DLKodark5G6RE4Pu+iYYlo/VzjBUJDI7zAX3EvzJfTUX
SKe4SPfQDOJ9OVdT19HRV38OCggaSnqhC0/J2glE+wqTF00xWlByXEZXmLyIo0obLHNvBpal5tF4
4pOMtyHZLVhEeBp9mQqUujwFRX+7U4wvXqt+x5ApexCDbaNuEMlTP5Vp5TyPanAQ3UGKEZ/Ww8Md
1ND8MuRyfcrkIt6KUcOvpZ3vRNTR5gt4eB8vF1iWHKybC1BM/HCB0K7tPVKmoF6huTQXI4hdmqRd
RDM1APSNiuomcXdGwNO+tN4YbmsjDH8rIXJMKvqnGMHp+17NTUQt8vjzIFVPIgAApYXYha89rDOx
Bwx+KxU2wY6nf02m1Nhj7sLHykC1PhlS9GFmzEo3g13Wg+jLMF5B3jY7rP1OWPX7EqAkeS7MwW6m
iqYkwJTzXHi6+EW9Lzw+RyEfJqP1q2LTzv4U4mDmLYkqcVpFQLCa+bAOi75x8oPt1JMIEgO3Syzr
FBWFYrLQW02tzMt66NuuPncF0KX3fh800kUbENrb/ucUymE31R9i8iYcDnHj/Nb5Q36PVrJ6raS9
aCANjc2zyeP40l+mB9EvesRZM8/p41q98myzdvsYSqJpR5H1T4t+WG/t/9OiPoZYXVaHtuWqMKfm
PYXYgBiebR6GIf6+bFFE4WQ+3Ow/IAp/xfQLPO08CL5M3YfRQLb4z7HWvFoZhN+XHZAYXfYzXdlv
ATTZd5GWlqR0suqlTiDwydIEGSUtLXSES+vTaMJMR7DmDyzs7M8K909yeIp3maKqulM1gJD4F2kv
vOf9JpAa+ZfUPAifr3mOUapvczxF8i61H2LNHefjTulHd0xzdsVktL833J83HSIuD1XdIech++y+
gnT6XltoP6AXObpJjZaj1Y/5lopK9AD0eDiZ9igdVKvOn2zFKdn5wMPSHOSWZ/GwMewfh65Wv95M
UppKQm1Vz5+aCt0De1Stk947Y4rrBA+Q8IMqax8bmfYlrob7ZLSTn7EWw6Tk6e0Zfc0KjikRgSRr
X6q+uxf5s7+KeF/jbyMgsdluBgt4a7fxZ3Qp0kcBdGh3MtWtL8ZYVxDAgk8CUJEHsnke0NhaYA5p
oQH1xA1jrw2oV7Xo7R4KLevcPNdx256REFEWLouK+c1WLDqClhSLCgwFxE5rWbRVxnYXYVoCtJjH
FNnqH325zC54G7ADwZxsaQqTeqEbq9BF7gSFlflxR/TPXVUkZxexxPs6ogtDT9eKJIW3Gfl+E9Aj
xCtEPvzLZKrxQz0b6bVBkP1sAxBTjeN8HyfZ2yZstJYIo5G7TQBIxwFptzfrCALVez4VOYD6IS8S
hQFs5EaRP107DXSwsbmU2LqI2RRtyo2K5sP8g+yb23yYSK+NafqQFmiJCl/ztowGAFX/PVCZEnuJ
ecAno7bMiDuHT/E84EeFflE1dIivA6mqNK/l+uUtv9NrVrofKFALv7ut143yjyZ+xSk0/UmmT3ZD
Z5zuFfBNFwjsSIS9BWRduKsSCTyfFNmHsWn3htxYd+boGdaWdEm8zxBSBGWEx7wYDiXVugv5e5Af
wq8ygXp3SlRI7OIvA2a900D/v7YDSh9rP9o4Oz2Jg9e/iDfnfjV0cpCNNVpkOfIeSVzxLZ1zkqIt
2361oWxsYGhH7sIplGGjm2mDZWypvdZUXqqGJCTJgfugaouNUNlEZwVJKwm9Q9HUTf2fJ5WKDjgv
+z+sXdly3LqS/CJGkOD+2vuupWXJ1gvD9rEJ7gtIguDXT6Ioq2Uf37kxEfPCIKoK6Lbc3QSqsjLV
GUmqCvS3+mKApxLwQuhndNMvm3akkCmDIowE7Mn01grsxrUVNKdUKPXA9aUc3bWoK7C76xFdAPh3
EoFNp7aERW/e9agV0wiUjuDjALIPksjx8WZKx7Y4ysH8Qia6eH1Y7QOTdfNMkbR8X7buD0j09Edw
f0LGqB+zAeKgVb8EEbqLGpOskW/XRvJQJN3N4TR24uJHmZsm8DLZeMKRyVo30yAXhLW0JLpvsC+H
h8YUQ3d0AUsaeAuy080M+l4AOOu+f5vQCkhsN5N5lzEfUkZGF/r4TTYY/nJ9G61VEwerNLPVkxg4
8qhu+MBMYLn4WIM91LOMIzknaZpoqITQOnkD0D/tIFodLckb4FFz9pT/FZ3F6skFF/QVcgBV27b9
smqNu0aCW4wiKxfd2Y0qzT2tw1p8dYQr1Zq8TPTyYKHfFWyYeEfAcaT3KasPtCxFAAkJwj6jeaRR
UoKIEkfO5kSrIWfVg8S+UaDR8qA36kAPz7UGHMMmzj5FaGZFwSMBTRSUSHcSH+S9DRrdM7qy8dPc
xvVTA3KMhSmhzFbhjxYh4RNDLkiszDgdd31cAnChc6o4TlvLJOENWPEwLFjFbcjYO9kZDyXwtdQO
mm0Mx1+lXWot86j4LZD7EAGImmJjlg1UgHUJztAluEiX5nLkgMJh7C5kIqcnQGBjho7cUAQ5vB5E
TjSfbLdFLLcHRrfoL2Q3hSEhSQPNLPTrW6e2b8pdzaOHaDIcUH8RpVVcMBBZWeBInaL0e4FnOchV
tIeLELfQgsk2HrSDF2QEdzPC6XYOBXVlue57lKUgT70KwxdederulgJQhoO2gCgxdpQ4IEcinBFC
2KJd4QfWvidHzgRq3pX1AoKM/OBXVYkfvpBtnaIPL3UHXYPCTSCoEE3T0mz99KWTQbXwpyL62gTN
RUok5Bfj9FrjwIe/atWhg2RofmRO8ezKrHztDfzXon9ZfcJ5oFjxMhcP/VAhIeC41jng47RTsd8f
GjOUUOVl/3rlanQ+vrKrX9ng9aVWFfIsVf6Kov3HVx767DmtC3OZls4A6e9yAxIzsHFPjrF1KmV8
tSU+52GfMZBht8EaFP/hCT3/wwF1dGtry9S8z0BotvRFU392Rf+iQduY/xPURqh0TtlXwzLMl3jw
sxXDl/4+ziNji/7t9JBkqTiPXTqt3XCqnnwegTCaO9Y3CGm8vQ0Lb8OI4vhbbyMJ+MfbUFP4r7eR
OEH129tosbE529gnL/sR3+dGQr4CRYjiCVSw1YPd4WdFj5zQxAVYvtJX5YVM2G2JVSjsfktDms4n
YJVo2NnjPB193b5Y6qloDECPOUiR/clJVoPNXQjEW8UDjloAJnTuFXoC7nWIdRIGIkhHsrVxrFG/
musKJMdXIIyKBy96mw5JMNQTExfZBKc3T33nvF2EvssAf/eMAehSPfKSYUJuJbeRONUekPNAtccy
9yZYKlek6+BYyC6gBDKdwAYLDiXzO5mhLgqpGB1FOjUUVU5KnerGfMC+JVomdQ0+TCWd9jRoBhW6
sG4YsD8GGXQC+sf9zQFpBESb79FqbNdVF+0g19kvbeTP9lS8yzNwX4FhIgAZKnDW5AXndbinwl/B
JsjxBqCX9aJoPQMHJsn5IopksK0Sq7VXJP5uaSM0FYItCbuTWDzdkZeBxW3RaW/TATvTyw6q6yAJ
u5u4/cSIpVaPlGc+EYUt+fTo5tOR5nvk7/MgMDxH1nZro5EMsLBIumqddeBQoi3gvBsk45jU0AnR
m0UqldNljnY6G12+KM3fLqEy1FrV2P1K7u1Sx7ABUkjUK4BdqzoPsxeVtDVa/WAnbtosCcFk0eSz
PVCaYSyI1Ku23+It5vzA9k3iNwy5l1EzttOlyxi6RWSfIN0G280b67jC7yaAHei0WOYFv8QWHlxd
J9FpofzxcxhG8Wq0C3ag6o5f3U+TEi9/REk/1bXFQ44T/IOB/7Te9lC4CBLfWQUlR4FTC7NKW4wP
jcJ/KZU1BoYzG5XXRtvwH3LHtK9g2VkbeN5AM8XtT0aO8xop1bDcwnaOcTQRaR0byL6UgKZzcSRv
l7sHBdqKxzjmDq1B5gHSoideYA1a0kYeDHikrFgUvMqgYNXza62aBvQ7ACo1dsKvFYj7QdYSLKcR
7LPLxh6gaRhF/qZxvDdvhmM1TSXT3+brCHL6aLBbu9CkQe9A63e1/qeImcDcr5zmhH+KmDnLTZe3
J/JOujJOXlTHEczBb37z0reJhtxnH+f+LZi+a/hVy07yWCb+uCy90HgyYvWvOzWyN5t8v/sjzkih
5T6KdtyKMrOPfAxAuqM/tMBBPKp6VFd36Oxj3ascqob4cLag+7Zxevlgpw9z9CtepuACnYZKeua6
9nwkiEBicpwEZ0fFOm8FSXh7Qbab429D5BJYs6B5N7ddTt6q41DI/sNh6fVzPHFXXWBD4suw+B1d
iip/Qv+qD8TjLxPdgdctXIJTPl9XpJdJxjoVoE3xAlCg/R6dcIDdc+/bzWyrOLm9QuFXb6/gu8Bu
ada4cMlinq9pxi3YM4prLIu9YYBlE91L6aIpxnTTQeUTWnIB23eT2VxMXek1eBEezR4QA13pxZNW
PArknCCz0EC3VUeQoxDO3kIP2TwJ7cX9SkDcTFlTdIEcabcw8rD+0tUoR7qs4MciGuoX6JHN9lZB
pQiCRM66ydrmS429qmVV1aNdRmArKhSQxto+6OnogIpv0xtIrl5jr3+GyEW1gvZedpUm0i10Rzap
bUrb6O7/J86okF4oTXBNjyO3lqE9gW5f/6K522lQ3WeHcXVUJjDLZM3ywlqOEr8oNbehX7HuJ5Bg
hxDhMUCQt2lFam1J6GLy7YtrVeZjVozZfSLYP2SmqCAJzG3pOOqzjjJDf2sXwMNUhnPFXrM8Wi5+
BFCPd69kqzhfjWhyfLBd6JOkEGpe+UBdbymCJjgK6U4tAHslm54weGBvnfMAAYsTgPiyNVi7+Qvg
0u0+Glq25jr15cPudu5He4Vj0auO/5tdTjnUZ5towUfeX7JSBpuMDdW6KnnxCTSG9g66lOGSR13x
SfIWTct+7C+MEMN0ipCUqEGPScGWDT6foZAXcmZ1Oj1mICGLsXWS0NlaFXHFnlgvkwfpd3I3ZF5g
Ig3ndYcaD8t8Ia042jv21nKFGP4hh1GB7upYsLE7zOGQ7YPeDESogJ5qwMIy1ePFSar+pVt5oyNf
TEN0EJwa8wUN47rXDJMGZGC1F6qkNcQV0MpCw2KEglnsyisq0+FD0HtnMuOvC4aiGCD3OmuxZAAV
tAJCMDvy+pZ6jRzVbbIc57vb4xbZkVwtEmRIoAXw4TFMT9vbwzca17qp90MA+TgpsMA5QeZlflbT
RIYcdAIypJMDdnecIS25GXSVrejH7jGZok3X8/iOTL0ZQO+Yt/+Qj0y3STfb75O6cWqOVi//ofj/
66SkB1oMbA94a70IkCf1x7swjQH1qIW0m2+qjY9Git3mtYy66qnMop+W3nU1fpssAmwmz6ATtOeh
9/uQvLdgZKzE+TaUGTrOrDxuVqGxjxzdWTzawXSPUUx9xsNfR7ZflguZe80jICFs6RacPQTMUhvI
SrcnEMENBykglhP6gbhDftleGQBMfJoaCGmoqmm/BQ3fCwt420UFODf4CSAUWtjfoLzDP3vMZ8sM
5bZ5ycHQtI9++baknABY6qX7tiRayk8xPrtJJ+Rno2IDqBlxp9CDt4DOgfxcCrwm3Ult+2tcZU+g
iQ1BWLocu4JvSBssQlrl7PmguGhAnLymYdu3EAqHIicphZFmWF0w//xuJ2kxDwkMPIyzFHvBc1BC
NniBGyfC82cBqY755qPrf4kxAfg5DFNib+Le7ld88qN9Eobqsw85615W9bOwqvScgyF6MULX4zOF
JUlm7MERDJ1Nx1/UbAh3acaiLUez4gqNyc46kTX+r+t86ld2lUP3g8aqc3rQijjOeoSoEHRBvWlt
m/4WWKZ/IlfFe+KtB+iqu6O7d/vNRPbJteZ4orgnk6sBIyPseKrGe7KTiZz/1f7H+viMf3g/v69P
7zMkRMf72pK5mxBdbRvL8Bx8IH9dBhDZKtbf9WUG3vdGBihdlOm31vajbA1sO/I/bQ+SET1hjrGn
FEIvqQ9VmBS/0v9e6mZ5X26enoLS1xsLKIRrNQSncvWnSNTL0AryDdlIO6EH8+lF5ubCHhh4sfEo
tZ3Y2qM0as64MRnkzsIVQX/2wTL/KWnstwdwWr+FzTAyHRZ2VX8Ga4j3KfsVNnXjv1b7PYymV1GM
/2IPn357wsEYCkx3Xe1Ck95u/IdEJM4D0J4S/cP4oFfmKe/AbEGRwrG7nefZAbgSGQ4lOr6dElAd
8hZctxSjDNdbtAJoOoYayxyjXwHsy+6HVzBXc3guo+kE2oh7iqZlxxC/W/ZcHDLFeBh9oFacyCh2
OXQwn80aJYnIj+IzDUH1t22LLrkaUKS7FspeKd3jmuU2Q9eTqBY0nCbL3oGM2Zy9+cgBhBnLckde
WpJDcONMQ72kysHJR0uWoNfJ+7g7u3EEWhQjRLKCLxnlTfRFtAVg4pCDO1EupY/rCZp4SbyhoZVx
eWQmNIuGhpdPMepGVyefUykU0DagfL5NF6Ixl6Hfr63OhkphnIYPY4NWNabVQms5gHbC7wA07gew
P/w7QgbdsR3xqP8jAsgppMV1yeMva/g4v6/GxIY+PPYsBVsDiYOUimc7uE6adn9IjQ0R6c+22Q9S
fZDsNy1YYN3SsLZu46AqwcBqijpYc/JpiJLJPCSEDWFquHRn0w1T8z6J0DoU9W6iEYW+T2RoRzjx
GK3UKavu+jw7Qn7QvwIa7F99xp7RxtWeQRLrQ7K8CdbIb49rcna+EZ4VUladdpKpLPNL5ecMrLSY
nSVuukZLfbuh6YEpLJxE22/zbD0JUhpbwPuTezKZwYBNFYift/QOxiHojxx6wAvy0hoMNbjSZMMD
mWRtoINI+tmO3gLUtZuDyzwTAJBf7wikP1D9Mh7J0pkFVJ+mb1GaDHtKwAkQ5G6npq/nBJ5M7O6C
B+0DOelDhmosRN9T/kAfMJ51aPv4fboo6nrFPQb65jIL9gmeA8DuBvsubIonl6XlU4F9kj1m413c
2PiMu8xZuoyLHTmBkJ52NogSljThfTp+rwqQuCp/HXhVerHtK4EmGB5CK0B6J7DvgO8+a1BUbuWY
fAMN7levh74PiEbCfcGhxujnufWKieSniao2gpWbAjRTrgwzZXtXQ/Ato1E7lMUtDb0QD6gLu4uo
bvNNANYCCRmkz32W2GA7zVHByLWSlJZy0XYga9kH++/xqBmeWdjyfo/W5REQ1gxIBZ35+yMHWPtJ
vbQTFDRujg/JwpYygb4Eq2aZ4Dd8GCpwacjoASpe0YNnocqC7XG4HSBj+wCOAOT8PbR+ySA8UQSL
Uut+7L9OynXTZR5yT9OH/4h86aVLV7MDt3pJiqU1aEm3aaHZp1+hGRiStz3Uu6MBTW/6ZIffJQ8y
fnG3p2HLzBUHK+ynBCcPbFv+HUaPisGFgnZYdH8Na/RqBGR+D9PnmHk1stOLGr0jbi9Kq/UDGJWH
TAI4AWGybTdl2RG6YPmxsAxnq4BCuOOyAoy9soJrHyF13TC3+sIS/iXhsv7RpNC7y/yRL+wREOiW
Vz/6sPmiDF5+KZoyhTRO5l8Vw5e5Nnh+B4GKt1dprPHjq3hOkq5RB2tBf/za2OYbawyUpuURmC3i
iPlghjbkTCvzNxtN0hQcQWxBYiMM1jlyb1eIxFQHFyUbCPO4zpVssfjcSWd4lBYeB6EL2eF2AhfW
LR7SV4A0ChO71NZqH+bLy9BNEC2tnHtXjd7B1ptVD9iNjZWpFGXsSdyh2D4C7fq7cRaPJ6OtI9O1
cxhFEPxTZebJBMvJ7cb3rNkS/rr5LaZKQ/WcdM0r7ZFpt0wbZTVAbF5E5p7sMgzuuB0A+5BPX/oY
sgO39C6lgbXdYRA7d7x4Q50HSj7XMZQqIBVhrRLUGSE5l04XOxLmkgLc8DnrGmfJSzSrtyLOl2Iy
482UuM7FAOJ2vlgh46dQOOuhiJDeIgeFSMgtLUt8yTZkG9D/tzLdJIYwXS/uBgm6kM7Nxk1VCvz9
mspAAlKoAzaN6jPYc31IVLrGoddDxjZNOPovNchrjm4A9T6utaOtYvKXvQCF/+QbJZiw6h+1so1X
fRNk9duNBX7cTEAQxLVQXSyt3Hpugq5b8V44d9KCtkDWJsUBBQMwOkRTuK4ZVBFSKyqXeQ3ynVjL
05X6rg+A9gaQB2PTQtEvHU1r/Z9jKJAuaQq2E66jb4vRHS++lmUX4rhln+jIOVR8umfGdCIZsixl
6l776IRJvpbh06IPp+++/20e+FDAcj86ry1kGRYgPuJXbkfBRgXA2EjQGJ5ZGibrvhHWc2X0X4tq
hJp5Ah487Oq+g+7ZXox6ksF+TQL4djyjoScFs6ZhPk/jOE+CrOo8qa2Q0ALcxIiG7Jg0rrHMJ5ku
kXPKjnE0gqSdPF2Uqrdbck2ZiQSKW0wHe0QBrdRtlZWBRvDEgvA6tMCSUxiBQcMoRPtoOGm9rGrB
X1Uh73wXvV6LQX4dRND9QMvUTx64wbOf2+BhDkbnLvPNDLpPgh/wl63PmbLZWjiBf2WpeEmieDvp
+hFdZKVCYGs4+sZpnNsoF2fueLCoAvUh5t3NA64ONOpMKM53Kpy2BAmqRuiUDy0yejNCSMOHQMny
d5vwwEBBotQUTHHj+1xCHdF6FPcf13Nb7NGDrDuBfwPtKaZvrG4ZlsExn8CSDsyNTtKUDkCBleuB
qkyjo/WFJkXQdlrfbFMaXizjtcGx+5AEYY1TsmmM+BvGq3k4ysK7U7JI0bmbhEgXgDgp0RdygMku
WthuybcforFbXrUqH863YNfXxN5Zff0QBiH3ZD26RQsu8BcQxIRnUdWuveiQD9iHdvRSMxZdlMC5
ZQX4/cazwUA2h6DnalqkSWTg10UVK+CJIGpw+30aWV6DzHpNP0wd2R3VO5cy74qV1MHkiXJU4Bam
AEAwFXPwHz9+tHrBbAtki2hL12yHnqZHjFmJvky6NYn48OYio7RSB6g+YDP0FNLA+xDHB6viKwp0
EwvtQXbt23vmyNk2r2CretdCps3hi6IuIDdhWc59kk3Nzk26fF/arrqbIAQJjbi0+TJC7tE3YuNH
IJudVzH/tfOLcUmTCi9tdjK3wDwS9urOxpLzpML0zvSL4JTdDjkib54UAdd2H6ZqzaDQtyh0p4Kn
OxXoUo/NEkmr8Gw70gKuRh/twbXBQX+F1gMQMr7F4dQE5hJRN8CbI+WzeJ9sVoncQh8N8sYo59wB
MzzeFZlszsyDQr1ghQfxHVCgmEmrDlVoPtDI0ya6A29Jvus93Z6gp9Ii5CiNONuYNeB3ftSWb6uE
ed6tWI9MamIFUbIuHRw0x4yBkPD2Uqgt4d0AQbOj1UaV7qI0FRcBUoV1EMhkTd+oSn+tzKS8QsmN
nWjURmF3LpsevH/w0SVsTLn2gLhYp1X4ZkPn6kNUGcH8XURXbXmuJ/uO4umrCPJ4sY65bNa3hWQk
7m3IFp9pHSSHQb+h/BRJJlCq1Jr/ysqSn0Km/r07QLxbRGCtJ7vwXH9ptRY7tnE5fmIp33YqsL7k
0oKSddmqLYVlKKHnFg727TSww39admJGvfAkaLho2SKS5cEmWGBr9PYOXYPRunCnbkMsZDRMkVv/
MOR6SJRlZttE65s3kkhKmOXPGI+FTwM0hQ4iw7+Shg5HtrzyAjQiaG/qao5IXgOXqIdmCuyh0DT9
NETJIDlndZfNw1hJ8xzXxo95JVQ8LmlcfqVRLFz3MnTmsz9N06euFN2dAR0x8nHL5vdtHl7INwK5
eN8qG5wBeEUwajQP2GDtIhCsfEqMyQCmSG3IVwzMevRAGEjzerdvr6pLluSrpzh58oqfNT55W5kC
695H5XCVRZmBlisfjp4mdwJs2N6lzKmhpQO+qDkE3TSN7boPNErLnAEDmFgbGg4WMNxlFl5oRJNK
bNAXSBAMRxrSkn7QP/hZ+qQ07Uk+tNmjobO2Zc2dLTYYA+RueL0f0bt/oRAUZfgFGhT724SuEOYW
jQBAUOhF6NIXiZgXiYtm2NuALi/AMBGilF17i7QJgWauHcdYMMPlENkS4crpp+i+zqvoHt2S+S6B
vNHCpJiGoc2urPsLeelCwepQhrF3PwdlLX5cWnwG5nWzEExJppvFu9uk22uV+mWsFBS2YVa6KzRc
AUMSxiY7uvjjvO8FCpkArU3jD0//MVH5uveRBK87c5v2+bDz0C10jbn7D0+n4ntphqgc+NWnAnRp
fwvIWv9TqKp6DsCDd9jVCocuvUKOw9KjDx6ZReJB07604vrs54b9wsRmiorkpW7G5jImMXDa2tyX
km8zAMc3KEbZL7dJb0Ps1lNksqapOs5PxpGF+I4kvEJ7H+SRPlz6CIA3Piio/MLR6mcr3UHm3b/g
wJPYY7giS8gY9jlZVW2jvIQanuuEkHXNxdoVLP0kCmwFky7u/qmQqzKY4/wUKGPVvkq/uB2SGjnw
2Thp9zgeYvt9sOoWzXZ6egSxm3n6FJjtJ5Q8hnWaY7ffaiyEp/ERonXwuPT7C418E2wKU5eJpaUs
4Du0tw/kmzeO0S7fuBUQU3rq+/wwGMuNGYLBNAGFNXIBaIQfdI9KboNWBV+QK+r2AbiicBYYfGa+
9vKJ/BG43VbMDqcjTcz1xI6aW6bxqckTdfB1W0XTBeXF1Xc0jL0I39NoOFkTtLbBwgF+xqaSJwqj
iMmIq23Xgyx2D/BRvwzcokHFUxlzb0CUp9UisUx5bw1BfQH2xQCaFaVTT9YVPp+1Fif9NcOOs/AB
hIDgMM+d774IxJEeTn2bhBfIoG07jif9smXxsAGTXru6bfX0BE/m3ZFMEjR9GzOwAZJGelSk3vga
5fUexDvGD8u1ThAunb4IMAssffT734E3y9i5vTns0F4K1Kae5LvoW0zNZj+NvLqbIqdcZKrk51x3
pWYJ4NESkkDz6N3uCrcUq0IWh9IGl+KNZAawUOj6GL0PdlWzPJAjx8drXeUOavwsgpJrb6pzA4a0
l/5nLa3+JWZjDI5csKKFTWi/CPB/bVJLjhsKAmvr2xzmNc6L9d2J851syuShb2x+ZYUNYHxugr6q
TZNrLqr2hF+cL+ScOK/PoKg+l6OXn2yV5Sso40JgUQ/DHk/ABd3SJTJS/IRpjxozeHwId2qhHm9N
xsH9Bkhc/uAov7nkwI8uuiE0P/N2NFZVw8o9DTNULKCOKT9llj6CAWe74GCG+RylzQhshRnsfR6k
R3SdektshxZ9JsTzVMT8bBoqBIEuYAAQku1WRhXEh0oPdZjQYWbc8DPyldBEi1sUw4DCWoHKhh9o
+B5m6dUAFgM3GoEKpvYbOjvAsFVXX0MPOXWdMU/NVgJp1QeXMSyrEzrivNV7BEoSaAFIpVx6OiLq
QClPEdAkqr7GzdsaFGFAcQ5cROBIxg+S+dihmLaeGvSAjFVjPaKV3nrMRbhpkaW8o4giSW0gDsJx
gewUeHb91JsW+LVRewp2bPRkC9UCc4WpNKPVayId2a6dSk7FsvaMzTi4Xxg0tfYZ6JgWnWaGcaeo
PtIQIjX2J7cXb8N4VMkmQavyamyEt6tLCIbRWd3Dv3onKpms6CBPXhrSaf0W7HQyOiKpky6oqtU5
HaiC03LYJG1gAKRc9Afh2MHRBGprro5lESi5RlRYaQLZqXTWqjHZKmCA5pVuE/5cE5kiqBKuMo5t
D8sBdOPFkN2HGZ5o4+Q/NFEJEzAEx5EFrzfTkHqQRHAKuYy7vE+XPi/EKjW6bDOP63jSnOWJvZ/H
VoSHb1OVF1qiKrzsXo09zod6MvB28/o5WmxBUjce8uRYxDI7YbfzdpmCFGCfP8e8qodj0R7JTjO6
KLRBo2oS1Yx98TXYfBoiCAb76KW0I4MtyOZqB/77q2UJUNT6RgNCd0ijo4wKpB1PiuvkKvdpFIDJ
qOSuF4b7RBbbmPagj+jvhTYNttks0rr3jxRRoiKxagWU0Fqj9bCjQqukaMAhRVM5pGQPaMYKFzRE
S6x1+S+v5NtNf58A4tKiCh/2uYtO6akpjp2+JKONca94AczQVBzpjtyV048gJ7ZH8Da+z4kpnPwU
WU81+Hz+vCW/0Q7NGlJaydbJ42xFuuH7QneH1ficrFhrynMPAP7ZzfNslZvMPo5e9UNEWX+yZP92
iVOnP5HNC8Cv5zr5kZyTjujB1oA82nsIeUZ00IHSGbxqhfFwK1NNg8+Ppmq+iPfOcgdlBjJRmYou
RgeKSh1FIwqliRPv5olzRevXWrflf1+L7O+veFuL/XpFWpmVpX1ELzZ+PvFj1GTovCUEb/A+xHGH
fUo7/KzcvNhOfBySFwVxnrP27LiGPI9MRHs82g4dS4HYIdt8GwCgsk8t60A2upRejX5mfUGbAUhK
X3iHEwR4u4SvPhmA3wep8VJ3TfWttIOXAB+Eb6CCnm+AJ51vfnOZ0eg/QyrjoN2lnvlflvh/j4EE
GLq8wN+9dnvXPTWj5yyI6KHgOd+00Kmd2SFsH8oudW26lw7/5GcWPCUTs1/+NikKWDuzQ/x70pjW
9ktsO8lJlmi+7AtjvKdLl/g5tDKXN8uERNy9l+gNeca16Kup2SzL2tpaCc6onrTUh6l5vzSiporm
JQcLXB3mqJMS+hV0Tu++ibi1zSIQwZLNQYVy0XZ+CWrQsl4P6KnfR77In5UxbcuGAdSq7aadhTe7
jKs3uw/Gtn0DfN2zW+EM+W6/xf9urxr0r1H1ai586eoVKC+hyazmYlkD2tpTH7ZPt/pZPrBmO7jB
uLzVzyRKmMjCJsHmVhTrnfhLHjvjkUyznS+rCB1lVHObjCg7cbt+ur10jx+cbdNwtbwt00bDx6XJ
oax8XpoWMkHlfN97bDlZ6BAU3oTEYA5IyiWvPW9ptKJAH8AYXWYPfqHUHn0tnwpto7iWRVBQBIJk
SyvMc2mB91Uk2H3Q0KQXfb9gezqvdDPd1mySbIvnjX8kJ3Bgj6mb96cBbfyrsfCx49YbmXnngQdf
rRyUZrUpAM/0rsoVqLr0kLYrbhmj1iaj7Eg2LwDBAUDhd+Scw/S6Hkrhm5utZD9vyxoq+LgsTQoN
JLNSKTKco7ANomUHMFqTky7d+7KRwFFB1dhVjZ3h7usOOzvazwQxcBA0pP0MDb1gkGhEQmniNiQv
etnwfclOQYxTz4AO4m00Tl/DDkei2DeHEwjFscejsa+NdEeXJCohEZu1W5oagWUdjw09hca3FaIK
BP/20D7+YZ9X/vAiKg+ThR+UcoMUx7Af/fjKnMF89SHEGkZu8r3o02HZjmlwgeBvdwKNB9oJVRV+
tZozBbhQJV5WPjjlm7GuzyV0RFbk8LY2NKa+Qdm5WXmNTM4hj4sLn4A9QGkr+e6xp6G2pq82mtJX
0LEt9bY52qJEjNyDgHAnnrnqtTAdsUgyO74vS8+5kANHAPRWaIeBFrvZURvgX44Y+ijG5uBbHNSK
roZAjUI+kk12LlB2alCPDTKDGzs25F2Uc3ZnteaD0JvaFKUkGsnO4BsDjPlQBIbIY+z77ICsyp6a
Wm6NLjSEurN7APn57KR4stNFobR0cBNv96ddLwt2aONQWd3uQ7y20wtkk8GPaMiZnX9MR/cu6sem
nN/erd+GwgCJLI9TnW9vyzJg6s9pIJeNIcaz56GgMwKTfzdEeFyj0Sx5FFkI2G8FxYaxDcul5Vj1
iy9atPHJNn8NAqAApCy/hxnIk0qv/9k75SrLCh/6oY8oBqU4peRiWYd29BOlM8C48+zbmPyDHr3m
k9P3as3x03hqzLI6WqiubqbAwaYS5AOLuAi67zaLl8aUFz/Bwf3cu8p5CY0RyX1k3i+eYZr7ykHr
vo8z2UNaBsNSdqb1qpxhLz0r/2n606FXYfMK0CYEusB+6PdiweUwXU1WptvIabJD44vszgl4vLLC
Qb4CSb9VdZb/MBX/3Oepeh7kqHD6tMpTaPXOCd/sau0PfvXi90gH6lC7m/aJH/Bj0ybuso7THhTY
rjgmgTVdO2FdwdPhvkKjGWpOkdOdoB9WP4Km7RvZ8Y9BVmZo5LkEbd1DKziA1EmwMkI014EAM74Y
RZmcG4vjsG/bw7fWXXtpUn4HuAYyWTqACU9t0UPJ1ynLyns0v5T3VYQGLyQcauTr3eLegvZasKgL
vOMpvyMTergMVKZlaPPFaFS72OjSjdSgD/xXGw8syJMF0sbyYOvn3uyI0C0wRdU9jbgXVeeC8fNt
Ul7hqa94AhLP94VKFIxX+DKlG4MgIthQvy1MMT63xKII2u9E9jZpPs4669WxKxalqynfZuK3+Uox
dPkwrsd4OgpgXXsrOEDCZuF6YPGocvsyYxYmSGMgOZBuCOMQl0yc0aDxTE4yedw6M3t4ixdAuKNM
FrtHow3cJdFROFX7uUoc65EhaXb6i31oyo/2lHWf3Vy8xTcAAC2JvQKfm89h9D+UfdmS3Liy5K9c
O89DG5AECPLa3HnIfa/KWiSVXmglVYv7TnD7+nEEqztLap0+Nm1tNCIQQLJSSRKICHePrYchAJpq
jmTlfte887siCXKSDrhBqSaBoGoZ+BfaugX3hM/v8cUUzx0kmXYtINybdrTNLxMevIGS4Te8wkCf
0iTGaVRiuoNKtQuiDACS9UjkdIvnQY9sCgSGAqecR5KD8AECo5E2KiruVAzRcfnnSPpMJlGiSCNF
6LIvDYqPyAErPWAvgnUW1PwBFeLxBv8Y3qlPIvANQ7x6Zzd2ibxAaEMtXDHoUdugV7Wt5DukizZj
KacAmMRwDY4u83vMgSxExWz8SUysX3lWb90VfWBsu6lrD07Vjifk2SE+LovqocJjHvC8Ln/BMuLJ
T1DcuwgfJlWDMayUpVYV4S+NwfLl765tUvbfri0o2YdriwwDIrsa+0XQrXBosmVjh+1hBmfpJqrm
2wPBvhrLeACOpNmXfZL0C0RWQSFH4Tq3ltXajsAYMBsdpG3X7hAaC6Sxc+xaW7kZIGa2DAcf3zoZ
myLCOzoQp0mreA36kCsmN00AsXNZDlt7kPnBQEnIuXfUcKYzOqi4AEOZ7zirW0dV+d+ihvmLrJbD
xo4De+/KMnxwRw1pG0H1i8qTEyCe5WfyGLltIb9pPwP90y+hxx4cBjxK7Fta/0OMfz4lpwlOlAKQ
cSQ2/RBi2w82uhHBXSFdYFD8dF3psuLGbtqF2aIysENZ0JMjUCLNk+kLufkMNKeiLBGB67DXiKK2
vbTarQuA5dPDf+c24M7f5ihFhIyVVM91lm0B5UZeD3fexhLhtM10s0/LZQzdkM9JXrFDYjmQHTcm
9sLE8McYe+49Es3DHdi0gVjX/rbpOctGSWSu9LSZyrfkP8byfdoCcePdlAHZDmptMOxuXNSMLZFd
jPa0taVmyeJ4P298dS8QG9GHJmKZ0T6uGDLRFdClLhWuBpHoFqbZibWXe+wkqNoVL4nO2QCecf/+
iVCnOQYt4jTpZLUngExAL5GBqPoEgU7f2gQlQOWFHPoN9dPBkNFr7JTWdsgtBQwLDlEedOeiqQpA
+VMBBhnXGRZkjIrm3cd2lFqWTYPsr/amDiWDAfyXUFpISiRvobWuzqr3UUwIfallW0CisU9QzY/U
PU6x8mo3YHxrFy5Ck8OCjLXuoTMXlTL7opJ3N3tpWqD+mHuVvTJLFBoOWBkIvMaPDd1ouIXCc5tw
3HN0GrqPpZ3GUDhD3JwOyFGlPUK6f7Zb8Avl4PUny4eR1J6SyIRm+ZLmuo2BkBBC8fpgZdJe8yF1
0gvowdoNAxf4pTR9+8zUs6nLvehAZjqbwt5eOvGYryOsVCT2IL57moJsSS4J2UYvr6HfE/L1bYY6
Ys/YnYSg6XNVvjCgSnbw9IHOgkS0OZgUHBixn/PWZG2nmqN8V3sJyaF03ow78iETF8Wfo2nKW5t8
qFkUmeDLW49jymJlOhCUrHskjPo8ej/EiEbWwMujnQ5uBcKh4I/ZllIPuYtaFpsuM35QBPJDkDKJ
Iqj8hCBPb1HNfsLe8WM085fgJg12RfBsRMYnVEHbZ8sAP2BvhyOU4sf4XI1pDu4lZVwBQrOWVRta
iPGkwQKMkfnbECRrFCnmqP2IIFwj/PAPFVffisBpv9Qj8vaGE7IHLHhccE82DP+ORbLHS6sDC04N
NL9M1g5errgfRI7vIu7H03xq2Mo4mDXWVHlSAUmke+jg9KjMGkGLN2A32EYWQHugw3hB4eUVYp31
ozuV3glgwXpJdkOBfLGow+ou8e3p3hMD1i96QAiuAGSMCnHkwBc/uQXkdHuWPwfFVC8GMPKd6DD2
RnZi+nCzUVP1qlmK1NoUEwrC+7w5N05QPHuogn1oXH/JrDpEXcuqdvL0WQxt8YzIK8obS/VAjkGR
XlAl5d5Rq47rtyGvxnkS6NWBVjUNcR/qOQu9ocWDqN9TM53EtEItEN9Ss3VLpAcR4N5Qc4z8Brux
2l3Z+kPBFRrtkd2wl9SLTLxxqArQW1Cv63TRuW2xQqVeNlj1HUIGV+rE0jValGJku8ww7Alsy0kN
QEZ9aLE4QCgpS/wzflv+mc6MvvwCvux+Z5mFmBZW5XcIwI9ggjczbAwzKDPrMzoEUAU4+BEOt+bv
/G7DaAS50LBb8/9/qttH/jLVL1dw+4xf/KhDNr3ad+ajH0Jk2YBKSLGg09sBxB9iVdjlsIBQQnq8
dcgIlPRVkf05hNq3blfPeGvS2a8fkLbISJoSLIf/PE1Y/XVh9Cl0JbPx9qlkdOqKFwuHm9dJRdi7
6Yu4DaHm7EKnNKQs489Q3qz2hh0V9y2kIQVSQadcM3bSoRwFqkAMv1yOlv1u6+ksTjYGRI3Oo74D
UButmk2tEmAl/hpLI4oY1XKDtM43+8SA3Z5SPInoU28dI+h1eqdPLrkbYmWuws5ZJ2XkLedP/Gti
RKkA3AaHd0+fnaocu+TKjFfzVDQ4VC+p7MO7eapUmeU6jIxqdvEM72KDhGgLhgl1cBRTh/lMpt37
2W9s5DK4XKa4sTGODvlfZzebo6e5zUodN1sFltBlzHHHg97Neyg7CW6qEEzq1PRF4j0oCxLafWLd
hdqjgrzaLmxFt6TOirveQ4F4S1b17DwP6hWUAgHiQeQLJaK5avI717YvoEmp3spJXAyHlW9cyUso
cZLD4vpxc5JRCm4mj/l7WQ/PVJBOZeiBrkVHJGC230zkQfasmu6AMl+wERuCVMT3INDj1ziK5QUP
pDW16GBMYHNO7fatG4MEmb4WFXmlVzVL1/HBYiCz4FinXO/nK+el/essic13G511KXdewnBMF6zI
5MvcG2yZ6T0mSiVXIURyBe+1c2ra6UgmiEMk1xaF+Hc+nmVQzRuCJbl13TUEGdM9edGhrZtdYhf9
mVpDFCfXOi8+FzIHk4aemUxDA84Kx7CC/c3WFXa9dGOWbMmFOlKVAXRRAMRDNpozrCAnGrQ8Wd0+
NZDK3iYDGKhv8wV2au2lOaBey3RxwXExuUfutFcaRn8S6iIqKJWWH2Y3K9DwxvMl3P6EBDvKHuxf
l5sp9+v7wZPh6XZlSvrRwgRNIjCp+MLIt3Fqf2EYjvzwV1WWjzJSC3RV5EIHbwIHSGM25vxX0aSy
8yC6l2VqeftY1ubuzqhQt377S7u6Mw7M7b/cvjgESMH7r9L97eqGXHh3RfBCc83/ht5Q6qjreDc3
p5IfwLDRazBNv5cWRBKMIhte46Z9stIseYoh2XiQjKFCV9uhZ2cbRXuZsA5H8afbbFpQGe3drOTP
CkR35MQcy1y2DqvPkS2MlSGKbKEgwPfYDeanvh3zc69bTulNG9SKgDm58szH2hnqexekV62bmI9k
6kxQewVZEB3JNnRBucuigi3nAcIKHgdz4ytlgokTJXpYV3fxniYHJ25yQFTEXFCTBnj4sRiOOVzJ
1E0IJaZDV29pcqBNslNs539QJ12uEZlHpHCDu/nTW7tHtVnkrGkyVyb9hfHyQv508OL4tUikeaLW
gOXh1pdWBzoR/EGTMQRXVKqsqJNMBSQyF7z2hwM1k6m0dzJCsI5c6BJ6IOPY9EgGQ0LjxasmtqML
AK0HOwRqwFYSe6o++swiu7tOXKr7curf/N7zvkDafVxDEXDcBQOaoTJWIN1CjWbseaeyzqDABwT1
F/AUclDiZu2x7CKUrlnX2dxBgU9VFfhCEKNZvu+4QaG2m+v0brX5CVIfxy4vFx8K9ey4gZi4aT8Y
uOwy8D9T/jpg+TfVqOKpRJJtpxpI/CBK6z1pB0ptYw34jTdfDQQ5v8UCBZBJz38kdnrXpqP1ouJ2
hB6olV8dO+q2bmUNB79yEsQpEgbWQD48JSOUcXMIdH7Xw6FRyn9EGC4zBIPxE/U3vp3ip5EyQBI0
jjxyDTBbmAnAZ2k4fIJGBbicYb+59Rp9nnoSaUQE1GY3B9h7cgM64n22UbvdZovi7z4RHUDyeATN
N+AdxiIb3zIZorrUsz5DdrhCUaKZ7ZqhTT5VHT/J0gy/Ac+TLkuUR1+UtNi5MEek1uwx+vbXyD6F
GAWNLJwAZdu2zVZGHCNBFOTpJzrLAyeZz/rf2H7nFzCT4blZph/ybIZjj0cwg+0+ZPXmHJsYHw0x
OXtKr829ElmytTAqwEz+ytGRM82SVs2O7EOcLvIJid1L2ZXl1gH9wGcrK2c+Kyd1zXViu/UeVUgQ
502Lmc8Ka2nY4xYE2pZnfNL+LuJkQKmhTEGMBXiUrbK31rp2fhk6HniwqzD5N+1+GauFHyn/6CWQ
HUGpTFJcskkg4WL2K+pAnrC4RNAQtFfxNKxQQ+Ufb27+KMLNGKRyOXCgOXsUahxV1nVPYW/la7CU
DZu5OYGIjTs1LsmS3ZPqzQkErumJOunQSxCGAdR1pRbNNiTm+2zc7N9nC2wj2HQqbxHxcq1kQZxZ
kB869a5ZX6jVsLTZxV5WL6lJBwR5QcwZNBdeeSjY1B4NCMSWXEuJkO03c8weesDPc/zuU+wK2q9l
B+7JcOTlo5GYR+Jm8KFOukuAtVoP+qaARl+kY9H9XQXR7kfeT0cG8dc1Ho7yGDZBuGzdiZ+apLA/
MdClz7R1Ki8OYKEsVwGq5r6Qm59W/GSyYOtaRQdQvfON7pimgXBFhZjFtWWsPbZB565YkETfVHYu
Ktv72iWgXZ3aKTqwLM0f9UDqr5MCGjoWyoXsKHH2SYp5nMZy3gIEfMKw7b8hW9ovO+6F94lrmhBz
ncAyahcTRJSTd18BRRYFOcZ8ZSJ52oGhF9wfnK0GOrOxVe1z5SJcgLO5V5/Z4atoB6i4u4AJ6QNI
MVWwbVDQuxUtR1JW4UnUYhkBfn85bT08Z66VRGpd86XN/xhhO64aB0FX+rdMwy6+QllOa3DdC4+J
rym4diGm2H+1poEtVRL30NIL+l3rdMaOIdN51wMSvkRebnqphuFEHNpeDvbOqOi/siqFHCTwF0Yf
Z085oPeAbuMsqEvIhuKR/GTE6t1266WznLFm3ec1mIE4HpSAaGQHumTfSdOTU9Wv8xXrP8UpQfZF
HlmodlAsiJ+9rDwVheE9xSB8OuCJou/Cfvyq7SnD28IKQ35wJKhSfrZPSGQsCrOpdnj8DWcs+Ifz
JJwe+tC82CZWGS0qNsTjgnpkGE2LthLhtuhH6JoZ0EFwPR3U0s2bTSbpuENtW33t9KEBsT6yF7BR
kzputqKRzabyrW5JVW5U74Y98FVyx99TfdvNbsh42jLUDi9Somm9KVt5dn1Fbq1Z5wpPj8Awrbs8
EcY60meBM76fke13vSgsBX0OaiW3MX49Bxepg00zyfK5rvM3G1HGt6hqNgjE9V/NzE9WqJ8aL8p1
Edkzi2aTp9JZWvlkLHw3M08uMSJQoJjaAhE5rHOCA5noIHUUmc6QpoCWazlBiBbFq5tYKqCVNeCO
irjIBgIA6N/YzhmBnOLi6cdvrqwXa2rZLuYCj+TSGJI9ZwbeElUCDfSuCTjEdMz4zcdd4VqOeC29
MF6ZQmQXL2HuMZyKZj2oXAHrDbw41DzfeJP9GIuufXLDqN36fpHtg0xAKU1PRh6TDcX1qBGvCO3H
K19O+Uoyd9yBQpBq1Ong5Xm19qWw1tTsAd57cN4duC22TpahXHxsH6fcB7Q/ibI9choAGELh4Qpl
kHdbJc+GH+/z0Fn/TrPCt/Gq1Z2TTsXLPGQrlCz2xiOia/gW+igoV4T9T5C62iHXa+EVBpUnECnW
1xDBmNlGTepAdXu7s5eGBAFCxzvrGTDw7sCtUnNTuwgf1pCGuDUdECjie7XPsR2gQtp1vGWiGcYh
1frJaergUYo2PXVj4i+J0dv5064KOz0VtpZnQgR+DS7fFKKE5QK3rfkNfBsKNf9Wei+VM4LrBf8Q
qYi6R+bWIBzSj9oxfPftQjAa25YKH0IT5NXKRyILe8PpK2dQ5hnU+BlyMe92KsQAR+ZsJ/8pj/11
YEzAGLRtsuN9FG6Q5EBez53wXESuHOw2AIUkabozk6z9Qh5hG/FtDHG+BRZb2XKmnm8NNmx/2ybi
eeTLgJIRrrezHFDDhU4D9TP6SlX9sUm9iPj3e/r+q6j/W+8vY2/OnZ6qcg21nYLp0I9IukIKvToO
iABs8tq0H3OUhEHmOJ/eCv+uHHr/D3uqftjCdZ9VamJnGQz+CVXg9TxGZaWxzkcgleh+YyOvt7ER
Fog96TWQ0gueXh9Sb7KXjL3eMNM3XHUJMol9VkHchwN53TtZA4HiUb0jsW9+0GTA2rzLnjlrGH6n
fQ1umszepALFxVFSlWeA4PM1yp6qT7U0vxO00XC+47GVvN3GsGgKV4YvXpSDf0xCraHCuNrcml4z
VBvII4ebVAbBSYyAXonhM1W/F0UHabrQHy8ud/uTpbCRiSrffG2S2cEeHtlgLpAtqFAhgluiwAoT
YWFenkiGJtNNoZvUa3fAdlIv9orWM/X+bmzihMhcZDkIVI38gmUC1pUQoLWqwT1WimGpqe197YAw
YGxfKuUW9g+VSPcBerQrMNwG2TUMNIBBRScwdQv+PQeGeAVaDX5nlFD9Gw2ZPAdpUa+hJDWdAflK
D06ZONupLOx7Oy7FshNO+NJZ+UOWFvwHgP2ob/TUW1j9OVyGCuUbXWKByB/vCvAjeAjFeNlJtJ2P
6oHhE93+ZLd47mxlWc/qQ95oZffAdh/zHMJIN0GirAzbrVAhyHAnCBLdOsySQ/DDuAeDDZioSlTt
I7iyqETUH6nZjsV7k6CHeDt87B1/blJvzAAP+7djiwk1OlWerUBtexKNzPeeXmChGhGKbG6VhWdq
00G7+MWU7+NERicTi0/iM4hV/4cvivDe6Qf+wKbkQmQIdt7bW5SNxhvyGrPpD6D0gnusbWcvMluj
Da8hhZdeuf41F/grZq+8KZ2Ncht7jQglCoSHmn2ObHDD4b72r3nYgI8bD/8zMDLIQfldiKBLb58n
lIpDHLGxH9qiaZeFmQ9fYs9+7TyZ/GFVLYbrPJRIK2yVWPLmeBBaHQLBIMgW4J4OGnCj9CPSJJ0Z
nX3TeE0Nn88Lyi4xs1MRh6+0TKMNgguU68K1u+RAizWP4zcIMHy5JjYv4vVSg5+ejRqvCs38RfZ2
UIB2aDvv3eXNleyQ6UzxYvCqBQh7py1AM9lnCXnx3HTDb5kPGLQEF9slTsP+4gJAjVKDNvwWQxpA
MHBvWDLytz+PTMxous8z+3OOlc0ZFEz5Gave/IwdSLwTg/HJtaPoaMfRJrCy6jFN4+7eSSQKWnoo
gw6IuSxrn7Ed9RqdaE9B4H6de9novDUAfxyxOMKuxeEGJC8RISNfOoC4biP63LijVlR5zupf//W/
/+//+T78d/BHcY8y0qDI/ytX2X0R5W3zP/9y2L/+q5zN+7f/+Rf3XNsVgoPDQnhgH3EcF/3fXx+Q
BIe3+b/CFnxjUCOyHnlTNI+ttYIAQfYW534AbFpQIXTr8Z3taVYFIOkf2mQEDFcp+YbUOdLn+ffO
WM372KAPkyMQK9uEVli9EN0OpWYivThTmG1d4pWDXCpfhGMVbWeVwSRqf2oDR3wJUQhzW2bEiYhX
yMZkEAgBMxEdgsT/aCPnKktXDL/xA+SJUT2rDyLPhrOtD0Pc1psCDz0wMv3Zm9bqC8j0s53oGFbs
InNq1CO53exCY8mZJoCaAlv881fPrb9/9Y7DHfyyhEAO2uE/f/WgxyuMvpHOY9tH4w5J4ABVU+a0
zrhRvdQJkiZ6OdFPwEFXLq/vycMB5glQbYYysd971blvHLLQ/TBPzzTNhj0oiBUbByGa8CWNamsV
20l/lpDEPFYleDJG5KY+TSB9xtfrvGlX8E+jxlu7Mh9KI0E6nug2M+vxToWxfeDcwjMXkAb5H36X
nv3rl8MZor74djhKQxzhiJ+/nN5NKhel8/njvEh3SgFcfsE/IUNRXKEo210B1X+mx2HU5MaGHnnU
1F4o18qvYwmtYiv0XhEDVmtHZDlY0/BgCvMGYg1CtF8sVZ+lXiPipfiQx6z4LIwSkkFlD9ex4MdG
3odGUd+j0H6DhL14LDSbfgVuW9AdJP6RbKAMS7ZtCf5H6qUBdTRshOblR9QMqrV1xIHbs7MlglPx
fpI5WPv9HJDHwQdnht0n9bLxgSIM20do14vHX3y5ed841t6FcscvS3tSmLOU8A66k+Tnpi4AOqlH
0APLX3YyefRH3XvZU6sPiBSWtYhBAIZGFjndogP08JB5Zf5kKbPeGOZUrKmXRvd9Oo8uQN57N8cb
eWmxtcXb5AO5fNdK/VQ22w11VBYL/8Mvgns//SIEY66J/wUUsyVgyNLWt9OHJxWeLNYIKpngUeAV
Bfk4Nlx6E/TKhDOMqk+m11ivtAjjRjecAuEPFyP0sEQzakhBxsmZVGVnlVgSj53lYem09sqyXLRa
7S1CESC0d6oY4jJJdaRB1EHNf2ubJwtY4m+bxkWVzWi76U72k3lk3DWPdMaHxK4WeTSi2gqJIrbj
bry/df/NZzbwWm3/w7Pn58e+/jJBAOVw5rieBSI6z/n5y0zCmplpxvwHOTQjUrGZtzCBX7i3IsND
0XdmrrvUy18KJta01iWPug6B0ut5D4ZbEM8ijVi6wB535a5BnkE/Z2v9dP1wAMjo3CloucGBzND4
QNDJDBFOC6Z8WScm6F0tll1NL4kWFGyhDpYZ7x3IzkSIEoDW3eAqX8ZlCS4b30uvDupc/vlb8eTf
fmI2l0xI0wLlLuP2L98KVlQ8yNvUeWCQyz3bWjAD1CYJSti0yi1xogZOHK+G8ho5U7r6QL1cQNCA
6JLJBv48AGNdUMkTtbIvR9TBDU67aurYABd31iypFLAQoOeAFHJwFLpiMA62UpXy882rcVCdJhmk
G3sdGir9GKQYkRHsqKm0rXeBUApH+2828it1qGl21n5kGxsXS21uvNSa3nshg4k/4jEMXREriMHU
5VR76okqaGz5NWS4qPeDt8ebBgK53DuFytI/gfErfk7lJraaaZcLFKpoOysGB88IBBXBmoIdPwj7
XRTjC3fRNd7waGkASQkgMlK32Cnplu7rRygopS3CcpAIC4Mc9M696e8h7l1eVBuBZn5q/aObyS9p
rtoHMhV4da1S5DA21KQOMwWEipmv//wbscTfbh0PehueCXEBT3DswnX/h+fQ6DG87ka7eghDU0ed
889xU0ff8h5Fh/7gsHtkfiKU56EAGPx64bcSjBjI7/svJdJKG+imgiVDOtHTzyO9umPYwIwnLzMi
YFzBxeL0cY2YFOhqqelG0zos1fTYhRKsIkG+ibQiXlkYxRk0sSg11U3sMNqdKzXLjW5mNchHK1cM
O2oCaPQ+JTUhhbyOUGq2dm38ygkRFPlWs44mp/0AvQZaHCujup6BQwhUTfuUA+o2Q69FBiIJKIGZ
M/QaanPFnW+LD9DrMhiateozNX8Efc4IYA7qvq1EvliWVFfH8oK7pAP+dQCI58VWFpTCGctOqFCQ
T2ZQ7f2wNF/AKtJu8Ez1t+QWx+A/L5Hr6lsX9U4ddhBkd3j7epvWDiZEgPVwmrZURYBQfHlqFJ9Q
NwrpxrHqwidwrnPU5yBaV8tmPzbICABWIJdgv4jesHzKF9lU+c9JN1kr3xjSuxy1oTtVdNaeZhIt
MoC3mXqWBQ9eOQCcDJ2szh+WFkTjEJwGNtnVB7KLuh3XjbDV0nSmdxt1kN+AUTZj9jyHG20hYtXc
uQEiKDlX2VcQwB9IGbKN26MYJu8FRYzOMpZjCPwE5FNlW5u7IULA3rRsG1fgZl/dqDk0fv4MMENy
x/A4vI7YGEHzAgLXouiekOcKIGcXFE9FNjWQCSi7LTWdKlX7pkPhODUhwmzfNw3bxMouroiwm6uC
pfLBqor0jlVya46DfCDTEPntyrf8aWNrm8WrBsods7vfp/nFKvM9BWshGgR2w9TZU8AopAyZtrWD
RG10xwAIx2LJBXXbi5Gb16gWCOoVzd726+pHZyWvdjy5wLw2/hLbdH5fmXaz5WljoB5oAl0DUJyb
MlLFw+/mSZP9kJXVFgGLbl11kMTLo/Kh1GgUlEFCJVkDUXKjgGhjk+a4pWCjg4BwAPk6E55SblQh
Jz+MX9yiWE1jMT7HCQAabuWYyLVgx47VLQdAo8CLVJMbirRcAVg0HPq6rZGB67s+OTdxUS0bk3lX
8JOGW9stIyjOFOMpsRCdR0mifHQsJAqcInS/AVO1TrOA/wiUd+xaZGRoOMoBvCsPwmiLgqZp889P
QvvXtyVWDZzZDC8GxzRNPFN+fhAiDFW11mB0EIw3EWLtfaSXCDIAuql7L1TmDlRhiIiQrYN2VNh2
T1PrVBC8AUu+I0vzGnc51gN9lX0v8KtEcRn/fPNADX+ARLUf7aSmWCGeFQWSVex/Om9NpCpKC9jS
GSQcIYy7DJomm9cRNqqPl4qPyUWFrXVPHQwZkPt//hrMX9el+msQDOsG/Z/j0A77w/tADgPqvF2m
Lu817dLTSFLc8gzKxyDxQhjAtibwZd5u+jSwV3ywq18fBjSiTFHkT3d/WILPDpmyePnPl8zNX9Y5
0nRN18W/nIuHB//bzhNIUxNCg1F8mRf0ky9rMKEH0VfEhFMdlAfbTrKtPJ9t/zTTO742UUr1d3MA
3sbZzGwVfYXUxs27iVu5ElGVg6NpTWHOTHrRsyXA5VKk6zFsQByMlMcqT8zwwQiq9zMIIfBVrwDz
yAOTr0Z9dvPLIZH3H7bjtH+4RUIE3unYBnNsLGzH4wztn3/O/TgNUT2JZDf6gHqJpQ1Rlm6C1LbE
QhMBJPnQTz0EdTXgpFfJPYre6k83D9/gE/JD1rDoAx+qjRagDNEwQMopBMF0incOUKBF+ChYVh16
3UtNOgRIBI/OEJxCzqBV9df4vBcJcMKm+Y31x3/+DVg6uvDzn4ub15VgCeGWlMBk/fznAmqRjchk
BbsZw2WXyzkig9i+d7aCHIlLcKjU+pBMQQMecNi7MQemDQTVi8QBi2OgOhDzMYmwdWDZ2xFcziH2
C4Dufmjf+gkT5tb/4deMfyRbRwM+/DGCWfhLPM+2EOHhrvtrFItB1beQUdhsU5Xwg4Jc+BKVQqhg
60XwJco8UOCh8NyVNZCSfIgWZEcFkNyAixEJ6CgPv3isSCF2JJyLiZzDc4a8KLnlhciPQYiwCzUL
AVrqJu4ZSB0jrJaHtjwgY/YNxVbxj6y8YNGIN1Ie2MhI+e6LphpeIjKoHriftpuMVdWpTTt5QBK5
37Y1n+6BzQ5WeJRbn/U8XetHP6bpfR7LANOjg2RiWV7MIMQLBAyS3QWF9mc3SIqDhbvb1OEhBQaq
QJ0n47kG78aFvMhMzVFV0w7o51eyk4k66TB2lb8ysexfzp9AxkZP2ZhDt1B5HmzJ9uHDXNlu1Rg3
xw+2rMuzU8uqlegr6E3SEPooAfDX1krr7KONfAxRF1oDrUPA4u9XDSlq7Ald5m2x0qr2AQMLYgrk
GFQcTeAz3TRfAe1niVNcWgjXJ6YPmjxldEdqF24RLNvAjLC6Hdep3zhQVZuScQkCZbxRnDZ7lCqU
54n7dw4P0dImlfrmommZgFaIyJC/CfjR4NmPm0cv2A+QYEs82nmC9SJGIhEn962EzDLN4emJQJwO
0gIlzuTB0yrZITaOALTuJJud8DVCV+H9/EmZN26ycZxW8xwRVrzxFN/Jehs1CZji9DircfO16Zly
Pc9Q+NXVhr7lbVJpTtEKQM9yS7PyqfQvURocXMFEsQQcEIoUpT/uUjZ/Thv4/ATpls/kTvMMSOsv
WhBpHqjphy7XqB3UdepLoEMVgE8jdawTjQrcwNjVJf5N6KrIZluAIyDXfSH/iEcg5/DNcEXfzTj4
X+2iiU4uuOHwjOk2Vsj5A4ge+YM9gQoLehLeunVEmC8HI1lAsSW7kgtqDGxA2KBGGllWsbZi3m69
DmzCTfqa9mm6GSYe7blhlZ/SyccCRKavqIBsVk5bWEeojg4PRtd9Mys/eUVdFJYSeWte3MBL7rA6
dRbUkTvDj66SxjXyi+Q0NW26og9AZPzo6nLGohsvoOoDjf2Afwr6kNR/KkrPBvvqkG7Tsve2DTfK
L5DeXo6s9jdW2gBa6iGNY7THPq6Qe1AIBi7xdIn3ZiIZMNb4yhB5ZItyiFi19PEQ880gv1Kv6UTd
ysHOf0vN0PBQzwTh1XmqGr/hCjGai+sp9ghBjGjjWwjkUbPKa3YHSONu9m0H4LMhFVBs/Mb+TrPJ
UhpbiOyKJXbh5qNlDPwhs4/UN1tyICEyVLzNl+oabX7AngVSK/rK7RT7K5CIADbU4KWJeOz7NeuY
aIxk3ZauQxWMn2yev19z77h3KCfO52vWP4cNuA2KNX1qKlDBPkmJTLr+AH2g60a8uZ+v65+umQYN
jfG3aw6SGoT9yLvdtfmw6Y1EbFXt7Uvk5oBBUyUKO4wOSws6HVNVo2wVOZEykmLnUY9rFEAr5ilk
3WbPFqCOWLgBVNt0XYieo0dF9caP3M+JHUJImmwM9KLhiU5na9lZbIFSOz83klUY4QVgJ/+PsvNY
chuJ1vQTIQLebEHPIlneaYOQuiUkvLdPfz8kq5saTceNmQ0CacEii8zMc37zHDcVfI4alTe2IOkz
vMv0ucpwpBy8R9kB0ICxUaFSbWSxVBP9icGyoxyCA5i7HsSQb2Vd45Is7qIVVqjToejT1dcw5m1E
Cy6nq9Dd1vv0WQ2t9n7S7N2tR1ZNHX9mV+zlXN3cemfekbxfVWV5J/vJoXU4Ysemjs1B1uWjOpwm
M/6cq7k7uEaVronsxjuzHa2jmuTZORxrdurjOsjLg5sU2Fupeeanopx+inmb5k7za0rnvzhB629u
QXIhroMcTDjCd3NjcrDU2/BxDNCRyXs9+6ZrLrliBgGY5aTT6t9jy0CIv52zJ/nkcSqsYxyP9gFp
wF3p2sgL6bNz18bipzHoFWlSBXFL27XOEavG1ixDDTYdltlTUnkrNQDzoDSbykSYIwVl8d0N1QsS
2kv6k6iNO/ImxwAFRKQXfytd+FeFs+uHParJyhym4LlBn3KNDYMK7WP+ejYs/vL4x3OjLnQf4UNA
mxNieAMlDMFZA1HwfzwPi274fEVTbr2pRMEc9fNtjQbIOkix0Ml7jQ331GvfIeb5Qa83n14D1V6g
GrdXiWW8eaZ9rLJl1trTVu6M0ZEx9tp9HiXkcuRIYpGBqKbnwNPKo4OZ9EYOyPLdrMfuN6glKQY5
Q3MApu++zJ79INtnOyamq1XDRZSE52E34ne+PCnzQoS+TOeFr117GFWRbCu9Dr4F9fY60HD7jd7N
xVFTiXBh8vdxfSGgZn0l541LOBCcdfI3q2KZEODSsYi6/G12xbTXoYJvs7brPpNy8mUHxYCfh3df
dof4UvXkuZhPyUc1FuTthl3DQwgG4mSjgLmWDYrVbD1+Nd871zB3LlKlO5GMynth8skvz0TirlrP
wk1J4YL4wSO5ur5dBcbqPniX8MlWcKgJFhNhOaKOQfwQSPpsZzvcjXNZ73Ehmd7mAp+V5Y1OMnQV
EMDMzvaseEDwYt2fWZJeSVa9VhMOHhF4gn0RJtiGXRPfZL8ttBOIZ9mkLhchGNmghc6zMmLOuaym
tRJbT+VycVP2dpURKxu5fEZeT4P7l7DH5rqgllk07wp0f1ZykOzVg96d2E6eZckeOw/XjYFluCj0
Hdtc7QiDyndAxbympqI8JmF5pwV9+D46BW8OZM9rLLKuNWBOajZuZKudhelaIXV3kMFHkKS/0tJV
L7K0zKiDonjNlxmRp0NYnfilVfHcf8jiqcBvElLICeype+qsnt1pX436fnC6e31pgOsGiey3ZmUs
9/zo24e5jPGwA5flngJL/+d2EjYuO/P4d6h9G8wQse+uzwiCeUayEo5oVy5r5K4yVDNZYce403vX
uDTwTZ7mWhVnI1PvvzrnCgm/scvW17JOvBCGZtXidLNM1uT4kKrxYxp56ROpcQL+wvvZ2Slteudm
G71t+DeTD2rM4q+ubLUNSHR1A97ZQInLjt/TULE3meIVGNtQrAYk2QORlCdZHA19DwaNXVQRWM/5
XG6KKU/eQ1GTyVhMvdhIJ++4Jbi7Wg2+WuN0TNYoNk0H2dqrznezEPW9HKqEm9lQYSykVflA8OVV
PifLzeooX1S2zA9l/L9flGzNiD7KF6Wg8MlmIal2wTSrJ4nyvOI9l2JOAtwPOMlcxQJkl6uMwG/I
0FAJCLAvnRwpJnCb6NpJzhktnawsm9dVG2440q+AJcXP4EDmVwO0e9LCDpYldSjYoqHGLkuuZhyM
WU2upbScTkZYDA+yLWi9e/S63HtZ0kP1uUJa8loCVfnejY52kW15mP3QhBVdVcNVHObJjZjD+foI
tU59vhvBSWqDI7Ba+7k3AQhZXlzQFWgWaKl7J1tz1nlfy0zyNLIV/3e+UylI2y5UX23HS1eZem7t
OjmQGiteZtuJd4miamtZDFO1Pbt18OGodsR/MT6l4YTamGxUWx5VGI13zBuleBmTvtjmMSF62ToE
RnZqJn7RrmNbdFLc9EV2zXKkygnUs3FfHiq6od/g+JCSfWciDwWGI+j/tB6aS2pgLZAmmbYmv95c
rAqfX0A53MYCjMWEY8P2WlkJj6aq0R7irDcPhB4mLOGWOVSAIJmRfdSDOIwzGHXEEfNnzRuySxWJ
i6poSgFYdObAphnYCS2tVtS0d8EE4izIquJZ1mF09c3KdIBYS1XkDZjGLwehSU4wabAW9KLh15fx
owZ0KhCYO8qiHKGXW5H06pOs0QR7vclKk61sE1MyPBAGuXaXPYYRw+uuJJIkiy5hT4T7+6fZGb8h
ldOeZHWrAGvkH7Q/ymLYVCZMI+gCsigvQ62/GG2anuWTvBl6RcTqBWWJFyovqrXGe2PNP0r6MJij
ujHUrt/wS1Nt87Zw1nJgX2jK0/Dz+tc2lTevJ8jmwPKYZY4N/T5J450upvxZdrdyErO6OutfL98N
Tc5A1ruX4De1gi8KHz9c4eyEsrdjGA+JsyCzFfd4q5J3yehsQfKNZ1m6VmG4QdpwHHcQar+Go/Nv
AB2f+hVKBwdRjs4mNeE5TKBgH/rYza6XoHEXw4Xg6HUFMjNZg9zdOOZf/QyvG7adg7GfJ8poPSSh
diaf3Z5BAmbrZEzFX8FBhplv7arZ/6/tcjxLc8bhLy22ZLmcdUWK6K5r4eZLd/RbUYro3IpQh5Cf
WTpDU6Qz2+/XW6sc2wDLXNeeOh5cMlj3jaH9kilh2xVItNW1vZMpYXZt5wkjgqeWXajsFcTO6zSg
Vxxmg7e9eijp2mvfRe2jZ3rVY2qkbxIJU8ahu3XK0tt2LJ2kZP3JhlYJybjY3XS2UqXOToJjS5JE
ogQF9E8XqbGVjKJaI4UzbqahSCbf8fIHdA/jgwRIXeskTMoe22Z9NXfD8xuASDmigG6rLm8aQspi
NoHs5hBn0P0zXmUrFmMYHOPrkCZDuB1D4nSlMqCmqemFehaJt9HIjj0Yy2VC/eIhzMofk14nR1mS
9W6nfw2VdfKi2sq4nji03VsGWscR4tR3k9P0L1bSNZu2Es12WIqmojkHOw6jlWwtzNi7r2rzKBtl
Vdn3a89QtUdZwi8Hed4pK+7wYP99NlXbRmFtP+KU3T4pybnT8+FRW+zPh4wUuhe0qi/bZJ0dKthY
RQMBoaW/rPOSc1t3+qmPs8ttoD2Nqi+Lfww0cou0OIPggw2EKeavJ8kBcZYH+0J33fSSs09AdEEj
hBU6e0XJ9bs8GOz/644d/lZzAtBfLdEjImlEKRYWAvCAoeqtkyx1o2LdYYzxXZbkBcj/tIpxOt8Z
2YBQd++GTz3x1GWwnCaIWmX5dkfrvklQ3V5mbIVlnYZBEU+2ACSV5nhAzm+6/JNiZK3XprBdJFB5
++Qlruu71DCUsyxNAzzacdDeZKl2hv5UF+68S8mcnaJQ4Ci5XJJ/76zI63ZtUn3KHqlWffWQxSlN
V5ZZxtgSmi0StJCAZixrfQ+17MtQpd69ujRkS0NhAmZFEBaafjF495CNv0bAdv01lzp0HSs99AtE
wdBm89FE/XLWm6dsgSk4/LTvm5Iwiuwg64ZFDEgBC3sd1BSK+eh429w529a4shM9Aiydmxd5GbwR
GzY8dLc9hkoc6GkQ7gJ0npYWE/7iaBBSk/1kK+DClx5Xtr1U1so9G0sU272Twlqehsa+LxtkeWlV
gvAvMJ/w7wVeQrk36M+3u1CZxLpc6pSQVjPxfm+99RsL64TZzQ8xDNUnwVnSIXz8F/Ku+lNFNlLW
13jQEzZryr06RtWn4JiUjaX91ndseJDg5Mi91N+G57jU3NVAsx9aHcWaGR+ndw4SCKAvd/VSJ+9k
nWyV/Ya+Fn+2ut7wNbaog3rlDULfKbMBSa4ViCShxH8EgLKRVbd6eVfYbXjuXLPZeVYyv5hpcFYw
6fh7uQEyOcgbTOGvNU6Nk+/Vijzgk+jiThyVWntIA84Qkfzk5G3jzZj1uNNAgITP1F4ussGYdXH0
/hnh8pderlQgB+MWMB7GvNaLsd0NbqW98FEquyEN87Uspg1IY4uwjS+LzZhwTGOnENaR3q0MRd8O
QxyDHWKoB8LRr/jm3Smtob3Iieu4IrC6FIXNxF5OrD0gwotO8OQ+IDC2KYU+XryFHJSMWISqVrju
YT2Ryg5a03hHMQxJwyQrV5qXmu+KnROtVfIKnltlvNdl8zlZRvoQEv98+Y9Bijap67zQ7XOOrbai
xAl7pXUYgrrkG7OO5M0wr1mx7L1t2NY2U/R8N4HxJj7O4iuLRmNysloWX1ls8VNdzZmoHqcpNY96
6ikrZKCmDxXRpFXfWdmJkEv/DiYtN/FMkL1EaSrQzbzxw3MR7UXwKTsZvSJ7ycH/1ctQ4ILkmi2I
hiT9u6mc5Qxl2309Vhb/eCy9mnQotpUyaGvyh9nldokN9OBK9XyryTTWcR9M1qqurfIkG3AXyS+Q
37uTirDvR57xXWadecUlzN5nU2VtEzKfH33drNMFsxQ7mBiEZeueYpRg78cey/MrmImRQR0nr2nV
fo3Uguw6UnZI/x1Z6ZlxHSnRTlhMPk5Fu4/wqvje5LsRwapfNU6UflX29quFSsem6IfoXFdKclcr
o771LLt4JtJCbsvpzb+6ufPlqKSYPjsxR+8twfg1qDJxESapVc0ifgcJNnmKm0CswiytfkSDi8oD
mbMkYEVVyuZjjrwKzZZG3CMX2R/cuvhk05+tq9EkFoXxEnpPk/uNDSeY2i76tRidJLDePvNMc1ZB
YUUPWhvoe9dN7H1haCSJwN9j0zuMn6ZdYGPD2qopwWfHgtBplncJKq146aEQrEo8QvaaVxQvKqkq
6J7evCpNUb4M06Det7gl8r0rXmQPa3T34TylD7LKrr1mFbuuOMj+c9hbuyrT0rVsJYjfXpBHe5SP
klWuGNdY7XSPstQKw4NvhI+JnDuKamVr46mMNCwvxg6NAhBs+U32HYusvmSRBeM7UgzMdKLshdDV
pU/z4psRgZE2kfQ51q4LtnaG1NFoxbcpmFDz7Ez+KfDy+CjVH7K7ooFNGl029rKILoNTtMNnYXTV
Hme9Ziur8TFdt2acwaXI9EOhi2ojJ+0V61jwZXyx8xZKnmEewJAlT0lh4ttjAu5unB5/qqIPWAor
1mqiyU9lC8pITD0kr3xIVnZYd3tUvBQSpEv5/3Hwdarlaf85gRbiAhq3Beori2JDC7MfPYvXWEOM
rNNKy5f1uTbO6zIcjGu3Oh9/69a66e/dbDZLB5V98nmKpCU4ScS/o6T1/MbR8EtoZ/NdxXk3Rw/6
TVU9cW/blfDn5UeU/UG/8+BmbGTRrizy8AQKTrIYGK99aLdvwqjNy5iFCWlMJuttCzJxh8Rh3Ps2
Of+/YLOvVT0nOAGw6S7WPO+baeAmh3Wi+oRYS78dk1a5C7yqu4Pc7W6NqFQe4wnBNwHH+5vVdxdd
jp8TZKCGqP67zLGoGJ12QKEV7+Ey8PKLU07dARnraR8HTXufTQqqwliRvJEg+pnFvfgVqntLN3gd
laa/uqk74kbDd09ZSGZxXGk7mAHdsRUzbq19bm0itD9f1OWHgtP7+EOxG7SsiYnhF9nvE0MN9pNS
h+u20Y3XPGrdfVkRhJDFCUjZPlGS+FrE5NTY616TXItDyLc0w/psrRax+ZqqI9lyI89ZXym2VjxS
tItrZ4d09b7CSPHaatdhu3eICF3HisJhn5cKrAaXsaVN9qSZNOwfl1cFvSfDNk7pr62ZBZG0c1VU
KJdWzyujfagp07U19QJlF/aaem2d0zjYkWKHjLHMXDskQrAEN66tlobTs6UjOC6nEpFq7NQWHVVZ
ZG3TdnPXIFuwjM3HYd7pVoBpyvJcrdfHHfZtULWm5tC4ZbsPpvwV76Fx9GFZNmd54eP9uouNe6eZ
x9OfPWQ3AeXVJ5GX7mSxKTEZzoWFadJiH5mZunv25hacURncs/gaDuIodrStQsRPZaXsJy9hEf9w
IpClsiQbbQX9yS4btvEy/tY1TolFpTG5sFudvGt19UXPsTS9zd3gzHrnCuvYRAErnuwWxHBuK7Ry
1nJiLePHx49gj2ewrO9uDwsK7EcqpXhIOJD/9nwoHA0iR3m8kX1vD3P05GC5TXm61Xehkh3Rrn6T
T77NHeW6uyIwpl3ncJ4DR4MqutityIsS4bQiPFyyp4VV9k91mgqr9WVZxyrj31uLVBr6LUgOGEq2
VgFYnK63smtbpoovWvz4ZMv/Ml2bRjs9CEktLI+clnnssONUJMvmpLhIjHj6Rotd9mbo4HqD5h2q
kP9yWbStxOHcJIqzannhW42Hm6zXRtc4VLXKNhbw1YfWQAWzG+DOoJzN14xogKxPMm88zGKEHCgn
x5aHHAm4QmIgbGg1UgHyUraxd6qXiyy2rVVt1QCiuKwbqookNTn+0ld11SQyFTvn2Gmdc5I2684z
5jsWYZPY2NJgB06/IfDFupLk7LNlR9miRdg2Lr3FMvZWL++8QPsaJovXsXVoHc0CzdUfVdrspklX
TkAaUtfMzvIymRGCVctF3sm6iITRGhx0vfqjAalxCIjLWNk5VvrdpJbF8Y962UMOJU0ebGu2y9cn
/tfD5Fit9n4QQFwic4R+0yGYtupijzgtF3BdX5dSGiim0EoOdqhualm89RmMUF2pnjLs9MaJfUuz
Igyl6/DglFm6G0SYvkVB8igpJXMTxPxbtL/38ACj/+89AqVq19PcIg/roSDqdS3BqzbMT7rqbEwD
r91blZPGiCPcyrcRtZ50e6OoztBjspOsv3Z2JtVZ9xmOdlbXtQ9ozcNsMXHsGImdeKT7amePLVXh
V5PVPlwry7zZAehbhFypK5ZLU6fRhjO2upbTXBs0B/+YBDXtWV1snBZvp1GZ1FWaBt3qVhe7wnGu
5UJ6N92aNA05VV+OlJW/tcty06CF8cd0/9lxXF6BbJEXOaOtuV91tyLfOhZ22cfNKxxhtgkEtLVH
xmX0y3AqzyNujGR2ikq9q+CmqIagKFu6oNG7ddjWcCv5lLey0q7txRRkMuJ1UqN9agzNUxWp/Jbo
kXNwvYRwyVAnj7r7IdtkDYjTeO8QeVzd6mwLH48oh02nJVb9JMAKPBVPsru8pIbHtl11neszZJ0p
1BjRENHs9cId9lqmgoHJsvRMMC49N8Q+9gIViCootIH/XZerbJF9wHK24LF7dJyX3rIB7qS2LXoD
ybAs1Y+FlfTNS5Bh+GtVWOF5bvicWdH4qWVg1msra8lDV5jSpSEAibyZjlMFqZ6NY/iAkCYGjQoM
zISjsz9k5vQ3RPsVJJQh9NNuAGtkeGCWTAQF0qh7UQKSeL1RI93hIL2tpkl8UJZ9F9ylYmOM0/hS
NoDJIxtlfc1NDteZMDoluBIg+Njx9Uuz/BLMGSKqbXlnWDp5XGdKS7JD/5Tlnbw0UVPszcZA7CkM
z/a/F0JrcN9HftayyNV3qtt8ysZb/R9957ESC7btP+e4DRWJ2x/x5NvIuW/18u5WN5dudIqQzV5e
wR9PutXJF5PMSC+7uBD+29XNzWhX2TlCW6HVnBGGxajeCY3t6GbNpo5n8PvZo+dA5FSK1n0pc/2h
xH7pXiWR+tJ02uzPTpve9UPmvcxB16yJuzi8B7SazWBvDbb/G30peouX7qwAwZEzxX2t4RsjvstG
C6mgp4CvC3vuU51YJTZsIV91vNe5BoucLRkosAyyLG+RSR+OIFoX3sfovWYBPt/pOFxkCSrnc5ar
w/21JEwCW+74cC3Zzj6bC/VRlryECImNbkBuOO/gz6END+18Ly86QNhNHhgqEAXq8sr8aqhBVGK5
4rqbVrU6G4b/0oKoih/yC7W/zVChE3Afh2KXpxFm9P/ODDne2+QG6EsPE07oTpm5QXvMfmgB3TyY
hRPvJ9OBWdaXQEuWi0FU5JxhPa8HnEbYlVLXGeHOqOeR7Skl2TeOTN2v7Qi6OvY+Dx2mSbEyntRo
GtYZka0fqPBUmv2jRmlvrSaZfjKU0rlMPWk12VDBNse3U/3sBwsO59z+hJDl7qamLY4ZZg2IAN5u
Y+DZR9K6zbyKQ704tpqNd9eoBAcsHYg5Q6i0rbp8ET0wcFb4+kBwr3zJ2ODsaqyw17I1g1x4rofs
jWB02q66YfbdLmqeyiWpisrM7FsOLo596GEKAEMKW5EuV4+NFszXS5IPvxd/KLOdIfSrhHdEheCl
LHfBXIjfirLhj7p06Ve6ORa0cog2txt+W6x9DRxoFIKMx5SJjSPUGlZsFD9qVg0TpmqqH01vv3ij
arwk3WjuE8cMtmnZB+8KNIIRKM2PakZyNO+n9hKrmXEeyXauqnrM78dIqM0uDGGi5aC80MMYgoPW
JHhFNnrwoC8XTk3VZViIbDHh/g0YWDbpzYBrDI2yG0v0T8LX8VHOIS/CjgCBh1toqeDShDnjbY6U
oWlM34yyRGmTRDquUF28i3oQ4UFviUuMjsOlqASar01gE4mgeGsQSzEzW6BPBiZMtwbFtqqzAnDT
qXKUc/PG+TDCAK1lUTt3NsTi96H7YS/VAR5Qh24JDpIlqHwQzOFeg+uKAtag4I5qKyfIw+ZmCDMS
P0uDrJOtlsYxF7F2+gCHrVZoEPpKNjv3XgtC3HXM6Ic6pU9NVSkvJdCufTOb+jatcuUjt5SV7DDh
sL3uqsQ8yZFBDlRHWq9gM/KUaSr53S8riNZKWe0S4z62Lf2eiOSwDTMFB5F/6+RdHYtqtYQztpM3
9XAIORn10+jyj8lYebHqVL94xYssGAU/EH4G6O8wFs7fTj11yYZ9d7oxYfCtb6OqZXxolL3fTIGz
kw3ypQRgH7DwCRGZX1yxHaj4SteItwnP9/u+1EKfhD4B53qedk7VOBvZzQ1IEdimx7q7tP5/j7L6
qHrtMF9SDL1/QJyof4CNgNSHgU8ymaTTrb6LchLF8+xyHKSbbEhSVT0RYj3IQbKevxfRh3ZYQlyO
cU+2mwj74NrvqqV+SFGd2NuhO+D8VMIG+X7NLd+cRrHXvQe+zghFe2hwjNqDzDLurbL5Gs07+gF6
+JcRdj+ZLjxfdf6kAqCzSNMICxenKMDQ8yYNKBvafrzP00Rd66kGGLhxz5OGqppUpIp7fReqkXuW
JVm/VMle3iyC3TXxq+cFgD/TFs/lpAePSvYESBjKy3KZsWRax9UYbWURuOhio1xNuyqeEbZ0u1Oj
tdO9NWcIWZJ1X0Gpmg+yMXLGaYsLc76RrfjdjndZjg+PbK0zFL0mcFyyUVbBtABqa073smQFxBiC
5hRwvMn19eI3nS52Gj2A0nUKIH0lize/6qvRjSyPS5+mUtqV9LRWHXeEG61Nz66LbKeuYGTKlnd+
VmD1cJgYX6elJKtUXX9DJjY9y/4N/7I7bOJZdZYeLjCix16YBPCZzINMgcgGSDEdGx09umCPxRZw
5NenTB8n1Wb3aEZn8lLqmhc0PCJrp7Ox9fndfBzrvgRcqSerKZvw21N6XAK6j7C1vIfkaPNj8+jA
7U6niWxrmjk7k+j61nU8e2sW6UcZlwogfVtZCdKTe9KxB4SAo0cv4Mddg6P4zSXQbbYoNGu6aaBx
YY4XeadYwI2qEgFH3eZjjZUhw769XESPvRXxJ1ZpQrFEzliSBzXA7bgJzLVb6ERxkwVJvnfGx8lb
dkQe0r4hz0cCYyqOhl7Pq1c9guWNfMaR7//oA2P7q0Bi76lUjfAQutmn14ffRRx6uyDSvH0SKMS2
OA6zSkb8F82vVjSlO3tBM7jNeIjrkr8V/Rw3wqbYtPwJOamHEibiViB7kASgzyvtpTO0b56mu74K
ImxtdgHRTsXxa4MEkToB/BnCbtUPfHuIEuR4TrXYdqEZoj54nor8OXlCX58FBCASERtAzw7E03Js
1mQ6NsPQsS6raXw3Alv0RdGeO8LxIRH7vxMrR2K2MtpNWGjVtmyVzB9MAKZ62q/QlQToFH1qdjd/
b6tuh3/hoZmte6Os1TuvAdvK4tRvvKjOfS2afgXd9zpHfZmz70+ksHkvmk9UBnexl7/3GWASveyg
4hZPOmg1f6gxl9eV9zBPVlZdsaxULfZjwvye5h/ofm0N3pncwzRvdJqfKtuEtWW+wQaojkCOOZ1g
9uKbcU/IQFGGlT7nKQAr65se6TOAb/aUXlSIFR0+IZNuypwFdsowm6rK5BLZIKvnkLydleBRMBbd
DrTod2XI85cu+FUhobuDhPaqEB1lnzBfypEAUhYtglNjyuIxO2tV0y/gMflL5gpVJsILQCSHn2kc
1hdtMjBDS1+6vtdeDefYg6BcKYF40eCFrAuUDdYjvwFEPM0D9uIXcx6PhVBx4kqyy9Di+aRBkdnM
CR8Gid5+F4EnPUbhwavajaNjnhgUNRY55vDYaVHN5rOtdpGN6GDfdw9AP9ZmPQ2gkM2jVriKr0ZR
BtKue3bmgoTlVMzrLsjro4iHQ92BzUVqidQs8HWlU/fDAMesMHOAr+C6kK0n2x85WKiUpInaDre4
HleGKLAvrgPMGdcc0VX2ru0itDMjdWWDgBRIL+znGR6DiQWQrwW5duRY7q6GTmHrHtQHYti+WbUT
KA71GHsCfnhVRfqmmqrm2CUIp9/L2wreW+r/1jbrKhV5Yfe7Ru0ORUmgC3Qko+Qsmmy+ThDiERQH
up+N87CD7JHDdjZrH6v3ER2NuTkKL9K3Vqfeq3pZHQGSz3zDIhe7FM7H62YCZNLp00/WKhuazOw9
NmJRk2dn4LP6hUdbR1whD1dB6eBBlbp/P+Hn9Bm7HOAmp4r8XP+h286zCDpfJ6d3COGqbpy4/6ts
+HiENz+Upo2Ab4l2Mxn4Il9Esnvvvk6TCP1gjFdt8ZJHc7VJO4DIdfczc9AsAajrIJtalptZidz7
vg4O2ewqzwECv8EU3WlG95pbbbFFueSzzVNl4wQNHx7Cjqj/9GfVFj0pfBLVWlM8N1H/LazNFiXD
yN4lNgmVcui2QV/nK15vcpdl486LeEOyEs0WPbP6c1XwZmmpeMkG8vp6xdElELskzrYzAeW9LZpT
lhVI+yTF61CqK7F4w+BTiU0UnmlkNJNtWwSnukRVIuHLqGr9QxloH5HuEKpp6juV88aqm/t+A3PR
Oiq6IojZJ+YhFYhc1G31S2hF4eNJbaj1L1R6Yn80Y6zJmxTD1PCxzQ1tj0JvHXbWGgXkwmme1VS8
VaYa+Z4xcvR1s0vk2OG2Ngb0hUOwqbWXHXSNTULiJh9t7c1+l7jTymlOZZv6rj3ZvvByDN+z0t0W
pHsuHZDFOmzaS251RHORI0FMDR5WK1Q0KZvulZh+7Ive+jCKEEYWIad7oXr7IUXzxG2OhTL99Bz0
ryzv0xoy7D+N4ZCTefIjQbqYxXlcTRZwvkL33BVh6HHPySslu4aaTZpVd/HQ8hvsjuYW8wzd7xan
TyPV3iB0j2BX65M5ud46Lnu8MxLIqWKI7+SlF1Z8R3b0Ls1qG+qwnQHj7Z/dBIIFkSU/sxW/a+tf
sWG9WcP0V6235MAi8wQY+66EhehMxBFN263W6CC8N5iNbpw8fUFW3LqMLPd+W6f1vgyb7CGbwOEp
Ufcoutk3uyzdZGzq1jrELESxYhy+tAEsbWavOg1n5UoXBoJAbrKvMzc8YUsToPZjRHezl1mHgJ3a
UUSJdowHA4ZmlM93RZwM+xwR5BPQcGOnCTGd+ygL2cxCawUeU237AWNEck3apowT5yFrw2gT1ueq
g9ZjCptkKgaQaGewJc4rfA4jxH9XCwpy1SYqeXMTSLwlhPViGx52gbOoXptm3ys2fgN57L62JO1X
tWN1qO1HaAx3wICMCUsmJPLV97ni5KRVffGhVOREvaQdD6VlWmsor43f8nP5MVowfSJ4LR/QilvA
yWAfwKni+tcJ44MFDGdFqFofo911ePgKFW9NC/8M4iIfIYIoPj/rwwfxdA5sSdV/aF7Q+xkoqQ/P
QgrJmt36Iyz4iUDHsPqAQjYiqo3EW6gYRwwH9Qv6kx4BCSdYy2IsZv2SK7CIxuhjbpNyBS/JBNMd
ttvKHFlkTfMY2ZyJg9DsLy0irpeGv/VudOstgDPOyixA69LLoFqmjnVmr01EyXtQ5lp5aRPessFc
9TavEomhBCnvcUAjGVGYLjSWKChqPkCjgP2GOOjZo6mtbCDjW1VVGoxTmu9un5JiRhsEjn/xTE5n
2vboiaxBCtkr3LAMv9eM9L6yBsefRGJsEkLAvmH1O71IPDzJ42E7l5c+qaZ918TBZeZvUWL7BGbx
NY0C8UAgtfPRpGLJqhX1f9g6s+ZWdawN/yKqmIdbYzzHju0k++xzQ+3pIGYQM7/+eyDdna6u70Zl
CUwcG6Sltd7hhhQ6in7F/GqbEwt2KSefRALoOpS7KUyxk1X7pPMhM7Q7YzFB7YrEhxGf3uyhK4/e
jNMq0o54sFTz32VX4jNSzvsaV75gqrwPwMHbTg4JxBee/3AG8TvVruBfscGGYDjczqC1HTsI0zja
hBmJ1kaigyN4uUsSKEMiRONLG7JXW0mv+jJ1RxmJKzvv5LZDO1RBh42FW0B8ICGAFmto+Z2XOxs1
LylEsjy0SWg/hsojqW7lu6Yzqs1QktQovcjdphjAbRoqy0ETV/Z2cmV/QqjDfkmElnDTzeAWGtJl
msmEWhBC35wyuRRGDUjXuExI0wW9NSVnuB31nsDf4pPd0E2rDxqKGUJpwnPLo4o4VPXLdOYOIzZh
HXqkaOI4IYU8OVrQtmG5LyOR+Wby3tha/RpNo74ho/Y3szcV5kFMp8La9FNfbeImUm521XTX0R6V
TUG5/qURg/DRbOYfV71TjPVGUZLmSVv5SrYbcEMH8KeUKFAWFgbajqahTI/m5QZRWlfV0iv0xh23
xHhtG6qN2Ch6pyh0cUzN3ReE3Pd9pGSb3lVvJgmdwLCnaaO1yqn1ynchbOdStMofOfJDjZZmvJhV
XQTNlP5uDPA7ElFxnHNey04ml6wfxo2STM5mxGWgZd1HFYJlRbXzE0beYTCFuAeJHqZ0F4aYriHd
IRzljzmaw9kMgW+NVezH3Wj5jeA+6So9PymihwJqkBidxvLoTj3OIG5ZX9Acu6qSLZUBVMTAElHH
cgOwLBGZyO2zHD0cXUaCJ032zR6SbRCPCpS1WsyH3MoaoJXVW9uUd0UF8IbAdrN3mua7JjLdN6Rm
8oRlPHyeeZu7EZbcHB3dCNeiJSfa9XEaIAdNBB9p01Zl91F5sTjBUVKpXs1/N40BVo6wYMtDAYcC
n3V/HkfchzrvexYW5qZ1enIdyDSNGdrQjX2jVDpeR0CGaBY1u8yNPhzEaoLR03EzFVkwj5HNZrjn
C+p7sbOjUA2Ek31gCDRua1JmAZKrapDFoAlLJUJoRa8uxYgeVhOyROW2aWwcJOF2StI7fpsnrS/C
eE8OLjulSO/aqm6fifEvmF22yJgnr4amKfuKB2kTTq8ZAI4hT8S9YT8bWRSaDZe6iYBX0tYNO1ZV
6kT67OwqIxr3eWVr2wSAzUa4yMkmt0iMFuFN0/s5CMmt5aT32BNn23Jl0CKRS906V3c9dLzD7Kge
jF9ETpjDodL0ab7rEH6fO7tEzivBiwE99V04qUHjuHIDXTnbhZ7FTBKKKEDl6buG7k5Qd83w1HLS
Qjnsm1rXsfryPDxLDYS/6jAZt5g/PvmpXHIs7g/Sn9lOKDhdTMbWycDIRCTlQOs7EkcTiaCdHubA
fEbxEZOfgefqK2ADAbW30u8JKXa1hYJ5jRIE6PCyfdQZFC6DQqBHzV+OIOiz0Zw2KpG02WENxvzz
E5mF4SyS7K6E9ez3qha+iMb4bpvU4ee+OiVdKo7FxHRtKsC5SqoZlXN22GVCPT3jvbvVcKHz61pD
EakMoc6F4JTS5tTqBSCvMUPTMao3IQKre1Vhz9LXlvxsrBkUhFnmWCPZ1j300nkHRxMzjBRCajcr
7NTHPAEI4NVHLC+70ziI/rS++moi2+xOeQJ0Ck4NK7VDuh18+34qMnfPj1udjEytTjb5rl07l9cJ
sd8TkkjzKcnZtHnwkvz1am5LMaDLxn1NgREZmjPZC3dDqv8qNE+e0rr4kG5OAqUwB3mY45wtsger
2c0mZIm76TQYHVrmToMXrq3l+cayUGfRC/PYK4shXrUfp7k4sYoUbILGMLC68sOOQQW0fVRyfVIt
DT67uVn6SlzG7KXc8LQ2hK/EoXF6tUi770JFlae5k+hlDdZeMh2epJqCXYwJSze1LN+StP3VtEX3
+V2tr9avKZ4ttM+ncHZRfunEPlzcKNd9xvrKXbqLNR+/91ZWxciHprHHcDjZ0TukpoqJLtCQ+md3
QVXWc5IPo4gKzW/UOj227UzBfd5qQ3rXFC/BzZ5/jOKbhQwlShBE8E0Thj6T1PIB6ltfNtdUYbpA
QteP0ynMN7Eahvs5qw9DUyOsUOCKmMTHoYWXqBCsAYMdjdP6CRDzoC7szO+U7Sr8Kgx39teXjRZX
bH9DYxO3gCiRCoH+/VYWHlurwSRfgyHVCaCDfhJwzP3KgcdW/3Tn7Cd5F5dvNkRDrtctl90xfTyw
sEGNxXH9rSp9LE9yadbu2piIeXCbLz/l/3c4xIj+v84eHK/ZTYMguVjstWrwMVv+zuak8xsTVbjA
VkwERor00Ne5R1GHE6IK/+/STRBLnzbSk+AzhVMDuaPpQfztpt8CTwkqgKOmtJcw6+JjpuTIud86
bAJ3Xdzfi7C6pMwDJ1SycUir8h/IyUUkyhtoWh0es7N+a9CGJx2uuIGTSmUDMJpyQpTMj7DOC+bu
Od9pQ3R3qIqF+RPf9Xepusa+X9IEqmXlpzFCJlJK/TxpWNvsISI4z07yDHu9C14yL9+8lQaJ/UAR
QaTsh6NS2imPjjtdxYQgm+UoDVETeUYP8Ya6z06hKtDlbhXCKshYZ76aI1owirWZqTpvlBGQlmvo
m9SLzCeKR0VVpSevnH/zY+NPA2j1aA4F3pp60m5jSmT60HrXQczGnqRyBWvMT9hCbC3ZlDc1h9TY
s43yRVYlmy6LypuVUHFGyArR/mIP0X7eUoXxOAvBZ2NE2RaPG92d079A/ctzWCSmjyVysW2Uub6k
CGcYWql8VEyzO2eU7jHDl+iOdyY1aWtuf42p2Dtzi/d8az4dR5R7HoHiEJJH/yiLEMWERPnRhWbl
I0/bgxgV2VVR2fc0Xh9UWSx+RFX8TibJx4Hb/N5H4o4gqvMnF+TTWBf0QrFvWUj4UkRJvZEqtm1m
Y/8kM++SC2COctS2O5AseVAahOPS1RCtyJZsy6hJjzqK81snN+cDKqbzfqZ0sAWlaWxnpW0Cwsdt
WQ3JXq2XfIdHRqog09qKzr4C9MeuUPSPAj6JkZTx91CpbJjgFBP0Z1qp5UJeiQPVsOdHM6jf20b7
qxjaGnVyCJNU+6nD4NWSuImHDtBQbNFcTu8iSXPIrenEJBW0U56d67waztaSvZuA+g6GrA9eL5V3
rK8D4RmkVGHsbcMuC8Yoid5BCv4UGE29mFJX3gzVUrDPUIfA7XKQjVYZ7zI5ut8l+WvpuWDrm3A6
k/iMtpmJnFJPBfmAIv/WRcn9R+MNhu+kjnZjB2AcZRU3+wbu2TM2W1jvVML/SOSDLS/5LTEkJp7W
jLtXZtXiPWIePKMXd6MOSW0ooviVVX+QFYipkcbVZpa29wRtHO6i2IEwXM94bM3pfCPF8HvS2+M8
ifY5NK177xC2iAvwzBhNyz1K4ExHa/0748Oe1pp3Si0t23z1Pw+vZ66Da39t1tO/3v019v9eYj1s
z+E6zyNWphwjMp+wPxZT48+X5YDd8dpfX63rTR+rnLT2/+vl1/Gv09extfmfsfU669iktcXWUKtx
w94uQ/utKCoW1eWl6hDCkE7996jRmwQEy/FMAbIb4Mf2r/7nWz9bMVEGVCxlF6WiPq1NtSyzg1ki
Prb2zWb6dx/1aqLIPrmUkx49LE3lcXBzwwdEFD3WsSq3md0Tc9ivY2ujwk1X4yG8fA7ldvoaMY19
vanFufFooub/ObYeKJpZUt9ZtI6Xi3+OJUqz0bRePX6NseP0EbM3bqWZaUHsVtHeqpAaL5XauqqV
qV7D3ItZ+sb2h3S1jxwg8lNXlfE0hyIPbAyI7uU0s32Kpg0Sb+X3GMTFPsEA8kBhBNYy7ERM9raa
7vXbXmbkUsLixS775mIm2d5ljT3j5EmINKfZEebYPmXLfy6QbN0j7vJeyMy5Qj9UA4VtF9NKZL8M
7ZgQ4asv6dieEEPJz7j3Cix1AHKDopoDw9NsTE9y9OPK+YdwkJ3ki/aeJPRfilaq39FbK7ZisItA
nbVXys0dW8wOmcYyHf0GdcO9KUsqPSqCTJoOUY7Qe5v2vfpeOwOA0TZd2BRkkjL8obCgioy/kuq3
0XQNO2UAjV1kfcyDWW1zuHOPLEakoBrLn+Typ/M6JCO9u3pZflx7awNRONo1UL+36/nrWNvp757V
y8va6+NypsI0vrTt5IFTa8W2zNPhUYiwgAYbD4ESDcNjHYtLgl3AUde15+HKeY7r/A8yNP86YR6R
qiYrCQZlucba5Po/8WCJ+3oZr5rjo4p14ebrhL7D7sFUZHZcx2qe20urhFevoYY/lVv0EqNXbc5V
TDzTaee40ZKeYNpexyIrvucFFdR1yCp7ULdZ+Wud19eheJgnX600fb92k6kpHxNZ8c8rFFhg6wCV
VszrCnIFDvqaVIlzSBrmVyRb/g26/TylmYnPtfDb1/j/nkeKvwAOaei79XpfJ/Za/BypxrGzyQcf
BafyBclA82iMi35OHY+bdWxt+lItX9qliRIFOKc+zYvmE9Sc/xz4OllLZ+dQ6err19D6asrC8uVr
zE3yP6oniX5k7G1c2SQvpU7JWGDW+/nqa8xWWkAE0jutZyhUmD5PK6I6Oyg6YJhWR3U8qUzMUNS8
fY9IBAUhMcNu7WqizHFD6OBdO1bzLsJwAfksucLl5HgQ+SERAlD10h1EV+EYDM4EqSb2XsJ+N7wM
fFtpkmFeuiZF9YPegNxvh85+Hws5HIRCxLYezcYmPbSymraRCVe+b23nFEqCEjslO6cqmkAkLbPf
nL5gC+aJj7Vn5Vr6XOoEay92Q/vNMC1Uktr8vg6VXUQ0kVfzZe2CmDJ9PBy/1+g8bPWx9t6suFeQ
BIuVwPI8900jNDqoBUHd2i2RekF/jSBnPdlguniFwXBeD4YgOt6+6dzWvT9MBs9VVb2qy0XTlnC3
9bzisp6ILTEx3dThjIRx4WYdG1h5AtGgQuWxv/fiqodEw5I3rgvbuja5uhOS7lzKOG0PXcQ3bH0+
OFmzE06fgf2M4n2BWshbNNyrSuY7T8EYOhsW3cvBfpIksCj+al1Qgsp6V9Ke7FSmfuuilNV9KvJ3
Sxsn4nxmOUxjMmJxwznPMXRndESz914ZKbZ44Qdy0FhwjIg/e525X3t1Ncg3xzgyO8aBjZelAyro
5Oi6B30rRYq6CMV7M5LJympKUtBo9INWRI4vqAksWT7H70G6BHFmdjvSWEtuzCWcz59TZxS+qefR
wdO3iI+6r/biB7M2enYwTOVmFPJbpytY8bj1dONDI8NRjuSrM/YuigEtMqF47Ed2BdVQR0MQ1azy
R1v0r2FYq284Ga6Im400vfCZk9dKa2J1Van5fiYNdNHSrK/EEmPYpfkSFVH2OaSNYXxSjP6RNNmv
ynaNQ4ONxVVY6MNNhLjnvM7/IvZufrmmuPZjrv3BZmOXeo3FZunWTPOGgLyght22wCWsdOMhrvwt
WvDXopCbCG+MdzNpjjFA3l9ajjCc8pphY/LQ7fKMMm+xKzXytIWSFIE7JBVF7/gbQV+9712IDKL1
BPr0aftq9qUkEWDHv6T4oUazvfcabUHnF+52UskRFokoMc52SdqqIGPtWb/PyVC8DV2ysAszcVq7
WY3eKKCJC8x7+zXsJupQ3VDD1TDG11iaC78saXaggpNDU6MRYinFAbsnTBwyWx5I+snAXGjl7MyN
B6E/f36mBkmBYgsIKkgUCv0UtbJNorcxyRt7Y+p3XAcf0cwMZDDV7qJQL3H7LkB9KVr1rjstmrV5
cbfYrb33s6vd20bfrceQPvXOHR7am9H+3TE5v5vC8Z55hTw/FhnvvWVMuGhjwrwcGxGCI9eMq+nS
U9FbfNQ9mful11MsfhQ48a499ICrR+OlOxFW1ntb1pjtFvl+PdZ5lnp3Qnn47FVmfW+H+WiqqYqs
hX5I62y+5kvTqsN5TlqddA29qmv6Xe8qNlpGun0ddc1hzzvlGzI6aAasg8ZyJLFYY6YpP+e6tK/q
oHE0nNo5MOO4R7B26a+H1oYCJjZP/XXtfF4qrxuLompJGjUfxGHoc9KSjcAwzbWkgDCEctjaLZc/
QBHA5t0L7JmqBXAiumOrc/bsqvOxE9PbZ3c9osmqP8VWes2z/i+zTMpjTsbr2vf1vxoUMJ0AX7na
/58Dg+qNLzof5evc1nA0Y9OMWr0BQI60yHKVuCUZNOoJggFmGN2M1B13oodMqWVqdONJgiRg9/N0
WTyM1rH1PBdroNvadWvzFcYdWYbl/V/jc90gXyRtBV3GSBLKhdpWTKGAcUpTJG0BwBiK5ZBVFJGX
sdhk9kQIKALOYbdvuVW8V2EtrmvP86ZwgVbiSL4cHNpE2SuDnbCRLro31S70FxvfDxAjLaAXzqiB
pbI5fq4dIakxoVc/X9au1gLlgIyX7dduNRXJMRw8kMPLO5HxzG/zEH/+4XXItiY/lln0WHtWPpBi
HdBEWbsx3u+BbS6J6OXtwraqE1wMe7N2M92xXiUU3LW3fr420g+ZncvX9bPnC85rtBIFP83lcy/A
oknXqmDtVpjLc2sWuN2sn83OkUFKEIJaeuvV4rB/zSpSvBSWKa1ZWqH6St3Ik02xgETyVDNXm2Vz
UG0qQxHmn+/OWE6bJIqcHwCIz5JXeNLxPDXW/A95i4+JTOj3qoMuQlFePPH5ZqknNNzg0VldQXBk
h6q0w1NrzOIchkp8oA5ZHEpEPG96nnxkyLP9bifnYU74tTtu9bvISxvL5XQ8aRWmxm4C+obcT/z7
SCG+IYPPxkCL3OSajUUCEieKzpRI98k4v9lzYWyQ4wS+UWX2Szt35bzJa43bmye1z/Lb2ii2nd3I
hiKRHf5wUHj0+xQGujvU1NOiugdwBfQcDp2KxmYHi8VrxzNg+fkom/ontpnK0dLy6c3qam678VXD
D/4D37Vfxez6FOhR7q7CnbDFn7rL01ucxOjWZo6yg6avflRWohG0tjvN1e13Ye8piWXfjHkedoYS
J4GrZOdI8X4RrqsnU8Z/zLj82Y3CpLxTOwcNxChVNhfjLITGRplkKDBBfvCEkf49UCTKJssFilRT
rHR4sNN69La6oLxUAwR4lOWejHxCyQ/T87ZIMH9BnZgqgfatniPvYHlUPgG+Z0EtkMc0HcBKA1j4
punDi/W3C+v7OhTaw1CbE0T0ekMVKtqpJRkxC7lLEi8j+V6V2Fw6xm0c/9ZxPDHuZWu7hynvkD8c
AShLnzyjctAU6mpwmuod3HkdeZDQOP0C6qFeMzJgW/SV7G1hF4uP7HxkeURi046+17krn7POos2Q
fnMo3APudgQZUxrFHMVl9JJfU4Hp4jignYvV4j8zNJiq1T3cAKPGt3rR3ineanurtsQpsgqy8nHl
bqNCNT5Afv4crKT6x0QFk1rQn7jrasjfgmR9WSEOMbTdRkWk7ohz3/BQSy1+rUGprL21qa1W20Gc
Jzm2nLE2YaWDdBm9cwhZ5YGMigbsLzmAjQgSvBhuvWaqz4nSauDp1LrXroWQ4jVP0IJfDvagC5+D
ARl7tPvLOmTAPtg7sV1vGzfVnl5vtKA8ARAtvXVIMywE39osPa1vWFafo8HKTOwSH0otXNQ+q+45
hUBazbi6rz08qaIgc0MsdJaDIzsb6tXtae15utY9YyUDIeAgSb+O6XiEHHuvsGHR8Ia1ISjZ8Whg
L7q8IXKVKUjrVAWNwBlE1clrp1N9WA4qSzMOJP4USAPH9QxS3cMpLFGB+rpk5GYnxFfTz8+cx0Pp
x970nBLSHZOl6c8mxBqtkOKU5YKVrmyTf+zWRlea2OnhCPuRDb8rPHHfyGn6k2GNWJMUxls1Vr9E
itDEeowUreojTukdQIyab7aGn6HSe0OwnlsYenSqsanx16ODSqUH+3VrH5qvrPcVYBg55SdPEEFA
RYsfa4M4ShnUaVgG6X/G9CnON1HtId5t6/FjikZQXqGH9re5z0RsPN2yM57prDDpg2k5rt1E8bqj
NgMPWU/RBtt4soBNTh5/nl80lJFHVFoP9vL2OpI74O4hguhw22qlcx5rkyYNs10zjEcnSpxHizb6
dUwUaOY6ALTSjGBH40izX08mIyjuaMmxpwnbwgf12wR8QWMAsPlf15PdP2WuhAHMfoBR2KY84NLp
WNw13Wd3HWtNuZUa69naw8S03M81ALvPrh7yrjnfhwA3buvQaMyU87pExdajjp7r2DSHJ63gwVh7
slX6Q2vJkjP4o2vT29OtAhzy8jkECxJHq8HbGE4Rvzouj3mLdpY96eaG2i6VYmOIHmvjqWKvlsZ8
XXtj6DbXWLr7Us/i1J+bJQssa2ezHi1jVvnM0kmdNWmy+xozvPSPp6osen3V3LUYVtkfB2/RsVEf
a8N9hIJHT7X6ayw0h3cZq+MFRR/10UdhcpGa/dfXCSn7FJQ3mmb/NeZiV9aOnxdt+gHBCmSEfGu0
p4seJ6/t6OVX1sD8Sgn91EOCOK09jDJtdbO+9DLx0FqzPf7X2Po2qyl/yjaMtlpV54B8Cue+Nq4k
S+hACIChzlilKoB0qcXIYZvCUX3KJKyeYVqRXvOSeL+O5XFBrjIBYi6KsvKnOlQ33PvhcT3ZNPBo
LVEpNkzgP5WKHVbGNBtEXSyfcq4eLYnCF/Re5bNMEbk1hRL6KnRQvB6Gs9OZPV8ABwXwqS2FVJBS
mi2f6iSTW5O4x/XgOoTPmEbyvvGO2jRU18kcz7YUPb/nYLw35lCdvFF2oIKmKH+RURUUVaCoQ7Vt
GkduNSuaAR6Fzc5UDOelT6FoJH2YLvZjAT5u3xojLOHD95ew6l+sPkKxXVCTgpfwM+ySnSUQPEgt
djolEYBXafVhjO3fs1uAYJNHtY9gTigCTLfa69uWGMRviD4KD38hPd/MoIT9MVYgkoas5mu1D3wM
7HoTDLqqDCcQE++adOJ9xIJAglsFkg5Iue/1szqjNddqikFxAXaSq+yzUf9g38VkA3phWxnqNe+y
I2bUyqXuKuix/eAe8x4CnGG8J82QsP1z2SeD9sx74T7n3NJOExVt8h0tyUSj3OTF1MKZ2qgjTrqo
E1O+nXAD8Ko+3bQzaySb4Re1v2ui8V4XEb4JEoM91Sa8x8i4mE2i7hSMUTZl/DHP8xsVoW3catWu
tFv33Oe4wZAI4OVXMw0owNtGfUa07BsIixEXurbfVY7Ax1XXw2tf/OYy4oTcirFB93nwHdOgclsq
2iUnVs2tUb0bGVce6nw+WwjORgKQSK5guZjqcPKm9NBogzzJLpQB9pHDtnGc6JK5ct6qrf4tGvEP
ADHVBdEMRUOdq7sF/ONe6+a7ksT1IUet8YJMIrgS1pQga5z2UpUlWRJ9gL81h35UT/0FIMGhkwgy
tjL1C1ntvXz0joUx1duMuIGtlSk2Bm5avuy7g1UviMCo0wJzsNMdAOGfSDX9WMxEDyZVcp9vq/eB
w3U+6mxk8Lhv7EYBrpe27VmjRScBuBZaEuzYO4PV3rBh26g/61Sf4NWZ8jwANDgqS8LDaO5rRK0t
YTUhCrdRRx0kEwizFCmSEfHQqu96/qO3lWuWwfNFHMXPkjvo5X9m16hP1N9UVsJUormmnqay1h4m
DA+T255yry2HFPyNU/tGIeJLV9TRKRqJMHKN53cS+PJkXYXc3rDcvVVOysrp0aRw4neMegkwU3Ko
di3lXtjTT9dU3cvopq1PKrAVpEI/wQ54q1Fbsp1j1AscISLINFqBaVkpl0zJN4gAhT8k8e8mr3DJ
js0Da3mfglhB3kru+EL/kRkWMSNpeKoPmHK0tfVKYkTfJKDLtmHSPD23gWPmNri/qUZ5FJJ5MFFM
fx76xq86cgKyeEXTVL30caxd2qVxTAwrHUiYWbERehQGZgdST2g6OxTF6Zh7rSaI0tT1AWXt4jL6
rVB5QIkhRlGIVMav3hqqjxZZcxbtQ1dgY+e4cJr0iBqIOkJP9QiPX6IGIM98Z0fS+tQ968q8Ymue
b3ADeM8SVfDnHWuBUG8nyMW30SPBLvVuoiocPRBWYflsaxBKodqBwzeTywjycoNtFlEFm8IuVeHw
mC3J6zmLdra3qM/W/e/IDXMEygzgja6eAWIwC4CH4V7MWDXqEOY3nQaVqf0zQBqMgf0GjQecT9oO
WWdnYxat6iM0XQZq2YFQ7hQMWDRVQT4SvZgoCiksVO5zqqfHKOzmQqox9+duQhQtb2+wlx9kmpuN
hZ780Zt0UKB6aB0d2z0pYe+dlDR0T9aC06mT7kfjepcqZpo1G4VpLKvrw4zCEhaqfw8AUfd11/2N
94EBJ9iOAqVKp5cBr6KLQ/K4XAjEUaY/M8c9g3+YiLLHkG9w+Htk1052IwK+lCSBbnThpikhUeRJ
TaKijUyqbpV1qN263Fip3e6BrpeA4jwL0A2LwQ4y88kpKErpJZpbSMc+K6tzyfKU2jZNkn01tea+
l7X3V+a9wWXq1Db8NdtyC+edtdRbIDLKr9jo/cLKo5M+Rvgj1mqzZafuHXqAZ3sLHCi4E0pSSsjm
rYNw71glSQ/V3BIzvnijNbxmAxpFDj3EZNKgNaO3Ilfs81dTD6Xz2bWJ/I+2hCKGzdfVCokdvcEC
x+jmAD1rz9uFUej5wkN9TWPq89kyb3Q14lEMTeM8y4SyKdHH76zQgyJKp5M6I9+EUNRdS6I/1uIQ
BVXngm7xejOyO2MhXppFPMcsRu2imrK9D307XdtkmbnpeVXU3mVMqFvLbF9Fjir8zOFnBBN2VFr2
H12fEXlY8Uea6egcmuWrZYz2bixi9t9LE7ovs9fBQ2u1JGi6e+Y06UmwPThloRNvjRICAGzs+GzZ
5l2PDNgb3sgdhd3jAOKK/F4SDIq8zxhUkthjc9YtAmdaflgxYPZSkYYqDCzRtBavKxCY/2mUjnpR
j7Zp6WGXYQgktcIKpMaYey1pFvwaHGTPl0KAMuuBHmLriuEWHAnMQD041lEPGmuKhokdZ8h7SY1c
EJQ+cqOW58acXlUxj1A7Qns7okrjT0sXmYLJ701+LDNzAZo5IoNX0iE9OWugizyzPIPIOAwTjBTg
StfO7O5Ki/9TYSbpVsdEc/ZXzJxYCPwW+LPAGaYCTsHsXsdM0wgFu/zmUZo7JU39MQM3esdrA7Rh
+UMMcfauFrjEeO1vtwy5udcsgbOkCuSss9PJuKEcz9Ve1mZiCQNg5SnbcD0bDXDs1aq1VQB7hiAF
JlmYp/UyuFa+xTIqjnlSMWWPnbPFsBt4CCUFQHDl7JcopsVOafNc2L7JlPcyaFB6JUAB/NeGXdrw
95AcCV8SEqyHdBYfAik4xEd3E9ZyW8cZIbgveCMA2ttU49dF/zdT/KyX/7Cvac/tkO/lKFkmQQWm
DpbWagpJqIXHKeXREd/LojK+ISGPIuf40NPIOmSD8phJAiz0VnVfm4vxQPK32hmHxBsF1fqtl8ze
UcTWNaGU5mc6skqtWiD8Z4AYt8+uqU8XLUveRpVdqqgjZBQFlOHFpKkO0bVJG/4eUKCPTwWIKJfd
zqbgDZarsj+FI7Lpn25wtCewXRdpbGViI2AyT2sLrr7I+mZbZrb3CgvAuanT2wyC79UAjGAXUbOr
k/RbRWCAfGUMtLKimLp250zPifmqHICmouzTzhXET0YG/MXaFlFn+HVV9gfYEeVbZ8rmMMIW8deu
njoNeGNp4ReqNC+Ey/w/bWdv9Sr6PdnKtC+TbD4j/PHaz4C9TddObxFSLreo0SSVYaQwnd7JAkva
9b6CBm5EsDOUFIm5nI+3MDXcAalgR1BkLKONM495wC76ZpDnYBbf5vmtE4DFfhT2G6Zl7TFfMDPV
gqsTICyOpnOLF9yoNCb1CDBCLEjStZn0+ENRjDBI/jO0jq+n58tjJ09VxPfqtdDpNnmZ0a5Az0YH
Oa3JOtqGuwlHyIMl3pIGpED4HJso20XQee3WgFs0jE+EylE3xPPuU1djxQituKHcZMPgJg5K3ovg
xnqgCzNIkuPPyW2iE7gsaw4IVvkk68v1ibZquGSH9WU6k0GChcW/N8gStK/b6igIVcp+WiCFxLL5
qeyBW0cNXg/hJlW0JY/AaAQWK6Cq8t1Riv9j7LyWJEWWrf1EmKHFbeqsLNldLW+wnp5utNY8/flw
em/q1D/z27kJCwVkQhBEuPta65CoAQq5f5v9QBTzcuOa5YyS2+ITbS1R56OEKkrlOGdTdpGekdNy
Z6BFDP4c3y4nkV5aqE4728nSg/zKBK5pHLAQny2qfuegUc/CMOJ4e0Duw5UYzp/d8vxGM3IuOWzU
4gOWJJH7L9mYLTIuLYTvpJhl1TksFR39meU35cR9BmhnXOSS8jNQXg6jaoCcpK+OXln+LcelYwDG
fHmM6xOWSomXyn28LtYCGt3qxlLvzlCtoMlE0Mca+yujAdgtHupxSsejqtc/JB5YkoEw6q4GX4c9
FcqRrBpsxIgqJ2WOd5ujOL3XOK9QDb73IBePXhPyRG0oRE9t0nyUZ28n7tOA3ec01wbTujVE8O2x
dMe9VdylDtu/NoSzbXtoxA7rhFA3wUEelzwNyZVofCY7ycoosELdx6/c7byiz+/QdfSIPpPskgBE
YGwo5wqtd+aWIZkJRCDMGalhhEDfZOVoB0UKIpFdI79bs3PaEw1lRxe53tg02KibQ9wmX+ZRv5M7
t94loKW7wkqng9xruStJW7D/bzXIV5YYAHkmcoTkpG4dDlKWxEhRDGm6kBBNSB+H7oM8+HVoyq3Z
RoO01Fg+dxUx7Ae5FfIj9b7m/rRBoe+xoLPKtaq/2kU2BLrL9f6audPPBF4Zp4zVAKPuo1blLUjb
8JTPAJ1bffqgL1OHfLaz2HbOczATCYwc304FzgkTbgOfkJXkxf9z4Te/QbLIXgF210N97bk+Pdhk
UCjtDf0gU4B83zvoxi82AVnjhxQs73pz13CKN2/Nm6CK93fQwI1XRKAm5+ZkhLk2H2M3/K50mXrc
7jCT4J3uuEC6t8lF7Z8zRCxP8lt6v3pK7Vk9wdHYz/smC+/bQVcI81jmoeW1liMl9691XlfOEAeE
yUFGQh+nJ5YwbF2WgaCPUDuZYKy34bN0sKuZDqa+H6Bgu8gIHjtruEy5xbakOubOgPCRuwRX/ut1
7SK9+iGxwl5uEK6wBKRsY2+OH1x9CWA0Crte6G2Y3pZpWUaSFLe6AuvPMiNZ+uwcfacaiFlJn51A
YY6U/pJsb+ubIbpmpX2uvOHiNeZeRsJ6CLICZ+Vz2+AgkLmQDXtzhqH7ur3h21iWOikGyyhU+/7U
EKR3Dp3oJG2mDHbpsR3/fghKWZ6a5NZjpLxm37VL8V3dOmzLyrb/TD3IyuHgT81rAFZulxIeU6QE
ufU2Ec7Lh0P3AJoGOhvVST+hQ4GfnnWBPPHB1hEGdZ7yuX1xWBuwP7zXsVjMaoHGdvKSE5Qy1N3N
WmJV57F8yQe3O5nmzFKi0dWDGhTYbnoIZnY4eE+CO5jyRS7SnIf6EETlk4N48fbg5apSXF+nrSyV
2zB5d0gxpO2lR35QBqMk9TJdS05PgC+ZMZgnuftykoJ4xomYFYZd7wOr38tbAqqdWsm+qR1c42tu
QaIk+5YJ1eAjoLpvtmApQm5YFyvpFTs40JB4iW8YE/1T1BPuDo3JUe6xJPLY42V5AlEue+Qp/Suf
9DsvNrKTOo+3xCwhKPO6i0wyGrN2C2a3hD33EBbB+gUw2r8B5WdXOaE8eckx07cLGsaOhr/nwXtG
LM5dY5b9xP7oo3l2ymVEbJOBqqnOleO236e3o3boJ4D3210sM4eZNFk+M5mbWQffAi4koBJwAV+J
SzZYiXvQj0oXfGtATgx4UUbNOq48ZrLYIl63Ok+uc50IzMGfewYeCUdxZO8zFMPW1dW6i4q0oMDn
pmvrJAyW+rE2EuMk55ff5dvReG31p9nI25NqGi/yVLdHK7m8637GxhTtxqKA6R8I+Z8N2jZxKPLt
l/K6sGN7WqJIw/aBGP+jltk56Pw2Hx4gZDcvhKZVd4LaGaKuumMs/C7DLFufrzyJbY7ZHgwf6F8p
8Exz8uqDBUAaWgzHQOGk4CVwmcEPMAQeS26ZPBkZ1oGK7dEiPNgv0A3572QuHbYZfXuS64Be5vvt
JmytkpMu//9TsVYbQS89bFO9/BgprmvxrSy5tXKOkP1gQQsxgyx0lc6+qGgsShe57LrkkiwKm7xq
axa/9p+w+vVDKb/zzSpjPbbM3T1hAfc4BJHH4EMv61ecI5iu5TWZC+hg9sFkfodrBXty2CeXoglD
9Sjd16y/fEEjgkG6IF3XcTJSZUW3JVvdNGe4HDSYIjXCxJZFmPydLVmjJKX8Zi27/vpyHkHiPIwF
vG49+Ybw9JONl2rew9db4IT6y5UfYtZ3uqurV1mWyaJOcpKsp16WhVLEEQTndQAAZOssXbai5LZk
e4xb3XaNd8dG+acOog7mMOZMmTg7AgHyi5TlzeOOJ2zjl/b1x8+lVuwiZVDfLCPlEa4jb/4RALS/
ynCNYNIlaHp5BmHXQbkhI+Wfs3L0OlURlNNc3DI9vIeCBCBFti3cO0yIADykdWvY9oDSIMnWT4qD
/3PQ6vy6/vplJK9gj+2dWdcz62CWWk/PO/wn/33vJLf2kuz7shy0nvVNr/cXeH+UouHYaO1XbYZq
VuaVbfUgx/5T3dZFWtd1tmS3RJ7HVpScHPevZ32znZHe0vHdpf6p7t1Z310pWCZ8hObqLgTRt7zi
aDjjq6jmda8qL7wkmFIAZwIjYvO+mNm2ZKubMzRBgd/Rp2oNsmsnmW7l5FvXNy2S9c2ACCFc8OuI
lpdF3pPtZdleqn+t2w6T9076/VPd//VU/pwv4P4iJtpvPLgotLGsXdbC8uHaknUnu5Xf2Cr+qfu7
unU/sZx2vYKc512f9QpD4t1ryvBb7bxwL1OD7EElt32jZQ7ZipLbFmRb53d174rSz+8hDOh/ajWU
CElhA+Tj5cT3zvJWhvCalVopz5iy2VZnVXbSveLjNr0TTAVsfCsr8wIjl7LM/KyFAixKVma5q+nI
D6x23sv0gPUfStYGZuA/cLV10rBVbAgyuxTlDAgT8rfDP02321BwZNO/9dmGwVb3brhIUVrHoEkx
WbggvQZ1Ng+do6fzXva/CQEGmIuS8TVoh+i0vvFyU7ZknVa3styufy1Kw/bqSjHAkPJn+pbyuzNI
3ZwlxE5oCa/RNtmvC+u1XZ7PdmSDVgmbt+xqYRgxFgvJm53j1k2OlUQWBltRcu/6ySS61b3549Ly
7pDBq5TjbDwQFfhcA6VANUB6YCk3NCI5lg9XiSJe+1GmLj9Lsuwid6ZM+jy7zKqzazLHusjLvj3R
9d1/Y8x8s1TYukpOHm9U9Fj01k6rkSt3ID0x4giaFB2u7GH2StwxsLlo06O8oqudUkbAOOtx81Ve
5D9WrVoNjkhn4zppcA7meXZNoAgGJQ5oTZK6wVu528q+FSjwn4XWrlx4h53ZQoCMCXmzfFi6FpxN
3b8JZtvCARCpcNfIXZXnUmdAmfSqeC1jcCaCJ9eXBzy3kO60qz3z3e2Xm/rmEa1b1/Wuy55Fsutr
HuGcnD1zOspdlstuifyArSg39l3duquTlvdgzq2nNG9/SQ9DfW8jrbdDxhCpuCD3P3dFPJ4NiACP
OohZikDPICAtruhM0mrp+M4MB5qepdXzCPPUkwTtpjr4GGnZWVvOoSZ19lAGdbuTXnOXjRdlLs2D
2mcE6Q1DsWsiXnVJvMw197ZHgKdGTNF9mrgnNQqt/AhlEILL7OyPWCWJGp6ca6MHzROYLHzNkMYC
PM8c1Iti9T71x9clov1DAA3sB/A39QHWuBFWDopSl0F4lCW4J+oRFojYrtIPsefALGh2D1MMF4JD
2MJJx7d/9ix/fk6r5id4x0tvauXnMTdR1Ur973nJkrxGB/7OD1QixbPmtfdm64eHtR7Prh/gcNBa
2HGGYRc0df2lnonpZUteftLV1N7DqEN4VQRtl1ossgAmpuQ5tyr4m1T1UEERDDNUSRw3QozV47i0
YEpCTGBAUSBMtHNT2OXjPCXVo+QkyYrCgfcszyEWxghvFXFwKCvoh/xp+GbiPDu36kLll6mVgRwJ
TByHxQC8c312bnERw3qtAvg0fIREVRgMD21WEBPktQP74aZw74jUwL3mYWxvYf2a+il6HpYEoEv0
7KvJd2g1latUlRki3fAuwspVQHxmWHhrnOC5gQ37WcUT+pwqmrafxjFgB0FDbHuEVqU29zJHUhQN
2d00DN2jlnTe07wkdUbYns3YAl1Nj60h1LN0r5UOqmgD3hlzQmxuHHV4YfxfUxLNj2uJaA6Yfx3G
3HZ8FVneEywz0b4K2x28p8bR0SzzME1NDscbwfSFoZl3tkOoM2Gt2kG39aTdIQUPDQYK4KUXlvcV
ULv7Zkm2IuPznBTYUAeojWywaaV+l89mauw109DuJCmm4D+VRV8p+8kD5e6FKcZmSA1ee5+AUdce
+2/JkH81cKUTFw7cn3fLBM9MZCLRCkUFS0w//8Ld+SXME/3b1CREK0CI8xqMGWHX8GA9zRq+ZGtK
rFvl5v2d3sftJU3j4pFHoAH5b9UPzagwuLLUfFCN/rWGNejBjZKnwa4aoK9K/SHucRw5kD0epSgN
uEI/Qb+eH+tx1yPcsZuW7rGWIsoXE8u1HIcHmypHAXbLnHF4c7CVf3fS2bzJqerG1B4dL7wADkOp
M4MW7cQHpzpsv6ANkt9hOCfreWtjbp+arj3mKrQ2ex+J5T7IPiJUOGO0Lxr2yrZ5A2jRfAB73j9i
Or5KCaHd9gOidYChshGypqWH1DlG+f6gxH1VXfi4UA0kUBvYDxaLJauAoLuHP62/rwfMymUK24k0
ODBZXKHBTIhm41boptKeIdvU9lKU25Ol6vKpcogJW+6PPY4EulTLQi8+2+Pv9e+kSe6f7aIGc7bc
P1inicjLJg99esbMOJgwp0hWkiqYQbhvZRltYwuF5JtKaZaWDnDHYXgicIYIvGDYEdeFpEJZMSnp
9de6DsJLbw8BHO9h9b0sT9IeD2F9SnVYm6pZcTBYKy5q4dgDr00QBffdkgwJvCeu4Z/fNPR9ipzM
58C34yMQhvhWjhkahksiOakz2WUj2WDDqBZrUYPe4L90lEPW3tvR3Yg44P/lkNQdiK9QtfP707Rd
Acnty/hYqlgD9+9+nfSWi0xFqTf3abvgKHA7mlYLAhZGyodoSXIIJh6kOPk+jIWRPwBeV2OM60tz
qcJcvts6SQ4FvRsfvg4/MgfHLlaVsKw8NDEmRblzPluE4sMsJa3vDpWiXLiFdfTiQAS+HipXe3NE
ppvHriRA433D8qumMgbs+DIX9tcUeVIil2Y3vbVTld7cMSLgRIN5s8vwM6p4K45JEWof1TIc7l29
/isPNfXjYBfqRz2sHzsm2Ed80yBdIB3k69cb8H85davfbEJLPrsZp8KZUz6ksBl8jirlC3jk4Eka
zTJ48IvYfpY2IoWPKYC6D/nSc6w/J4Nmvmp+VHzSkqt04ZuTfVSbBvjlY1in030faOnDuCSQ++nD
zkxqsnYz75izicZbitIHoCmOHN/9pSYD6qUutkuQS+nnzKvh0daMdi9Fo2+Gi4Fq6qE0LRjxd7bV
9R+QsYK6yBr1YwSg8nPTI4uggtc7L/jKz4SClQc7883LiGTmc2mPr4TQdN+s8sfsNu4XS3Hbu6yM
oE6y9e5bMxNIoTpW/gyJDly6Yf87cOz2GyFb+mGOURG3G/9VI/gMDtt2IN6TXBy2xxlpWPDC/6kC
Fvmn8V2dbjlExWbzfTl49RG9thKGOad4zRTLvmvSboJzuy9edRDTH5B+30mjQhjbKxEYX0Dyqg9S
ZfsN/gV3KM9SHGGTuGrelOylWMeu+TzjpZOSnLEb1AcVrjcdRPQtmGbiEgorNG41XDHAomsfFjY7
f8DoHncHYvGg9YRa9lj5g3MnLX3re0dTGyzGHWons8/MA2FM9LlXq34Pxie6k6ITqTZhClF/k6KN
EBE6kLp/L8VZmX64fPMfpTT12TPzdf5sxMT3+GNwCaNBeUmzVn2IfGDEoY9c1ZBXzwT6HKGd6F9K
r/2UxK16I1hheNH1llclhlW+Stx76SD18CKeSqXOHqVKEhOWo8gGwFB3OoKrBeqxmR28SPcYONpz
br40TXFyO7dCsLA+QmNe3uzJKW5RB1huIQsub4pK0nSVC82sOh1ir4d03I6ap1BzkAKfrFcYwtJv
qlV5R3gzy4sUwegQUq8Xn0tzhJLS6IklWLpp/eTv4PQjqiYfUVdWWwLFq/QbUdTZGTi+c9LxfXyz
LeOWu4r10Qwz56FMLAIslm7tpP6aiJa88mnTHljWaagRkXOXZNZSf48FryF+9z91WxfJWUr7q+p1
7fxPx+stATCdHT/V49w8jkpFuHThQn1HVJfJl+hXrvqfzHGwPzfOCD9Qrhf3WWjYMBtXKRFxw/yl
r9wX6Toa6X0dGd7XusnVg1vH1kNaegiw1DVsKfDCfgKO9FOB/OoYF3uXsKF7teSlcsf4R6cRIGYZ
bvPkmV1wp9hOco7SUP0Iq0q9k9M781e19JqfHX4jwojMGB7Gybhgsy1h3S2tF8+Gc5zX3YHYUst3
SVYXMOPCUXVfMqfe22V46H09vqshJ//TsPaR5nKrBUdC8DM0/gd1DtT4IO0hcY/3crbYcam0K+CE
lWNe16I0656WjCde7WjtGWj6i2Um1lm1B7Db2yksx7zZhJffOaGlHFOt0JGlGpyLRbzvFa2b5l4z
TOdkJ9n0PKHjcuhbtfnE26gS+uM631k7v8DNo/xuvFd3SFiSjoV1evlot4X5E0wiZJEm8zyjj5c2
SxxAKsF8rKuqfoz1tr6YRjXcRW5roe7rl8gSdA78WASrMvGBzNRLaLH83v8WB+OnJDKVXwqRluuF
slyDKq6w/p7S4UeoKM5XzW4y2I61+WNoww3OEiV4AkLtnrOFVFxV/PTWp7F1xhyQPrlAgYhxbizs
Z0xktj+H35iAvwM+VP7WA3SQiU5ihc0iPAlc81cGM7Le9a8B0hxN+6HviFmGp7h59Vr2hF1faU/E
bXSE56CwBO7KOWBc8/2LrhtoUI3OQmmgpqjFaV12k5zj1LgAoUB46BJoXdCv+aA5g/eap95XbYqV
B7P3PO4B9L11mNZ3UuwMmOdyJ+6uetxDTKWxLrt2JaFuReN6nwIA6btqCNWHvir9T1E9f9OtQH+U
0rxEgDu69SRdPc25RZrlP0sp7INzm5bpB7PQ/U/+jC+xsJqPpeE4n/zz6GfOt5hP5bkd1fbstEPw
vdDP9VDb30sispDMqerLEAzFV2Tu9r0VuR/YR94j8lA81r4CeX4AeKPrQ2231i0NUYHHGWXdBcky
niE7mniJIF4zIuOXyB1akKmFTtB92jo0Rm0cKruzTgOSgo/dkjAwpkODNvJBitKAw7Z4bGbUtpCs
vhHsxJWDriK6AcHRHba74tFYEhsq3purGA+5U80fsAJ87cpo+j5FS6BHC54DHigo91L9azwP0/ex
jqz9uNRHS/3/7u9CubT1912f8xCetm8CF8K3/5x/q/+38//v/nJdvRpAbnvm0cyteD+wYX8ph6l+
0R1TP9tLHXQZ9Ys05Gx+1zrpAlFk81Iude+O5csJnZXinWOdb6Ik1oK29KpGPTEysj91KvLRXm6e
tm7SOMaet6tr8AZB+aRkrQVgEszXqNVDcHR41w89PDaHbNSKJ0lGk+dV9J/1ndZURz1M1PugAojH
JCUFGNrV+3ZJpGgbCqD7tZxVh57tGlyP/2mV+q0oR0gd3Ha3PCKgbataz7SVUya9eXSfSm7Xjx75
DxjJvG8JeCYGVZlfPR8sqT46Hya7934YENBhLfSGJ8t1ERxN4FspUjXC+wqaGODxtSmVk6F78xcY
GYZzx1mF8PQzsKyrXCPMCOfrq9Z6QAnbe/Q7DUfXcm7EK5507ton4kYsVAcM46Q37Xin1yGc3Yvg
jijqrOI6VlgAzmXzJQ2S9HB1H12CrECi987VTM0Scp3Wf8mcRHmBILo76BcPGbFknuF0MeCOgYTc
MXcsQcDFxGN9VqqsP7P5gxbf+F2Z7XcoRoYvUYwSfNK1/VPU9NpFjdvs6o+p+RgGOpoYSjl/TsP0
N0GH2W8ODpGDv1NME3YspH9f0JM5G2MXPFZF07wUS2KoLA/DArrEpYOhL1CkhpANqy0ftRRcPJTJ
6nHwiu5R+ks3BJ6OiEZOCKBBTpMsmuyEzKMl2ycvAWQd6Ko16TOkQwhEWAijGZ06ntBBqx+toEvO
FdCahyQDVGGM5nzvuEQWg463b042RNcCKuObZ0bWFbNHcedN83CXVeN4VdSovGVGgbCP30f3SeND
8TQ47n1STmi91hhJoi7xT3HbqigwqPXJ9YoRoCukyxBA9c/4J8pjGjvdiw/bE7zBxA4y4xANVPX9
x7lD6gdx5/E1sqBH7sxd34UYpYJC/dTgg96Ho2p8Hl0XLm94T7+gPdPvqmgaH3x0qKCgztNDNYUR
TFjwx/FtAvDhp/NfSeMeffTIvuK9buC1iRas/Rx9JJb0d2Sr819KYvyF4Rd4uRVgKA9c/ZS1fJz9
wTz3yxncGP0O4sBKJB5GNlT2BEknISZ/FcQl6p35wyPWgC1gNtzgRh2fa4TUFzb+GdK1+sGzpg4q
ZN4AdkblJWs0iGQg7xsfY9haWJSPl9xUoldf8ZxHRwNNK0LwodkDubP84dKnw/TVtNk7aVrw6ha8
KdqUF9AGqOPXiADAY1AO/UWO0uPkWhuDdpc72nDAlljcgQiK2aoukcGWhyCH3+7WKnOCEFG6SO5N
pb20SOX7lq37mAk/IRfYziN1VeWCQ8OBt89QDHy0yhYpx1bpPncIWN6NvppBX8EtyeDbxm45gPRY
ijDaecepLdC5XIq6OQFaMq3iKkU/rbUd6MR4h8gDIDnbYVOwJHoeovdUmlN5G72kQsGCnCRbH8lJ
HUrj9G50QpSGnGis/8NxM4RRJQD1/3VuKb65tIOOwJWV0O5N3XaIXH+MyvkuS782Uxi+Muf6uyJ2
rKvug63oc+Oj6jn+2RhCZT/nPGbHK+JnuyouUpKDTMP72HaZ92BZygXqovnR6xoghW3efulHp9oZ
gxP8aAPlFUCR97epaafcZTqAB3wfaLke0QFS3i6Lf2PMeIIdJP6riuqYz07Tfl3k7veJ1ZUP2Llv
KiTuDwAFqodcq8ITdKbzLjHV6mFrkFYWWH/6mUjyFK2zV7vPhMig3LycQQ6Rjluxt0dn5ww1Psv/
XuTdqZUxAS+k+59TYlQhzFwusp1AiumgXnB+xXcHd1Cc+24MECBCOhTFF6UPgZDozrMJk+Nzai+z
r1YQYWCG7loH0hdJpdS9OJgKHhwV4ZJYhep/LS51KHUPD9GSSB0hmNoRXTS8IEvr1iD9pK6q1exk
DqgCSLG1jfwYQQtz6OIJ835V/xUBXPAKtf6mBRPwt76cPjslm/Z6avyP+Zz3B0LF+he9i2HDdMbs
yTUgVYkhcXuYrH64FETVwuAYEbOPbNXVSj04QZZZfHDU6DFP1eqUsdd9VuHaxWKA9Tq1agXDepF9
4teFe2ze7pfEhgHFmk3zO5qiX/0mtX+Wln+nYsgMYMIB15TUCUvpT0XZ2tD3YWTAodH9Hifv3s/z
4qfRxD8UEys1syUB9EQNWVaPGpYJ1YIFpWc2Z8Mnvx4aOM3ZQEjr6ITlLcyAAkprjoTnvd/PzU5a
4zTM0LyEU05ap9ZOH2vF/J4sZ8LjkT+ldfVR2mLTxeYE0RJr8uipbFXlMUZJiHxgzdGT5CRRs+Db
rKvVdauSHGqo4SFGx2c9amtVncw5xziidlLnNCF0k24D7hRy0P3Wb7uOOmQPjVnYd/6s03eOUaUC
ifRxTLwSF5GP80RLtZvndtpNBUcFZj3SzukMVYw0SDK6sAbtlaVPrShTddqO0XzlZzmXMNv99zRv
ulhODIZMTr6drUemY987U3lYzyvNfhpziTc9Z1tR9shhmQfD9gCCLadXhhqIIAjWNwdKw3pJ+YFh
pvonzzQ/r3WG/ILt4pOXMAR9p1OvTdge/vE/bb3/nFf7OwvgbVh/w3IXJPfmxy4/bv1N0rJetCuz
pxhiV6DiZ6t11VuxdJMOvllj5pGstEgyye2XrOl2UDcMf3l4hB6Ubjix2kBObWwemiSq9jUCFkEE
1Cxo8h9W0Uxw6BHT2KtXO/Tns+N1vwjLnQ4pxIpq9LPXE6QjTRs9Cg9+MG/ormHa/l1nvndizXRz
oTCNKj06aPa0UNl6P20Fiey42yk1EzlEsyZ0+K6HjbFB3cqtk8/sMy+A8D6ZTe/tel47eD2m19qv
CC7uPmnByMmA+cGInTz2anPvxOAvK6KeMOgcU6xbhan/CIvhXsHrORVIIk5QMJSLw69QcDok4H0v
4IjZpnrJLVK0l7pNlGc1Zstbomf0XPk3k7UI8nJL1TD2wKTS5GGt0xBx2c3FkF23owIseYeshnIJ
3VTlWRrAoP1oZxBXVdsD5Zw/NtXHJjWH54GFUOvUcKHnbMmHmZARyMtifkjwSSkRWUEhB9mDqnNg
dmjH3QjU1PSIN7TSx14bUQBbkin1X+oBHH9W3JxgsIj6JymwFu/BmI0nvYBrTOpyGBjOMyprGEz/
U9fNLCSgNNXPFSp6hWv5T9mSQEfhlU713NrQNaUtvDgja5jneUmi1Cgv7uRMOykygxjPMWwUAIaa
tWqrb2zzS2S1xp1UuUqlw0s2zsiFNsVR6iQxdF/HTQRno3R50wBjnjE164Wl2tIL/LtTkV/lwlLn
h8PO9lrj0E41HuvlR0pjlKj5zbIhIFyqLMzqj46jHIYgjF+K8lgACH5uNS16wWf+e4wq/zpoxgNE
5On9iFjVsyTuDNc/tFbWaatLpz5HxA1m/kRVYgVIo2+ged3dJVZiPWPst9Zju8g+zoWP+lHYNqho
uWza/BSNodkq3fNaRiGpOtVFau6J86U9LC39tiye48Z9mj1WB/1c4SuqOvPZ8xLlyYpuwVIwovhP
Mlr1tw6r5d1kpsu2ELwP6n8EZmz9xgSWo3Rm6pUTOWpho10RPSN41z2WxXRYR9RcRgGxxu0OVuTm
qaiz4MXESPaix8XH0g/Gm3SThCWZvkMWqLxIUfpqsKwfrIrIcTlK6kBUpEASkgf2cOPeUwPvOc0N
7xle7vnOMLrvgV/DErLU607WoyQV7/zYBfkv3WDAvOK5Dx+kByu/ZzXSjFs0M/6KKWovSuDZz4BF
nWcUxKqjFrpoGYyz8ywNWgu5p1rinJGiNECYYj5WKQtGlDcUmGPDFleyYez7iPk36a37rW+I7RQx
s8Y5p3oVn9yJiAnoLMOXEjTEAXmW5Gg4MKPtnbbyT4ZnwBwOf8sLVM/Ri9k2YEONBPvBiD3UNVJE
hRYtE0lYu8yoZaHmqc8jq40yQA5PQSzEX5j6fIiH/+SWIvx6X/IWLT+0NTzi7xZpFR9x6DvJIdec
4b++axeUULeEMEpOkkECJZeETS2Bk1IJdW139nQ83mMM4UsxvYZr4NUS562y7K6/qvqMmaVlF7sA
H7aENTJQBylngnrozeyLuQCPugVJUy8/AW0ikEe24I+sCmI32CAxCsC7eyeJXrXjjMBRvfBv/Der
p97PKNHhwGhyaB+lue9nEKKSjaGdgfI/iXFzQJyP0w6WvfWOuRMSJAk8I7Fr40KUu7g2Q/ZyW6wy
Z7hPkDsAYQZ8wTwqk6EAset+TZ35tw9bRFpU5xH5r4OlfQzQdbwruv6rw229RciBnVrN/B5Opncc
l6jahNMU3o0ZJzvK/93utuTkCeDDCo9mwL1SUEm7qZ1+qJPAvLQItd3ZRlFebTYJSRXXO0XtzoNp
f0r515Y1gtAH1KHyhBkCWs2a3IWQflasQ1wDYl5AafkSce0sD0tyGaQNxwpaEL67vXbXwGwRVDaO
LqOEiS9Jx/s3NwaIMvfN9hooFB1tryiZj70fg1sVWj/NLFSOhnVfDPV414T2sCaGGY13vr7cuWz6
nml6dQfkt7rz8grSccnmrtdrR8mK9KrkJEkcvyLayYMNY4mdLxY5ltKoAOiw6PjHgVV6Tn6NMogA
Fozo8jclkT+8FbvMgFlGQzfTXzBM8xKjKLejEMypZNsZg1eeOdNhezIyTrei5DxtQN4KAC+TdwFP
IImxhP1tidWZ4bkzrVuyxN7LOJAkWooDLo7THDX3UlX6FuIOgctqRGQNelE0sJWe59sXxYdUa2rU
R40cDNiCGluzTqcP1wSSL0Dy3NOFH6IykTGQRIpxBAuxFim/a5aUww1hyHY3N06PKooSjzfHLQ4G
Ml1tMU67IENaN0Sf+qC6FbsYXfXP2H7+9tLxVSsXYl3WI+jGFgjOAaWfcJ0f9awHN5o8ZEUV7uAo
w1E6l+G9TSzMQ+B3e/ztzW6YssdM4xORe5V18GBZvalVu2fKKHGhY1ksq+4K3cCytZ3VF9D3+mUe
UBCyXTRpnS9t3eYnEycMUexdjxZLE5yiFiFKM98pfYZ/hDDBAx9cJo34ydQ1ez9pk3L0lRZZmF4/
wf0PPd38yTDTa16W2O+QJIoa81s1VGgWTukJ+qXoaAH0K9ruPgxqdcfHEWRyWBSHBkBG2N1D/Eo8
SYxLV1FxvQYxRhWwVHtI2aLTUC0a0a1BFC4mCpzT+7nUB/SN3eZQQlHRuNga+/F343Bj3N5DKoXj
5967D6Yk3kcIbPl5rMJrikRppGGu7lWIb40YdnxEM6v+d+yDyFaJpNqPs+WefbhulLK9tHrITYCH
LjJt7rQZghVvBpO4mOGz5y6mS4QgWY81fzt8upe5RdPgjnHsa56cDWUCCKwQ798NypkVxbzH//id
xXN4dCfw+6ViJ3ATEabjzqw9TbA5LvRohG/yx4Pcmy6J+zJCgXTB46neE0yLeoaLAoOa86BLULpg
5rsAwmA3cFW0tjoTzilQT6Hyu/XRlqnHh2UE6bHdPqTh/MuicZ83fCgrNtmK4z8WevezymBH0nlF
99rQI9Y0DfgbQwfFHDU2DxhE74ukQQHXBicGgvuQYk4wTEDhc6Kme7tdKEXgWt6NevvF53txgOV1
hy4z+qAZLhyXa9mVF8EJMfd7onImGL2sh65STlnQ+C8TjOtz5f5VpqjqBWrwY+qVU+uyERy0/rAs
AHvbCG/Eyp0sL/xbgYd1V4xoE2vj/NWrMFhggNSUXw4SifAaGdHV0LDkebH6AuOCuzem9OCH/euk
/Q9X57XcKtBt6yeiitA0cCuQkGwF53RDOS1yTg1Pvz/53/v8Vedm1bIsSzaCZvaYY37D3RGEi30k
wYqlCZ1uKzskLf/OW2Pcra0agyUpmp3mviRaVW3srIy2XVGhz0zVzpZafVwTXnAeUAZTw7jEKhtA
Uy6HUf9k55/43uJM27F77HOiWjvyutDzt9Jr3o1hAs8CIMm1CD0ephccuRawoyzxSfEsN1SDhr/C
X914BKZuhkWVm8xJ9rbQ9M0Esktm4gWQWCswSYL5KqiPWj2oMtJXXIihujHuDSu2+d7yGnvTZxS3
HVCn+idb31YzB75WJN+Yc8ugN5+JUHye8EvSdYGWOt96IFOvvY1BjW6A1qaW0UEywwQsI/Mf8g0I
E/mezfa5VjTtC+8oTJ5WGvPJ0qn+WdOz7UTq8ND0x2gdCZCtlpB4Xkm6bJXsly+Ss9Grn/Jq/DBG
AuX1YbkTGZX/uF5xvTVCINHoNPoEK3QFZHLEMwzYMOac8Lt6BAiWfU4cpE3XEAqsWdqhURRZiTBa
fwg59npQOAj+RArcWs2uK+3onmzDYUtrJ/NV6zxLVQZWNbIQaGBoi+KNjPsiMDwa3n03pJu+L1/x
izLkOLCHVnlKXhLuTdkRJHzNicUZrba9VrwA878HneZu+tdJQqBr05y5+/ngpuZPreU/ZWp+961F
WGAHmV9nD4XCHVbzuOzckmZBauBldwt8RMkSvxmooKoE9jcv9aOetef2KlRVy7UR+2v1DtELM79w
glW2n8QG7l23VZq8jjs3lynJNmktUUuuRt02Vofa4KZQ4hGSwPtgvbBqytjPjENXphcHI8amKepz
mdf/Sss5tK387FM2XkrcJW5RBkIv9hhV0IOigbyWOWKu3p1vBtLMYlDVQYsDfTtaGUSeecoDqZFG
b2rDstHsSgWRpX27kI2SaMKInlpbQaiUOTgyXFT3RMwbbehShKgAob2iZCbVc6X0nSDVe+cmEv8w
npXU5jTT6jdPr7ObyY8T98oQe5isBNp48bKsQxHAn3lKuvW7VvLVrJf7SfpmKdudjNVpBc2ZS8hz
PfmThpSnGoy1W/dwBmuTjproD3kUYdOW4ZxqgZuSdf++pM2HFxdPshmPSuJp1OeXZCj2PR6cXHFO
ZEO/A8kGmmY6JoADMbQBRusKO8gbduBaF1gd1ydUebvYt309I+IuMOPgQwMNILsitj+WQX2QTV1u
nEJ77l1ANkNqvvdl/j2D07Na9c582S+2XXyxVrhO6WEU5dPCGLlf6PVDMwIvT+EwTTmOao7HoyBE
LKxpA+D5s9CO+jWkAQlMrT/E43hPphEZgi76+Dw4v73oQVNwhyVjm6j3SoD8BaC80cRM5KVegW0q
juZQ3eegeTbGOttb4Xmhkt7hvewB9EEbOtTKHuDt55jlF+wRCTmapLHfEopRn5kbxsLngE03uSKb
CGUHVXiwv/VyOOb6/DbyS7H1e00xYUD6LF68Trtl5XvEXNZsxtHh0Mdng2T62jbDIZv3qo52/b6f
q13PYWGRYOdP71Bt6O2l1P8zKGCnOaeoVPuBPDW9J1hMece8hvU5Wjn9lGo3p1y9sxv9FgURyjn+
tEp1r3IcjqY33I1u4ZPncN8M8Yddsm9khIzohrl4d5iph09aTz6tGVIeBNGfK+cGHQGw8RVlQ2fM
VDRq61o6BuMxFOwzDh675bo8Ez3aUQekOloVl8v4KgdE5bVw1QYOz6XIVL9pHYiAusBwZJXxUy2L
32ZQ3aYcijlovZHESIYOu0Q/TLr34FgUkUsCObuKp1urp8puxuhjHLju1tHcSWDeTj+dLNQ7yCl5
AOJOagXd0DYCJYp3CuTuKwxCjE4xEpqFdthNFgfZ4TASebKyoBtlMJqOx8C/626mbC6D8rEvYURN
uabvTAtmQ9+lDwTADxFse25wVJL33o+uxvFoACJjN2bv3Wh40sQCdtMbP8QAaXzRUnwv40fXe7t4
Ainap2QUe7kXFEgEHQ2OAmN8UOkaFw9FWCsyv41RBEZdL1Gs8325Tu6BkMlXJwXewx18nJofY6A2
XmYuzxq+TpYehVaTMDfDUMw4Xdr0wWD5CZhOwtVEfs+atsc4rf8RMppshDHSVrKeo94lqKT6MiDX
uWvHlIRBIliUuuRzVqcxbm8lxWI8VOfJo2lIvgioqxMDRC/U2i8uTQvfjq9ZEab6Xmx2ALk7qbPr
cauRS5C74zVhkLu5JEAq6+Gotq+52XJ1zL7sVv1iT6WiGC/yjXCpwWSBbyNO/03o2cOtXV8JWbaC
96bmZ7uet4ZpKworQjNSB7aDHO+0WTWHVMvvrJiCnEzayrSr0EKZatt1pqBNppAhbauXZYAg9CyT
+Au+FezUHM9eYrRcAZw02j9Ev8+0zg+RtBTJwAPdynPZgDEDcS82BW7b/WrHXdBDxPTmzM9W+9SN
Ht7U8dfWbohaPqYEs1aI0AAf8d7lzZZRxrtsEmKnV+07kIWbsVohPtdXRPNHKwiuVp7BsH6dPDfC
oRLCA+UiEmxaPaburFMwk1jQKzfEtGQTDenMfiYZ7pELUyH2ZzaCgJzmhcx2ae6EtTyZujy2GVdg
whHOBaESdCV/bSeagmKAOFxuE0OGqVQfq7rBOfNc4EjdkAvSbkuD40SU+JlJDGwjK/t1yazSsFwl
ePtVg8x39bb50EPezP5WM3aSwKONZ2uPoha7CcDtdZGqN3BQGYVaMFCHV7oc6R85C5tm3YIOfJ8S
68uU2rKLzAlYMiOkEA3ZnhYFeDsqQtvj7K81ZgcoTIhNTJhfocYf0gRGUm79s+RQbaRC7rehJrFu
IiHa4AVN/T51dROqnBPkpJxuNI+zxLHNTwSXXzKUm9spp2tt0rhfiCrKTeMBYF8ZYJVhgNIyAj2v
7esPbFM04sA0aey7eShsuLSGUnvHmFzqgKzxQc310FOGt8xowVEPt1rK2VZ3YtMXzXNWVIwjyRvA
mMFaUz/Pg0eqLyLFRhZJOJM4DrVzPUss7I34WQzvuynXLMDI1nCajvdONb87/fwNSXS/LosvTeOj
VqkNLXkG0cvwRaQ6Gz7JXPn0QfRGPE65cz/2LmMZWXma3JEGSqvTyPbeM3sg0b60nqLhYRQ6qG4Y
oiSIkbijO1GgkupU2OIoDMmlGw/kOdHH6HTn0rDrmOpqDpJUvyNw5NmcSMX0xmoXJ8tDEtkTXkDn
noYKAS5ZBLN5fXO9B1dqmETMK4uvHJQ/DBkFNgUm+Lo4yMw6WKDYEnO+mbqRfkMSak11qopnsHke
zc5ozznpd01ibVVmsBObDJ5qptVWM6Xluzd9DLAT0Q/vAtng3ojnpHK2c6u/aUVBq2U0w0jB3FMR
YXgFGLTWGf14Gr6TFuu9bR2oL/qqoMCYnY1NVcnua77o+YFK2oY6XJBSlXq+UU+StyEPofA0P8Kb
W7WW4btu9rM4yVtCn3JZxtLXJtiAmWcuB2d5rUVabCMzLAQN6Yo5VGZQ460kB6YW41texVeFmp1/
lPGpebLzuSHQK+kMlFby6rQwY4h0kfmzUty9bVK9d81MyTHJgTZhT3s4ISTaczwYyj9NREZGnjTn
IU52FkEiO29Rt01ufhUaA7tJBvn9yhtqh28cSc80xOudhkdl03LFbz3NYW/ocSnNc3+ulp0HBXhZ
kNvxc7VBlMfQ2WrGAlsmEQq6WlnP7F8RoYWk6U8dFUfd0YCaZw3JQpFN6ynt9wmAjQ2mJWfT1ebP
bIGdKp4N6VRhXBsfjqHtnVWhn3i4eazmp65BncLr/oE380lFPe9aMzmvIIch++a5TxosFIL10iVE
uN4p7qZcigwcVp9YYrB+T//ItzxHHhHLKWuUQdB5OTkvnqFulw4YCZw5suSt7jJ14rPiwwKJcp/m
nhlq18jlpFmOha1DfU+rcZem7NN0av+mmV+4RrGBYKq/Lody28VLyM/RBR9jwLfJgVih59wwtYAE
rPCFQdJoM7cR7qEfT722rvWKtv3klCPVJsZUe8VxRnQ1oxO3Re6xTWWJiiwKXq5NTLZovW2HveZd
l+ZHa+ClKvFMINg+1By8TTVb91qRIxkK622ib2nE8xSQ/nPlqXjxMbHFU7zKvVFQoIuYUD5WJyoA
SHvsYV0Tdms7WhiNIQkjWN15SXzf/LLwRnR+ZiYrVTLdF4KdmuyYp8lmYlGE/pZ0BDUsZk0e1PwE
gLTY4eG6y5zpSFuBQT+tOIsiHgI2gcf5Sm5drEfjM67cT2fsX3qdEzO3X8i+eDRlFYiYnEIigKGA
EyS73PQdVwtjXTjE972lv42D/aU5E7oyTrfeIrsu0xFjMu7/zppaTExMh3Y85y0ccBYAbHBXeLPx
Hl03r64WH1dIhSC1j7kpV4S7/rtp1a51tJeCSOKNk1izP9cU3rqNmyHibKGKGavaY1Rc6BtbFDd1
NHxVghGKZFyBUmJ/6sZHpxC3Vil739RGaqoK+70OoFplmhaIaz7v6BlbRsGJos/q76RM9oArbro0
2em5/ZO4HTpVRxeQJFWiFNPQXJpzLgkU7dri0ExEpo56s8UV/pkbPXZRk4RuO91mOY3nbMD/FlWA
g+0tv8LtmFyctMIkPB8rzYDvJI1kw9BjNFsP0cAIRRT9WyvtySRKSMk6edLyD5iJlb2avhbruLFm
87zAHguswfh2xuFgeuljPdNZZwLwZ4iuBzspPhZjes0r5qpJW4B+VfM3p/N5yedTnWHPi+JPSohP
glWTjVNPO7tZPsbmOpencyPXSg9H4FrDHjdx21GbX5VKFdLFSwJrQZrVU5MAeBM1IfnwbBIp8r46
lgVxSrX9ULqzoIOuva/xfNRbENJedTJZwoXjhkNdu345A7mrhm06p29p0Qn/X2s337ZVfEVNg9fS
rO9LaI2DU7K4yI60JXsAj3e7VvM2Ij8elxOz2kZzy5zRo6lNmNOZ/GXKYr/MYAkTskGzTEfUG6uJ
sxHP+SqsQKenCoMrZhakmn3dH1aVkZSY5rs1dm6ZoPyUov0o1vUywfmirSZPXCGvMofWpo2BV9V4
MN04NLvMd+YRw7FGWlS2nhleuoFau4atbW1t8AbcfwzyKAvfNbm6plWf9mQ6QNHHBq7cEcg6f1Rj
eQ/KQbxx0FM2FhUdZ3F1soqXUeQBAap3XTK8JRMt8OspuC5ETGEs0Xex5ERhfuK8FlGIIv4WOcMZ
5fYSAcpnl8AcWtEaW1KIbgtRPg6J+V4qKdjoJZS1zFO5HpQnMXBjrNLHP6tArCPKIB43e3Zjj4Rq
vzVD9s3u94kp0OEANp9M5TUKmHt5s5tj10TvlAf4MRJKlAih/qjRyOkMwlbGxc63bmnucRkh62WL
RcnQxuRDasfaabQze81XVaLtrqOzIy+7CmpbzuzplbcrV1A0qyjyfdWdqlqjQcALbN1c+2bfu1mY
hRBp5O7VqjE3WYKsJCQrVm58M6Uzm0bICfT2Nb/JbGKLFztc+tK40Qo6WC2TCHQiHDZqbqIznmGE
y+K1B8bj0k23kMGkDKt80JYeaLyT9+Hfl/95DAx9xnXZF1HgMMIBiL8xuVcNhI07ZU2WwTX9Sb25
IgXGTYCFdNTit95yqB1G0hly+pDoyIbAf+pYo7bn79mtBoXqKCKUPiD2bG1e1qLrw4kKvZu5h00d
AmQ6PJIv/DkOxXWyi7vPqs0HYUxe6ET/HDI7/aUwPvGRca/psbtluojJOS7etRGgam1R2svZ+I0q
l4uGCruMoi8rE6OPROQGYAOEZwFx1iv+Jsmy5LY36Xwt2RLtNnHw8EXOd+KZ31OPfXthEY7G6ACJ
GUA6itXgma9eDvTb3jWLdmqvb5deOzCWxD41Q7733Bf4eWAPK5Il1sqfluy46vKhbC5NJqZNVsyP
VUz3uXDdQ9cIJE3nkptMkzvuT6dsIP5xe7fYxX12bR14WolsqLpbocez33cWV4RHCjxTZTfkY1RB
G7eKHv4QUFzPXNbWoZoEgTo2u7e9FScC2ATODl1CJDCcBiZqbjkQGuNum9nNpcumN1VegxZVNoWR
Vf6b07U/DZA2YuRt3WanbMUeN9jFoj9gWVsv0d/SxTl58T+zt+jJduShuWw4m9StWB6zx3J+iawU
upDLHi2JrXjDiPVGDbAcVK1818vYOzv2vKGnGmapbrzmHqs17Fh2t0gsqiQfykhvxYj6IidxZo/9
JPXytS/dYqt1IsVoEb/BGGGE3TVDppl0H6MHy+DVdOgQO4RyiEg1+lfZczuZDKubfMbmtdu6agRD
2nkeEmTKT5m3Fr2wne7Kz5VJ/nJGqowmmisgVBhxp+M+D4o9nEbuklsVrp9LaTDRND0ZBUBA3QL5
MtUNtioEK7v5ybMW9ks174sFndkobO9gisNQDuNmiWlM9Svik+PknyMiH3ebWttUmB76ok4OcTZd
C2jz3WbEZYNaGYM7Ud2dXpY0Vkz7q762nqKPFoXFN3KN2nU49miW2GS7m5jRwJFi5D6SnJVVjdg5
6sydTOeJ+Tofj0qz9SobSvpC20NeE2vGFsUvXceZfhknDGSEPOwSKBWUdxvV5eN9S2Z60BNvdAXy
36LLn2K79YsR3UZB1DBmZE1qqeaQTS3ED+4ISSsivx1T/TTM+q6kptwsDpPT6UpiudAvXiOsUOhj
u4MQeVjbzNnIvNomJoEta8zNIY5Ffzujt+cuBvcsVy+ywmSqD890zfj8qxXrD4pslPbZTVEjq7Nv
hVObSaJXph0sBigSbZUeB4f+adsh2jeW0hiKhQdZeOV2HSxuxnP/BqJnW9nX+rNmNG6dDnbOSlqk
9UslV2vvmDVuZlEvN6K/9oQ67DTEb+Dhc/KOurYgT5zZja1IOC20WTCA3SMEcqGxzZL2S1l0pe8Y
VeSDXKnwcjL12mQ+kW0VAKjrJXkpFG+RL1zCVtHZvhDimqfQHm2RvQ6SYxsZg9xnaY6BicueMZ+X
TvIXtzZvyTwRSkwsWdZoyUh3erU9G2NxXh5BfarbuL7XkVA4o6pNxKeyTfIe3Hffsd3jvY1m2RE0
MtF1pspy6PVspdvUfhZPe8HGnXjhkojVUVQhzWILRszOm051QngLs7KfuhTDQ2lG2ylbXq2ZqcvJ
mZ77iFlPbEBdWBFEwxI9XFS68iTtnyAlCFkn/mosOQaOO97E9FARDj0TMEq8IJvL5gd+M4doye4m
fdQIn3aZgJlcYjcqBhPaBj+tiUJnEjYykrBZcSbbEbg1LiSm/puTWAaWG1WZB0Al9UpZYXPOicb4
UbH9qZv/JrX+gJ4h3AJQuN3erb3UIeNE6NDRJ/AtflqYcqcXTFDQMoRe0zNkgu6hzdN5pscsSfHJ
kmnbJ9q71wl3OxodgWtpXp/o/DnbYnVJxxP0dGh7+bpBpcM+h+FeKlb2tSFgH+HDxMgDbtuHzIqW
Gxnp9DbY+ogKS44T12qnwYLHh/w4aIW+69w7GBcUhvryMiljv/Y6qrDqnoeJjoicB9+Mq95Xs2dQ
KBYrv318SvrhvZC0yKx/5pTeuez22QRzV5wmhdWI7cCoaEAnnkbNvu+YG7/E5JFoNWHWhDsFc6/9
dPX0bsXkehXRKR/xVorxZ3YR9JsMCR535dOAKEDemwf3t5KIH9bzFLE9zKA3bBnQ+dSu02uJs9wq
h+iCMsvuNdFAz7cXTrm1qTc1VpTAmNjzOVcmft9Uv7o1fw2TTsUi573B2hNeodtzXXzh3SC9Evop
/V52xqbTPfAXZZxVSYb8YhdhAgIXs2GQa9m+1Al07iLrru297KbuObetNog5yJul8bAH0gQ3Ws/e
JsM8nxt3a+GeDVwlSNsYP5elvnCHzaiCrY1oGJ/r6gofSLNbsuvA7sC+g9A2DPJr85MxZMVWIXs0
dS/ykxbpNantlP8hnBRxPV4qyWSu9o3WPn9o8Z7uqw7aSZynnjbbqqpvx7myWQRbo67HWDfxqRj6
Gsbe2l/S6z826luJk/bm7yFZtEQZoTw0ueSv7a8RNJHal9gf8eSarKUEq7uaB8W/m5agaVmHo8Z4
ysY04zzQX3vwEoFhmo4fW3tXSjsQq/cap4lgyg1Nu+7LedtFbGTKmTmIbNOpuj20qn+anGYNzcxK
t1NXnBWWMXrHdOesrmhDLh6Cjd0xhyOs6NXSiaOEY41lSh9MBerw1ur68Tw17kNRcUCrtdiUjdGd
B29oyPDeudz03QYmy0B7A+rYpYsWRH5kxiFRX/NoQBF3aMtno/FiSZyFTf/RtJBcmOiiFCq3Xudc
SjpiQbOK3qdo3UaMDk60WGHmXIM25t+sW4JITgPxhTd5N6od4G+ci9HZW+NTLNmrsC3b5WaT+LOW
o8cY841B/gBFjvplyQUe5bh3htXdt2OODCPjl2Kh/ym4L8UQpDtt+afID84iyzintjUFQ1XGO60g
GaE13H+OjUezHF7UMEUbAQbZdxbdd/qF9dlaf4Ry951FTHb2z5GcoGtZfLeK2VrdGaj9NEKMqiW+
na3mucsxUwycXGb/xBzHrdfh8ImjZBulHRSP0dw4nvi+TpxQiEMn6T3T8iPTOZo4rwv6L9splgcP
y88Ng4rPxjVmPG40uu01B8ARP33BsCVzRDXi605FLlCbrHjyJH1q0yGjCBbIjayXy2TRPbBF9J7c
4UBhVfGjed2OJtb9qTstY16E2DIOyxRdiAth9AUtIjcUVh2H14yX5bWs7N9uVSchxgtVKtji5DaP
eAZnp4YhqN/lYuTsvlZn9FEuMksE5WxfopxY+9YeDoYiB71Uj9qyGqcRL5CJD3hXp/uyo8QdPOvX
zK1xU8n+VauHFZ0r52bAcTOZzGwxPXVucjvQS0Nz+zTFMBwNwmKzxF122jB4Qb/WvicSzpb0voDM
4Mes9XUXglU64JnkVp7rJvP9zUchiROLlEXitPYb2+NnLvKvoUtWzn4znFs+F5ESXkje+k6u/Uds
IUJm2XWcPqODZpHxZNZu7AsQZSgMdGxtDvPUTTuMT6ywN9mQPfP5PzhfXdN5QYxegEyL6N97+kab
2VbZ8a/q1UNvOr9NMby6S/9IFyLyzUyDk+8QnOVBlGojtgPCuLp36KNqpAZLgSWbyAN3M5Zry5Zf
p+vsRNYtoLQvI5pdv63wiV27WdXAeD47tSIgducwKQn84WaxltDhCqriOixZuCOpvVlj+g+4WYXy
3Kqw1rG1Mf6edL+V07+SM4UaXdWXVuyMiDsnazp0ZW9fign6cfVl5i7edLUd3RRLnS4achmYO22u
8TPagsEuMn4c85eGprtNVu+ksKQFlQEaAet12up4er3kRtmrscnS5NTUGqmVVnmUTKvlVVuGw2Lr
W2xzNtXF7I+VDI1ZxdDGmpYIlvbB5IUhrHH55+KmY1MaM9FJumPC4LXXDqzw4dJkv0ndXqFTw8Gq
NP5uUjmFRMWhvGUTds1AW+YXY028W5QNX/Vkj7t2amyVUz0lTXdnjQRBgKnm10iDucTr6qKWM+9t
n2TOVqilXe6ni05wlZUfYerdY/8G+qcaOlaKJoYi3AnnVNgOWrOdm8uw6sZtVU67udLioM0pypp+
X1cGdSuacFqlfHqq2rrJekpLFqAoaaut3gw3sUtwe6wTu4DjyPC0fusVGuPK01uhum039ZQAQ3yn
GRT9c1X/xDT02owwSi/W0kBbzE85tBehD/vSK5btYFDvFkMu0YMshoUKiCzRfDfE1lcjbmOLVZOc
QId22D8Pj0MtbMbcJ++XjJRPxC/Rui90UEJFDBwzLbcWm9IkpoxQsXlhYOWSzPolnUfcHsahiYty
ZyAPyFLeKdO7WnkoR5uWIMUFr2vTma+9Sp9wWFKOwqGyh4lBjUqeq9V6jKzsQbCm7FxnDPNuDb3G
uIm4kzMs6o81DTKiKbdZhhpJYmeWdhuzVVaAjZKv3Jhip8EX05eo5sxyp3USLpOxc4aBqgSx0SOz
YNNoxVGo7ifKpp+8p1eRrRujfSjaceSiYeQvqt/MRP6kyv4dpxpevxlYetGEwO/ply2AFVp27TL5
QpKlYd9UHeKZdrHq9SmxnZfMUXvdtA5tQqmqDeYR/A7jHgKPzsgN0e7dcXP8Zwht2+oNNwzQEJMn
dnbLHVafv7oKbGD+JSxBDlt+QNS9lw5KXDHUr2vkBd2yijAZjGePHNa29d6T8eqIT5OjNmOkwGhH
CkSpjnZJ7mltInCX7rMOxW2M6gvAownn1fTYTmgxQ8wwbO3IE4NjBNpFzUPJIMPGW5djNXpButqk
KPEUOiZHC04KbVZ3Z7vdg2WXn11PVpmmO7D2MaTp05MnkJctj7EC232cB4OCzQ5YculAw0jAhiue
cwI6GTcBL2Zb3Welj4GGS7UlNVSl5kUaDpmhcAMzNPexifbXWx59gde1yu2NSCpm0xn1iVr7vrX6
s90p16fXyLab0LqN1lp3xSj7bYWnZ3ZxPqrh1hzpBse0UzrtG5IDUY9oq5u5gyCJL9V0+Ghn+uVF
YbAvdQ5I8KyNqdFwX1vD0RhfSh0JDCrSdSI91Bjs7j1JUUKhODOtcm0DwpNKwU7o8YI4QPUb9R+t
a+zGThxHx4GH0pAMmbNmA7RwagTNcTjNjRhORp2OJwSIlbberO2xj8ybXmvUoexF85AJLX9gW339
/98Ddc/8I5wibpsyggUZJbHhd7beh//7bZ6oqWlLrGF7+XsIOwB9CFu8//dFsjnOWMddtbXXvnlA
h2kfsIs9Njrwjr+HLOJdz62n7//zhOuzCgJMd/y2SfDfF0JIZ0p/NrXD3/MwW6t71RJff33Vv3+Y
LdknDFTStuY3+3usl/3g47Czwbj832NF6voGUJ/L3zNgdy24XTIEbTufL0JN//sPe7t7V1Tzzf/3
uKA2AKUz09D6v+cbrYRiIY70Sc3zfx8uiFY7xziM/l707/GiXoieSuw79iK7xmyju4xMz6c2wjhV
N/Nw8/el9Or8mgG3blOVjU9eFxe3ZouWWMXzyJ1jcO/JQPALxm8Gv3LUadZZfP9+dOm83o8x6x3+
vswKLwsZbBDBf144juYjWYWIZte37Qqoc7nxn6f+vZXrNa90XcTp753mlMjGNXJjBAmePo9tuWc7
rfl/X6ZMnp5mz3wuW43fQ9cvVmv0j3+vY/CTSBlde/x7IbvC1NdWXrT7++6Q2f6Cp5epmqK+//vH
Ltpul3dcWqCyksQfZQ3rYi57/+/bOJrre94w3XdkMLOKX59TpmuC64qm1n9fJ+8XxX6gChEpzN0w
WOkFiT3Z1bMq7mjBX50DTXMPos4J6jidHnKQmkEPVeFx6VrpR0zfPFF7dX48y+JlQH3jurPn12SF
Z+cUtvNWKbvaFNpYf4iu+SVUlnHJrnp1p6z8Vk3F2GBm/VQrRvbCrf8NioqipKdCh6P2J71h4Vj1
u0hR0Wy6I2oVltwSCo2QGfYDookpdyaevdZhQi/kl0bErTWs7U/ROfcODv+vdM7e3SrpPnX2BFRv
vfdu0rvd5Fmx7NImJhrFM9p7wuThahYOS9A1cPnvsThvGKlcNYqfqW3v/75hxIbDIhE1278v/77R
pYhDWVxolDu81H+e18RqK7GYBX9fDtcXqB3T3U7Khaj3/96DrOca+zR9NHtu68RfO0ffaZYBhfj6
nL/X9+gJhqq1p//8qn/fqPpoDKuentbfU/5eX2k6Pv8pod9ft/jZmEjfr1NOXCQt0AtpQeV+bO2M
SNAmOXGZadtBU9kjEIPU7wx7+CgL7WzazRzTI75f3Sj515b2JwZv73WWpksE8sDY7OwUqCpee6tV
tXXrmLO7Y/M6cf2XJn1xa3qbo+nNrkG5JPaW6QE+oDVf7yunke9KmrUfx/P64BlpvfNkCW6n7Kcb
3P1uSGpzdCHWtA+sNtdfcBRmAJOSu1bPH6rVNM9WUwJasORMa4Je4Jgn7ZkTh0ZRXOfnnK1TaMFa
OOW5KMKxhZJSVDS4ynxeTrltDaFV4SqoBM3/URjlyRgXM4RsE58Mz5QhF4pzzHMGAer/Yew8lxs3
1nV9K6v8+2Bt5LBre1UdMUeRijP+g9KMZOSccfXnQVMeamRv+1RNdaEjKQ4JdH/fG7jh8ivbpoBO
VjnU/rVmhP6Z3QhbOsUyv3vxFl0J87XmHH5T1d5wJ4YGxigRlfljaN9Wn4Zq0JzvZDy+V21tcPdt
onvQU+Ee77NV56Jtitoy4QzRRsBz1RZ55y867ELneSmT9XO7c6JWOCuH7rhQg7E7iwJ7WWumISex
FFVlGqe0MHE9LTdWObc2jLtDYtmo+ngbNSj6yzw/JKhsq265JQn+OuLmh1AVkX6w/qc6d5C9gafE
adBeZ7iogLHsIAPDSzhrqArPAe30C9HWZbZ7ZncPRh/FTXJCjBNtVqfNuwF5JlHrfDc5IlG2FjWx
EPw0Zx3ingecmTVEYeiGi3Ezv6FrG3jOklSuqW6aH+PIf8xVpO1uRVPu2CmSbuU6K7FQ7+O4nstq
B7qCAEq9lEKd/zvsIP0FbET4mNIYEctSq1uLxwJAgKmR2GQ0u9SrokSAjzjuZaSoIpxPqGkqrkuI
jszw6luTlDqa0zYyMF11q7iDvBaB+1SKeRN8Mf+XRs8w5bWkEOIXE8VAUYgOeKikg6fJ45gDH48c
c+NNB9DCL7VjS/zn1ksKYC2oBv5G1LAiyWNkJzVHqMIY4eNkDQlHzUrfUjVzzoEH8cYpiKeL9sRy
7pH7kO+dabtbFNBiJL9hfJrtshxVKGPAbdod0mIh2hufE1HX5M9kcSzEiXrsVUNSl4mB5azid9Ku
svg23YjLesC5NO1bpMwNaSeayjCiV9Qvl6L12t86ENfiRPr9U7uofmozVFvZJEW06GxiqPheDTtf
Hd4LWa7OQcPfOurgxRPfMr4oIeQDOY/y30javRp6br5IVvpUK0q90U1NX9lK6C+cREP1Aw34Jz1T
SJ/B8EhVm/upp6DLVMbBM46XmBpzwwSVIS0qbdjZqGy5Q6jNQYVz/0v741AUyduQI+rZVOoXz6hk
EKSZzYm9k7bd81pVWmRFZVL3N3KneWs3STla11C7bDV5yR3lK/7k0h2C2dkuVZEZDKwRQELfLIsk
j59bmSTaIMXKUoLC9ZvpzlggWTTPbenlW6Uo46UMQWyTNV7yZA/DhmBk+qJ0WgbryXV3id+Gd67u
/S5eblRt/geLPru1sqQ9uh5Zhn6aML0PEJTktEKwganp6SvkJL+FSJIeRKGlfXMo9AZ4rWEjcSBx
Si8ASB40NdD7GzEGLud0CUwbDpy+e6/+WEIMT/L8OUnibH1dOtaABetSWy+aAmpA348bdFuco6il
EQQ0q0X2XlTDEhQL8NRNZ1dHi4RgvamIgIAOk4NZVkjl89CSVw1TvfhqjeStgz6uXrI4eQbm0X3H
ovnQsB99q1oTSlbq4WCfjTeZDU3gRuIgP4WjHQ9+S9KDkLE9faLbJ/DEa3jKk7hcZhUozKlKfhNg
Lb0S1WtHFEsJPsjgLFvC3bfBk9RiI64hSL23Tb9wllUOxLfrzWrja81W1EQhhhjTOFEtJnaR3nnE
y2rrHPSytElteF0JLHVO6S0iCirkq3kwdYsxpeTKszgmJloaBmN4rH7nSC9tL1NUJZ6VqmfcXgbz
/3RUcJYwSsM6QxhikR+vcZnfuUnJN4vXqIAU7Pq87pazGhz2nRcl6Z07HTkCuQSr86PNrpp6HhEC
A7qDJBzMFfVUyra9L9Sw3MNleeZMbDzI0KrQGzNPeWUhKRuCJ7f4Iu5Fp4Gq/RwcSL6Wc3CCdavl
q9QC7xrXmvcYuJm1yFvEEdSwh0cFvRPznBaqW5+YD2MMysbJPOltSX7NfUtbtqRaWRsPCWstAMhG
+97Q/HkexhCIQArcE81c9Kx10gzNuB9Ll8CppXLChGTH2RxRd02vwxvRa2lkOofacvek5xEYDYL4
mFdmebRArJFCL4NvhZVsyzQ0nkott+BUeMiBjEnwnEsEEKYB1s8zyaVWBNVt/xt4kctMkzvWLB8q
9URuiYi7VcQPXQxDCQHP4By6LrpRSp2RIomtVTeY6i7kGQEcJmnIaIfZnvtbvRoS2TrqfD4LK4q0
cxZjfxfIkvXQT5JF6PHeFIVur6rGHYebZPJgaKxBOZDqjAlcoro1NaUg+A/5VFzG1aWe4W0hvc8Q
PfUw4JDc6S4WhJDbyXEvQCQ2d6bW+Pe5iWZFgNDbQlRFwQDdMps7dvYTCwjhoesA0cYARSccSASk
27hOo+NM23o7M43LQ+d3ySJK4vpJDcLv4r9a0X4PjM5/DfmuEkwfMLqY5thIFe30aU5sEVMoQ716
GrUpfdC5b3p6mZM6sXKj2sn7nMIElxLF6Q5KlbNT6sHZkfIkv9WpJCSKMPWWEc+GEjdsulLR9fmS
TbA2l5pgGfdF0mBSoMPjw1X3puKvR+UZH/XBQ4ThxpBtynRquBZ1HGAADOr1YYRIu2h6HNeroNf2
WapGi8AIpWdI8rcd38JXI2hPetVpz/AWUtLi1Z+GuklzK7auut+fcid4H/ppVX2U8VjPiogw4ota
ptqj7Jb5g9d+qATti9Ka6qVHcT70fJ6TO3m3qkoXEMpYtDiLV3LPMxbGPwlRWV+Iy0hBECCYitwJ
UZi0b2V0u3ZlNJ3XxGWKBq2Ep+rPraKOMny5HTVC1s4gbVPD20EZ0VcxqeItWXlpK9ohvhM8FY1K
0tvoIk+jSfo56Y0Y1ZhKY6zFgEq0iktRFLZBrsxqwpsc5Yz38aJnULzfGqf0dwP3+ZPHT2Md9wTm
lKRIT26qpCdxxS70qSaZur22966nrG2NxL2Y+vNY0KbvY2u0e2/QOGiQHba9gygMhD75HiX6wioS
tEvqBu63uLyOqQbSHZ/HiG5TNhBraTGWCYAZeg8S4u+7NK1l4tPTpSqB+BJXoqg8nl3Ak/yba1ur
2kNxuNYjc4yWYYKOmZgMxRGlpk/rEK4kSVNVJrcrmxzZhzXYOFmzdOhl8DU5XC3k+lonOCFkkJ48
2U9PRTxYcMRdbe4MavKxY123CPhdW3NNs+ZkWrW5mCgKpJXTU7Uup5GioerAh5lsOVbwNBKcZp5H
0o0HzBCKG1GFypStKg2lJVFVdSijElzNvagGZjDnAak+5I6qnqJEfxDNXYB2a63jIRcO6fBcKaR6
OUJYG9ErGfItTprjGaNs/b5Kx8vSTqw3uy5scvSUmETGY1igK8R5dHpbSoyaYGZI2rHDV+lZdXEm
+fO71ad3yzbMX5JJ6p+v71YsGfFukwqB5gKW/koooSc8LpZ15oGLnsTSL+rok576tVpUPkw0BwiN
6BUdYx9zZxf1WE6/xkqcrkVtSIodt0ooPrGycEL2utACg+CEtls/r4hnL/rKGoAy+cnMRajgmLEV
wjrJNUg/lMhnidGXiZbmg50u7MnXIzgZUhWcwJt5HC26c4T/xR4B+V0j9fazrPLyg9PDOnKcU9FG
j9XUnDrwbMqIdHrdRPZzX2vhjEB8sBe9tRniiTFET54CerrWsdjpO8l+LiGNLdMy7Jdilqp2hCOb
MDw6Uuw8jeFevKQttfIepVcygNNLuWFIIrdMpZWoDtHwdcR3Fg2rKn+oPHchXtKpyY0pI87XTRur
TzqssSiwD3WskfGQZcjFGFkdcMq2Dl1hkHsJFdMFF6rfD0OsIzf0o7uXwDBcp4zjOHATRWLf4NGq
GbBO/Pbe85v2HqMlQocx4FDXo4rkDQYy3fByHaE07mMXavFBjMf1pFppLURLUS2nBacs7rSWmNOV
iTFDU8RZOZqxqpuhvO1T+PZsAIDalxK/VhmRzEYzvVf/3Pht9oqHUwJO0Ju8BnTYtmNtQ/TvwkfD
rL45mpS+Rq4K/MUsvmiqUSxqlAn3RCPNQz4qBR5IjvVbKBVzMbSwyfOpnWzfjTHecIMc8CQxyu5u
zJ32RryeCUkxbs3ixc2BKkpFz2ZMioxdBalykQWm/Qxw4CCG1qH6tbVlOIiqqfCmiOiIvyFzu2Jm
cY7642+IOENd/oYsYU8l/oYS1tBjkBbfgO+2S7eI9GUsR+MacEAyVxH2eBTVtozSuerL6qNeV++9
o+NpH6pypBZrkkbJErYzeRJNCp9kfNLn8iCXR8Dw3aZQomqNbDI6olIQzy10874MQ/sMBFr/3a52
VSyNb3XBbQIR8hBCObNHxy2PFfHMrEFwodPSly4p/BV6WQnyd3GX74nMYRk1XX2qNog8YzOs1zPO
AYwuim6AHYENtFsn5jFWtIXbS8GetJE9i4m7LkR7YatggSA6p3vNyBZZ3WEZ4TXM0JwA4xenty8L
dBvN0nHVUiZ7PcuS97oOFnSqFaEHiicrh0tnW/rKoixbFAmmDjFE9Dqtmu1IIKCiH5KgQglsGZee
cdCJbx7MqRBVP+7M3Yi5pKiJdjFCScgfkfSxUKZOQ6jv09wuw+PIN5Klj+vNTAiww3R9zBH6vw88
AJOVAs5CCKFbY/VoOnZ0Tzrdv7TnsTVrFLX6DbUN2ObtK2rjPMOAv5y9XHfXHtJBK9uP0/uoI8lR
S3L7qnXyDAHo5kVGtWmOjKNyRDoVB7QmDpZ9IVVPpaw8emXUIamDUdaQOs9GiIdKqFjRvsmLDg8Q
bUC1f/BOnDEgY6feGVp5t9fU2jwbU6Gr4BaN7DyEgTkpijUHIJg7+H9gLUs9KjfqyLbiOr6pqmAp
1xzZRJuY1vqg8IegSVaiKjrkoHxDtt7YXodZIKmsKktuIW+a57hwq1u7lWbXASjLsDULh+/XZSrN
Klb1CKlPTBIdTRP08yj2XSgXLCTalDrtMbsOko2otplrLtMgBw0h443jeMazzZFu1zmAAES1GgZ/
gVKNvBZVK8oea9JdJ8hU7j0M9WVVN8ZzPngQ2Jw7pQ/1A6kLJPg9+XdgWPIqLHOONKJNFEGQVns4
V9CWGSuPmbZ0xzLf1G36FSww1HPHVeeKbId33ZAaJ1391hBbgDiDXcUGGTMor1NnVmbRnawH8lwm
O7QQbZcON/+qDaqyEzWkFI2Tk34Tw0VLYCjyhk3rx3XCOJNBRdTSorTaFiJpXX314FBd1uBwAVy7
GL9CfrFnpUNmOiT1r0w3oAC91/trzXUvNXGv6lG5uPa1P9V+zBM3uR8jxTxyTt292pGrnm6AP0Ze
Xm/qmwR3/mKe03ugH71u43VDdIDZGB2MyL1rkqFdI8cSHa7t4urSVvQkzDqQDQy/Nqcld/obUa/G
9nvsAczHn+HgJkZ2EFeiqIoBTRU1bjAQ+6PDVeSg/1DXrWCdyV6yDTt8KC/LXFdoK2lYKOGk3Tet
LwqxFpuC9uaXf/3Xf/7ne//f3lt2yuLBy9J/wVY8ZehpVb/+Yiq//Cu/NG9ef/3FAt3omI5uq5os
QyI1FJP+7y93QeoxWvk/qVz7btjnznc5VA3zt97t4StMR692Xha1/GiA634cIKBxLQ5rxMWc/lY1
I5jiQC++utOW2Z+20cm0oYZm9uAQ+ttGYq+dqm3LAwZ4rRgiCjsp7FlagvctbqSgc9ioYBIQL70w
0o/laGiXIhmVo86tdUtumM8atST9CCo/X0mK19xcx4kOcm4YaGYBksl5QFDUSNdFancHI036g7jS
flxNI1BOSdnGgTv1OZocXFXZ1EGTnfMAKK2rDx9qTipvDN8Zln//yRvO50/e0jXT1G3H0GxL1Wz7
508+MAZwfF5gvZbYuB5MNcmOXSPHR9wtpmvY2xX5jamlWBgDzmTANnqkQ6bivTksHWQDi8o9SCQ3
54kuGwje9NXZCawSCQXaetc0gJPKrQ+r74963pTfi7hscJ/xnwrg+rcB2fAnWX2Ko7p51CBN3UVg
uUWr3dThQXGhGIpqrJBU6TUJ8fxpjgH3YOHFVQl5vzGewFrEs9FK453oTbPow/p9/mF9SZM3XVNC
tHQVXE9dt0aso2oPRJ///oN2tD990KYi8z23dFuB8qXrP3/QjZ3abFi99I2ISIdeDJ+f+IS9xOFD
NZCygNiHWp74jK/dXYYsapWm28s4v2pgCqMjuvX1sdwT1oEPG/GFS8yhwTRzamztCT8sLl1Xny4t
9X1UbphvbcG+q/ByZ4NmlbZo7Xp8qeuboSIePmIQs5QTtdk0iW4/GK5yEv0Jpxwi5moOk9M1jyXy
xrOqtccXt4oeemLMD9wDPi0YAz+4kx0NoOGsj9EtHY3+1FqWv2+6/CBqiAQOp/f29oTPMwp8bZ66
N62G8iMwF23u6tchTK319DJVlfRyPrI/WWchKA8f6RAk7IP+TnaLh6FXFAzeWmJJdj39LZ70xbIW
Q2PIX2XU/9eAhcxL1RyCYwqH9V6zMQkKMiPBMJXZf7XqNL3U0EIQX43/+un2V4nb4fcsH8rA8+tP
1f88ZAn//mea82PMzzP+cwi+l1kFSOBvR63esuNL8lZ9HvTTyrz6+7ubv9QvP1UWaR3Uw7l5K4e7
t6qJ6z9u49PI/9/Of72JVR6G/O3XX17QzyLMijlr8L3+5b1ruu0r8Ds//IimF3jvnf6CX3/5v/FL
Fb38ecbbS1X/+oukqM6/HSAF7EQtfk/mdOvq3qYuxVL/reuyIjuqoToqj5Zf/pUifubzqFH+renT
z4+fIbFtxeBJU8HTocugy5B5CmmET3Qgcvovf/zt74+wy3/aXz/SNIu/5cMzbXo/Ct4PfJEU+G+y
rX16ptlsF4lOy/obNJjfy36A9T4awbFt4njulMr4EoTmTYS67muRAgg2fUU7l2EVbhTLajnIZKgI
d/3Z87m1NeCaF45hZPccF6pzE0yqDDEB3KnwIKLPGhzxVr5HIBiejH5oDPtkWQrCH3XrcCCKZMRu
xWAJhfRGJxQ+wrea2Tkbeo6M3mHMbxDwZyPxo7Cm574NsQH1mkByZlVXJPNrt7gSY8RV21rS3kWG
Z5ovmlNMF0oraZZIuHbs/wvlC1Hpo1GUzRvMgN2gNM3XoezTOeJsnLu8KN5GIHNXnlEH97rcjugt
qe2CxCBgYzkrDxCOioNeu/nazdzHa5NoF8W1rYAtWBWGsxXtEiaV+645S1pGLjEu8n6XTgVGNv1O
VPmmxWunTP7UbquIX3VZjhORGC2KSz3rQbDB4GOhwO42Zdw1a0uMNy6z0rTfpAagc6tEtYOfd3X2
Og9g9yABWYKtvEOMw0CWK2oxMBs8CLOfL90gSXY6qNGNM8MLfFFOGwpz2kaIK+SuogFvgSqEyhgt
REddwB3E9QdFmxDRKTYYxVdoWCrUxtZDPtizv+QAJxJkDh0391Y9GnSW0/RHv5/4bYOF/KGCoEha
wsWzw0Z/UkC1WF2OHhDCCGsQtagoT8MQdMB6SNfurBDMynV64bX6DNKkv8qtxsDOW1KCrW0Xp0tV
bJZMF8p7Ag8DHy1ZAhFv35qm6vIDyVu+EYWE5KVj31pK5twaUwFOaOc3ZFiv7WTr3a2lemfRJArU
K5xbGNXtPEi69zV8hzBg5pHLr9Kw2yMm3O1bzG72I3apC6nn+/WpQwy5tlUBOXaUgLJFboXWrtIQ
skWu7lnUmnFSzBKXn+u+FNPFXRa+fTzpyzQ80q4j2cxjqGa0qrW7NnJ7XriIidy03KnvRCHHNdgh
yTomaVPf4TNbQ34LJnpm+Noq1XGQ/eRFy4lC4MHoPUIC1+YBcKxbKCzjyuyVZOeGXb6zAq8nOuo0
O0h/Uvfo142LZamaSEcfrBUg1kFZI/cZnC5FnEb7NFa2H5qmTskuDMi6HknEH2ODKZj9qva9/z53
6knCyl1geKTPiJciEFUXNod756HlD7oTBbtvad6YUDmubYE77p1Q0g5J09dkzOJmL9vSZZIbhN7G
QhkJNwJV3zvNCCyXc/tUCUKE9S7tl0t/qPT94MDt8uCGXnqQFNT3IWF76Gy+2y8GDdhvWcn+0R68
RCbYcgiBXR+auPCP9dSOVBjtrg3RKR0iQBRiXMNO6dKfVPKrBut+aP16JdW6fAfHcrizAF9zfSk6
NV951WDNiiJSLm2jxd0RrMieHJRy13tJCmU1+nKdVPtgWD4tCrd2Gp157W3hoeEuIv12jK+mrDYH
kQO4NEXYU4Ud7kaiKpIMIn/wY+y13RjSaplIUjvT+E1vkxFF31EnVdCFSE75vZF8RxVZkrCgkmsI
MVKTRAfkwhlgvD8V/nmAEc6zHLmWD/uBvzg3KvLnhyxyrJqqIOmlmIaOo9mnh2xWmUpG5NF4Mx2r
Wdd84vteK9lLGw5QByCa5qpI6kdJVeTmJtHzaFHjnAUfgE+xsaX50KvGrYfI1B14lWwjDyjallOn
aAPjDDOxT/0tEi8GWgfhJtHLyN6kYfgtHg1OMzLR/RHAgso3NIbecs4HvKinmii6dhObTfJeyRES
8MfgVIMjejBqJPVlx2nQf2F4ToAAf4Oy3IiqDD6gmjxOrdDGsyY2UGsb0XDOMbt+HuPi5PlJ+MqJ
/ksUNcpjZgYaAaPIWiKai2kragV5F8onDA6sVRlrwdatWuUAVAhkpyunjwq6zzd+1UerIQ6aeQim
YKuiUYJ6VavfSQ2FZSstGnKWy0EhnKptfExGby9qYphdxVjI5rz0UFn63WXYplGg//tYcp4yu9LR
o0QlyqkD69Gw5Fuz9NpvrhdBxsHN7zSCed01jufO7aTPvrnHzlKahZJU1nyMc7Y/0EaOf/+lUdWf
z7w6XwXLUQxLN4BbaLbzOdpghWqfZBUBcMyO8DcliH2HafV4hh8ShSphpqJ1etLdxcm0kQQd3Kpe
aGGfPMg5wphW2ng3ANn7nVbEfAN+pBPZizqEVyQFhFDrXrKL1/ygaLtWxbRr23Xup45r/vE6+NrG
DlPF14VkcqCmixyWxyHXI2mjGLa7ilq9PaErY898XdK/DFZz72hE1EsAsHmled8bP1FwZvQQq8ey
WdsaVqVtO7AraNtOdZ8tAtqnU+vlUrSatYHDpx/sL8OngaLdUbseBmcDpCU0w3WhytUmx6X+1iED
QwYSPTI7q28HJXPfAildKUA/NwkIWbTpOvkYq8246EIwJVWbUK2TESGf6bKPwbPnZrQV40TT4JrZ
wkgApPGVT3g0GN/6InL2tcZvDZNwf1FlLWH8UMbEMKKA1iTTxq6AZE501lopAtDrJ0iOWBj1TG1i
nC4V0jqxOTSLqijgPJNDD4cv1ybQxcnBmnCgfORztezUNa9CgjpHnjIqcyjeprkTha4ViPjE4Cdw
lLUubdde0VYFDRIZf9XdlJGKSrcP9PrHguKqVj1wFGalvRBbLvem473pca8cUdsxnqzYARbrBQ8K
rKN7HwvmJDSku1xGDzt3NG+m1L7yzbT0tevZ6rM1AjXGmzbeYOsi3/Nw+S4GqBHypgYGtag7FRt9
QH87J33zXDb2Ss875ZvjeiHhb1w7zcjOkdpOx7noiFceaureqCao1mrmLHMh1gqXTZA7aMWDMN10
1WToN+FlsBc7wZWSwdkBjlEyCbisRaRIdIqilcrTUCryQdSuI9BsZvo068caYoSapu5ljTr04Mqo
iYqJWQFOyo5ce3u5DEEgbSXNpvXDZX8auwHoXaP5CxKV0hOAc3zXZN1Ya74tPcmalrJV5Wkges2y
n0Nhle6xPJfuOrT3jWlUi+Lh6p9uWz+fJy2ZB52BgK8tG4pjcq79OYDk+lGPZGicvkWq054yFYG7
LnSrb3mE6GFUQrJGsTJISsQ1vXYf1hay4U2mb+tQ2qNRMSazQAN94CInvRRPNzuKtS1ugPE2aFEV
w2uzG5ajhcMCnMVu8fdvXwQSryFenbevQfYhzmsQ/rL5K35++0OcFM5o9u6r1IWHAnGppx4GfhPb
2pdKy5tN2nk27qma/iWUObG2bcGBggPzQ5Elm9FFK0eztWAdZJq9EFW3yV5j9CxOGsrzZ4KY95fZ
eWot9drHaWJau3CycyUf9AB2Xfdb0I8VkbS82sklsmYw1bi81Gvr/SoyijyZFMKqXU1ycZENuOll
WRa2tz7Z1wr/3puwgZbt6s0msg0k6fs2snfQlBDemgpw/WTWxWUXQofA+kC5aSd/WvH0010PN7/a
/qJPbri9mvUwsPPynt/QqxhQ8uueBMXIA49A9tysjJZV71RfY8Oe6YETvaAlGS0B1SG/Ndbq4+jg
/IqsiLaQp6D5taoPCGeGmnSfWLp3CBX4r+JKFH7OcdO27QZo3U8dwUhS4O//+80pvPnpv58zrybz
5NFgrYv+DxF+Ba9p2elD87Wt7NI8GgE0wdYsD30i31YIGd4h7EgBXR3xTtUHpUpVdMRSvQihSF2G
eVXnbnyPxIbZIZBEygjV1Fq1z6EUuecI3UV8YpKndoLQ6xNIf1DyaGV4iGO0cWbhCYw24SyCX7MS
M8TA0fOeub8aOzFDtJs3zrSqaEg93RaripqYIVbFw0OdXVfxhxIms1EEKzEOTZBt4VVLTSuMrRIB
kIC/MF1OhbgSRUdSdtuZ7P9vxGUTjnO51Ix1E0XpP0T7AR7/6b+BwJeuEHUlnqERPvv5V6gGaRzl
gaG+xjnEz4DE/m1SxneOHcRbK/eiW1G0gxJNFDJEbXMkL0SbGCuuytrSFp3itLNPHT10xE3rD18+
taMlHx3z7v5TczS9uuqF+zob/N11fTEMKSkN5qcmXV5dtF0KrY0WQG6ly6tfOyq0gdZqnfDT+fGH
iKu0wpDF43xzbb++mKSgD5cq0k50inbQxckWGcQYAnvRsvXHRmgUnlGX+udLMcA1FWS9Pl9+mOYD
NsQx4vNiUx3CtjQ3c8mZN2VvHUw5tg/iykLlRG/6gxE2UOm8e80rgRVnFdTxDl6V4WOSfqNmvr0X
PSZhyL2oDsSnlnUXTDwwbKQcye8eK1V5Hp3KuyMC1R+tzJqAo6P8FZVodDKQqN+Pnp0+5LG6E+0c
psNlV9vYDPuB8lU17wa1Lb+YRKk2QP2kuRj1F6sqWHJeQuQ/Rcg/JghVc8pD/Xz/cEBmI8RlqFOu
UBwEP9w/wiyDBtuqyStBD/6HTbeHidqo9iHqymXtwgsXtSwkUzv3VRyfiLjWM9H4oacL15gpFwfR
VIOwkee6aqOdi1rw/Dq4Hz3nMqbKEVSCi4T8CIw0ueO+pWL8FSh9fURyHyl17BZuTcsCmJQ6Z9GU
1mm11Q2cT/XUts/qVOSjWS6TEPSMaBPjotpu8CifdOinIR0IsITn8cYuU2OXKp2xE1fXQrSZvp8u
uUVPJELGWSo5tMvlX8370A1FdVhLaCGMgat/Xv9/fbnrqxcVj8TBRFvhz+/MqWtrG/MZ7Ua5n4QP
UwnhO66CoHpqIwPrmZ/bUWt5HyHGaiU7YCcDae01xJGv8z+N63QvRy8QvZpPHYjRuwhBTavCDG/m
gPkG0Cc/GsWKJiGyNTLCR78x9J0LvGhHiCrcjc7Oq1DeQeeDdtFpQw9A4kcLjMu46wyib2fXlYfV
tek6Tazp66vAvSe6K+9t3stCluruqVaNr9oU+o56E5fFVH8x2xC1TsMvVi6Ry1PvxYvStIvfcBpC
tnjAGMlqCguDFMuAqO6aXx0CNeLYb8YIi0u+HN/3ahetrSKs16iBzjtAKbeqO65z28qfpKrybvO4
/pq4WfEUQvfcN7hpEXOlinXtBNos1dllLIITq7IZw0U09XblRrL2SZBhO5823Unrw3IzyOYIV1AK
7klKwqi3YutVRq3b7isi6gopCSkY7+xitDdtiMpAGWnTE70Z73LdQucthGUo2oywGk9DYF8miCaC
/c0S88Fm7nnheCdWcj0Noa7MP4gRbZ/xBxLiAiJfIMTvhESJhxJx+8sdrzf6FkYFUaBBKTjKc6cU
hei93hmvHRHPFkMlLn1t6sQi1xvq9ZWubWI0CqDvy7trBVIOj3Bo/jzHawe5D/Fcv9SnnkExyGko
7uHadH38/9VuQIy7bg4+LXedy0eAArao60rn/8NmQfsZlMGO3UAr31AMzSJxzd79044dgIOE0rWl
ffc0aWfihmXf5EHUrqPEztGVmupO4PvY2OjINoZ1tr402oWdH/qxXCBXFNnIMmr+aZRHE7QjsREx
Be8yZD9RaJtxdg5vCz2BfcWOHByoGd6KNlGYsWOuKsBc2GHQYUwFfq/eityzCw7m7zep2rT7+ekh
Y3C4AhpuyhDCyCx+AkMgYVWVThhV3/USDqkZ5Ps4d9VlU4RvPfAiGZWMKt9fLj3nuc4la8uzQf6O
GdJDxnPrSfE1GfSg4ewqx6oObOl1uKbZZFxY+DurUcwbtTLbw9hrzoOZqEskH+wvQOjTdWsh291b
vvMFxO5L7lbmKc68+Ow53lfC+ue//1unHOjnv1XBl8Cy2Q7Kivk5coqVBzLbqpx+N0M0zwAFm3fY
x8Nk9s2TqMky6popkQv4BEORzhIzO3sK/7WiN+nMchvDTb1xgTwsIbn6s8gd3V0/4PkrrpD+v23l
kUDU1E7GE7y8uBSFMVRzcxzkbecZLkkJ090WUlvuEB+VV21W17d+0LPJIArxYPvFZPOS6zcAkf2Z
X9kSr2sE3t4zKYikSjtxJdpGXQ03jeWurk3XYWIsYnYevg/TXKziWCsI2qM3BMUj206U9uwgXY5h
IT2hDAy9THerrajqmvIsSY5xK2qyOi/6sX5yelk7NcV4Zgca/gNsRPmcRuZXiFyryYZIZjevKp+D
la6kyD2sDgkDECNfNan0mxa36VkUmCTGJGjCE2/TIawTJPAx5XTdDGZ6hjeDDjfY3tsIUIMjFSjj
1+inn5C8aAOMWskqvxid5N7+P77Oa8lx5diiX4QIePNK75rsZvt5QYyFdwWPr78LxdHwaK6kByFQ
BuDRNAlUZe5cW95Lm+/qmi2pBFOc759hRfxNXZaY8n6yX4kENM581ST69ARGu+XP73vH1re0YxE3
E0gMW7+mcRYuo77rv/aNtqMQAS0vNLE8td2veo9SLrC84HmMp2bTQZA7qglAhk4Id2XaCIzuKaKp
4j/V0JJ/poiEffWQNJ1kimj0KMhMteo/XhS1DZ53ERc48wXyvoo7tA/zpzQhAv9liaj9H59gKRUG
xH2/LKsCyGVWtQ8iEucoUZur7OJHMWL1aSRr2dQ6rwA0nyLpWVWjYwPVAG2VlMVjb0Te02DAo+FX
9SHsetq0A+/73G/tjypsH7rOi5+HLEwvoqdaB1qC/dFlQ7Q2RxdrRh8cEKVZ0YrIXXE0QZTZTa88
3A+wT383RTO8+klHjP051DvjSBz790H3TeOYtpaHB0dQm/vUSleyT04Zm8w4hnWobROVWIGIi/Zd
/47a0niHIzI+ZBVMe9lUgMNshDHaG1tQVCVYEiz6Lg/Ov68pgsq8akFob8MebIFrVCamW276vbYf
JrVUv0RZsehtBZG+aItneyS8ocb5l2q0xpUVKebB6ZvxFfHDLiPn8sUg+7JWjCSjyDeKPmJkCHI+
dUEOv87SZEnJ5Z61mC/+zA2eoQRy2+X/flBqmq7+/SbkV+dY8h3oudRc/735sIK+FFkrim9uzR7O
KF0bfiqHagqxC8nUeCP7KBsH7SNUWOA4X5zu80K37I9wG05VbzRHl+APWKpB2wZj673jfrSOoRR/
jb2sXqH+D05mARfUGPN9oOjiMbdsXki5vXfCqH6UXY0Zg/a1arB+f/rkAAXx/IDT7gEsunisBC4u
Iiu0jaWCRGA5i+yCdEFPrbprknhGRyKbQVAiNLcF7m+3U9lr2zXVOP+YIE/LkpxPHA8Q37hRMx9u
s+erPSGo7fATWHCmQqBU8ctncwijXY3H0o4QsHoNkFmCY3KQ38fOuInrIjzJg8/E01jmFZxFM1/d
++SZO4/+1z4j6ZOjb7/cZ8mp5MhG3A86bxWWVKgXJU7wilKpQGZTmOOgjPS9Ne+9/HnzZpewEHwN
icrcNTppcVFgoRpzS3bVXZ4eSEykiBD9+FGHY/eCweJihl58UpMe7MzAqDZtaY+fYRQedRaQL36a
mKT9DMyy52n8YaxF7ibRuc9949oJ8yr7UcNA3BydYC+bOnu6eMo+rZg6o6LFHKNIjrFV14tuDMOX
Zj5gFjyg7nm+9YSZAX1yKA+hLSh4zrPyGFowqIZW8CfggGJuWqRhHx8mzcbyMgzUg4ghY8tRmDao
G9Sx3CuuZq1w6Y7OyFTEoUbft23ypL3qk+ot2KL733o8EaLG9H/aeGORkhbvfQ0vV50vqkLcD21M
hzZpAF1goYuEraE8dXJ2ibeDQh4eEAVtQ/VBkMTQCIlhVwbVJaZLFsrbBQDI1G0J3HbhKtlO5nZy
SvpIH8A3kYkfNcv7PQKYg4sq551FRIp5lpc++FiYPxPCPedz6CLwc2udNMoA5NSND9ZsbY4fgHfS
LABSc0uan8szF3dYjAzts5tGZCXcYZNg+AT4d37wuhGK7UaPPuVz18p97/eAbGfTsJrGUj/+9XyO
LOPatxA4sjgqeUfhURp6RQ+/Jy5WgdCj19Qj0dskWfiJhP+Hk6jl9wEkZ4f75OxH/aQksw9rQsOm
hu8sD25lZ6fYt9eq01nGbUBRLAxic+0jwq9rfxtQWjhUZYWJUu6pJ/yZObiZdpJNt0knJOJzW4DH
2uE+gyh/njd33UZlm58HVI35IOfxFXuUtxrq9BKJtFhpYYx9Rqx2z/KgsdBH9nW1CzJQflylq96G
QCjHgiIsHkqte5UtnK7hwYn4m5WGcM2xet+UrgUmdD54VVyvXGQo63tfC3bogkkoJKXaPt37ncSZ
d63dTz5JuehqxZ6TZ/ms57TwTJ075WQ17+K9iPNzAkBpjxAk/RgNb9dYGbkvgsroUONvsjuOzGSb
AG/fyCaMo5mGEEYXO/fdF69RQIlwdeM6xYEserLCkjf9SEC1Lsck6jeuFrDRtfERKpTSI5bKgyAf
Ru+xzDMkZZonvvrJXBuLLvgJ7ROyBQPo1Qh2bGOOXYRsWmmO8pDoNhT0e3tQcBcI+ipYdfOcTA4H
cdkecdJsjhp0zH2b6kD+YgUKFUYCy5oCth8UCzlDM3wnxzvgjBa1lyKubTKrLe+wJHXw8Rme5MxI
B1CEocGrpY0AUFM/PXgYJ/z7vQIXnAzOpY/YcmjHPtUcLA3nU3NIjArOJ6eDGW3Lsg32Ksroo919
pyaKakjP7vZOYFevFZWaKzvtoxknJii2jmYP2MTesGwVr8Xo8g8Z1jjWzKNe1vPe9y11JUcdVyT7
Gp/TpWxS5KYeTA3vPdkMoYicWlAUtyZlJNhZmPY1mDDnNvMu/Ol5qLP8HhghdfQnciFU4/lYSka4
7j1PdY2pia/5fOe74kBdYrDrtaXeAvZPnDMVFmiUvUJ/wfwZWbxTjghX1WMrDOVLAvaflFjwYkO7
fZyMkfJ/NYZ6oCSfvl1nD7oShy+FihMorugBIEEz35OCHY+FxRtmzKBGcdDI993OZLPVnOwEnun3
qOxTAP6vNSsn+AWlCfZlvFaRdx7lgch3czTxFAHu6NoktDJX2SrCbHcGAYOLPBReFu27vPl675Jn
kyK0jRlR7K1QUwdzw8C2XvcuCHGSl8aJAGTN/cHcH6vKRUnG56ETBkVKBvvdIAGFDQX+TEC5OMsz
1RHFOcXJ7jY6zk3ZJ0e9FClM74vpw5zV5vqoWmfDHuoHLB+8pVLW1bdOKPiI29nnGLRiU2O2vqcM
W38uDWr4J1bAyEV3odeIczHG4izPdOJ9KzbZ9pJY2exE7DIsR1x4Ucs6sASPY/ruA/LisbaqhUFF
71YOyL7bHSw9enZYom1NSJIerzEUutEFfR0568qdzXBojnXQ35o+ofqFrZSnXgz+oZjEeGzKviIi
5CSPEI96ItAq/+lslxd2O7SPdePEwJFh8Ms6kNy1KmKSGRVYc1nIvakIu9/4Y1Kesq++W/AlrvDM
U/Ui+uwMc8CTGEUxFuU2xXaNeSwoXj167RhtU1BYT8g1jOVUAbM2o7DY8stNL4BA3/KIShOq1tKL
7KJEJ72kUAHwrYwFxkykwvlnYTgLk2pNrQP/sKJ6cEs7vOJGPm0bG8Qbkub2MwSrkU12+6JFnXMq
1RSscVZ1nw12uosBsf5DpNvTc6ObD17mtp96XmQYTumIR+bL0e/Ads7jpwq8i0zcE6BwDzJZLw9O
mHu3phwoZIb/PsdM/XCVU3SrKa35rJsxdJqueU/5fR4z5FZL3wyb99joy00fUmIpR/nbgcmueuck
R1XI+rmRuS8mULzHvELXhz3GA2bgMVKswsfirY4fCpv89dySXfKQ55/jYBsXbEz8x0nxyn2Seo8w
6aNVRWHN3q/q+k3PLHPRZMI5ymaqD18bvAbPspX7+k5VKzBG81RXWQfO0D6rAAiWcVWtjNKGmjP2
NogZt+wW1Xwq2/IQ9YO/gPCVru8T5cBfzdYpDLRhEG3/3O9+k7/6/tM9m4ocqNq3IeuQ1Lq0ehDt
DAH+OiKwkqwhsLjLyARtrSbvo90ClOv4WZlGhMknTI8qSpXP2gOxOBlGcMV/xd50vQrtKi2JvGNe
vdFGNdn5A3HuQcuzo1WSjhc8Rb4EFnT4QClfZH8URr/7cy29wADyr3r3tcki8HoDYbeyHMS3xqrO
IIODN8uvWazn7MHq0R3fBPEHOQEzxfnpbw6XaIy1kz21+KBFQf0tx4NtQJv2BXQJzk+xWxw06m+v
9hADzJjv7cbxj0CHqjIEtbE3WwfLd77jnxN+xHKCAaxoOTRTSTLSdM6lgag6n6/sU3MXFhGU146c
kRKjBZcqcHmQ+m8pFZdn94G/5v3VlJOrCECeaw/B6n4refbX/e6fobOgR5k3lavIBk5uFeOwo5aw
+XTFpuja5As1l0hgU/5MseYmXwjyLDvfGYmFGhMajqpay2lZ0Zw8gigvvp1Gh9ygRjtqRnEcekcc
IxVU/b3ZzX2Jq7QscOZT2b5N/HPJva8sBjycE4EP6H+YHFKFshMWTntaUeCmYPAt0D3tpa3j72Fp
5Q/m3BKjay3xlZ52jeIb/yr/Kxp40DKgxD+PtbJsfEHuYSh3iI5VZIe3IJPrEXmL6+j9FkG6X3Br
A1k/1vNk7CEAo/VWeICqsCTDB8I+0qffZ3OfYsbVLxOmNSII72TYDtuS+SCb90MRIHxvtJ/3nr9m
TeZgLcF39Mjc2gXEifqazNq4ES0Rcr6mPcim1igmi0t8nL0+z19snJzRXSmf+GdD3DMmbxkVqfag
aIm6wnoTAgaUSInTGQcHx4Wgf8sDivlMgXlSnDkglKJKXeFDhCiyzJSD7mQotH0sUOFYKhfb7H4f
BgAJi55dy9bW0uBRDjRK31xUDMTmWWNs+g5GIKLfELQ7YNtBvW8A5xcU+U+tOZShl/7qovBnpLpk
t5SEXUE4TQ8hybiDmHrp3FtekSbCGeUF/S0dUmZwEWukGfZof6i1OVt6WOOltRGSG4O51iKxCX2v
XoXAT75V3UYqnqMKE4who6jMnlV9GmU5I55KT6aS9gsgRfq3ZlIuYZP4rzjFmluLiucdOXTxarr+
tc7t8svgWK+TmhVXJ+nyq+pgA8T2Nt3KphxQRL3LqMk4yy7FycjekwhsDIw4WnQPGn7ZSf0ucDF7
BZXfbAwvGA4qsNELW8MB8i7OIWZxdKek+pF1FUlqT0ueUl+pwAZG9RaOQPYSNrBk5RS81rcAfXHq
7Ut7hcusf5o83T31vO5WbTc1n1aX7eTnEhDni8oa9Vpawl7Xud+fB3v6fSiQdx2zANLNn37PHWKC
STEKfwjDCYZr/5p8nzP2pAuKUfMXbWJB8FXjbTzAIWSph13HEOI6J5tuPXMX+D8hm5OGlX3sp9NB
Nq3EUBddrXpHgmnhm9WgbwAgIR7kaNT4HwSknTOP0uiNbfC5HJz28XYjEu1BFiRXeaFm2Au/b7Kn
dhyWt/d2RgqrT7CIlS9t2df2MVlTYYNe4D1+f70jkpttSLvGDvZs+OLmaoo23CLX/Ko1HfJR/CSq
fZFO3xEOT7tWrbNLUfFDAXNF8nXUZreI2vsxkmTW8bdk7QZTvCWS/CXKrXwJIaO9+v68EVSQ2tp+
nx89ghfbUsubJ6LqKnDFJF7hN+SvbH9Ey1OhtS49K77Kg9emexUl1PnWimritLayt6c0uU1wFWva
GjE2aU5TQKHF4NJKhgd58PFhGhfydPQ+uineTJBe3grfCY99TVGZmUzeW6SP3kbPnXCjz00PwPiS
r5e3l6PCSH+Uueme5aVWCsBEJVxG4KO8gpS7TcLqRT+VBrQKeU0R2Okuz3J8FJtg7ZssTabeFKe+
GD1tM5ZOtR54Oi0M/N40doVRfVKhtWcrOVR4hbaQ8w35J8jGUlvhB6Av6xl1qrVud4iN7Em2JND0
3/tVfWapyj49TXs5VwJRZZekov65xx2UOkRjfyJU9VqomB7NmyGyWPq6a8mhOzoUvGFKb/2ZOgCr
gOO19+b+f58v+ztRFC8iYMthG/6x7VpU5POZnkGr0lNqdWC9AMQYlWlXVBMPpj+LToiyxmnqq6Ps
ch3Xe5RfWeEfGjJ8+6qEEkl6pX//r8s7OQCp9GdZA2S+T5Nn96Vgm/QasWegQrX9QdCk/yQC3u18
0B1rZ26GEdQCcP7PQxrrD0FNqkf2G4nHF1tMvNtUO3/pWOcL9huBbrwqYRZR5GZSXZJhpJroyhcB
Bv0J297kHHmCjcDcb7ss5NialwS0vG6tY3h96PFcOvDVI9D9p26j1px0if1ws5NCV9YbyqNPnb9s
ydqPMlbFZur1AYILxR+Zg4X6FLf1GnOFNWIUEI4zKBFiYrmyPIGz0UxKJGiuAoHC6DooISXKKX8u
GJBzslWOkWh6avYy6PV60p3oSZ9bCSySZZHFL7HSw1OunUNnwxjAQ2Xwz9jk+ZQZZY+DpRcHdA64
q6bNEWueBeuH5mGc5XjyoM8br8RyPvy+q/eyK543aOF8wNAkX6L4xFNGkMJTJh+XTCUYvVVetBqm
ssPDrSnjh2ZSPkSlrR9kS0w6D1TXhYVQ+VsWQf6zPCDpfDcGu6KswPOfp0TDwsY0nLWYm63PisUs
lS9m0jhA0jFNYnU1Psq5ReR54GRa5XY3A1D5YXJiWJJRpTwbeqc/T9+HXsVSHBcXFXR51B2Gprc2
noAAbMZvMFDNX1BeXzXPaj6CsAxWTm7/sKMaKHKcsb2OkoYkhmmfcfGtn0RuiictbG9ded6xH59n
NEPjnOWgnDZ3uT5+Ou5Y7tgBIqGjHNg9OdgPi1WkAVoVaoGDY4C1pT4LPeTwbWalTdNqMIx6+Y8r
5SQrCH4kPa51A2G1q6iNp8w0x49JZatP+KjbyCb1Al9SHl6PNY6Ichbkl0fHbZCdR2wU5wNrGr6M
U4dw+E9fHuThngxpRRljY8LUTadFp6LtHWKWpX0dHX0sQVAe05QH7CNz0kppsaiKkqWw7MQBK4RM
N09K0ODYS3kqr2w25DfLHVjTaofnXn0NqpD6W9PpfiCN4kTvvqkp7jNsn+sLjJ3+EGi8nvzeRlrY
KV9ITXQ/9Fg/+In2lKWqesiCrA22bWeRQsfsHANNEVK5arKg6trpETxQv5Ywj44Khgxb80eJ+Rho
JXNLjvVU3MgxdWY0zmOlSLTb2P+/To5JcMif60wPZgSg8HBZw09fGkNORm302z0q837La6B8Lgyv
XhSznMnGHAlewSK2ofJmkfmtRxeFDW+mPyqTKI59UhVrDT3Ml4q1WTkZ39pg/pMDViGXGyXYEnf6
Ug5oBjab4PG+iJ4fjahD4xBZDV/QyuFVON87jfvLAJz+LdQIm+i9Vuy0JlFOiJhwMglM6xDDpz/U
aff7DIPsHb6E4c4osln4M0+5j8qz+2WhWarUk/nxmeX6YqgM+yNw9HFbJgnO1l7qfwx49Ia5mX3l
NdWsdS1LDjaP5xf+mR5tHnwLUEIpAFDcTn3AlGsoQOoGnmT3ouDLSeQcRyc52qk19YiEI4zc8bHY
cOtl3xoJrhtZ90KdPIFg1ZyO9zvVDnr1Yr4x8xeUp4mj8JP2lHmescR/A0Nj2awd/vjzoXPBuy7k
6W3i3InL35vGN2kr++8HXPeeUNtRal+KNx779S8QW5DdneQHS95u0UVe+lLasMNw+oMONkTq0Yzi
eFkqwzkRzvDUOdn4NKSCJRFCAdklD9ZQLXUQHBfZIoI9PN1G5QUhZEIEL83yfg/h8fhOqwGbOW4r
DxGeIUcvFG+ylfEoOWtlj0hoLgVGoO4cu7lcuJkP92amBO+R2kRbbG+pKJYD6PrVZmPO1cOyLQ91
4icUK1VLeYO/7/qPdhwF10o3XQrSrWynISJeaY6ivpn67IvRaPgBB4321mkVxDtvsDCUxkhknIPr
gY5SCS4azg55mL2Gjjdt8b7RViG42tc4r/S9HYp6OfZq+tpZSXjCw1XggTk3Q6qUdK94la1KQb3r
VaJZTl5SHUVsYHo+n90PSuSSIpHtmFyWe5sJsLM6xg2Q4qhstbWttC++Z2WLDNvJV6xh8aUfXCxp
52ZsW+nMGLcWlZoNr0UIisE3TepB51EH4OCpA6a/SG2rf+0j13oAKfE9n1s54Y5zHI9vcgw3cOPi
ReWjvDAJMJfE1fcox1IzwhfIUXBq4KZFWTpXP4A0MN/Fy3njNflPOTSYYfKq8TQK4mhcxjh/O5n5
IuflY7uIBRFR+dlOj1FLPLirsK1hNLR2/ur34x5guvNItUDxOoXNu1p49VmOuTEyYD0ekpMc5Gee
4ach4oMcVZyoWJmsqHeyWXTECfJhUDdmjOebKN1j7pfRQ/nvh3FcdWqvnWT31IqSCLWJk69sxxr1
UyAcVm2A/eBK9sEbYM7UTNMu1cXT76a8UI7Lq+M2Vjd+aGLEXcJnKO1ePbAcIObEKxtJj5WCvIEF
AyoIx87GNzz+VHNnX+F7sLhNciOU1OpEcLHX8S/7c5iGQH3QYzM9oPDDEpCWHJT9yUj8mzpwT2xx
tcQ/aR7ONarYF/dJxM+jdS3aeUGj/OpK1G2kfFHq9lqyKgY7PclDCBD81N20j/IIoSi7DYHFvWKS
PfM4/syRp9j7ZSeHf+zCGYdLMvuZ6xE8+8qM67eo4u0+eFZAPIam0KvrlKjxo2zB8FxNRjc+s3ph
q1GckqAC1SAqnOZ0EuTRpBjzE8t8Cqtk3IxRFqxiL8YYlaVOvjK6osA/ke/cMnPItAcqebNbWxPe
Jczc6ZSZuvkk7+OWvMBz4xGDdvOpiKPmbI249cwfIbsouJoOY9L8kl23/imFWRJiMCb/I2RfByl+
5XZBuw47rdhoXo+n2OwtkUxBfQkmqkVN33ho5s2ZmA+yXwFBEWqq8SCnmlXf4wXt/O67T5NX/Zkr
+zN4vSdN53sv6YY+7taKVqgfA9jR3dB6zSamtu/L3A9xfvpwxdTsLLVqN54JMp+FSngyq7hfNlVl
btus664jBtbXUNuFbmM+yZ5cNfQdcU4FA1vPT5dxruK46Fr1Xgmc7moi4nvU2P/fRhEEUXwUhd5S
XhxmyU/QjuHKbqGztkO1H/JMfzLaNKGw0KZwhQeFlkXua/hVdtaR2z4LwMHygnwgXFGAhpVjNuv9
i6eM73IsIFz7oGOyuGibSL+6nfUWTOKH7hfdS1wF9nNpb2oFl9Ult3tVPOyazHnMTmsH9/Wi2cmp
nWtMW2AlNQ8LRjMs305/7qOPtbxPnLBexYGLCnVNv0hKvMTKl7nxrMW98SBbgdoQC2qGfi2x8l40
AzuZLweLeXel1tbf84nfwjGdB31jEmfMyi9OFiJaSjH6ndzBPdillSzKvjSvvKTMK7gCC3t6r9jj
r2ldc00PLmMZ7eSgnBZqg7mqA8Lx96us/rmgWO1JXqOXRrudktFa3i8aNHF1fT1+kNf4SuEe3PmD
zfkz//pg2Qzi+JSI6NW2O+0iLFGv1CT038Cl/PKEMf0MjRdc5PGiAdf6pLn69NlEQYtaxUB8xGtm
g2PJdEwKn8CawiaoQCH5FDljs+wd13rzMTfCBBv8w5A91/NBBFgmegoKmRyfh2fPZSGhR9ZJtuQM
p6qB93lms5dXeV0Wn8TofXNMxyq4Lc5zqJJblFpOv6caGKe9JEzOnTvo+8zpLigiBnUh5DHCJ+xB
Uz/ljFsXpZfJWbYrskwo49SjNnfJfntic5LH1bBSi7a7FEbNFiRNqs+pNsSqUrXxgDe1/96LFzfT
y8+pV/1d3zXt2oqSihhkSlEMtpc8QhV1WXlleS3mgwlOHcZ6WO5ln6FpBHzZBuGpdaUAsLj6BGFR
dxTdQo7JWSWgBwozqger74yLMR+sHLupHseIjeyrtcS4AJMwLk7oPLFx0Q/3rspozXOkPek164KF
vLxEKs4PPlvyi6ak5scEiPAkD4rrEeqSp0WHkfOiwIxplbE7Wt4n1UP7ezr5XosV6L+aYdDuBzKz
e5wFvvPc+DkA6yHuOU0nzQ8jfsFF90zBr0M6X/W/5raz1XRD+WV13kYJ1OrbaNvGImsy63kME289
KY59io1aO0TwlGZZdfAEcuEQWwE6LWtlwKz+DNPM3WixNWy1uamQvIOSNBNHfWcfd1qwLhKS7AX2
oIt08o2dlSrGuxfkr5QYWo/6kMcvGJdtZHedhPFRCfMBD2FmBQaekVmXmf/zIqPEq9uaBOotgtOl
hrdlaOmrsmkMfg1jcAly7CIbo/xgX/lpqqhqOlxCr1Xln2S30KhLGIWo122UVh85APFFOfQ2CeYh
eiMTc7t60HXCiE7WPqYuHjgkYz4JxUDwQCe0SYGlAigNH/0eTZ7CYxTbbsj8sh/ajYY5uD4HN4Pw
s5o2fWyVH2Gu2Sw0IKyHGGmxdTEB+mbFSfUJoHTsGB86TY+WypzdFj0hoLEzYhxqRfLC6+Uo09y4
PnabyW2srUyOU9+27MnyvDWo3kH9Cbxb52w4DpA1dW8iv5iQPJ7G0fqQt62KJFuDQELKNH9Ku3Zb
v/qsU3hUjt3E2P3Q200+/4t6Yp91zRN1gio833QqMWy1UAfs6/Gb1an4uWvG+BwnobEryU1iO6e7
4S6n5uk0WeQRkrbxttA6Tcoamq45Nx0lDEPcHwmu4i/9u6+IHpogXRTzDMvsug3r4WSv2KNyFCXu
mnWfeS9RNSoXy0tPspUY5vQyM0/mIbfr22NRwGYmQEE1ESV6p0KQp8dsKLj6mqnODtXhR+Z638vO
Un74fr0kWYFBcMNCx+3F+B3OSAqOorfeYMdEs8CoQpqLQyV+meJ5UoYRlFYFcmJudlQmP3pquBrx
SiK8baDWzClYWIeG759L3QUvjrSKB/k1GnoawKZXiQHkQI4pYTk8hGZFkSaDYZ0wI9F+YL6QnBJK
CjZ8LkmtBGfEsmN/MVWZeSlbVbuJwPSh+pWrYwY/gKSawwJ3JcVhWjdscjb975qoy51hWmjeBsP+
FAUh17r+yq94WMMRhr6ZJr90Pxypi6lSEC7wjla1MfIETkBua4NzkAfKNxBkylMmclqMtnOo5sPf
4/+Yer/eaNru9/WyU15+GxbYtwdVrj+5LXGjoUy6r46KLMRRixlM4FawJRBqh5fIU8KvepDri6oz
vRdRUfGNEka9EB7Xth4VsxDYRH1U4hpbMNVOD1DZ/SeQU9029EJWzEODRdvc17e5suS7bGy6XCUw
nHZ8D1P4O3k5VdsWyfPHKOyvLoSlR0EJw3OeGduQBwS71XZaJpONEpnnno3lCEEiVAztydfr3n0Y
S2QMXtivrJEEZI7249ogktipoV7s0N0o17DnN1Sybno1EkjYmlFjUUkd6vtUDsNCty0Yv3NT8ZRF
5RbRK8gf59HqnKvsBvfs7ZMyC1f4A+AQ5JDG0X2j28lRaK2/KMv1znJQdslmU/RHk4r/12Hop53X
J+7a7FsNPrP20Ha+9YyRVvDghPVLMrjOolC7eBY58OG6Fm/aYvDW+txEYyd2ws8TilFpUpigHBSf
TDiAq+jVwDbyjBXZZ6NYn3kRvqvWaL3UdY6ZupcV65p/gBcDL3iAMSJcdrVivbgkJ85mGb+mfQ0D
uemHjSKMU2sBnelmhWcOoAaBb5wcx1kkCk0q2E8w5FEPMCrnxQ0+jSwAn2SrH3V4ELif4d/gPSES
Lg/o7OzHECkA39t6+K61FduLPPvi45O+Zm3P8kZ31XNbWvpSziihyilF/L0harWssaI6+xOqDkc4
OgB5sE11ix2vMp3tKjr5os4/nFgLUYsl7cEy/OyjN91lz2votXXs7tyXITkE/iE+utTy16xE9a0h
RqjCAfERoF8YQWpIXIouXKcVX/NIp8wNiqmCa5/RH4aS1wy/f+tFD7RgYVRl+WSmYbzLDEV58Hrt
90FNqys+Nzl+RP/qb1BepubQ7Me816lAGIZPZcIWEI3zLz9LMD1T0+95RETPFoidqLpMNl3LPlEd
1P5oT3ywqmf2tcESaqEDbvnmlPom1q3xFx5ceGP36pdaL8RSheN6sqwYk/gENC/eqOItMvL4AJpn
XMqmCG17i2aFLN08qicQOcLMtzbo08Qbidti5WiOuxvnUVsnYGSbFcGdeZTFEHXLDX8JheDE26Rr
8M/K5EneqWypQSjq/gWZzvgyGsWseOMDDD3f+WVhX9ph+Iqgq/3lu3tTbeqfJIMxD0+08tWmnGZd
j+BhM43gvhVm+RazEf9JRS65HEOr+Jq4YkeNXvMrq6x9T6DlSxwGYplHYnpK9IiibiVrDpiHjg+m
irUG4Hj91ZhTtS7Fqj/tdsn6r/nFI+BHZmPf2aQphi25V/CNoyY+pfh2O0BueLQg+i712NlYNf+O
yPi7g5K/IBrVon3lNOIIraYmpjU6MSkSIPVHeZBD96atR4iqXLhl/7gmT6mq0CpP2fH6KM5iPtRo
Tlaa6LsVpMriTHwJCZsc1mo3+cdIxJ6OFTtz5ChVLa8eO4lm2Bcu7+LbwSowAHf7ZlP1KXrVeaCv
fIQZea1/Aszy961sijh2oRAiWJ2nqNZkgsf0O5IvWnQkIy6KhTwdA20+nfJ6W/jd+TZSdX507Dq/
Cjfy9B/zQ/cyEmB58sx6ExEdeZ9UI38gpziTn2lGTVDvDIOHg+Z3wbva6hjmWMG0k6O8qavFVLQ9
rGhGSapD7lLUZwu/wuf5lkOjKW/yllE7NQvZlLfEzcFdyWbA8uZ2S9mEDrG1zMrZ8RtUD3VDtCqg
HAtIGebc9z551jv+dLB6MWS3Edn515z/1MeCZVd7zQMZHhOYwGvzf5yd15LcurKmn4gRNKC7LW+7
qtqqdcOQadF7z6efjygt9dqaPRMnzg2DSIAo010kkPmbIoUQbnTOtfVt5+rA5UqsfDp9xsWAoWia
gJmQI9jfOtdkRiU2ZGKpUP1zqV7x1ehW1y/kuOEgDIqy3J/jbY+/xbmazzQn+n0mY2yVfvf+Ne6/
9QJKwOdlngXDm7OHmmuMyfmhGeATokQEQ9ZxMXpdylMhJlYd8vQ+QI6lmKcvAqer75fKWCWvl6f/
uohyiX0oNLNZjYGdQhRQql3YAdRN8bi4Tqnvw9nQWFZWwHTwmKb4+KdjjG0cuHHnkcM+426Mxiz3
C+D2pKpx7JlnaYR+BlXcHz/HKZEeHupw/DKYpr1vPFfd2DU2XzrOH4fOFBlSaXN7cpLxEKq5h3PV
n35RZPTLoTJ4H39v68LXwQUCAkX1aRGpFzwPp29+blVrNcmaQxCG/ZOuNV9kHJeyhTmOQ61DzWeZ
l+i+f8OyWrlmDgpq/LM3q6q2FJYdgVHvKD1ij+LjMA3Yt7GOoCzvo+UlLC7dS1w8ywa1P65C1HHj
UuI6y5g8GAnYYiC83FXUAHFup56TpzNLdtHXmSDJE7v8sjLl0PUx1FR/fPGMtLkVql7ekiJ+FUUx
fkEzAXXCTRkU6kvzUnl291J7ncG5Hnfdi8Q6/z63DIQnU3+6QNN2lpGV65veKHT2VwhFAVn6qIzW
PulhMjyHFQjNQGX3FEbe8MxS19+1rMBXslep8+RcT+532ZmUhsYS6QguIWmX4VRtNMO/GGMHolGU
7lke0pYi98L0xmbbKS523LL92S/P7LLdqSLRD20bq+22UUJvVWRkV92o6I5mR65igSN6e5Rtew7K
s79iTqJDpSczyULMQEJEF+B9HCM8NZ3tX1p8m+8H00YueIimcvNXB4QBdK5KR118dpDf8y+pyKIz
/y/Lv+JyTi/In0a0OvayhWV1f6o8EskzN0hyfCatz/emyOFq/UP7kXGTTRpUNEkQkkQixuwNxn2G
7mcO7KHP6WRMzvlnrAz9Nbse+EfNKuudGKZYgc2MWIfptTs3TqMCJgJ+nCLs83zfOfF8SlueZSil
LowkPOlBwd3H9owHJLzEg9AnHBsQFdA6pXiwRg8hYi3EajZSogzQ/dwrWD/0nbuoJ/5RwCrz6aox
fBt1/o0y0aVr2cw8M18h3lLuwQ1Hb0jAf+gztEl2xuYjvxL7hTHelQLjtdSU8A0so3uwOuQM5SB/
wNK+cEoddAPz87NOluAh66McPATeuaIcfXMsi3oa/xMyXKdmhSwtjnPyIl2wl1O+3qEPRfZexlZ8
lZAG1ig15jfvMHiS6yfSAQz6X5Fce4/iLr4CFq7veIn/9zz316nNL59z9Nhy4IgcHNpsBFNAojk4
Vqo3WksA9EDD5gPMxmaVTQn3iaxooSsqbXRKIaye5Fkjg9NksTnXm4Cd2zxI9oe13vwefx8lL4hT
KupInQHN/WsS2X2/KLIDHIMOOTuiY+y29bZr3WcSvMoxEINZneVp2Gc+DCuCIz9IbhqQGkD72R0Y
O4iO/B+EHtmQyFOOIdmRRZ49DO7PxvGi1ZxGLHBwo+goK5H/vSgpuwAElEc5UjGCTdNX2UG4AwIp
EFRLfUaTVuzP7zJs9/af7lrtlf7hT3MI0anGKA1tNg39o3qVxMOyL834OGhR428/ldwaY7y/QGRS
ZXn407zPgILRgFxO2kPqnHBNf7dM07jJQ2Xp7TkSAXD7gLtXF9TY29pVyt+uNW5ZnYhbXPowRmab
3c+Yyz14Vcc2hdd5KtmR25W3GHUqjJ8xVbW+uPHUHOVMMs59dVWDH4dGxJWGhl2hYlf315OhyhEZ
5dn2UV4T2RBuuwYTEPZYkPeL4WQ03K86z+1YoZbRIkOwo+WF8ReESFfh+CoHjJ6/UopoOPjzhRhu
Mkieej6FRy1y6vXnQqyaV3afzf/Bgu3/P6SO62YBoKvdDB0bnwl8g9/61cUDzoza8Hyw+qs/msOh
5TGPN/scK3P7lQys2MuWHVfVJTO08mK75c/BLEFV/wnJEaNuJCBJpmI3mkgRx12hnFFZDRde0I1v
yQSdcmi95nHoU2udFIp3dptO2wmtTg54W5J4cyZ/a+RNdVWE2a+iNExfpqlk09yZzmvSDh1+1yr4
KAokDjBNDn46pKeiPGpZ6J50z6cTqeDfnXKEro/RSejBQmVjrCZmdM3nwmIURvaDY3Vr2ZIHhbvA
ITGan93oxxEw1LDfFm5Zw1jwrFVtJeJQ+5DN/TBQtmKcnOdOqdi0ZvqxMcEUUtK+uuGDbZox8o8c
Yp7Gtwbp3tSxm4ts3eO+e2AvqJwoQEwz167+6lmheZAj1CRJbg7iywtK1+ZO2L7qLyFoAEmoq2D7
ObuaIgTaZxTOP2M51nTryUjSlZxGTtiW7bilrM4nmt+UOR+GLG72RRDki/tbcFWDtQEmRaKeRn9p
oUxxDppu+/meW8vIrjnp0//8dP0wIiCTApqf37Ycjg77/dN9hv58ws93EAlcm4zIt3b3l8zYbgBU
Yfnw+ZqRbaPAk1GB+3zVLlSweDTB2Mrp5YRVmP3+hPdvKwwcpH7nT3efWzd91jt8Ojlazi8/YY1w
2ueb7OdPmDb3v9/9a+kLSODx8PvTyatV2zwovgMqav4i5NV5mn2N9Mo8fE5vU3ZcDJUSrYDhlU/g
jma+q1qcC6t1HimVPdW67b5DvkFjL/MAWGpe+ZZr2bKwlPQh112xdiesBBo7v3BjMp8ynYxcMHnc
ZcKYqmci9JOiGd9kpzyUgDEM0x3v46sO0nxDAnQj66F9FLQnp4h/fo53NfKHPPNZcDrqqjUU1nrl
LNOeDhiIRo72GPi5/oiG1skZGuUcza2xtPtDEPHVyk45zPKQrGe1HaCDyRCvCZCjcJA8nueQB70p
hnXa2cW/Yl5cb1zLri/3Vxmjmpy/py/ky8irGhHiCmIV6UE2B22sHwA331vyqqFBzqi0SuRI/7zf
QO9BH2jOVYYiBB8wiYzy5ef7RTP8V64m+DjOFyVNFJxtvb6/UxlC25086BAHVPv4QDJmvMc+htr3
gOoWWzVKgfEbXwf3bHhZ9lArGgTW0Q8v8sxMUqhTfVXsZNM2E5TcSx0EQiiaCDf3/xjtxuqwr2A7
fk4gR8gDr+Bl4+9X+AxbcRFBxv/nFT47krL9/So5JBT041kPqR0ayWqAbbeukNpm0bHRsbiFUu/H
e5bziFlP7nCk6uxQbq/KB9fFKmFQg+ZmgC5YUc+xnpXA8Wc/0uGLWfcBxnzG+D3Km3PldN4vFwtz
LQsG1oQdVWWWZv4icXTWJ2rwwxbaR2P7ypcgdR0UwtrsRYfXs0rRV71BXWJrahjqA29X21pBZx9t
pXP2buZU+0HhP9fIbWnDwspL837w4xpPQLWKdlHLo8aSvzG6dC97BsOdGUcZteSF3qXj6R61DXcx
8CBYg6jI+BM0/JWzJT5B5PsVLdm0GsuTZZnN5WztlsW1eCzRH9qGdbEPKy0kZ+r6F9UFDwK+WEGA
skuWsZ4256m21MdIrV9k3PFjYxVNVXPg7q7BqTRWWWEr7+BZtY2rexaFZC4f+nOut4ju9iLY89PQ
1jLMDvHYl4P6HN3MKXBwgbOSBvFXF57lhmUiSUgqvsmxH0RyrOuigaM8n046qhWOqR16zc/JLwar
0OmK9TRm6YtrUT5rB8wRHNtKXvBZtA9WDr5DNjuswM5Rrv6SrUlpHBTS3bO8Es0X8xGV9CXayDyL
54OT7UCWNM+y0cfFFuX25iavTaPpRfih+iBbfBKUiL0gOsmhSQ8IsCVVvyd9oDyn7D/3/BQKdSGK
OiRXz8EYtHCp2pmxnsLwd2xK4XOhcF0DFDZJ+8mB0aD/0z0PtNqpOHhjDtT4T7ww50RDp8bcSKfX
GLcVYNVl8tYpo478P09+2TQKcp5GJPyDD0jrjTXAq2qW0RW6+vTamis5SMOi/mIUHf/HzOBggrpP
LY2VwHxJ4piU8xUPlMDcO2rcHHt7cs6yd6L+DQ7JfxlBV91Mo3momiR9E5oTYpUaVqTjuSjvpnxj
gbHA7o8pzUJVQPmGbB5wWDmi3u9t/BgapjxE0pfHDfHhSWbLHhk0wBKSHUUKZvKr6ikirTXGrX5r
Y6NCbTmM1znf8EZ29qPjXagz3lsyVLW9v8ySkZ/QfLlLSfuoNSYVr6GgAIkQ6ovS+hHbBGYiEezu
I8gFIJh/aWb9HWUHYD/hTBMXdnGNRWluLW+aOXMDuoQKj2y3teqZWe0ukPYuvtU29CltLqNrLWZR
QJd+WF5ZLOI0V1+KAAtsS+g6iWzh7noUovauMs14kiJcoyWbv9QJWzP+Kfsf5NdW95nKLN4XfSe+
xQKmggUx/KltyHo1SZie8bCkchcP/i5Ube8S2Ea+crQ4fQst5Wdq2+ZHMtzu82B6dVOwWnlvzb4B
fNUpNxfVh5U3Tbg0DcnLhK3Vc4gfxHNX4wQV29mjDEW1mBawNkBWz51lm5abnHT6WvZyb4xPneiB
iM69BXrKz83xcy7qcXNWK25Ost9203Td2vyTKe+Z23bPY5euSgSc31rT0YBfhAZOwTSNwrQ3VtCW
SHc39Rs7Mayc4gH6hOxNvQ2Fj+5J89LqEWrVPTxYaXDM8hkdPY/CMc9YQx8ZtqPamsdeaZKFMJX+
POtTrNTZl1xY03CWMXkAijCck/kwRY21wtKJIfMVPdK9I9hVemRbV5Fo/eyWMdmLHBzoqcw6qnUS
Ldt+8h5qy7fPTW4Py9GYnG+k4A7+4E2vxYSBQ+7VJYa4AiNLMeEtkTjfFAjNq0yf8NrptOiaUb6B
1qvb37JofNMwn/CpbCwCL+vBNfbh9fNgN965ZqFzhMxYOovYceP9pFjBQg5JQvv3YD9EdVmo2Tm2
oDYtLFJ1i9Jsan7/ss3uYlOmfD2hmY3XGkGzw9QD5ZHsgG5MflQTykqSOdDQAtIToOY0m4e64Q/V
asMHyQ6Y+5p55P/iOjmLMIe9o1XhRZ2gCig1hXjPjN3HwOzdR6cGPuJYNxkZVZI+yOQ0K9knY5bT
bAa3mS6ylZhxvKt7lMsCTOCypeXVV2R6h3M0T5Z7urOZwHyHOKM+BnisIKGZsjExGutRzyfnlmCs
PvfJSG2ZytqDz75K0ImGOBlHawMCyFkDle1UVbSMorh61fLs95mMQbNqn8ahWIKhCL+6/S/Dyqsv
dmFlexuC21qGPT88unYrKPZyt8I6BimDtA+/RpP6A8p+dwviNn8YjdFeyPF1ZiAVkdv9g2uo6c3T
xYeMm27hsQ4oLWRr+J25TnmSce6tDdqZabuPzNT/EgmK8/PbUXol2eLjXW1lk3dn/nl3fe8M63x+
FyjMHMvW/v3uOpZSy173NjUqKlHZ5x+lrWEv3uZfpig3V1Y84LfauOWxxLN20/dh/DJ1QBTI0+Qf
mMEu42YQl9bQ01UrDA+pSx8TkPns85C2yri1uvjkWu2/43KsUMWrL5zgpevEUUss/Ys34FseZHFw
LrUWerzq5Ws99ey3QU8uXuhoPyMjfwQVl74ZPh+rr3LlGBlTf0adAuaoCOp3sPJ7n2X0T80rvmLN
JV7USsk2TkHy3Qgb9aH3p3AWzfS+xoq/lkNRPsLRyS3q5xz296YTrX9QobJfUI8alro28iMeRYf4
+OiBapuEvTdwV2WDES9nsaC3KauaRT+NyVezCL8Xae19J5PwkCPQ8VHq01rlth8s3O6M6EkeLVoL
+RsYIwuoHxuRp9WHG6hXzNTa70YXfkxdYO4Uy+03Ks4jTx7gvbx4Qi4if+qqkg3o6GkbGesmUV0g
ju2yvM/vI5Ar9JduIkhj4DA35uFjkEXupQhNUMzzGUz8etUmebhuHORE1gEKY/wF3GOlU5Tm8cq+
0Szjx3tv48FLipwmXMc24kWUu1vm+eeSe4xv9X6JnD/Qcm0dDWGzSZwO62ElUS6e0+vHZAQoF/t5
9a2LXgvg39+xtvWWiI1rZ/5g1lkgtLys5o52/JHCQ/4WWX209iv2AdYIRKVQe+TV4sj+PokCRkYb
fCn6uNuETqTulcJUH50owDJqHjF01rMBB/MlzIS/Qx/UAbxnVS9tqj3JAUgSpQtE/YCc1XW11ZVQ
5yugXgQUE3hd/cUGk71TkhSbaIxg7DYOXlH81/eJcPu1M6jmVxxlV6GdjW9eNYido+MbIuOV+r0Z
wuS9xc5t2wI/2mpuaH1N0tT8ajhkFIZEtbdl2yfvY/Jd9sVwnDdsq40dli3T22jUKxnXTDaqUZ3q
5LyG4JWE8k6+BPkdexUq4dawEmVZmQFWZ+wljvKsmJufMdkhgur/GtILV8CnaMXqr2sHkPYHdOxx
tETiTx6qCJxyGRbGv2JZ2ucX3kS0pVKAF9GfwcncgT+Bg862+fOvuN5AuQ385vxX3MMj+9yC+O9i
a1zWsJaXfd+/ZWZd3cqZueig4XP8E4L1Xt8wp7mHqLJVJJFgxSpsawMxaqsCR72bn5vGuhEDgied
624KQ+Csy05vByt2OKoNf0/K4t7et9zimOZBt6tR+TybHoo6TVxQwVBw8YvRQr4GUY0mgFf5T6nW
oRAbsRiNdPUBGEB+qSxD3Vha5y2yzPTYWN+/C3XcoZHAztSysouMyTMvcc0DzKAH2TLcyEfKKA3K
c01BKkz67HKPRVWKhWCqJqtgHNUnyOD+oZkqAKx4X5fs9YIlAOj+JnvNpClXdog9qGwasdOfijH/
nlep+lSLqn1AbPGU+B6qvXoUUtE1451sCqH1i6yIvHtv2E9b4eK/TvXUf270diVHORPrl0qwjldh
KwL8QmtmNCfqhL0XnYJKNK+hqJbxaCDHbJMpnETXrmWzbeKfcOPHq5N28S1j72k2CSBRVxjrwiob
dC+5KMWtKqdislNz/F1ty6wfK4cssEjCM/7azWPcmOG54+Ev++TB75tq3epBtbYsbUoAQrdXYVrq
1gdBss9CL73IgybKeKWWFoZ2Rp7dY2EzpbCVfAydIws44zxYxuQZDM5qp7YUOD9jnhJ4K9RetAXI
w2Jad8lAbWTW4EndFpt4SE3bhPaV65Cz69qWG5T74uqG9ytMDjwwnI+o9H7p7aC+ppUyAUuqg0uT
184ORfgQrUVLPPQa/N3CKMpXLSpC6htl9wGW1zQM95dRRc/Rc1apgifUaN0PTWqjUNeltzLOsTT9
z3g3d/4VI7eBzUq7SMzgV2n6tf7ggmeGkqFOawGw4JxPhgY2MvpA4HxE1WUcj/Ls82CbWrrV4hYW
tfBQXuAQsA6B9TifRkb13OlUiKUnmwzJg67A05ex++A/42Tv5+Ch0sp1ogpvp8BG22K2OoI2ssI3
XVMUtANVcx/VfvgWxOm30HLrCw/u8E3MVfCkfvU9eyA1nD7JS6ay1g+UDPulHJSwgwX5BduDLCzP
lJHHxtTDLDIH23ixIqGt0nisL4mmJztNLVPwC4Z1KqMk2QTVoD3akMSWPXSS936yH0myz0B+ll8U
rRYeTPbQYxkSCKNaQndsHkXNEyQtNfWkoVV7yBzF302lOl2KIBtXI0amr33PLrn4wj0nPQmzoAQQ
1f2CBJcar4C3Jid/pkm5LVTIhWzLA5C8CIRDO+HRGP/TI+eQw+WY+zWyrSsotvbd+1iL9BbM0tfa
0OenISuRYiMUzSEQCOY56putDMlDL/T2Qq5gIa/5jMszfdbEvscYcR/6Z36kwbb3CdWUPF0a1xcn
yPKTHK9OobLxzKkGiGW4W5PE1nEqo/LQ5L1LCr4Nzk5tGBvwbfEVXXxnxcZlfMpHs6FgbJTzM7fA
nMnwV04L70zEQjui2IKIQTqrhWhVE29kMNIyp7yfOj4KzR7ZtPGojjoQNI39dO639VPXJyDBhUey
OlXTrdr2CCMOhdiPaVXuszkzGaHIuJncKrkWikxl6/6zUPN0aal1+QUf4QCdUFKLHcKksDkzlsrj
1ps3UQuAheuuL5Ea83J7azvjwpwBH12phAc24Pi9zU07aL0FfAnlFCVp9/pnWGuDLnQGGDN5YPwe
5tWWh2kZw1xmk3E5mzUPA9fy72GsQixwAlNyipum2iqJQ3E/HvWn0LKqW8Ad3GoCs1x6OqSADkWC
Q+Um+pNtZfou902Y/PNgB3ObpwxqzzxUFGm+1MC67eRQTW2SQ6sA15ZNYTcYXrqlvuttSkLIBqlP
aYCypuma8Wvhs+tpJ9360kQshvnza9/iCSmJoNF+KlnHmitBaJtcxcIhzRUt/GrLNgPTVfA06zpO
y5ui1GJZt1DNq6hDo6lNSR1SBPgGifycBy15i8jZ+VXu/KI+9+INUflepGaxtJVSPBqg5DYNOqpn
K4qNfTumxg4Lhu5BzojUT4Yol4dqdjcE36qc1SnPrjl3fJ+xTEHvzDOKzi2W4yxSKIBF7eUe57/t
gv6KURErD0FKansydwEkxSgXQ4bDzpiuU/SHUOlWjCK9hU2Rv5Rt+ZL3hv4wel32wrvMATeaZGTm
zknJkbpzjOoge+22jtDvNLud7KXqUaLu5Fn4c3ItaVhzU5PrHur2AQxNCf7dSN6dUD2Zs+uKZbM9
8T33SyasWW40bB/cqAaY2Wke2/MGQlhcdovasJuPaeP5SvFRJckAQARJLLXo36F2uCdPqX4fmrYe
10meGIu/Ov5qWlXNbgtypIxPYY52iIuFYDoJ9xQ0pKERX2fTGpns8Mtw+MmKDEHmof+F8uErhuLB
FzdFJxheUX+JksHc1fBy4Lo4xSWlILxCZtvaWmJ0lzze+NrnQwvB4GhpDjpyg4G9uAzmuKJiLD3G
VKZNj+fXFC5C4YtTX9fes+f38w9FbzBmpJl2brWuWhPLi3kwLgHWdjIEchtzM2hddJwxQ75PZRdu
+xAo7Yu8dGJX/Ijg0dKeh1pN2y9Z+oSbhP0EvEh/ildFwsYzN5TBeGtTbj/1in3DECyAJA84P4SI
DpirIh77D7XQnjKqjN+8zqoXum25rziYjUs8d9MntVXDNcLTRze10QkMRjRboynfDyBxUD7RlHzZ
VN2BpYYDnp1ezRbJVjGdZJXHXvaUzoeRygKVhpuMqJ5/cu1pr9J1DgLLPetabk74dkOfVi0vXQER
6tWV7K9GMsJ5h15x3XrniLz8shSDs8gC9Tm2YV9ZSDJsR8pPG8vLqqWUEZLCQdFMgG3yYraOB9aq
TjX+Kon+ags+nhPrF9lSSaGDvH7GU7W+amgOH6o8q1Z+ZpvvY5f/tFMzvRVurTwgD03R2+z5HeHz
MGcjb1ST6+9p0P40+c7eebi0eF8CC4iMNlyi2HzFbb5/yCExrUPHAUns2lhman29r3zo1h56kyNu
QRgMqdOJX8tXbeIGiQ8IjndN528sF4Qlem/hT5c/jFEp2i7WImVHAvD7WCFsngoEyEv00H9zWVCI
zPTCfhOj8LZYnWRbqyzaW2AV58QbdWzIDLb+VfpDbVB2IekcXO2ovPVKEO2HIbSOiHijCDkfzOTi
F9/yMmj8hd/DF83D7levb1RD3Q5h6X4Jcq9fN4ZaHR02EBeft7iMWhZZBgoOG1y3xaWaWn/Zk4uE
LVRGKEW7Qbxo2tiG9qleDK2dvmmzxSriKdnCs4uC/6hxk6vOW4DW7nfHCVFW6SGc8UCJtlaFMoqn
mv2bawHXqkTQ/fDNcVv5JYW71njuMuHC0lNuvpXtGoHYwmgjOjLG+rJpMJnu08DZxmiSH/OhHnaW
oxy8Kc/W2ugep6TuFipJDxIx7bDpQsPa5F77JbCzBod3J1zU2Rh+R5fp6pil/VHw40HKGQ9YZNA3
rtI0B6RfDy785gcGzGbmMBQeshFcegwMZPCD6CYPCJRpRyVGlX4OxYqCrFjqmGtqO9q5t0ftrPbF
l8EprqWVkY3Pq2fo48kFYWf1JVe0V1QK7Qc9KurzaFbXPgLKU6RRdAzdj0hts5OK6IQbDePet1FA
Ad6fi5Py4LUwFQMrfe9BZWzBpiPNNDeV0brMma1HS+/6h9ZqIK4rgNqEEoWrSm2Do+62Z61pHTTr
Z8ThDEwMXM5YIvyMiwCM1Ih8gYzLA2Qs8PRyiGy7Qf2VRX+Givb4MuCmdCmT6KXR8vqBRCu/pKmn
wtfX3avqZNECkkW6rcLup0Ml5IZNsHEeBhtqowjCJauN/MTZTXYiGt/fusEGrjzF30nrM6LXzHHv
hnGxuLdD3R4WY60ngOqybl0MTvlaGlG7xgaz2MqmZVg8flwNfVl/gv/mFuOyb6CBkmUzsuP91GbX
evQETL/lDKo4xr54pBSsLIMe28XAPWT1eC3HyLw4KajWvlkL1/jJvq5cqFHzvRdmd52alLJTjsxn
Fb5PFb/DSNGXYxvVv3rx1Ds2Kj9x4J5KykwLVKi61RBDnmkjrMhDpfV2WOORcOLnfE1R8rxm8xll
6GuqJyUkTkKys8shSvU990rZVHWRPiha9T0G1ZPjdPZcxWrHMwhZKNm0Q386jw7JMp5zz2A++8e0
zZfQIKznIlfTRQhMgML58G83uWluJrHBUzewvv03Mzk5Qna4PB72xsir//Gss1HKHsPkV+kVzmEo
0X50WvxtYN2ku1DAsIKfCTO5QpuMLfe4MQqjvExOZUO2VFtyOP7Vbcp8l7NUP2YOdbmAn/+OZwjF
uRwpBQQPpwuizPnaC0P1sZ1iG5ehXn0ukltVsQCd7XpvXRdFu07gCB/5bnMZw7n44ibVu+5lZ7Xk
lx4nA27rwJnIchlLy8Zy3WhNsWu9Sd2BlcbJPNeTtWba5V6zmA1w9/zI6Esq06xLYS2vdbWyPpwi
fdJGbILqXFWxrVHWvRkVv9jlPQTcC9/9jnfYB3GORFPY7qqxeXD4KW1j3em3g+mMV/Qt/RUa0Pqb
SoFSt9LoV2adqWQBHefHfLWGxn63A3ROy06rHykwtZsyaXKwLhXYaNJYrLnqa16LdpnVdvy9zIdl
kFfJhxpUmCBkYfJiAQ3cdEifHKfJQKXFBMsbuL1GTX88641wnh3X1bhlb8hyld/CwITe6ajlwRO9
DZ6w/9D8mBulYwPFN2sLIHwbHZEijtZkbsaH1LWKRWea3yOt8J+hIo47DeHULaKn7gt7dKQiM/8H
MhYACLN0fBxT0UP7qdRNlXXtG7qoBzkitJoJ1hr5Ob2v82071DvV9pM9mhDWXqP+cOJvGVP6a6wL
0hPuKkTIf90OJN1HPRxPGWnfxRC63rMpBOmgajjM2JPeQCG4HEALDk1yDgHqwaipmnVlYlPt812u
LBw/9zxclNc2moKF0zmUv+feunVwnDHFs6rOWqRezqKo4UFaAakwRNfv25bs9eRo2bub2B89SNNr
6UbimhvBT8zas3eKW4sCHPUSHh8KC65q7TGRGrdDF2ePvj5nrvO2/mEhnpWGrfbBLuejVEP7pUT6
aa1p8bszVsWKuqd7TecDmGWUVKkd7TxL0RU0P2ptNVVglgKvcq9yoOtaQPMjitifsUIZLLK/3Fjm
WeSwhLzS1bnPfZ8ssTDXaS9D15NsVvxg7eRFdlb8GgOCKUH4qTOSE6iLrzaAyXNomOs8qJ+QoA6X
+qSfpto9ipQ8ru062rnA1H05jYG2Mptm2LlJre/xIRkvxXwId9lIygWUQbgrfDdcCavV36wRPf1q
GH5BhpuCnh07slYvFfn2Rd24+bpHIInbZeJPByoIy0AoJkZRhbFTR0BsSWlp5Gp8e+fFSrbkX57f
q5Z8CVwdGRgHExhDLcbTBFl1mRqUoyPLGFa9GZOhV0cbSl3bdou4aZ8QC0p3MvZ5gBX2z5Da0ft1
b/fGgtXIWVAqeHPqnjSMLcLXWY1y1aWmcY3dwN0EkLO91NxSkZpOEIyynW/ieNPrJYo/YXPuKyN9
QlGBdTUue2CvxLCXMS0F+oK6LHBQxbmyFbA/NJ001DTbkTmPvsEqGbeJb6qijIdA5NMBPDbfjkcF
I4TUf2rBHrEQjL8oNWWHHhLuukOAeZeWg3NTMTRVbb1j04PTPLxXcqUhe5wgbJeJn4YnMMPZPpxI
WDjAPFalPekrI3A9xF36R59suGtalPCnSLHODQhFD77aTcn9/MZaemY7YxsxWayafNC7LxZGAJgb
Bv+HtfNqjhtZovQvQgS8eW3vyKaVmReENFcD7z1+/X5VLREc7uia2NVDRVVmVqFFNgFU1slzeMmD
iOsVlS+S6In5wvfHBqOzhuE9f3A7oaTcvToUIz+Q+cxuTcW59KaCIWw7iSjpiKvGv2/LP+UAaVd1
y4FpsnGcen6AYcpbGVo7cspizA83m2rZez11TfCvhEgHuwXzagGRFJZyiJO1aiHg3ipdfRk9p7p0
Xfqzl0K1AEM3NIxKNABSljG3Lncivlep2u9SnoR3tYWesaJa5T7TPJ+qShq+Bt6xax3y9/l8Z9U2
D4AsfmwrJeHPn9sib7AOGrgwdCNsQglJbTmP0ta6BYnGBtrS2NXZJjU+h3RkdUH97Wc1zzdFNd13
0AE9qDAbrA0/DB5DPvWe1FzKaeEAa34wP7iAiS780TWDtoFX0OQx7Ztnr9SzfRubX/uwT+7C/l8k
wev7tJvKnef6sMVEKBA1PqSbsgenMjQ5srs0rXM/VuNE6hT5kdFWbYQmHPiqlfSrDyvKHxbyFivL
VNpP3O+1dRv7wXPl1ii1xbV/tVW+FFECaU+UnO0ONWK9s3i0iKFsBkg9qIL0irFYSZc+krfOh40y
pPqD0TxFkpyJcne0d/gB37ibVNJxR6rCOL6YKSph16uLVB8CbpJgSTZVqPFaENrdTgtU40bgVLcd
8qujDr+QoHCScQO6VvBF25ekgEegjIN00zmaeWoj6vU9wFwvWmg3T2ynV+qYFS8wP26BSSqP4kXd
7xrts5F61aXOIv82tMosW8fTEO8gcEFjJe9HZYtcq7JPgek+NWbxJ6UTYMTyYTjxtxatBk6qHq0i
AS/npfPe8nwAV7XyKUTb6mmYsrXZ1c1LME31S5G5DyVkwvdloNQvnjFY636aOu6wDF1X8/ccUcQb
v/XvraIc7vpy8u9z5OXh54w/B1lcHyM1LCncCJLPdkJukjxkdJDehDpqMPIclUmvryBclSfKs+qa
6hPPj4M0j06fX9KwANnERhOA5BxC3sAJpmU06YZ6CPvVShMIvHW4w6mosl+zhtw3QDN144qhNana
vix4vCuJY71mVCkBCdXSrZyre32wh+G7297mdiCHedobMPwSzBtesytmP4AnjaWSfowgbaf+Sw51
RCq3MPOrOxmcD2DSTWhHb141SHJSN2G5v80dR38D4Y+6l8EGxRSbOnT9mze1m27jUGZ/kMFqNAB6
6sUxrLzuHCprs22TPbjRg+V4/bUPJmeXRXN5cZNzQYbuBbWvXlOHF1FJ85LV4yfO57y7AmaBAwwP
sOsb43Dt2vRISbt3dgwFNhZpa7Vv1Uxl1s3UG0Nyb4JU8NVSj6Auzc0zpyMnd0BfW8bndZRu2D9H
CLajbuLkA694EefEapwiW8fZRaaNf+al1X8ry1BHGN2wrtSlx4cI3qiW47CHzkpeOxWpMNvL9RM5
9X4de2PwuSZ1vDPgOdhJr9Yg+9FWKeoiwluYQPqaon8IItf41H1rqiw46GEBaflA2i7O7HrTKFW9
B7nMc8sN5unkIVNhbWPL+dVNRdfUskpfvwt41zUzrdwlotorsJ4Qtw0+2fz3KFqeNgo0QJ8Mvm2P
fooQkRgp1mBe42B6kqN4zov7CnSeHIGxsi4GCj2rSPCpzzUkT+44wncuVkWg09gJdq1NbCvGdfLV
n42pHB2FksPFzAt/eUp9wJQiaLGnJpyL4RTZ6w+OIojVVeVn034JliHkI9jr2HDNv13O79kwWrWm
vSJMsKO+e/rqzra/mVtvuExart6pOumuTgc4GLNHDifIJiKhKCSbSsgKyV5qWIIHA2HY2UFRSNq0
t15aiEPmHnnaDw4ZLL2w9iL6IVaW09D8DeBRgMhiOwOivq3akFsG9sShVLcCybxJpjk/FU30s6E2
MD+R+c5Psrc4lrjF8SHuvwhZlgduBuG9XH+ZJ4dLzHKl/yLkw1LL3N9+yt9ebfkES8iH5ZtA+fXx
f3ulZZkl5MMyS8j/9vP47TL//kpymvx5aP2EvmMYPUnT8jGW4W8v8duQxfHhR/6/L7X8Nz4s9U+f
9EPIP13tg+3/4yf97VL//pO6QVjzdmgUiPZOvNpF4s9QNv9m/M6VNCGzcs4Ib7Nu485Mivfj24R3
0/7xCtIol7qt8p/il6sun1odUKHZLp73K/2n9f7T9dnMsPUezJi38+WKt1U//hzeW/9fr3u74vv/
ibx6O80PVjX0u+V/u3yqD7Zl+PGD/naKdLz76MsS0pOKX/kHm3T8F7b/IuR/X8r1aqhza+PbpFjR
uVN6wZAI2OycvjXSk0xTddKNB2mWFtlr5IQl1vbr+CzdNQdIRy9Fls0YgqfC6Mx10FjUVrWW8lhE
KQRq7fjCLhgiWzFKSyoJe/Atwi/nzJFpnzh9/0v6pd2HJ2o31zBiSZtsmhG2DNsEBNZCtn+BLvoK
qUd6rVwlPQ6uh+DzQJ2vaye3BobK9K7MYSAVUUaSoCQnvZGjAGcL1MvNJt16Yv7oAVCROeuglpFL
leFInXOpq9tboA+r5KaxIheeZIv6kmJGYoedPThMxFR3YYKWqwvfjUX9/FBdTZIGnNvHVPeI4RQ5
1bXS0uqqaZ2xD8wK6Lqc3RvNdPArkA3vZjujBzA5775CLsiKcmJjl8gSWe3jspZcOhyMhqRmcL6t
F2VVd4nzFFreX5eUYfk4jHc6Lxa3MHNmi+boB0+tR4qY0QsKhEL9TaweemRK1N8J13cq9VfzNOwt
fm9nQLnBJWyElr1vMUka5fTFXYET8RTPPGVDB6rCLSuKTnOYPgrnWFZOeBt4WuSBhhH2EjguBFck
r24zpHGZpjhzsubQo92+m3OLbKZ6O6RZfv44cdam8NjFyuOHteTQKuw7Mt3WUWsstOpThNZmdQju
oy4L7mUPsFeAbmsd7H0gs5xr410cMm7w5uRuprJUhC4zbwsZ/ZPrJil508g8yWYmdXZCGdk8yR6C
adMxU7KVdGZvYXLom2aQU3DCjILiaMRmlVXvqcDLUBsLIR7rKv2+VxTtXlp7xOS2YGqNtXTcvCJc
9oZZJeWtBxcZu0Rw4mTvlBJKD/AaP2MXb6KFz4gM6SRs/+Y05sI8mLr7bbHb4Al1+LTyglMeX91L
z3IxDw1DUHUDFCbiU799rtswp1SPUkN3Kz+E5QQ6P5E6g2HL9U+ysYoCxfpbu1iHxMZaUBNCtlDE
ZiBbEL6eUL6b00F5t4BZlSQM0iFVbgveJr1bsB7helVgaNjoMKOfTdHEcdmd5VD2luaDjTo9aGPZ
iK0Xx/+0wDLtdg199HYF1HY5G596vGRsEVFA1rOHUA3zh9jK2V3FCEpIB/m2BA1qRGoLONLhpXVP
lALM+UqOwZ7+NDpW+ILQgrqTdtBj3mmZscTWUthSLiPnLjEfhmUwUo3htcdZTb4qXc5JRmnB5GbG
yXMEQO3oOiQNVL5hn6veOMgICrg89txe+OAIGHteUF1X2mkNpMqBwl/ASXoBJ+kmQD3lXNocPYqu
NLbCI3tLjJzSjDtnRL5pCZXmfxpGEqKyrJSq873ft9Pj7FkPZpsNLxUb7lNp6vV2qtP8W2BaHCkB
sCJ1NkHyJo6g1MT/UlkAV5MK+rW4bf2V0k5HCTaWKGTZtI3rry3Ly7aLTcKWc6rqthn4rbV03ODJ
vufHe8Plq/8O9By0fXKEefH7LbCjiruJYMxF4Mo/eZXnndi5mvlKdmUDF7sFhKBB0/5mramCHivd
2hlLJGSnPjKcIoZzI2RiRSOnu1UbAbAkLVDazQhjaA6hujoHLbI5UXNfl/A+y55syimj2jY3QXX4
zU9H8tZLA0AOMDmbexmsGgZy0EkIJ2rrNNcxTz/FvudAPpwCOVXSCd2QX7aYo6yrdISi9zt7Nuaf
0rc1kv6FtGV5ab0yuYP7P7nramfTeKQ+IfX6aZLOuRpm8CSNVh4hob2oszsNKxnTDCCoOfdEGT73
EuoDxVpZ3zbRXnbTzvrhRnqxf2eTl4r/KuEFv8i+Qsp0HI0MojvTO2WiGW0NRsplLHvoBKNLYjeH
j3al907/ZBut0D8piD6h6S5ibqtKqxzLObLpJ0pP1tJTVZN64FS5t2ztwTTD8lNLvjlUAbLbaWi+
kvVo7a78FAS5ioL6AK5fLT5pSMhfrcF+ljPi0k3v6pKXxtIkW2t33GhMSq7PYR76Z9nLhvKPKXDt
nRwNU+WfgwZIMg/3XyHxW2+xDcBMERjxUZ8Q3sVxmyzXkSt+uFxLtc4mbzPBif+3eUvwz7mRigqF
E+3UMCr21WwGj4paw0JfeekXsndfrdHU/kJc27NMjn7dIH5OnaT96vUJRzpxHz6Fscs904qVs93a
6fnDOh2kX+dwqOG74Ut80dTGOQ5KSf4J2oFVi3jOJUJeYrrrYAXc9THQS7AIdv05ThRvm8LWtXJI
lHNgmiXbwSi7SycaDuveN4tNhmiqtk1qVzkudjlhGcowactLwz7MiYdW29+WtMr5/RWW+UbMcUSb
ZQ++ZVEIlSLu4MBKvpfDVC2zey9L7wHYJuW6y1GzCELUtkKjhedrRIFLM6JxBanWwMH535oCvV70
Xi24vVfSFQ8aPNayWwYZKrAVabV3Rr8q7K0xxKDcvKbbRVqiiZKD8Fk2nQmBBFr3j3IUVBDgLBGD
CBuIiJz5VwRvTeAfNeS9tSpvNhw7Bne1JEmq2pTXdr8Yt9IIdWZ4N0lCpFQESePvY5Y5S0wjaJek
I46N4KCC1YNBqDRe4QpJfK187RuU6H4NfnkqpVJ2OdVRFMOI+54RFNsYKoe1vA0ud8Vighk3FI7F
druPCoc5+STSxW1VNstSi2OZtiy1BBcINpGvzXLu6+38TK3/uHI5cT/NCXoxeuYEnLVSUpQ6flet
G7hKwk5/GoUTYgx33Wkgs2XsqNjWOWogOigKo684VonObq1HV+mNSn4jeQaNuRw6nMzfm8F4RjhI
fa6nbU99TAOSDsiCkDt3C2Pjd3Z4zBG6uGQOLFzsicpkI7sQi0/Nyi1AdlKGWu/aKR+bVWWoP0Nv
/mWq7A2R4GCY2KvIIVl2qplGQHiJUjy5VBvf+62hvUwceq6NxDGPoKa0l7B2XNjuAx/F6RKqMNUc
1rY4fbWQfD1aRvVnNasu21VhA9MYAALr6uMszmFlYwaaeYza9k856sSZrYyNKN35x1ix5jJd9uS6
WqHUR1i60vOYDBX167xPafwcrmYNYEbaeo1qzdbzvf1cFcp9SZ3udmp71ObGoFyPTaadZtmkDQCn
QsgJrqThnUv4C7g+TkHW/+zJkHfRRhJ9yQu1PoDeqU+6CrHkm9qglByUwyIqzhyLhGdpaqUqYZNx
dGaruaDg/6VPKINrm8o5ZdSBHiNZ+G7GqJVny3aC820B6VlWmXPorjdvH2PqGw7K5yBdW1H5g6PU
8pkTqOpZUdI/OOvvL6YYaao1HoBMImUlIspKr56LqNtAfT4/yHitmhEiHimRkk7FsptHvSV1L6bL
Sb6fagCO0Pq+XcBNs7sst6jtN8pyPZAqWdmJV5xlMCiC+ahPVArJ66MQoR4nl2NJiKud3vjcNbVx
5yjAY+XQCSBVnluqcuSw8pxmpZqJc5cHivr555y+14w7JYNn3K884/Myh5fY+EHXUfsL4bSMnPR7
BgbnWoiGI0ztGuqZtR2Feulik47MLNBJSFD5kUPZyJDQjJ5H0ImnxSR71IyONsmZZR3ODt2Tn0P5
+3a5W6ROrbk/emBdxUeQzeiYMKjn4X7wlfZssfcsYRvQ27M+1gd7CKaDq7Ut9LSYUt02qFqRY9mV
1tscOd1uOEQEils123AG/9y1xT9MKFRqPpNIOWgdWwjZpH3gg7oS40ZV9JuRcpef7iXwg20WMzq7
835Olm7TSPW9Bi7/49JW6rkZ2p5/W7ak9OVgTPA3wguSbhIUZ75onTfwpDUR6bSD4ovmvkKK7HyC
6Ky+a2IkA50xzb/k/lRu3YDycrbYED3X6sopVG3jCWQ+UtD52RLITdmTthkgOrBi4ZFN8daTQ2jS
cHtWCi3PIB68xXBUeWe+wEvdPWhh1j/omuVvhgHFm8Vmq1Vw15T+XpoGii5hmRWUrsbkjkdplE0M
McTeBtAheK67h6Wxn+PWLx5AZzpsFS2KOIum9gDcc8EqttW7zALNRonpJoZe81ByWv2pa/gJNbGF
5LBQYqb+l+pqv2vPphgOLQhWKoT9i/TabvhtmLzpXk4FAXvNar16kD7XLPedaadP0hcp7QoETvqi
eZr3OiA/DMOLZysvEUx5DwA2m3Phg0gVowxqg1uv81JECLS+OUrHaAX1g1e73QEmLd5HRPDi6ELl
qGpmh+AFYTIWHFuw6wKAKUusXB0RuSoJw9vsmy+sgWMohrZVgsDfeUMID0EaFFfZqBbSUHOLgK4c
Imj809GUDdQ0qhrsluBceJGcGDZhUkI997ZKMmrFNQh1bzt0JQJBbw45wxrI2sWKAxmTqexsmLaP
XMc+5hqqMYKcUhUCe8hyoRUsaS2X8eJGuBDCSzme2rY6NCbFy2Ey7wvO/2F5CvoH39D5vomekdzF
aABeOVP+aYn9YhBZH35BMkA4+rKtqWAATEq2eOsrKXX6sQdPIAS0x8FrnYdJNFTlogJckx1Ltch5
CDPLebA039m3Y+KsFpupKdqFCqezNMmpMhYam1Wb6yEYRVaTTi0IottlFttyGa+n4riHm+bshU5/
pDCb4vS0nD/bvHJvMrMjHymGLmxUlO2bj2OvNM+J6ewDVZ/BmvTBOQVhuo7k0HSSbdoFzUF6o2r8
FvviqB50zmvFt1dGwa0C8T0bQkQrWLpqtHwHLUe0l8M5rkBRaqF3J4daDeJTyT/nRtjd86RKb5PQ
Z4F5GKaGrYwqDUtZ1TV4fjnMHQg7dQS3zYqvrV0WKC1AB3RsSiffc9M1njls4E4OkcC/Ihv6bQjx
v8MROK4dpL6vH2JNeALQYiE2T1F55/VxQ/Gut2nV2Tj3opE92URIUZ2dKvQrONDxKMCtVr2RtBBu
Mkzq5snw2vjzkLRe/FLmXfu5VLsfWhftXKeqHstB1V8oSwceWTe8KUah8TKC9tgE1uDvpTcy2e+j
WmIAwCB4Qvn7nPjApBIRXJNDfKAE/CSdcn5c/Zm67IakJSzjr0GtwHAtopUSYv8ZYnnVstRNyp/a
k2wovlKt8Gmw+vKJYs6ZXJIK2eXsJ+naTdmu5qYJMepbfNsXeyO0rHvd0X/4GYJk46Cl16HgTsnr
JOz4oBGvnWikY8xz+xiM2WtrV79MYkKeu+VdbcfrW3xnB6c4nO86SVEqyOdlb2naf7BNmfWf4pZp
ccz3v1DacWOmQQJW2odxZzKpGBY1p3oT6jAG0cheX3JOspLjD26woNEhjPyLtN9WkFM+xC22dzEl
XB07/h5+aGql85LBhd9daZkiex8/TW6SGxp5rVv9NlCuuKwt44xQsbYVdxWYutEIWA8urNJ8a5Ny
ZwluaTmG2iQCPAygcbENo4GG0buxmNhJo5yzNLXrxKeyHJRHgIPWc9/kfyqFNVzkiJSrvmNvZm16
vjfPCIccoqQYL3nnaqjkUKkx2bGOvmmuX6VNNn1uQXLp6sVWDktlBrtb9fORnC3f/64OP4GGjqhQ
0zq0Aot8Z3pTd5ckjUedShScFMH8yqIkrgEIhXMdgEEPwqvsWTpPm0LrYEf+uwOVMbLHvvVZ2u05
i6GhECFa+lczcJAk18gKN4QcYtS5zSk2CrLUht4WlrH1xIGB/2eKMMk5a9Pi7IzxY2Ra2T5+M0l7
ZddhufrYHalox8oP+jZb+t8Fva0mbb9fsvS9X6u3ZbAH5ORutcHL75o06iFaoNKgpMZkFdl9+CMH
5kkR0V/8Zr4YcGN9nrWi3fiam16LAiZByP30w2RX2tXmHW1j9125pnTf4/ChnS+hCTx7V4eUEjmN
M27eGWVXNkYAQL1vDR+4FphtsN36fFncExT33arz+TGhm/xtcUTQw6KxhualmhVPPG25HUNHKkdU
Spjnppi/ypFshtIUX5qh3urNVDxJmxpBBFPPLn/cmHxEszmqjbbSZwoT9Cf6flaMbr3Ysqx1V1MP
WH1ZaEy++xra5bdVKQc7USYXr+Qa0pZ7cMv66RjvpI2Xo2hd6VF7gGfkWpQTEh/ILD31nj3ewZt5
F4sRZfLV0wQL/w7StHkjh7Ihh/8DoHxMdpKwtLG8q8+Jt5wkTS3V1nuYDfp1DTE0dcLjBJLMR5px
LPVrCjreLOfovhUjaddD2zzz7nCSI1edTVCK+lTtHSS3VtJ4axpVv/o6UmFGB9OctIWDatybU7xq
sjre2p5S3Uelxeks1LyH1NGMe/7fLoBnR3vtbQ5Q1N4M/zWV2jqDDIVi7t485WZUfAsrClddWKkg
O1KUbTJXzsWEoeTkNaq5d0iKPPTUQ26gYFE/W0X0nROu+i8n3qOoEey4z9R7h+q5h87T7XVRBdjs
rvNWBe/ml671TtJrKwmM9+nEVxytUfuggoU8pkjcbAy9ti+Uzf+AUiGkgEJD0luYlmax2XC0Hwq1
o96cCGlXxqns4bL+NY3azf+X5f7pqtImPiH7Ln0bgJSvxfFlK5pOnLzKhmKjTQzg97KYZESgT9qu
01V+oSJW2uR8OaQQ9Am8u3WUo2VdqmRyuED2BeVSpw5YuZBZzl6qPqVY1PkDKnvv2nDCNjV5dSh0
NbrPh5bqX8uwH8kGoTzl+ZAroUO6QhbD+mO0uuch4RusjM3aGjjjZJd/vvGrvqNald3Jy/RtXZmU
yghmVd2waGRPNDJkFuysnchaR3P216yX05U7GjTXY9h/p1jlVFFW+TmA3GhPfXl/qCI/RsZG/W7x
HTvkrgP9TuEUn0YKkPaeO09bOWzGtt8i1JTv5dCfh3ijWkZ8lENPF+RXCF2cJ26VnwKYrCg3gnqr
UlXlDv1ncM059GuV6uqvo5b/HNYi3yqHXuL5UJH1P71ymD2U5nYK1B/9PHswv9oqqkOpCda3zRPQ
0QM7GFtDsYT/zCZTevVOjmSThZkgstB/xIORZ9vROeo2iX7SBgblMKpx64mXdQpjqoFDIArNpMPU
c/Pm5U/NpERJRKe1pW9LfYB79s3tVZZRbuSKt2WprF1Nua9sW6Ri1n3aFycrydAJRC52M4M//65a
kDDo3h/KPFjbWQujU1e7+bORGN8R8cz2ZRCA0+mC4k42rj+2l8G9ysHUVFW3WZyGEmhrq0Ziaeyq
4QCh4Sc/rygm9Gp95emOct8KwRBOA4JrnsK2ZGnGO3tZ5YG5GlzIJ6O2I29AmJwFA21/nHuULjm+
iL92OhyVtuV+a4eAB11SwhPfU5fRDW0PZ0ThfYMm6JtW9vWzaUzJiVclbQvF8/At4fU4NbxvJpk6
TmpLFSysrj2Zs/tDzmMfwOObspPHkYpHziM6k+duZN0oydTx2dRs7Q8qStHuBCJylFtH2WRshUKn
5DEldpOyiSrKPtW2QiA8d1yYhsvZuSs9eyM3oW4s5NryYK35rXptkli9Fo3/tY4C7ShHspHOOPFX
A7Vxd4vd0HXz0pXGXCFVqTbeJ3s25jvbj6ZVryIqOEMyt/X00d3LYaZYr6g6r1FjRRND0NaYWhzy
U9PDi+wlc5g1K9kNAjdpVotLdVs2LbUGMpwp7wJ/dpH9W5mt7cHmOI+XWDQBWZh8UxvDF6ewu710
oL7lI30SFZ9tM6fisKzDht/1AHpIdkNBuxMLUQvxwLncGsHkcxvfgjqO3DS0viDEEphpiYpu4HPT
2H6GDhqj8FIrpIrRc531Qyu0exrg8jzVY+PQZrr+qvb+Ty/Ud/FpGlCG4z3BXVFLF3yfnWRfx6b5
Fwz7xybuSPJB0sD20T/ajVM8yER+qlfzSg3y8CyHgRaG20qFmsxNnNdmnNFHSuY/bN8td2k7knz0
nPqLsBeVPv1BySy0rHyFOd5ZVyCkToU6Rl9MN4HM2GteugkWyCzqf0izmw3hvjTGlZUdbPZoJ5i7
YWoWPfPvw0kZByFfiPvWvYWHwK2QDoc8923Oh3Vu0RryAvlqWTPwnEeHOoh9nTvDRQmKAcF7pKys
Qbt2aJmbiPlik95EHYeLbIo6f1HGwNknTWz7d9IGNQgYGr2sV3IGIJOI9LRYtcrn5KBx/lMi/orW
NzVJZTrskrdiLn6BzrySXiuKvxaN2h3mVtOpahAzorDlJKi0I6r03gJlFRiUPjYAs29sY5MEasue
F5qSl5C65RBjr9SJvSvhM4PtWtfUTRC0f5UlqXwlrdAJpO6FyopfYu/8X5F974afDikAf7MJhowP
Djd3KH5dlpHRUiX+Jhz/9/X/aZnFdpOPf5uRWzCr8LfLp4nEp4mEPLSMXj6rFepPgZkbK01pqg05
huIBhbH8wRE98AUUMNlXaZHNHKIiVw+28y7US9uJ/dDhNuVthbGaMm5jfreVM+XSpqv29xO5LGky
sz5E8cIySSNHYbybYyvwVhrP1bvSHbaaHMp5WZkWHGeq5k4NKBunzK/vLhGI0OWTyatT7+tww5/7
/eLw2q4/NyQdbx/DVIUImLJByNl5zEg7dR6JUt2q3Me08cw7cC8n6VOFqRgciDqMibcjMZSOtuyG
ba153kaPeQ9fs4PzVw1+oQbt3GL4pV5tyHsuchXuCt0jajaLH+xfe4TV5c5xk4MbddZ9axUpz9eM
I1CtUYHowGxwH8+mdS97blAbx6Btn29xckowpP/K/Xw+ZPwzSHwzw+FP4tA2RrSyxaoybllK4EIn
pyxOt0tqcGVEVGVtBnHaOPRdQAleWR7kEK1zhIAtSpHk0M2g+qi7ZwQD3DP6Es6t+TCUDmnrvTja
lVMYwzwI9s+Ih3SFvk39iMZc/RjFnHmZpU7F1zDV/JhpqDN5b5PBPAXbTTrA1iGHMk7ObWPePUwS
zLe5H9ZrmrDdlw212Bqq52ez6H82XuecB14aKIGHaYliql8OIVleIYQAHacVN0W9g7sczgloBiut
CjZyhXdduayMlh4fBhH+0JBGmlXEoxDfRBKzzNCEb2PvQsk0SbbBQi29HDJ1cxtThepeblGTF8Bg
YYff33ksOakQ82E9Z/tNnSCv4SnvK2btK+eZqkLer2ispFSQYebUD0IfXTslYxldIupcYZ83TnGW
7gJynIfYoaxqLivrxJmtfQjM4UkxBqqsYUVeGXPf7thATX8kZBGoP52+6AGcCHxD2l2d9jd7btfz
zT5k+ju7jJ+Bk9zizbRT7lBVhJJlhD5pqKr7Wqjrpgnb47acotMstHcHB2kBDQG9XSPEdg02Lgf+
osKN9AZQs158O+EBJeZW+WQ/qEp06EQs0gfuyQ38T1CYzo+N3Rurpoa1By64FYzdxjdD65DHCPoI
OnOTEle90Vdp7CX3fVSmzyguXSvYxL8Cs8p3dtAoEKx55VePSmbyRyXFfmi0c+CPamJ2R4lmfQd1
NQJCFSJAg1vfTIEdQlDESX59p9UKubQMeLYMljHSIYeyKR3q2P0ARZ4gFJwvS6DsKYLSuRj+XJaX
ZrnIYhvC6I/O+ZqOxbyrjSbQdtVsU7SosF3bIERarbmPNrxGCZcVJ9Vl7Azu4pkXpzsSSNnq/5oF
lio+GZ6xuS0i17sFmUn/WVOM+hAbcXS/NHYBinqY1osFeqToHh5LtBLmyHohJRkcpW0Jkb2mdOe1
r2nKZnFok8s0sqbB3uoz6g7FxW5G2S1qkB2wN22M1Hz/KQyHVFxXdt/cOhlOgT/1J091fjbSJofS
sQzfhcSVkq7ejd+WUWbfXPvIaq2ld5n827UccWGlLcMDms1HqD3mfTQ64aoWFFotzP5QAbjlplQ8
45yHHtRbkmorgTTqLuF8Zz1ZEclev55UVC6Zoxb8UqZZP8sQ6AcimJUQYAqC0jqMqePw9lgrX4dB
O1I5Bxu3Go4cfgnucmGv5uqHkcDUEcWhfl+25qkJu92g9Ke4sYrvYeY2PCUN5TWKzWozNsrwYKtW
tHfg1ji7SE+su3QqkbbTIb9v229Z48SvRqk4DwWFxDl0b68+5zEvRXCSLtlA/QCkWW3QDSSa94rH
pjFXaO7+WaEV/JIYOs9PQ1nLkYWY0Ysz8kfmJt1m4l174xgrW4mS5yDs+udkzOKNm/ntPs3s/lkt
iviOO+An6ZTNGPh/uLwtXuQIOg5n35jUbsYqaaE1i7liMc8Jfy42N2m3JxF8N3UtB35zwTuMIPHp
YcgGcyKGMJ9snVbfVylsQFGkDDyEfynxSGEcLW0gdrbAly6Oqim/IfPiQLFMFkDJQk6ZxuRBIq1A
GV6rNkseJAhL+Boxkr4gjq+NmqqrqeWtw7HakuPCRF2B1S+fnMIsnniXplgin/O9HEqHUVAnHMfO
vTQ1Vl9f9NZ5ucWLSYEi5FIDNj3p1MfpejDb77EXdGcZwkmGe21ne71M0NR2rXKTvDSauUocXoKT
MuotqIJT/+hlyjWuA4XNEsDPeyTL+vtsaDj/V1OKVnyoPPeGQ80CGkX13vc1gx+i36wrK+SITDxM
Uz2B2zhG9keMZCOdhYhYwv69bepR4RsbinsTZVvYLuyE7Kld6Ea2U5y553EMqysaJdUaldbsz/8c
kbHG+Pc1Oq1Ck8QogkOVpO1zMylffD7jpRCjOu/CwzyM2lpRzObZKMb2OUm/6GaaPEmLhcYISobW
sJO+aPKce3OEJylo2sc01oE1V+Y9e1OUubO+/z7wyA4tJf7SOp6xazwjOhaJat933AzswfXPNY+5
mnJduuPsKVu3BACJ6rsLHeaM2NLc6q8T1Eu3od7b+mvX+8674eKVwf80Nyf3d4DzNpv19iIbT4X5
gIduAZXjL5vsqR2MF6SCfU5BcgHwnDJkdVWYJTc3YyfQpHHnHDLbmE9zCTu2JGXv/g9h57UcOa6t
6Vc5sa+HMSToJ+bMRfpMpVJeJdUNo1zTexI0Tz8fkd2lqt4d+9ywiAWAqUpDAmv9BgcknknuszRm
7TDJHqh+IeJ3vTbXiH5GXwFOAgeLvRfhJlgkVmBwUomwqxlf7EETlxQFGchN/EzOeVhtr51O0rlH
J9Q/RVAaKPUEr2XLLcJ35n4vMbDZlP5sPteR1d5Q/pAr1RSIg9/HbYpJT6P1a9P8ZIiqf1J9DQIL
qVZHF9Uyqqlae5c55lZ+jwaOdzOlWroGAIC9yORMt7KezTV2S9FX13R3rJTsT7KrUBURKGQ5kxa9
Vosh2DJAzUwXY5JmRNFJzWRpHX+da3tXTK79aRiGai/TbRQi/T2DGG6+xzU+h1NnaK+OHL42dpPe
qZYuXtu+01+A1PUPFNdus6zE+bsPqGSKLFyrpiiGfA8U2NmC03vL4ccf68YpZlD22nyoQF2LjNSQ
vhzsaERz6ufZmKOUwWZg2KkOdTCqzLmOcxH8uEE0bP0xP2spomB/1LcoQATRzi1w0Rq9np1xM6UX
v9cFd8zMeESpeVinVevxps/hqnUbCzkuc1xXXljeOH1de9fTPKjKG8OzSUG7FYqM2rfeRJ2bhFuJ
1dAIDHziKVWaA7Y4fTc8iWDxDM+t5FsWBGtSj/0feSLvLcSo3ueJH4xl1tV956fVQQ4OOUIjFxcz
qfVNZFCwR7P7i5o0eccKFaIfrj3kq0gvmpdCYrTeuIFcNSEO4NQHJYqi/ObayWoOXer0z+QkFq8x
sO2qtymjkCKP9U11umXoP/HGqC51wO78Ff9u/1a1TKf11qY3gDhbLo108T9eS3XW2uz9fq0YwxPL
NPxba5msrpWI5zDLrY1Ku0m7z3A3irs/83W/tOWoeeu8R3GoXdbWnUD7Y0YP5oBWhP2cGYm7q2WR
brtlrS2TBulbjTuwXJr6aM4XstbUfWlpRiWexvRBTVQXc+3qiIPHwDOPfgyCathauX+jrqWb4z+/
UvhShTGPHjMMrodQdDbQ0SiNd71s+5Xq8WX9Z7dqXsfoeWscwXkcPyYnFTuLEP2glTGZ3EYbMG43
wsHbDBgrtcCM++sSChbZcz0yphhbJk6vo/MYcK1mJKcZiTzdM95tPQJm3PXBbgjL6bM5oz31V7iv
UdpVYd39x/Bvo9VFiiWn99toFY6S5Ltfom086p48sHOy9ylq9M/WFH6TTjN9QyTkUUOA6NUSiQ25
ytZhbjZsf/p5XqkRyCzuBunD5gyiCkB7/8lMjHFtUoG/ZTWJ8qqudeWtavfgxodFF8ofvrG0xrar
tP4owuqCr4z3PogGt6OarLZLPnXfoLNzctteO0vpi+1cDu0zwuYDunLt+K1szOXGY/1BYmiP6vCq
L/z5WQJsQZ9EB+O1vGt2A9zjH+J4qN12VqU/hx5asINt/zk+xijqY/xHfBkvl/GBy3h1ffWG/j7+
43VDrvO38erv+X38P1xf/f3N8ve7U7kdKaA8m779IzL74VuPCvScZvjDeCuYdDGC/3ZxIGUgvuGf
/n1MLPeEyK1kwWnbB9SDkl3gBdNn9NqQYmu0T65A87he4pgXT59R5FlbP+MFRLtrfBk/e5Y8kD3p
VjmGKzetlTbNKss156YeTBcDDyk2qkcdVMdHU501rcmUv3WXSX/qo3E8fMQnY7DJlEX6E7bO6DLl
qXivZPviUVX9A73dXHPRG+vn4TDiUbMekWHZZZXfIO3HAT+t5qya6kwdtIFyeWh1LUooPJI0KFrV
3N2qQ1r53W28HFQzsEd7jcRLt/mINVZPHlu1Q21OdqYVzis1T01RHVOFqiyczgZ5f1d/l7OJ1VsT
vpSeHZ/l4BrX+JQgcTJmDnaaOo4k7A2sixyQf0mz/FS7PS7qGWiuvV9g3I12u3Ym0QtvzoWKPJuL
/l0xP40x2xu/ZLvlTk+4g8xPHt4FUEol5otLDNrNhLErC47YgebniHvIbdNTN/pI4ALLQPnYb+p1
OHowCjJxUb1OvPCsQIltDTOan3qEuJbdMIvJbm3qpv+WRNMnA13CP7L03kXJMFw5DviIeeEJIqu/
7TPWLaIEdiD1/rOA4TbscZ6LLkhALVtMc8DKFyWu8aC7EcgAA2E3va5OqjWSGrlTZ/VdK+vxeq7x
jN3YIuM9GwECweGHNZSHUM9rmIm3TVGN5b6RE0tmBPXWFCfHWxvaVoEWFEo/pvwatOV6rCYLvdtK
24Z6Hp9SY5gfWztBchZhucOo2/7W66J25404xhpaOL526SL42BXRUST9+Dp5ibFiA1jgw0DvXKc8
UTDAs/J4xKWk5onx84AJ5J9N9kfJSfNr9OjRArpAg5IvrduvWYtQNUkMbhtpiCfO0oRnj+idLDbJ
aPJfMt1FXbMES0wKfutUrXirtMVDvE39OwpuzY0FugRvKE3Cl4yiHRfvVnUHO6LwPPGgDizu70zd
QMowRLvsGkd2wNKq+xbk9kOZQUyJxYzs9l9TrLgeyBtGbx+hGZHOg26S0P64DHVSjG14Ml6ntghT
rrO5LzZGgBFyAxjnNp2F+Qkp/jrUu0+lLcKLh5jnSoX1VOCgYTlvBqqW1Pu9HRbs4KZSEoobTSxw
Zb04Nmnja5s+adgjlYW1m6WR33lpWFwPOVYn2CYjge0ARbmUICv3uokPm932010eSgf2jeF+RqJ5
V1lh+aMcureyMcZXy9WHrSaS9ozD23Auu7LeDKLvnmWdBxtK5PGhNeL5lfwCMJqwgXwxGNNr5PWf
NbAm0ARp6aHN+iYfnqyis551sFN8vPNrgTPPfTT7j2pQvXxl4DwYKzdGaVkU/V7Tx3RXW+j3wX0Z
X0zpnzWeu18cDx1McwScE8e4TkLJRJduHLov9QSFrnQz72FEWexmMMABTCC1v9Qk30zfrT6hvJ8d
QjeM921nd+9LyUgNwKUXDdypkKdGCvEk4vq1J++6D8kFHJpF+LXzDeN5QRzt0saNT9j4QoJEzGqN
2Zf4Omp/1EKbvgMo5e4HX/wx8t34YFaxefDaQH/oQrS9ER6bv4MfQkBL+9aEXgbuphX3oYttdStd
LGeBOhRlm9z4i4K0OgTTrJ/B/uS7aYFWfMSuZx4i017HF+raYy8DI4O32DUtgu7P6/DeOBihYq9W
V8V4CmeX1OLfT1VbHYRljScdGsm/D9I7TafsHA7jyU5qrgKAMQIjhFSCDsjMjA15CZvYfqiaUd4n
/pfEMrFVz/KoOIdT8Kj6XL+zH6JK6oemAJM6QClI1qkdWVtZOgY1rKUdojK75tZcIvvGcN9C47Hy
9nmNyt9UCeMwN5SkIbO7rIMNKj7tDP4bA0vZ37dtDOxfHy6qheBtf185HhnmIhVbFVOHRU8BrwLj
gpEJl1KxLhBvuaF1p+sI+03k4YkMxYyWqIS7VYK1wDtmwT/Wwn2gep/cZbqPyUzkPeRm7T4Uud2d
8NSOV6oZuqO4w02RFJ705i+tMZxGAdJF89P50GmWtWPRob8DQET+VDu2o/ZA5kk+jG6dnjxb+Ksw
CP+wqnRZ8i0e1vaTU7M26aibrUYUlF9EmmSbNqhbXj/DCACU4K3bsmBxXSjret54N32kt1RsS3kX
LHYFSMROT30PSnCytPwtDLFtdl2E6hwHdQF43g9V0KZfcfELVzK3MPYYkFRLvVZgBpEAzXBl/oxc
LF5YfeI+9CT+ttMI/BDauLHr6hY2BsCDg1MI80ay6D2GkrfR05d7hO50B2se0lvo39yKnDG9w2qR
xyK7gIdpMTOpw2p+wt5MJz2CIdvoejbaK6Pxhn9CCuOQH7WLkG0XufV3S5+OVbGI8Ac2jOF+xuIg
j6aVIw33ZXawx437hk112MCQFunGb8PmDQQSzhBmifiw6TZvVbZiLxS+TbpTnpESydZqVObC+TYz
D9uRZRKSLxsvK5BFFa282G3Q8Jt2GqxQa+3Vi3xIkT7ZiVLIJzvU1vp0juyLzKoYz5qxOAkslL6Z
VfHd1u3kXTeAL8aJh6+s4VB3zbIZoKyD1EUeNhdl1yMQ7Xcdr67MlT608s5baGSKSasYt2AxJXL4
8tFb6LgqNKQh6iyZFCffy6qnGe7iCZNpuaqbVB5GMHE77JH0u7SLY/QrjItqgZQFmLIcUC7s9in6
xDwhQyvZ1uYgVlqVO4/IsYjVNDrBZ9nXd7hAeOGKR62zCNryqrdxkcIcqYt4V5glT8rBTDXAURme
riJxIWZ07i1pKnPehBCuWCf252uzloHYdTaCTB5laT6GJNl5qaHrJz1t8dlCZnSViaC+VYd8Kd40
vPPjNZgWB9RrrLPq1HML9RFyZNvaxswj80CFdFaYXDIz3zka0vcTODB+xqV1n0jfvI9KWV8gGKLq
+leoXc46FCaDcXJvPuJjqllrp5XVzojTEJ1oDDsP18txRwS7M9nXS6kLYznan9tm+MNoZ7T1x6j8
kV/awet+aKndryyvnp68Zvb5n1rDiZ2tvxm68isrAAcXDUrIUi8iKmFQ7FTzo+PapHiV+m1x+7f4
aPX6JkFXe6OGfRzKkhSGVdyriOXllbcZJ6NfC8svtmNw0kUoH9Uh8nhrAyH1o2qiVG6g+IsSz9jK
R41v4SMyl8U+9Dzc5ZdZKoaaJux1I/FPatzQQXxJ52B3nbAMK0VU7No5mDZq1tBY8rFp9FcsScuz
Co0eXrOyTS5qEti9EreR6FBRobgYA4m4ycC50mwGkrHI8nP3FO9amIc7yzHDE2ll49GYkXdVI0a3
/Up2S39qda85NnY77IIOr2C9TI5tWdkmJi8iuNQdfP/et8+okiDhipfAxrYWkSqsCTfIwDZH8pbe
m8PDJa5c6zWKjeQ8gEFbV4HjvZlRy61QbxJ22aX9agfYn+RetO5KEPOG4aXHNjeNM/i0eJ8kyXBX
dl21RW1UfyRb76yttk1e6zo20JfJ0aV3ps8ahhDfWpkcq9Q0ebZ50z4O5gBeCYc+4ubsF5Ngd0M2
3gkQ1s+m98DOvHU3+/NNnUr3Jc6cbVTNxNFf2Rszuql2YY7vhSArLZF1DchE4EJuUgJZpk8lsLCo
Gqu7vpqbhyAavqjplSecTW4jyy6oXqdxfkuy2Tz6PlDzvhrlxXTdYhvhtvts14YNhbWIv7QO7tFq
y9MMx1gOzh+IHLzYTlq+x2VZr/XWEI/FOIU7dcWBrcf1ii66rRctHzCfGp3yuR5HG2i/EX+xI3kr
UsEmiisWoCq+G1S8pm+L94wpIu/diU0+j8Exz2YeWU/RAAxjyNz3wQTKoqE+cLRQkX7Sw4xdJAIF
c6UXGHoVVxRdWFj9DXeOfq1QdKBa+/VUfA28OsaAKvDWjdGIQ+jTHGSGWNIw4JpMvgYMdWftYw2L
cNU7puzQIiDZa9Vr1pDaXaiFePvZN5ovvA2axeHXLNry8De+1r3RYdqV62c7brO7SbOKhao2Pi8I
s6oUx6Z1phf2+tUpFEm0VcCy3+PxEldAtN/jFeuFf4qr8dpYNVQkc/ugZ0m4y30jwoLeTF4iaWr7
PkX/wA2S9GUQWnVyBOaXqrc0Mo19x8QTaen1fYGb+pjdzsZSxOnarwruYWkyOw0DMgUf6A8Vo95J
Of4n+kMbreykYgogojpam7pACzjUNRE69nFou/VmkzKyloj32uPO3goHy5PqvcPx+rVZBPRJAqJw
tgzNftjpri9BNapMgTX11kWdieUMQf+7UZuzkwp9xMvC6fbDz1mqg4L4n1ODzv5llojm783cWgdh
GMldn6fupoTus7ErVNZVTB1CqA0HUfm4WkHiuWsb2bPAhfsHz8tayzmV/A9/TsEdbO/XvXdzHaeu
FQSQJruFuPJLUNMDZ+PO4B16u421jbTK5tAgdLvK/DbCcHN5hZRXUNdW17nOXl7BqqS7yQODvJPZ
+w/ObMC0M8bmu2/+qMpk/GpXhbnmbcjvKC3bpwiDsJ3AbvcuMlIbj7TW3Wq5z87SkMWro0vYObXo
D+PSLOwG6eXUa06qFzEHCZQpGs6THhevdp9/9pPBucDpLl6thK08v6pTF/G10TNetZ316h0MH/JG
kZVcEs3Pn2AO3am47ZUlCA1IwzOOSu/uUG0m3ylesX23bqoh/nN6kCMxFqOifjGd7B+nh4Ba3p25
vE5HhN26CV1frN3cBI1hxsE69cn2pObEXsDrk09t/+YjavTSNa12H2YU0nMv+dSbkXcixdPhaVOl
n0Z2rTvdbUFL8ZmsfM1p92IKcJgzm+gydrizj+hDH9oJiyQtnOSmiyr7dY6dP6oMd4o6e4CazBJ7
IWHA11glTnnxTGs8K6dd5ce7hPi+Y8dh/2XR+zPU1HgWDnkSAGFt+mOT1Y8J6tT6Hk5A90sT75j+
iFXUY93r5SVKGxiGgZ9vTMtCAXE55Hn/OUMu5TjJGuPAqUvyOwPF8XXiuv1ONdU4fenIJ0ERsTGL
6wWasdn4ZgYKT5rT8xiQRUjM9g0HwpoK+WRvQCMtCQUEt9Hkzm5HHmqvdpetUjvt3izT0U/B6Glr
NSsMRb/ObWyiVa/+NiHv90aiJT7nGU5qcLw7Vu9JvpnaoDq1se5sSGtGO5nxBEdjQDrwGNmBudb1
tESouwWQewY/RJZEUv1PozY/motMzoa1t7fqhobnOxpla7KPyYvXpSCz8Er9kbcg9QLnewIMgbSx
Oz+ZBTa042iFN5YNnw2piHiruXDu7abEr2gm3Uw1HX1E++vAXZjSYIi0JbYJ+zGo3CPcbefSxn69
8adMvDXCvlMvZMXRIYULiTUcD9JKn4EalEFyp86ctv6uaZFLIfC3eN10Pgb2uIvnpD4Po8aGU+q2
PEunHc7qrC+SP8/cwdZu9BioOAM+wn8bijv6cO3t5aKr4lQkJlPKZmkf5QcfK6tr2WzgA7qtRfKm
OqsFLlLGqynzsmdV/HI16wtLpeJWdeEfUGwE/hZ71ckSJLteq4597ZSPlJOjVIT3mNjZG4yagDbF
sNlVLFjOyLtvNV1QLsal8BqvA9EeJNXblRrxMSGLkZby3bEGpfnXReKcP8WLEflZXkbF1axUetbG
T7EjVx2/XJ0XtO7iRK8e2Er0L23h3caTBAmytDwjf9H02L+oltuW34N80eSYcvni4uiO12Q1n+2l
WYFnXtWWNwCdYKaOaM1ahL489e0sX1IZTescn7yjmkvGG2vJxJoPau6oc8OehsjaX/8GA4WRQOKa
oOZ6FLl2valnO9U7pIEN9HHx16ux4GxyBwtFOVSvgZMcZl24nx1LczYZ4AfIQ1H1DH/w/hpHlWOT
sp8/62PRPXqW+KLi6jrx1KLO6XfzvVPAvZbd7H0ee8vgbts1d1Gc+hdH2A5pCAMNwS4fN+2IrWTt
RcM9LMzhXlvo+Q2PyVn3gZz9jNvCjjYULm1WaIxQHaFtYFZRoMCyhMJK13yEXae7ArOSGxXLrTRZ
cce0N/WxSwB/G6zit7UvpmNKYfN5KOeHrhnwCerIBU5uK58dFzIiDgHnYWldQxFqJg2as6qVwFfD
yzwbblRzCpJiG2bRtAtSMIhe3zu7QjF39CjoV9Vyinn8zmpktCxhiPULu8cA11ttuiQChLPgcI05
3ef+fCoqV3vvuKXaOStyttYHREb5doGIfO9y/4CJWvnCQ6K9QSF2cdgljkbQtwnXG914soeijDbT
fVTXxk3MMvvGhCfj9WTIBTftlT2MzWOhFf4hmpJxPybZ9JyL8Rupf+db4nAfQS/hU1lZ2c4DeXEi
mR7fI4GLnIyTOt+84tHRx/5rJ7D4dQMnu/gGoIC2BfWqubl1gzZCuwpY93Cbo6kOQTpYN0tiBrj/
Evzl1FdRs6/zHfVhNB+X/s420rW/bDVZ3q8xJAjO5K8tbzO4eryJNc3d9HnnXnDw7tnzJPxaoqo+
SNN0wdfQEdotgFFpj5AUuVkfVJCKlnfttqMIsonvyNWIUtemN9A70U1nfsQ7194vxlJYeE1dzt14
/IG5S4NNQzI/hj4bTkRWLqqlJlA91DfjslXVtarPWdj26zprm3s1JOAZdpxLw1mZqAE/2sshFIhv
hEXqH1XTlGF2ifQDjOd7KPek9ZtXG/WFcAVx/lHnT36PwjTFLikun3S4K1s9x2KgQpXl6AZzdGS3
FF4yP8YPidzLUxTW2ooffvdZ1tmfVxTUQP66Yotu1t6fC32LVag4WEaKpkXTBG8IMf9oHLO5j2AS
YPfov6rwZOqkV/LZ33vLqMo197aIjWd22zOm78LmsyYu0cfdjGC5TzhTtW9FvlH/xtl5GB2TLS90
Ores4GJn469N3C21FUUoZ51PM0ZLg9WcEw3C6W5aTuViBaQOrVG7eIcwpkIApVup4McYE+XevV3l
+jouSDsqZ2BDTIeio1CV8Jtc2WA0XyY3E9SBZnjAYRluh6bzXjtn+QaVnzAW8y/hEP9xbQHaPLSs
9jaR1ZefpjrvuLUGxTEMtHjjBYHcaTW4a+Hj1JVLnlTBIPd8Zcu3AtGTfkncWlBgNmmVYv+JEO2D
HbrpCmuz+UsPkpQnWJ49iDTNKJ+GsBV/SjWqMyW4eFVlvPaw0WaVG+w+xslkyNexk5vrAm++oS+G
+2k5ZLVHHj2sfvQ5GiCqpeJmGMMirSfWougvX4f5WVPfVfabGvUR7iYWOLYo88NHR12RwEpcAIzq
aur1Wl0a4F3NIv1SDeHW4tZwydoRn6t+ih8LsDxr4YBCnRoADENU1p8No3vF9DL+UZhUQ0XPXdc3
9kVvVGwBrfAkvBZTKc3+YU6R+ebXU0QGJx+fxZCOm6KqrXuJBMxOtEl72wsYJWKwFkLnIDcfeHkZ
jf3aq3woehTMqLAMUXurulv4oDjDDD9aNoj7mnQwUjxlik1c+TD3Dj46BjCuQqvIvacC8zeMJvm0
4+7Ug8d7g5mnhifkWY6pbKN10w7lgbsUsottYm2i5YarDl2XVNG1ndpN0azMFib5v/7rf/+///tt
/D/hj/KeVEpYFv9V9Pl9GRdd+9//crx//Vd1DR+///e/LNdgtUl92Dd1X7i2Yen0f/vyGAM6/O9/
Gf/LY2U8BDjafs0MVjdjwf1JHWwPaUWhtcewbMZbzTatYWOUxnhrlMml9Yvu+DFWxfVKvPBFJXfv
BXwudq1DPBvdZzxRsgMF5Gyjmr1hi5sG8x3ecnpBJgR3ZpCcVWtoA/cZ2jt4o2uvycoSycs71VGK
EWpVXaJr5iHUZcls23dm9RZ6sXf05qzbqCZag8W68fLkPFpV9dZvQFTnb6lJMSibjWytBumplBuf
VOjRKuKXwisuczc294YVVAc/LOXKMEvo4ypY1B50tSg4qxYp1ea+MbRpW7R+uvHqvLkvXfnlP38u
6n3/++fiIfPpeZYhPNcVv38uU4UaCqnZ7muHcg6YuvKhmhr5MGjlizKFNwswRcVsOztlMZ9I/VWN
YjeRsZlmRxAaxY9q4cyogy2NHk+f9AfQvOaBj5x4kvann6PsJVPyM6SHjoUqr96vqzAZXzN0K+aA
coFqgQ2GjBK/Rl3WPxazB5mXMaEWtJfEtsiK3P/nN8Nx/+1L6hqeEL7pGcLwTH35Ev/yJRWAHmfJ
VvHr3LTdzrD6fGexNjySxsxekqG886xE/1J4OQWW3o7JZ0fJXeRn2kp1VJ71grZu8ATdODnJ3J+2
6Vhjs9d0T5iPYlk5Z9Gj7JLseG1GS+lA1Q90ErL7XkswnomyHg7mzx5VY5jQc08HrMo+Kg7qTGim
e/sxV836uOgvg5mvXleN+IgHI3BWpAP5vgPluKmKKbxxYZqX13ZkYmPJu7VXvc4y5GMcAnnRdYav
Znx0Z0leOGtM58P/4S4ixHKb+P3r6puuYdrCXTbPnun8/gm1utGiZw65W2pxvRty3cc9CP0fz4dQ
SZqBfSnWaJckaOS56nxI+rLs3txWxDdmJouH2E6KByPD/TMbfOuoYteDhPkRRhWGpMs4FUPcNid3
Ifu9avaTUzwMlfBIombdblIvHgQVRd2yllsoIQEyGNCUU8ssutXYaOgymymnNYh6UqReu05dozr7
WQUP5pfTDsHhQzIH94HegnZPCt7xIbMP/Dad8zzW6X4czPiuTDKxBTY6PCT8IjYYMabPoSRFxS49
eNWqAYrZOGvvWRR91XTA55rwzuhNz89wsR4by+gOM8Ao0px9ei/Idd6rM7gy37kAyow/Q2WHyGHS
5a+WP4/edUJVhzAzc3ChH/M7Ca0wIA0Xa/way0XwbXbKOv1CWgVisovIUqjX7tqyB3x+hQ3tdzlL
3RmpdnXazrF/DaomQHPr1P1hp9R+wzVY7XRJB2Zbv4uAMKtDmB4sb9KOFDdTFKy11lwbXoQFACT6
MxL4wTnTOnlDvhkCPC0Vd8KGNfQvp4Cat6ixz6ePMaXPom2j2o5wviZW2O6DsjvGehW9RHpfbWxy
7+dytryLT314bS7J7j5fDCUz+41HTLmjemgdMeSmPhr01CsbZ7rC9BUyfwxCLPo8qJwLkH+SPnnW
FriR6gR8m9wNDXx/O5irtdXk02rSE+yvlsFm51NmLeLPYLy78+wP+gW05J+HosCAhr2uu2efOotV
K3P9khjA8pBt36lxjvFDn7rozu1S73YqsGYfAyf67A+wPtLJZrshW/veHdFx80sz/tzIEuJR4GXg
YyztiTLTxZJB8EJORq785ESNaLpoQaOHW4l3JGVNYGR+Xd2ZGrwBJGmxzs7n+kbFCrCcaF0a1R2Z
ipehQjuiYQcabtnikdgB23mYECkOt5XNok0rwEWoeWqKOvOjBCJNxv/m41qzhyB8xo9lm0UZb2wC
tmxrzUG0cVkub41O8ORGNf4Cy6G8sYPGuWtd4dxNCWi6//zksMy/35dMU+iG5Ru6aRkwuK3f70tj
E+RdOLj2lzEItubio2AsBzJvPdt+zmzE7QKwaX8Fa2+MNg3l8V9ianQPOuwmLTULtZFltmqrs2hE
Vl6fc4pPs4m0YNfvyH5nbCGd9NJE3PbUQY5Fgl+GOkdWQdcR4mGUaoeND6solDdqjopfhwAhekHP
KkRRpzX0VWkX8NlMjK7/8/uklhO/3b9NxzV9z3Y83xCWp5aJvzxh7TrB3Vhzqi+alRRrl6zQvqwr
vEUBMr1LGwU7dO1eS8/rb8gno1+wxL0EpUS9sue7bNaC+9C2vg+VM+FTy/6F5UR7ssWof0rqaqXi
UWDGB7Kh1U41jQKLUBAcz2TtzLMVjc31srVRsSDv9Pwy21G+y4QxYLyQxTvhhR733tT9NCBvlC6g
2L/F83BtVX35OZxSbztgDHTM0F38FOvlFWCcoFV6jeNm3n/KyCcroO/fxhfEFWDYj7UEHYebuPHK
p6UuuamK2NqppjZ15R2s1ENKvqtCeFnA8I5keUz6snrCIJsKS9f+mCbN2P7nT8v7t/UQz1qXQpjN
52ULyhi/f6ubujU9qpjRFxn1OEEb5afZaYOHJK/dy1A2w6qz++F97CPwA6HvwFb2jBc0cnZYYg/v
thyzvdeLeG9bebdtI5AuJviSG2M5eFTWblRTnalYZAtqNa57SkRa3LPeQdJF52dT44V8j1ggdrEj
N5eh1qtzYEzDucIs46Wb7LuoSeY7RInKF1/YP6h3dLeqFS1Jyq6K2hvVzPt4WDe+OxybZWYdslUL
Z9Pdq94Y3PjWzJt2F/oiP0UL5AwMZH+WC5/IWbTj+3XXDu0Z1B5QSxVRfR+j6kEgI+6xWyhalKb6
ZPjOTd9Z6nu5cKiPkdt85DlWHdKkJZmS6aQwUp2hZiqXoW0XHtwAcmbrT+6ti5TbvLKt0r0tG+vS
lPZ0rJcO1aviRue4/8MHrz7YX3+mghylbeiuqVts1oy/L4QHpKjl4Ifm50mEzaZ0KhC1tjZcDylf
eNRI/NeySZwdW4rk1qk95yGfEd51EVhULerg2Z0tLeCgbIEXUym5LQMrXhUtuJppQMpMHdCKKi6e
y70/7CyNxSie4x6qU6RaxotkSXz8z1/qf7tVC9vU+TqbOkxY0zSNvy0hU8uuPdNIjM+uEXxqITXf
dtxlfjmMA+p88B0NFnKzu8oRl74FNTJsrCLw7+tclLuU7T1GSmiQ2kUZnGovdk46EJqDzOb5NpBj
s6uwZr6HfjasBnPqbqrYIBdvVe0B0DUooWzeekEeHC3weyd1VumJvJ4VP8/+qfcj9jGOwlr6PzzS
/u3HL2zfEZ5heabtL5v3vz3SWMDN7Nmn5nOS5z+K4o70fHA7JolziRcsj8Ln2CJPNyge2ZuPmDpL
e0+cDQy2rhP+P2fntSSnkq3hJyICEn9b3ld7oxtCLYP3nqc/H9ma6a3WhHbE0QVBGqhWFaRZ6zcl
GjULeRpNM4hYL8eNvIHsLBtQspmjH95xJGk9/oJ6dygMlMEYoLXi9Od3+Lc8VYd6lmoak3VPDBTc
AYRRAaAHbpior7bUMZnr7LDVzu9dQH29F/W5i4/mygKt2REZ2Dq7qer0QTimcZBmQzgRZze+ajY7
ExFdCFgU5UH2zdP4vW8K3t9ZmGXQ7nxl2PSRqKH7Oq22aIfyDFLe+RKoCfb0DmA8IiQ2m1jzxWh8
94vV280S5gLqIlrv3FQJYqxibkBsiHBwHmRXkDX+tZg8RDfnhmxkjdd4I2bgZpCf20Gdw0M0RFPx
bACI/PtrYsv34LcxwGJN4wJstW0HEKL+OTKAZGWioWX7xRpAjpd1SPALd4F1pPT2U2l4/cqsa2sX
zEWlB8Ot6k12lq1M3bj3EhUeC9N8yFhiyurRAjvF5PaGGqj91GrgP5zcUJey0RXYsHi8KhzmVie/
Dfr+AXei8mKWpn02/VAsW5SV34C5w6jSx5epLkD94Zqyz0K/eKiU6ll26JSsXljt2Nwi9xgfA39K
1ok3KF+bcCE75CJzV4UbjEevyFx84j2m/vnW+Ok9sA+wHljF6LtBV3Ajk8RLJ7UI+/k9vy8yR1tV
i+rbcT5A//lVV2VGdSsPSKX8s052/rhWibr6vd9HnYhQSmJN8du9Pt+/tEEFsZ0UZM/vbVu9BHBC
XhMde6G4HLJ9Xiv2Sx+hG1/br10Dhy7p1Aq1Js96tUvswKEssoDvwJVgMILIGfXQK6Em1Jl102UD
mtcJ1FDXLfddQeIPoZCE10T3sYuG7h9Bn6vG/sjCow+e3Ly5dwTYF5HXTy4EgfNkNM49cDZ93buI
u4W4Ed+PftVhc4fvUYR0xZKFCwjzob3KvsOEg1dSKR6sVfr6GsmwKp+ShWx9P+TN0nCj6TZh43gy
B03fiv8KpUi9k0/yJx8iKxhpT1usmG8+quQFn67/VPx0uxZG36o0hbWQ10qZlY/7pViOHdQCS6Pc
btZdn+s3ZqE1JDj4WH0+G+Y62aoWrng/+3u/HM3wjauSY/NmjLsl4e7y1M+9R721jPcGYtPayZUI
ednqzL3lWTH4gFPoF5MjmnRIEBNrMVDUanQrD7nXIGbghelyRtO81zWmMe3tbIYLz/3a+aA2LfyW
WFw/Lo3sVrmIqV320SjWqBs9Go473trqVC+1vqu3sigPQ6a1i75z0n3XFNOtrNNS4MEKpCdZkvXF
6O5zpxjPH1WtGaGf30Y3mW42N2b2w9NIFdcJjkaEWscXbL1+kG/0b1xFM+4GLbg0oz28mKWlg6ZB
vQmHlH/26mNGGqiVlzEtwOXDGFxGo56Wy8S/eEib3bmqMtzXfkS0gZTh1u+m4V6Uo36a+YeO22Ul
8Uk8oMC5gBSkb5crDmQUJictvhfMEejyj7dsl4t7dUjbtaX1Yi2LoxuHt9lYLmXpvcdYakvDF8oW
xjIhRp9YAsJedrXRPUM/hqJj9ddnO2wi7Z1pWH29lw3ykPTAPjeuqc9aVn21kL1lS2Or5yApyjvN
RTy7bMz+HNuOdvFaAEmASMu3BAGyFFnH5zxNs22GnuLOVPPiEeuvW9nhSyh8+xDYtRKiRgevw22M
8+A4A7GncbhCgU0vkAEW7z00VjJHJTZOHz1kN7/IcFGzGpDJhuqwWK4coggB1uSDOczfWVIdNR8R
+SClmFiNt8+yXl+j1lCirElAxx689E1HQKeMreE7RkUAi7HUvOsmH3mctLF2XqSOjL2O/d4l4Z1z
LfubRVJZsitusiwd98zHKYoVzy1ML0z6BgQA6/zXwZ2LH3VFavAzzkTLDQg3dxGQy33Bqm8plQPS
ykZ3TwWIGZW5fQ1UpmWpGDCNyZ2dluJU9HzLU9Gj+Ixq45fJmSlLmjJcUpWQnoGZiDDYpIL8XhaN
Vn6BNwT6KHBzuDRt+wo110qy8ssEyH/r1VOxlcVEHIrBAx42jOVuGo16Iy9GEnKZw3N77hUFeScv
HteyPqjDXRNp5mMxqd0h6Q1zJW+jVfZFTQgXelmPdECL7mRiWgZsQW94NbAxXpS2NCiaxluM3L/I
es0Huw2+WxobDC/xcAzm7qJR1J2LYd9a9ipU82rUFilfENBn3SoUFDv74XU0GyQAykWM39qyjx3z
0VJbezE09fTS+HWM21M4fjUjH956Jb7rUbYjTeIDwlR+5nAjIwI615Ide7Agzb3p87T6EfvprTJ0
+u3khxmMaXO4yYDNLyFMeJs4FrO2r9J6u1E0OWu9IajXXpQsKvQTr66pZN5C12AIVnylmzjzUcmP
XkWguuywyko5e72mnAcbHbBYlEdZ9VEvz9Te6/lPseD81GAEurKe+LBtNVg4dE3x1UlCZHsMxXsc
Mz0B0ewqN25e+LfscJyFDoWDTCx1lt9nF1MEt6QoT5Gq90d90Iyr2vjmFb+QeJZlW8sqeUgB2mDT
MrQHUpFEsFuWDK6qBY99DOAW6EsMiqQNH1HqsK9xVzJe0Wh58XDv6z/yMgwfC1VUK2dM8Txyh+Y8
zIdCRMg7ZNVO9bLmrDo2h/lMNspupaEXSxMS31rWfepXJgO2l9YDpB3tVAl1OvZuWmKgU0cP00Aa
3Ad88SPEN6MxvB+dGYQLD+kp8q3+tPZBjL1fBIGv3ESJtjCBSh9tgXCsBiOtQ7BS73aK0dy8F1GV
N05jjTrMwl4b8O0emwwDg6rgNYnMtHosIQquMQYLto5vlY+Zjpwlo7qNWwxFURoYiTo5opdzMbRt
exegJb2URaftygMLzOi9iKKie4SXCP5o7pxOlnoWhf89EQ9ePKlfgYJ/i4Bovg516S38yrQfkkrU
q9yxglvYf/km6gf1PCjlQJB/VA/JyI+UWAUSK/j5LC1VtDcwbOOdyr+9pY3NBVKeufKrUWOT3X3X
tKD/yauhVEnyM2Jlt4ixRngqwzFYVwUQ4Z9OJtJVbCW8AWpkuae+FDtsFnkBCsN6yspMPxTeON7M
pbIp+Kb8IHsEBZwsFE2fEDFV00fbN4BE+0p1kK2ulqG5iK49kHhaRTf0qNy500YWyRpH256A3noa
s/QRPSpjkbZKfHLzOrgKof1kMOyewyDNdwU8m7WFMOWzn7saYb9CRZWFVrcLTiJo8rsmYwQxfYRt
5mq7NKojbGY5oHbPDXq362Ko1a1s5WFB5T6pEvBZ3LLvVxUwpScDGb2r3Rv/+FxIgelaXqO3w0Zg
z2ipXX2H41gONLnEsiu2wouP1OLKqdL6Gbn0Z5hJPJ9RvyTj7b45kwdQa77IhHuyHQITq/D5osAB
qaVja/w8Bcn7RZbTL52qcN78PkWgwo7qO3/+pFQE//wkQHD1c1b5z5biKz/SsvvHJ8Hq3U2KtWAs
NUGJzsl4maKXhyptNv+yyZtjHblM1r9n5UmjCUO1CJwBQPozztNmXhEoKnwKOwp0hD/b+CiqTDyl
Inqd/Ki+IvwnngI9BsFaVw9DydKnH72V7AQXG1tjoNbvlwTNeIgMUEWyOAMmt6jQ6fxw3MIZlH6F
Nom+k3dEIhKURRGTpJtbxzC6xljQ3Gjsyg9Ef8JLnnvZLkjwWWC1hvCHOYUn303yRRCxpczDAXZp
OuCMlVgPsoc/PKP51t3L9gDbET67uchSqDEVpaOaHEY3eHJq10IwRWc3rlpbr9KVGUjonOCWQg+a
i7WSRbs4jiLwRhTdpByQ13TtnSwajQUztGjEMXDGewbiJ+FY2Z0dd9ldzJYDJCaZjK7gXVj6ES9v
mKVH2QpipD3//RfU9M+ZhzkT6rqqSazGgiVkfgpnRTajSVk7PTu8YdwSIJx0srcTA6OXIo7VYKYd
nVtTNY5WlfFQ8X+FaOeRaLZG88bL3oTqRHdFlcd3JSbWeyc2G9KIEcRyFy1RFWHiba2GynrMi+5F
7ZiY21Rvrn7toLZSTPtEEd3L1PXTbjKBcQaIw72UOsobEyGwi2XgkAM+/P1y6CHN3ql5dfr5bkUL
Q9Z1rPLcY0/yNALPlpfXxZQfCrLoGHDRrZzhFJmRVqcU9Omz8+szXbeOj46bGUvZyzcR9NMYHY/y
HmgikdQcV4oTDcuBSOCNQGHupsB8wWd4u3xUuSaYGH1AtE3WyYOHFc/GQF33/VLknLWTUVrPKia6
Jx9/xV2up+i9zWcfdf/r7O/97Mj9dT/3v2ef7hKHrrkFOk2uVb2tO8XbRkEYLtmgTfMubbrV0iDZ
mG2Xrz7qfK2dVl2r6Wt5mWzoDFEujdTuth91tukgmDaKcmP203dw4Mhj1prJm+ere1MnjDWZPUrV
dejcof+eL60saF9FZz6AHwsA4ShrKiAwqU550cuu/vL35/uPhL+us0cgrWbBQidsK9v/kTDKLDY5
oWiCV4Rqwvhg2btazx4geDU/LKfdmmOtfVF9x1wGwtavJZr6+yqYrC1k//yUo36/yAEOLkBY8ZDP
BwVZ/5UVgwSVRVE3l7//yfrnrIluu6atE9y0dMdwDPNT4MzSVD8MyEp9mcZhFblTDUSEg5EUeD7b
drNjmxwvetX7VacONhbf+NktRGp0r3ZWH6H2ATfXoFiRRoA8lab9qw9ef5GaqXru0Qy7V8b0aqVq
/1pU/EACS5ldGqygTRd+Js5jUxHaHAz8tfOESd5yHQ3bRFrkmTzIjiAVenyrwvxfoBq682lg4j/u
2BYiypZtkBUlz/h78ggWPUiMbLYfsBgwzaTMT+Rn/NnIm1N7PqTCz09eAeecAPb+U70syh4ffWVd
YuZotSYGXn/zTT71+yh+XJu7EHdgNUVowhr9nY64+TEw3VeIA8RAamPEoMH2zY1j1LTOXWCCLgeY
8zeyCrTWsGckndCmpVHepFexcaqd0NghRzfcqUXZI6ZxY0Y5t1Q6nk2/alFtmS+QN1G8MlgAn/CP
8iYwzMZLjHWcbDTrNl57RW/IRMkxIUbIkhMYQzwf5FlTG/kCmeV2/akhS9FqX8iOFq/KUmgIyVZt
YSOnF0/LQA+7BzuxxgtfyF2bdqh7zYdyeIUxFd+/t1uERlkk1yfZBohFZFlzyhM8b6yyQcvVDzQ8
G3T1lGjlrzNZJw/x3Pqps6yTrXVj2HvTR52mn/ziqLotwYcxuTW1oiAu/p+DbJwcBO83uTEWR1n+
aFYjJI1JGgwkaV38dpVJ2ejzzKvNBxX8SqS16cWZ52FgNPF5arJr/z4NA5LfYNbaglOYW2c3HyQ4
MzKJoCrkTboyVW/NdiPbZK8wnao9qqsjC5V5Lv9fn6p14z70jF+fGqWDunQGE8hGOk0o6GLQmCC5
91qD+IGVVrhXiJvOVRZ7MSqvoieKryPAcOoGkV3TrPmKv7B+QVXeuMgzyzPYAeKSYZWFwTZxAoQj
GyL2+dhI1OVaFj8O8ooKXdePKpXkw6LVYmRSml45AwRCjE1kziZQLeUs6z4OgeUHS78IkwPR4/iI
hhcOgPOZPNSKN+YLeUrWKtmgjXqN2iA5RX6GApZTZGuHn2FVRUW1TpHZQFUCPWiCXAPEt/anX+bo
Z/Rddl83xK37Uajr92LdtrcutkFCN7x8aWYVoZey6PCjo3Pg9u0li6YTwZ/k7JPDQ/bUdBZeY+jP
wyCsdWvW01YWc8wBF8Y0xtcyqP2nihWL5ibGczKNHYTl366yupsUkgzLzSYiLiDqN97mwwi479mz
8mqb92x/8jwoULQM72QHlN7GhR141s0Qut3RLHIkhAe3eAMNOt/AKRRnlQGcOiIsJG7a0ZgWsgGo
2C2Rkuax8/wCdRkEZeMM9HroiIPsYJZoUisEXToHP9ViGaee0T30LptWD402ds7VZibhfB1WCCcC
soohsLFk1ndeKIwnowaaNTdHTgya22K/kvaVtXYCczjM4GJ4X0jPKYFyLKXi3KCuMhvxLEnM8It4
H9RFCi/XbY5D7v8ibIih+04+objFA228VGVJegoI5mttTGstbJQregvj3egSVyrAkO7iTAx3ApXF
29Y4yTZZU2l2ATopsJaySOzi1jAM64CnYrCvQ13fxKqWv4xZvZHfhTW03TJopvqSJiUpvNE0379e
hJhXWZZnr5rOS40rj7ofgqG8NzF8kldmWowEWmHCSagBKimG767dYQy+wNV4/yGEh8he76DRqePV
cVWTMltaFcIISofkZWagbVqX8OQgt5bu+8koT3ASej/5b9Oo/n/6/PkR3Cer22peFnx8hOIL81+m
ZfHnrIwzla4CcjVs3XI/z8qm6TduarXDo2FMzjVO2iv2HeWr1uKP2aHRspXFDNkOqxIEzCoyg8u+
JQQ59isv95Uu5uuxi2WGIB4kQSUCEv+fM8WwXVYZY7SVZ++tpfUvqUlkSn7fts4rK9KSlo1BLhAi
/fOeh71DXRZgqB+Mqkd4E9VdtdK1nW0gxinPPurc/1En+7n5FdfQxaikZKXQjEn2IcHpQzeVRB4T
1zt0otiP2RTpW23w7M3YMvO8l3Gn2aBnjCbKkLx2bZOs9LqyD6WLoKhZ30e2krAqs7J9GIQpwzPF
aOy+476o3UBl0iH9hd9lLyIA6Vp3cDKTxcp7sIG0PBfAKjdd7VTWJRmyEq25sHgWLeuPOmjwf5yL
YZGvfN2rHvx0Mm55/1jzzQCd0cZ5KXdx3AzY6Tmxl2wDlJyuPVnek+0NG1ka49a9yrOqdVRUxvDT
i23kpxeyUrHSVxS0vP1HZ3k9UaqNOl/63ldem7TMxrKyG3AdD30dlqyueVs/VEvWKn3xTAjYBglQ
JAf5P4lc947MpUHwNuweuyYjwsv/yMKvYAmnfEBxK7PN1yINvwbRlH4Lp+jVqHKDZf/g8YA6IEAx
h3yYO4TME4+hWTLU9S6QuXm59H4q11BijPlltbGtl4bOH/GxsKq0tvCWH0spFErxXIAdt51aI904
4VTuWY87D6SJb3U91L8WphejmOjrF10Piotf1kxCc0MbTJeCF+vRVTN/b4dVtyl7Bpw6+ibbST0H
6ynBkt5o1NmbwevXOsv/S5Kwrug1t/gq3OgZlleHrJ8wDyRylZWs51tfRtgDv8xaqtu+teutXbjK
S4B4jeyQ4B+1Fr1eHdBXjx6ykADNfEPVN6qlM07OGfawfq2LjpTM3NB6JHxRslJuhVd7xylNy5WV
mu5N1MNwQZf0qa7yGvmywn802RsUvjY+d7ZdnMbKQD9pzMZnaB7hpgn1DEQ+rWGBsKqC9dNFtlZw
nmwje0ZlabhU2CawJaFXHE7TdvQVxJDacHpuojZeqtjfHOVFtuuvW6TbHpS6V27sDCdZ+cHwXva2
G3QreRGmi8mq8Rxrj6RZfa4itFmmcQLYUc+7pjDSHz+K+ET9KpaFVx0JLf2zKFvDipCDvLaZ3ZXC
0iekm5J7dA0S/2bgHUK/M3+dMvV1sz916R00aNzK+o82eYXimWs9tlQwIfs48zzzpRzqCskOBOcA
qhKyj0nQdMLaJ/ksTecVKr5SdnQsRs+8jyfn7r0+cS2ibiCJnWbwbllN/5D1NUuSZVojCABpKblJ
m6JZBDPURBmxa0kDx7haU9lfwMniBxEhq9u1AGsQ513bWWMf3k/xq7EPsuyRjNliu4lGDpMsYjjG
ORuRsaxLrHre68rSOofqpBz+Aa6Z63ztdgTS7jFYsHwF5dZF4VvV+3d25IU/ur7c4lScB4sifUsx
CI8WRXtlZ2wGizyOULTwpx/16F2tyunfcN/5PlW59iomY0AVDIG7gbD3ApV4ZHY920ZSMGEHAYHN
ZR5SPfQ0O4cg13wqO8mzWm/winKcdCnrlArKzEIJuEcq70EGIdyi3/lTNn9c5/RYjwXBlK87Lx0W
LjLncE1jf61YpXFhj6vCZtW0feZG7RncFjJxZlDfKwFrZWequi8oxV09H7TiQln5Wde9s5vCmdQk
mU2SxeT7qXYMJpA/M/+pGbGmsPQ0X3TVYANA40CwD5pIgWed60csRCCzCm5/g4Jad/CD+kWb/dnk
wZ2ZxK2fnjGIV46ySna1AkQhPXROVx997QDnQc0MdklUmSshRv8q0mbCvcoacaZLjHMTqd1auHn2
gC+WgHur+2/6AASmZg296OJiFSPr8y0f4lmBTzMe3RDxQ3mnytd+3SmfDVp1SxFbS6nMM6Gt3AyD
szMXEpah57SfEoTd+jLc1LYy+yLQYidGBA8Rf84lSEiiJlGz4yQ9DfNZpJXpyS+qZpfjQPh+Fvy3
7lNr7tf9WoXKDzpAPbjERmHfzKeBpaoHxeQgi/Jg6k5mrd87oWxoCow26OrElrbMtSK86ZDeTBw9
eQbyIw6O0dYrYUF1Ri8DZbCA6AB0tfTGSXR8WOcG9NCKVe+2zqH0A/epStplYhkDHilQJLK+Gzey
CO5rj5Oc+YC3T0S6GAJYgvp2i58rXzWr7zysvS+YtofLNJ8FyhS92mRJmJ2Q5QXLjOzutpz87lZz
p3EZBLDX1YTkgz5HmPw51tT0obF3sur5o0qeOWVvrMLZzVDF8EeLU+eEI7nDph/eHEpz5lLMRVkn
D1PBymUB5xCLSAdxPhSDbisCYEuNfBhCugVSCrI8zeWh9kExyTKz+H/Kflo9G2qG5lemvqjgh9NK
zX6yQUS0MzPZLwE0CGLDugMrbG0CpwiPlp3659aZE05KUz22eYb6Bcq+P9q3JInzn5kAQ1pVwnlU
GPYADiTN2e8rccjtNN4mZVvesetE4iMtk7cOw015ldYVV39ktAK45y0ZWrd/j/wJ83d6EllCw7WF
SljYNU1d5XH6PeZFjDLoHLXwvpn5LH8w6f4xJdYHB+anqP36LY2n9YvZInMdYbC+jMPzKLDG02po
xYqphddWDHuckLD8Kz2dFVl+CaOq3rfuSreLcJsWeXAXZHdJ3Fxz3TcOqmLqB6IFGLrkRbIMuxYE
jAEpg12TscrVEdWvIVEZOrgdDFo0Pjfts2YoxqoZ0W8jbtdsoZ8QTtYrKDVNgK2FdrBm8I2twp5C
UPpFaIhrZfpL9APkrH4z5Y+Y0bkgfVAwFuQ3cY5yspOqedo2rdpHxZ0wKvJJYMK1N3dkU9MlxErl
aEf3BD1Q9RZ9fTVHnLi8DjpSiIr0UVFtUu4opC4yfFo3KcjUVe/hT+UEydIztXwD1U3d9F6ibybz
W2uIbN8RalnbxMeXJkKmGyLgw9KuCtbeZrv3pjDZwcUFKzOBG4rNfIFEL4ROPNSUkD+5zsnxxCYa
zmm5GNRwuu8RjY4U3BvHgDkfei+aIiK21+CYlDXAu2Iz6o5YxEFP6j5uypWKIBvOD2jJKL34GudI
9nVWVq4z38sWilKmq9QXxV0EGhBIgTgjYi3ODVywWAtbHBmCJQo3wwHAsXvEwRDh8xoiGTnD4D6G
NLlMBkHIEV83QIhltUeHb4UeJsn8qNlP6Ngj1lAsrIGIQTS131K11E/AZ978QN/aAWsmq8yjbOF1
Y3kgGu43fnpKdeNpiCz94DeqvYpN5HtZtfjLSHMbvCOtmhzLA7u69ASZPz2VDNJjgOhrCyOjirzi
PjCKB9Ns0oMZkqr2jCPh6yuyWNYLY+8+cDB3x3fcCbJzrlvRc6UkW83ue0ytwnqZk468NQDTdZWx
SAIb9EMRYACHgx5M2WjRdV1zbq3DBAxiPat5bjD1PbeJM52DHICKYpMVh8J2KjxcZlWYaxt7MMxD
UUZPeer1Z28kKBujmeFolbdrR3HrsB9dMCQ7e2RLEYUWw70WVe1FHoSNcuJQZljwBRWgq1LVj/pY
A5XT7VNBNvbag0RZjVaAfL+NDS1g22XvTYtGPfulYz5B01w4QXAsiWIflFQZ9qPbvabwx8+GGMBG
6/yMOgDXpdAxFmZHD7gR/OSqqxBI8CZHbAdWsqtU2MtQ0b+pfbkWoWB6GYfhrGbpTQN3EXd68LWQ
5JHHGPVmFWctRuhpsCZg4W4T385XiCivrMH/agm9+5dhTfs9ZsCoBhVANzUTMDgUhT9Il0TW3DyG
j/Y9RV7rgAKgdQQ/ssLVPMIiKEGdCesQb5HBUl0QPPTw4U4w2BYOfEHTWf59kHW13zb/8q/BJRzB
VtfVSH1+ZpIPQM5Fx+P93WVNjApHW2Ennf/onGCm0IzNajLceGFF6IY4g/NTV+JvbdMMp7Z3p31u
ONtStVlBE8TasVIZDp4SAH9qQnujBSUq5xPahm0XvIBIUi/1FFzi2taAGnThOW1Fsm3xhTDXcjOO
ceKzkofeQhTRQ9iW94yp7tov+hR/rcTcVqr+HCbYDkYGGmKGFaNhNoe7o9Zt+bqQxGlLS11rfrdP
01osA1PtlqOvVThH2ZBa5mJlWcm67u2jDxEJF4J0kQ54EyIb+dNtwmBrhs2ryCaE/or8LncM9yB8
7dCHyj1KVdFTzDO00Bz3Lc2RrtPHVj2CEjF2mc9wlitJtDU9UR0jf13NKNu2/WmOxpWnE05WlazH
HjXTyovbk1CbBoSni4WAWhybsm3OSYo5sOXn7RL13HgRq05I1EK7QcpfIZsQ4ptZj9PPv//+2h9z
LE/i/DyCTjeEbTuf5tgc3U67NP3se2arw01XuQVmT57RL8ky3NeBYJFeEOMV89NZlHlwazrRv/Bj
tN8DUPIZNG0TojhxNEyRPmPj0ebLbLdys+8A8cRzPoIwxE3J7hQoao2tEIaAxo+q2rrw+GaNzix+
4iRjbwPWeDgHxSdNjeNDDO6kDbsRHj2z3d+/JvHHazInSwF18K7o5CA/J041xa4HeLLTdy1PvmGD
1pyAOyTIsaU+sE6kVWQ2V8TVGWTEli2Lvw9GbVgTAwYv3OfOJjTFG0r+7XnAXRYtlVE5JpDwozFT
V33fidPU46P59z9b+xTb46tFqluFSekIzZ2Th5/wDFrM/gsgkP09rHg/1Nj86ra9WOHUh6qG55f7
zLbAlEzNkxmsiXbvURvXv+TOsGeugwWLcR+zdtFflK5YEK50D7U9JovIQcwf9f+lxmPF2tHRHsJS
U9djkO8QVFJXTe0fNQexBg/PP6tOVxiOWPvBn+oVoUZn2zsEx/omQZgkxWATN6NZFzt59pQh29g9
8sUByd1jCd5yXXoe0iV+2J1sayQBQt4Vji8enm0e1YsyGt8yg2RgAIVwGStjux79wd7kphOwccu7
VR11JfTB0d34rb4JcrO61fsmhZSf2OsBo6uNZxgRU7jL8s70e8JhUwNBTC9XleE3S69gpedGX2HS
BXX5phiGeS4TFmSKgt+t5uC0WcJ/X9hROBI88h7glrn73gh/tiyUoPnIxeYw7tGsLXZF3QC/JUyx
ZYrVDojOhqjsflN1fHBR1NCrDiOqvAn21pycMtifYhcZYskYGPu694d1j+bX0rXM7N5Fxnzndu0P
E+3BlFWA0HYaDLKbomZpdwWxw4ZIBWh68MaTK4p4F5S9thg7I5wIL2RLs0yWI17hN7qt4MNaIv7Y
q26QLQj1K7dh9pIZZPyxbtDSIwaVLKYybeX3P1HnTu/r3LB2RldPy4aYrWpqNyjCz75A0O/yqan/
Zab6xKB5f5QN9CRs4tUuOnWfGFSt6rm8l7b33arCgOVHly1iW3E3MZCdjaaGLVnarrtYltldDF/D
EDPyj3kCZ56xZTMY3X03O/RB9XtI+VH+/qaJ37Ff8q8jgA7DRxMk723jE7lTU0VSpWUR/RgwU8QF
A5veXs1veU5ybN7HfidsjMcKUifLgnDrJtHqhd4DTpbK+8WEkFU04sOhJxtds+oNGAUifWGT3uZq
5q7VKRCbad6eZHEf8vMn+tpITWzz8uC5Ycj5l//OH+OdTXLBdAEcaJaw/xCY0UU/TfHQxz/6sL0C
G9buNRe4ewXCeOkxU67GtkpuGtTQwEl0S02MMNI0R1s2JgO2ouPqXdda/mVwWhC0sa0Dgoy6e7t/
cHPnbfTH4sEn5/9vYBH382qGL14XZGJ03XENBpLfd4yWFtZpjWXBD8VH+GZCUrHP7ccmiVgqIF+6
sQYxLALFy/dwdkgPAYu9R234xk7cQ6ZZ5l5upjpVPyv1AF4v24set6y8Zb+j4U+x8EFX2k1fn3Wt
2EcEDrea48+CJRBrUExzD1U/qQvdq7dYA30bQYq96rEDcKWpzlHqVVtiw/FD2lWEzRhMm3Z4/vsv
9wnBJh9Ex2Dz5qimAOvqfsLLTGmLcsIQRz+cVNRrN7Z8ZnAP2nft3OphER+tQbPWcKV+jApGUe1w
UMbaPKZDtYa9hABxH5z1Qa1OZhoU6FtrLzbG9Te6o+xxLOyUxniC7IsbJGSNFejFcFHWyf8xdmbN
bSPLtv4rO/od+2IsABH3nAeAk6iZsuThBUHLEuZ5KuDX36/oPvu03R32jehm0CIlAIVCVebKlWtN
IaAK2idZ3N6tVfRl1EfW6Iikij7X54i+nutuRIv819fK/Pnb/Yb/Q9BiekxSYYif1oRuLp3ei6vq
rXAcfQOTdr6jG9jHaHuK3auUMPO+TPMNPJnq1l/jJ3tI3qN2NcNcN51dYfvx7eWl9oF2Ue5B7MGB
WUm7VTaO+SMrb3TVeP1nLJjljQbc6w3lNtW6OwyVJUIVwKN0N97ZnNuDjeBQytw6+HaMp32h2Q+S
ct9dXn1O3Sv26QI3S3wcUDWofCtwGo92V916bsW4jajRW7ltXGNKDpd/mHSUdnEJG+HNVLTHNy5b
I7jXIYqzJBwxDQn6uFLFD1Ks9eSUVbDYQsPUpEQqhQade2QfqptBqR7Fpd9iYY8gOFwaTswZtRdt
KdoNJYp7+Iv1nSk/DMOaHkg5Y3B6QVN3WTW4DE9FCBHcDFfrmZAQimc/v41ivPbbDi8fNh/EwAOK
ivl9QRgdrBBatxmOJ0GpdPiF02FV3FZ3xOz+tSfq9JoiVh0Mue0cjCSSx8Vb3mU6mlQdKuMYKUfX
yKzekrFF6gIcM8A0QN40uHRELb6UA9p+kpV95xB10SIH4KEj7qOgUNtRCNw0uQHWM9dy6hAVy4oX
YXd4WioHXtMDc4MzRG+Mcd0nS39rT+8U6If7gmAoQEbkCq23eW9HXf4C0f8YdWDE9fLVK7T4hhW8
3ckYVe8Oal2QLWhHgI3r1456oUM6wKG1uYmj5isaRW8dfeAHo3buEHa2T/Y4yoOLmuqMLu29mUKp
lE75Wo3drS1QpR+8+GHGZ+sBsdSwN8oTzhH1uxuztYs7sH33Y2WsIlgoPVxXunknHcN8Woxkv3hN
/jCTY6J5tgwHliXw7TmZsRBK6KSFr3cQKdA/8qTEFk3pbzMik2sY78ttPAJVrZ7fP8T4n/0monf/
llW4wnAsh83Q9Q34hj+twxPOlMw6e3wT2MeEebIQxZX0ZXn+yBpKBHTveS0Tst+ZeLk3QRYjeCKM
eJNgzLgX6fpaytTZFzmC85mD8PgXUA83QCbLv8ozhVCRObGd3+AQSTMIUngscfEtvRlBLqoZ95dI
BKZFm3Q8L97GiBfk+8t5udH7L3lRHSxInyckAmoMBKvxFg0SZ5fVxvtFNYeukT3eJdaVI6kBIV+W
fy77qdjQOsYuMiakIRxrLlNnR0+Muad5gN7QOK2vZ0S1cuX3WfXd+DRmphGu04eSyhe6azLb6hUS
SslavUkPppGQ07CPIwpKuZrCUZfeTdm03KbCeRjWpvuew/yfH1Tj+ouK3GuNrBhksOGnf/73h7rk
v/+rfuc/3/nxN/77Nn2lIlm/D7/81v6tvjuXb/3PX/rhL3P0P89ucx7OP/xjWw3psDyOb91yeuvH
Yvgf9Tv1zf/fD//1dvkrH5bm7b/+OH8r02qT9kOXvg5//PmR4uWbuqNUC/6jr6eO8OfH6hL+64/b
c9+fX5OxfxuG/h9+8+3cD//1hyb8f0P28Ay03VzhIFb7x7+QC1SfuNa/HV0IHMRclUXzjT/+VdXd
kCDVZ/7b8xCCg1jBrmHZFh/1mJeqj4x/EypCNnfBgABfdPHH/wzCnxKA3+/eP0sC/phDO7ZHwqT7
4DgG70HMf9r2fWsROEhqzUHv5jvawDcRmKCbNNaO/tAoSD39d7vvPx3RxNoJ6QdhmSR6P8ZaRWVX
9iqN5gAuEVlTsHrNsylulDxAMEfJ+Jv4/8cA+/sFciAkD21if9tj+P+qJhfjnbLSndOgKLazi7oK
NXd5adb8LNr15S+3/8+x/UFe8Yeo4nIoD+jZRgIFcs/fMo0J5oZfd2tzWPr8PS/yd6Q/31Nri1Pa
118fSZ30/3aM/M+RHNQCL/Shn+/aIJK1h0/WHCIN2rHvtS2cFIGXC7vib8bvJ9zx+7GEQUivCNUe
CpI/DSBdR3YNEeGAoLkZTpb+gh3xpvGUrBVBumh1zJS9K2i6dDOw3bmTe2fF7XY1q98kSz9G6X+e
CViPyd0kZvN+itpQkPa0wZ/RbPQ1CDDRLeICJ5L2F/QZX2QjT73tvkVp/LsR+Icp5AlLCOFiSOIj
I/7jCGiGU1uuUTOFtPwq04crk3J2Vs8n+t9OxKegbPFNVq0vmUfrWa2l5w6OYIP8K1WVjtjDQ+FS
5B9+PQd+Smz/HA4bCM4HrRHi50kg0Doyi6RqDoPdt0GMUp1wOdqgMhTdG76N+u3YQRQcsqgIscTC
NaZ4XHLqLM04PXkOwmbruJtFfP71if3jbXJcgGUK8jrLy4/DtY4ZYq512Ry0se0OzWTWtIZNm2VB
GU+hGymiG645fG7Muv1dZP9jYP/nmPzl2OrzvzQqeGR3KP0WzUE61v2sqzaZOGc3l6gGd/JF6j5D
kcnDLMRXejCrDojo11f/j5PlL2fw0/I255QdpoozIPPOA9OVL0Jm5xWQN8xYEn59MNTN/j7aPv0N
HvPS9RUi/9PkrLGm8GjIKRUgvHNb91rU+fuMcAGydZOxs9ty31abqUifx4F26SXRhpAy9cnprAM2
VHkw6su1x+8sxXLtR8wdS/Mphvm7ptdf0NgO/RzDPX082dZ4qrOddOqPkgXOT7OzMHor6Cd8OIsd
rSg3TbwfRVmG2AHngfr+KLBTmyzCy3pfL9YTiVGIl8wa9h5NFfgJCSZonvMlZxhJgKEXr10bUAth
rjhhHU395YFCCOkEUfUKwk6YGDAojBRNf3TBuKPVLfUj2P62UW/a5Uxy/pC2dqjF1hG17qva5xxB
XcMVNavBlXOAkIyGKj5S4CLJr8o2PiyRteuz9YW86GD33/IxgwGuX+cWpqCTv6M2OgQwoKFmZO+l
U7zXZvau5hNUjTYwKq4hrR4tp38lPIW/xsjo+UwlwaRTHJgSf75XzZ3o45qSd5ghexD1275Hmmrm
ugwpDrOcULcftw62Yh3jeVk8BgEG1w2K1QVkKpfybHBMu2OAMIN8mX0cuOdlwToNfWp9PM8aF+et
I21yOC6rBtUIbwvgUn+ASiHzoHS5LbWsVEvuEQra6TL8kZO902BK94r2gXZxRrIu32nE3Pld8j64
8a1puXjrLKUWZol+HU3NK0IjgS25VKy02sBZ9RfMaO8ynwCV2Nnx5pdkZp8w0V0afNbFxj+S9t83
9TgHkc2ZkNo/Sstjwq44JU0n31/RREAKOSdXQ9rF3z6iEcDu0sRn32EIqqjdVOm3dpL4rRZndYhq
nU+I0zDRwPDU8dKlhe0XY5NSnK2VJEuNFMHPHfqqd26uI5BTbDRbe6dGfDay8jxhFBFYEoesZQ4m
rJvr+BFzuTlYOuOUed3G1sGr29gBzI3Hx7ys+eNK2n7xmZ92jxFLUd9MFcmp7yXXtiA7jggvVs4o
xDFw1zapFvZtds7yBCL9grFdPL15KYczLW4WWeGyb/M73NuMrfHguENE5iyOPFc3l7N3c65PGtNJ
7btZS+k0PZuNR8rcnueSZ2SxUR9xVZtMUYW2SVtCor+oqTyrzZkM804bjS5YoxIOD/cmJVDd2y26
1NH0YkH/2CmiIcnR8kyLZHdjS85tLCjGjfinsGCh897sWj2SzA/LDGIru79MR4o/75l6cFfqTwEF
5k8ozT66QwWBx+XQl6XES4v3WcgXv+BZqQ8st2Rx84tFmTcwNNbiNmoVFIIOFW4kgfCT8zARR9h5
zcPp5/tleaL4h2GWWrYmtdUntPPMkinUUKmX+DcDeywvhrpRYR3rr5SFp9R91Fc6uUZ3POGVkrwj
Jd8Ghc7fGLp46zb5M7KlZ621D206fHHS47TwDExMF+paZ0+Dzafrci9Gtiz0PWdlP1HCMdegIasv
+PQVtTMPmTu9eGrNHDROSwpO3bI4lMFRIvahTYfbcO+1GiTQa7kMN80K1kInArDObu3ktd5htZQD
KyMfHEF408b9rB8cf9rKzjU3lZWiaFWwbmt+nO4ceGyeQ916keaLKNTTJeqGP4Qk0IAYhYN3dog3
bYmn2BAFiFFgGTlEeClFxSaiiRCd2FxjYFDMmraoeiH8NB9pl6hCPZmPlgXLc2AV7Ru1TdYyCjS6
6HZC1z7wbGExJ7TdomleaA79bbtoPVX3qqRNBVO0SaSBJht/WzTZs4wnms1oFt36BQNXUOLJNJ6r
ImGsxIxnbzF7m8uEvAQvYsze1Xagl8W7E4uDRvVBZ4kbhqrFK0j/1kb6U5ZUWKgZSs76mqrtrgCw
3KCAOoTfb9EyfBz9ci+xAb1MfipE9cY7WqPm4dnFhKqy6mwYqHQYRY3AzpLvlhahEkS3gkRONXYB
I4LZ+Ck7tXhqK3+5muGpGL5V7WhD0oNiQacZvaZ+h5jKczsyInGf7hAFvxl8PCa61vgqRmTYohUB
VcPPh00/0O0pstbc6DNz3kI4pQXQ4gbSWOEovzwsA/A6AVpsJNpWHU6D7qywb43n0I6GDX4PVkCd
u1bcoo25rKgXGJLp2S+b1vBo8K38qxTBPpAtOqRLNwl5kE0q1vUtvF6IkdR3mH6whoY7c2TdWtgz
oaO8CZwhtmXLIE1IjzQoWIWQvZqd5XCwicW8zaw2gBaydfJ2+H7valR9w2kd3isbhvJ4LyXTZUCX
ZWP5cG9gwG5y2pQDCPy0p+NAnBTcdtc1zvzinWkDfFculTLUdtDnICaCn/HqZw5JEq23m4Wue5/6
U9gUaxbUUGICJyG/SGZU+8pBC0cVy0ZjkoXjm9RLGc4eEixcVGbXp2pAZEHyCKD6izXp/GiqtdwR
d6sOQkZznxnGs/UJwu2AqTC3wxlLmlSQqEiaiGfZhLnVvDa9o/xg3wr67EPL059BkPTNWmXoZq6N
jturP4XFzDvuCjxoT960pAc7uylpIOKeW4gKhXk87waq9rFH98gQ0ywrGtR8omEEAC27rc2+uFkX
UR/W+KZ3TYMnnMAA3Rn2uVY6mCTh6lo9mYM3PVUtVo5m3d9STn9dyvnRcCHrZrEXJrk4xrDpvije
trvrB23+kNU2dpEW4m8GNvXZnH7yeiS9SlzSbjSP5vO0iPZWjUJZO+2hzKSQaGhC8kXahIMZ2xsb
c5rQSupXpI9atpos31faVk+NF+iwgVigepmyeE7ZSjeQg1wJSX8B2oXPWOz1dqXfoFnTYJDKGQt9
D8xhNX0j0nbZLOaCrougO9i61XvzqZoFDaRfLjm5zbRXVZNhdPeYWhs7pAUwM7duqlSwZDrmgyPx
eTLq+j6nUXLvaN6hSRqcriZcIosEhH3xXowUXucAU7bNhzWMy/FBNya+7Lagy1SX7bK9BmFsd6Mw
6MgdFiyxUSgPsnb4pmEjh3XVGEpz2KVW6u9lU15T7qL5w8lPfsEsKl+8OS7hNPB8dpIdNdd7rMUi
rQgQ6YEEOYEbEuY57usg2T70ccaveFY8svqe/pibCFY+LCMUcAwq6x7x1iTtTzaV6QCZNkKqOCfQ
iklMWmvg0adkFyy+rWBLZb+e7F2LA/qtg2FB44w0T7AFTOYogzn1KvzUmJfL1vG7nvnle3t3SWGm
0nUZdzm1jgGBv1k4qsyp02GORubsLu1NYvSg1jEElk7uRjDjved39/k85SGNvssGa/WNMUDDo47v
EMdOn3EZG8J1ndGOmjrCKK8AP07zvW9WB9eDTu+6SUeXdbbt9Txse0T7/LhLaZ+AvKJFWMqxw+BX
hzqAaHRY1hqmT6iAbA0t+kpvNtOJQQ3Bx/kCSmmD06ZbRyTvFl0+PIPF/rLT4QZMkglreRCIUUao
M19hk5bvY3ACljOfSml1Mlvb3K9lQiEmtg6jj0sLu8JeavEmlmZyi/wnxbf4uYjwFVqm/mvRIoe3
xPRywz//UheDv7WKT62otEA3p11u9ARFA+bSthYH3iA+eDAgd2RvsCnT6VYs/bPvZXWI1QtSVGlS
430kN7pJbLCOHpSomACxIkw3RuxYkLILVxVS4ogw7Sd4iA7pQ4B680tl5sgpLWQYGmGyk1qs301x
Vhvmd3QJonqsOKzEP1nN9OFZtwPd/jg55nGpVT+ACgrQesflYtWua61lfzeJs4Su3GWqQJ9Vp16a
+FBWCVvzxII7tXBm/Uf8ktlhyWbQc2h2XTk/SF/0oe76e+QDOVOLGzRrQU6MF17GZLW8D3VVY2e0
fKwxGrqEukNGmumZdG7RG4JOB8FbHg8n+gBr821YuO5Ob88wiFSkXEfmi9KqtM0mRudAn/ap3lVB
qn2G+0IMStKEgHu1XS3noP73TS4677L3tRvRe0ku5lrRvVZQyvArftTAotmULR4wRG5dRaBRYoNl
oBZ70CC2dt1N4m1tEtNdk0L5Qo8snOyRv0904Y3kd2WkbSNI7xEtKuj00OqrcRszlWyNCmsZ1Shg
a+xBI3Kfoz77utb6i5PROhtb+dm0Gf8ZYb4S74EAuDiDl16H+E9grUlGsr9wWuviwZ3k3eo6T6Un
7nyQw8bGMDJD0BBRhzpSj5izvjjs02GTtps6a/pwge3mqDRklvkHXGfbAyZDxc7w+nUj+voaxWbK
jzRSQZOU2yitPi+qfZn80nUCRfK5oKExEu6BpUZWw6UYRSgVUg3Vo5uxzlUkX0urL0HTR6GPfQ4x
p7wWg//FHJCCSrmnuLVdZmg8wj/raLnNymLjNZEMupJ7rU57xOkvgDQWTgbZwqRDCrb0ezFb1AM9
0heR0ntpCvcpLfxD3rBTG+V0skp/ppnGOMQWigDzgjI3wfHoMvBE9iRouzJN3zWfmmo2Tqe8Je4p
i/gYl/WtqEcy0366Xk3z5XIPxrRUqvDrQdUJ8W5kXUU9g9xC5cd6sny0xXKG3lljGQUjx4uo2LnW
0sFY5vGzivUgXe1Ox+pYaRHNrL7F2ZgKJpc6CbOvN4jZ0bAqylsVTDFOBOIqWcWj8Hp0nmFr42dW
L8fKNG9EyzPRO8tjq1U3rrtcKzK5CQyxGCuVdX4zr/iG+tMKUHTi6etcP9v4UjeooKNtLe4QZUPK
rHi0THGoR+9LMznKI1veGCvB7uKmZ5RD2mDGfE+PPl7gt8vJwzwoIZMwX80SoCJjkzJS830QyKPX
/CZW0eC8/nhF46rKd+sAhVeesVTcIWZD4iavEb18lIby27TkrYWtILx5+nbLDSP/rBaMsWo+FTrl
clYbF+JAgGkik5Th0VoSHa/obwg0CILJ9UalSN4+XdDkNmaoO+eLRnE4oK+FlcJe4BZg7zrEwUAJ
jNZEcBSS+qkmZEd8jeiy9m8gV7EDDFhjRzWChbG3JcTwFVX4hRnMb8RWCk1mb+gyvDy1q0LHWr34
1gyDE17mvKf0/L8/aDtPouxG0Y/Gz0AttM3HKp2+de10UkuJuqvJOuLCRlW+SM6Z8QrtLYx7kYfI
bbDMaPeLZd7qPsoNa8plKwhi6nl6YilPaJPhd/naGru1AlXphBmzq1/hVaGFqxqTKXqUq/ykLlNg
pxKoRbFB7tnxADNdjXuvgMsR+8CaqJWN5Nnk6WgFQMVs2/lWluxcl9qANbQu/fmSq4iQRtSM9aXV
+nfZFKfWr3frLDf09bGmEqgHqJFdybbWQlXAyIwFc7nePGY6oNdUfVpEtobIMy4bBfjADnxfbFAN
MXPWSa9dUerZGwSJtKjnweUlpYpn4FNc1nB79RRx4iU5iELcSckU7FsKTBQstmKWD64olu0FWMDm
0VkaLOIxamlnJh7FfwUjYffTMMGNZVebRUFYn7yPo2EQmYGz56AeJdKKF8TD8stzBbl8KszdBHYC
oYDcmllpynLfa2Kf9oBz8gKfZXTHWXmQeNHtPDRcOKu6z+BkJpfJJcpu/gp4uG07+gbHqAxGg8Cv
NMpPw2TQg8bzMEQ2t7Ajs09JqBZ0B0QpvsEFJBdqYcKTB+5iFO4d76MlzAOGbkzxy+PXux+saCI3
VKl2lNIAYRVHA4xxqsnZFlkUocmEVuk9+/3Uxu+4izhIt6zbcSYtEpCku3k8FbPcL41pbTXA/2Ax
bKrFkwwaFVE7oLCXTCtWUBlcENqnkZcdhtLbeGp/pOASXDDSUmPXTQHdKucGy0oryBJWAxETvVU+
ztK4fodoSrOqFkxJ2DAspCB3ZULPXgpBsQakjIy5BhlM9vDsyEH9wQ/aJX3qRevvs6sZW65dlxfa
xiBB1i3EpZG/Cqph0gIacU2kjeF9IG2QPQ9xjQ5ozxKDcM63qpuMu0vuWa1im0Ld2GCayNi45XM3
LDdzhuLnEo1aWAwl0naOe3aNkojhLrbsO1uW7xeURtO46K5IN20DCRdnIw/itg4rgK2tApq8bHaE
ivm2bZm2Dqmx75jQH1QT4OJ+cxOv53YyjvQeMmky7w35Nf4k6vRBg/vNBcluGtDozmLs6HoGdiJG
DpC3rrPS3amlBEOjAkYfNaTEqBANF++jVAJcfg3U7W5SK3nPmodyYQvJVhCltf7Ur8N9o5F6R6iy
bxZUQwOI7sAJC+aNVnp9yZkri1l92dtyQRg9uOKt7SFPKbB6VdCU6fBgVlbuEjGi0TcGFKvLQPQj
OoT+TusJSEwnY88ay3M3pYAGuAd6tMhc9irNJEdt1vtLNHe5UEKvZdM4NmszSR7IbOmrm27BkcUL
dj8hWP0YG+2p95qvPgVGWsJujUX/HDmE2w1FgCguvrhp422sxIqAHIzvmICwia7n9qqu4iJUs17m
pzbPCb68gqeyrfZ9tXzGgIzgzk3vVv9xdmODGxAN+EuRhw60tB3H2569lKW0Mw+Ivx0zLu1oyyvd
a0gKuuVbZLkfNRvCEun53olHFjd/wY7TLz817XCMG9xI4ANJj6nlVMWurNDCaF+bQqM/zrmPMP/Q
9AaFPs8NF5dcNxr6m96OmytMS9BfFdm0cZbieqaV5Fbq0/i0IOBYooOllY485AV4HTxU9FPRxMIP
2AW+C1Nda5DWwSp6rLXupV93q6QVPeq9DZr07Y1hoaIa1fZ1CfYwShOtnKm9m/JiRjhwanZ0ZXg7
MXoo/sWjE7aYi8IZJWzIRnnfpygHISmErG6y7nSPylyDM+UhzuYP3WiJq5LuoJlwm/TojBawvYm8
Z1RzIU71NGg32pcBEScw0hjL38bzt42efyzhKu3n0YFOH82wWpzqoZq92ECiXT8JOhR2dPsMxxLN
lWOuXpzVaa8y+oxiU7rHy0tk8G78XFeTcWQuIEhyeXFq9zhkC+G/jvX5Ma4sV5m1PxZtIY6XF1rk
xNHhyZnjuL7q44Y/X1T3RSri7YIsWu5h7pIYM/hBAl4sElYao40HEEJWuyj3zY2o9X7XF8Vrr2vm
cSz1z1VDQaHIUmNbJnQ41rNRHi8vaR599rsFoS+rdY4S9s1fXi4/yxoij6TNv6Y11Dp0m64YTby0
ypkuQfXup39aCa2CsYNuQN1W17Y9yq3wG5DUKqNT9j8vmGUWAIoNvTVtBITTyrS/ytClrKNm6+CN
dqDBpubpb+e2DFxWASu9yWPrCT17b0cv7E5aUtKTi8n5sJjHywu+vdBre/VcAfhv//cDGsyybZGD
aNDzahwvL8D95vd3Y55baNaqTyDcA1Dops3TmrYPvqZT3Gv0U58b+qlusxh9X6BBVHqQsKjcm9xM
ny3RtTf2MHQkjml50Ao9PnKXTrVSh5R686SL7oaP5Z0wRsw88yK78vFfAYis0hBHoyqkpdZCtkoz
H9NEb7YCUtbWRwt5MxhOv7OJCFh0Fr+n+OsNTCj1T4D29mHmGJd/ydkxtiD86Dv42LyNI6cD46s5
rVbZnBbbpp8M8u7h8jOXNAyOv3iwtXuZQ85eIavSPrBz1/SzrdfFfbqRpIbCAgKaQPdXO0dBTI1z
P6LhEVzeOlXyzZCxuRVuDxsbbO54eTepu/CXn+mQuKfY/uTNaxJi8jJuZtP9TGPmsJN4I1zT80I7
qxNIP5XHSb1c3skpeQI4Q5ukYQd3e10eY4FMLYX2bU7Z8Hj50eVFz/0//0k/d4Z8W1NsWfQKnOdw
uQCTRGHgCyf4CJ3ROZo13rNOYd8tjz7iDVSbePGW5ZXtyA6Eu0ZPi4lCU/fk4F0ZdfVygGe8NdUD
7Kqnc1h8fT/a2U1b9jHTL9p6WjXsQNxxMDf4iYkIOc+Tvh3knYv6zrVjAYdbnd+FKUsNnqgqPu22
KKvE0MF5xPu0o8dtaJC0TnXjyk4fyzQbj1MuPD0s1WpTqIWmRnspRScFh+YWma4YucFNYyYIu5JT
7mnrRD8221JKNA8RaikuAlmR1V/zXUFAN/lBrv6U0B1IfqV3P2ZDcp0Xxhqmq6xBwTWdIKJ6bVuO
vextyMvHye7GY61OJkagtiAk5K3u2RMidXGGwgt00ipK7aO76vbx8u7yEtndn/9Mncbclb7Hzjle
LW6z7BEkn2idtznIjHHD5d3lZ078PMcoroEe++xzEng8SbH065u0DszIG7am5thBb/RfFoNhTV22
6GV6aJL0U5G0fWjJbpM0HW6L8fBMjy13Hpr7sujbnMkM8DDHN1HqHc3RkiEC8Q2EVgeQDm64TcpT
FUj1p43+NcIbN3Ove3Rzk1p+wYDuBRXSj7kkYjQW6zATl5L5mtlxMQnh0eN9djK6lsaURpMVzQa9
AsNAbgXcw/6imx04wdR/awnKaX8b6a00m+27hah5ajg8s7Pn0CaF3BhyVofZwJdVuM2mzqMu8N3+
U+aUX3vhfSUxCRzD7cH546+yjc6L3aEk2mM0rNQvVod6iNzFWnKlLgCVjT1xmccjIWndXemmg7BL
cDt6DYGR6X4YoMgCsoQIA+1SFuQuk6xtLW34+IgXCatdJ76khfW5W/kj3Zq8e5Jtbh7TEIJ3vDGc
8mOMgwE1De+D6SPt4A5frcoA93pMcyGDIiaCcxzS77XsPs3IOK/WcW1NinEm9V5RdjsHmjxp1GDS
IZx+YhW6zfWku9IMylNu2+zNcXww8XJDAW9cDtjkBmWn4ac1RT34MBvcitQYtTiEPB5l5cxbotnu
ZhUg4JSi3jNzkt9RHlsbN1WNEwiXgf05heXsw+R2ZQAhkYi6uNTraOkwka8/0KHwaOjT1eiSPl0Q
vcyP3xUUJC8JlQ7C4pVVOJj05055GWbO/NIh1BM4SPHgP3fWsR9Adjd0SHRMjbzFztD86t3uIW/R
6RH5OfX1JxoRPLBDcmavHMLUpT98AhdAAxMICSrBCCxUpMXZbD0tONitf/w138ZWFLMfiHdodcHL
1JEWoF/EsH/iF/XrGiNAAXxl1RiDIikP4KInW4MGekmNxEVkhUgvIo0p2M5K8AkFNfkU1EazDPBP
dLY9UTcARWoEyBNS41NDCZc6sL1NYc1XMZ1g8A8qBQv3dzSJU2V2SC7HiHy7wXZtWt6FxSQYM2JC
3T0gYYHjHmgPHcHGrm8/05J4lk6m0Q6voINit7JcE/JnG5TBbwQ0ll8PivEjaxvSlRoUOKSGa6PW
YV4G7S+kK7zK48UDEjl0pfEyQifqclJWdUqp9G4N93qdDzRTbaQcvc2vj23+w7ENHXM82zYgQPk/
M8Z7ujpLoP7i0KiKN/xxEEg0a5IXB5hBM5272lxOaIK/LNJ4oTvsyp9nmo3Td8qip8inK71DwpQ4
gpLycIsD1JW0gXx+fZbib6Qw+rt01/E9T6fFiKLhj7S0qpMV0ho508bjLJOBBNHr+zlgGSaZREEf
gouBdB+Cg0Hsw6uCMtbO+bsic6Qpd7GsqI7Qgb+ryYjhGpwtlct5tA9u3Rqtwa48F0CFzImdbRKU
0e7xpe5TgtuHCwUx1lXeruDAASWd9lO2uLhAxCSFF54GacI7hWCxcQuchCYSeTMvmn3Ghhuv8hqt
BQ5mJWbYT5TiZFdgQWYfUCpCCsiZTkuJqUA133+mv+ykEjZwnrPo5lPR9VNoy4+mAhlT0V4hFaFI
HvVK6bGzlqdCJodfjzU2xH9/RulNNhGkc11d/I2w2sgUWxigj0MqcgdXBnsLR5XsV/FNOrWS2b1i
ReEoDUYzBXm1lJusEOadMdk7IfWa7QBE2VMyGBpiLtewyecDms/KrMdmEwbPQXzOVd6E4CdIFp7s
iAJwY9Q3a++XO7pL3stVQ7EFVspO4LJ2AZvjBMTCQqqoTM4xCp5hY4BXp9w6VVCsUkCybGbt78hR
dDgqgVUSdZkKe87MA2IfawjMUHfAbVjgWNtseJgTClO5MadBWRef3JWMmJr2uTQbiEIrdt4LK08X
uV/ohyYqVJ8nBS+XeuuovRXZ3OzAHDRjaLZZNbyW/gWuL0uTSMHaFnO6T/TqPJrAjaWl771koOSl
l4hrTFiG0f9JaSSNd3OlPxPogVeB+NhAc7nZYeuC+wqNMexp/nC6YO2NVt/ZLhqXjfZWo08Jdhkb
mzpyPhsT4V5k0xWa5SRYOrwytFogstTIRfQoV5SmoGm3bXZIgGAjkzVXCLZZ2XKcoU2FeeG8OHxI
heCIdtJXG2UggjNadMdbq3GvMMOZA5GyT3QIz1ud9iUuec7Vqba43idv2ixPY15P94sovMAYdSXj
Il+syIGsgVdgPg/dsaj7599M13/YUQw67gydTgDHd1QPwF8Zq/EIx8TW+vxgqUtWu4HLz4jh/G/a
cF25GUlrArpE8RmZLVW8UwWzWjHpbMVhaIfiN/zdvzO+fQtJR9Nh0aIn8m+Go8MiZtGkRnoonPhz
U2YPhM9XCvou5gUu4nIVKcZZPU8vinpVesU50tuPluf8Zmz+YXFHVB+EjRYJJTLwM/V8TMcpElWN
m04iG5g3PFUjzho9upcNfGaY4q+0TEE2cV5FR/0lhnLeK3xDKP4YfIoQ5YNqgzLzB31MP9ByvmxB
whAcbORvmLi+9bdVx9ZZc2DIo5GOiOFPPFwC7P/H3nltua1kW/aLcEbABvDYJEDP9FJKesGQBQLe
u6/vCUpdqdKp6jPu+32haJMUCbNj77XmshiDj/EBD2Xoa0zRUVb4ZFaAfwyNdZjNsn7JSAm9QU4K
cY6NcDxJYTWBwQtpUF8IGxyDXrl5gH5Cbo21G6XyjEOvpXz6rOZGtAjzyt57Tz4Yggcx5iwei1Lb
VIPXHsd0epfPSemLBVWskTcRLQ7L9zTbIyhurwzxZMAsT7MmuPXEI01x9mmWgwGUmE6fR3gajbXs
tbI7rEl10QdVr+IduwWJq0n0zsmNnZN7d048L1dvWDZqZm4BKgkeTOWckobdxsTODf1aX3bK016b
CqaVQr7LFiw+zBliXc08rD3Hm1S0oKfmQnkjOfaH4BwRG/HD4HBAXgp86jHaqMiEFJ+b2tET9gOJ
2T/sUvR7B0tjkjWHsnVpaJdTsqudhtiUpb7UXlU9ZTN0VyflaJXP3XRolPoOjesXXv1/rVH/YI3S
TYxMvx3n/maNOnwePyv1uyfq10t+eaIwG/0FVoIDH9YmyQn8lyNKd8RfhuXgwAbcb0thUl//ckQZ
BrYnHa+8LRBHOoaLEP6XI0p3//IoyLHzmjC0eUT/nzii2Fn/bVcGesGhysLmgQ8a09bfLEPC8VCf
0e96FlWiHbI562lTMVVMCv2aqlR7zQpW2dVYnPWut965EFM3Bn3BU5rTWh4YsbVgCv2MmK/AUkJn
d7SmExHXfpfW2lkIRsxOpDd79tlwO3UI0BhCHseevlpBo+1ppENyMdP2heXOTnQKpm6nnWZwJicR
ZqOvwcZDcVgFkvMyawwgOlha2yAa2wP0EOeT65EImcF02GYeVlvXHc2DWqmnhIIBpC/CIvAgMDws
CKo2wik7v4yndJe6/WMdDcl2EZ2x68cMYWubuNeuj4Kldd7VRewbXvtcl9PBcmg9Llpng8Sxg6mP
DkB6l4MXsd4u5KaazPKs46XdsS01W6FCFLFrfFsoB7GJrdG6b0lsapuKyUplAb2qesBqI/pXzfnS
2fOrS5Dn3RjJR8Nqqvuho5bIoMyNdZo/EmuWkWDCLKxMPGtTdsp+GqvEt2rZvbZu+KPG4sL+TzE2
QUJED5NVgQLvVue6z4q3PRhePweC0NnDlMC3GgCb21Z0zadwgAJc+yTaWOC6ph8lVob7sdc+aEo8
tFgXnmjez6iK2+i5UM2OMctE39WqrgMIRhhEsEVhFv0Y+T+eWVd8TTrPuWsorP0Q+K4fQfA51MsC
+V9i0O5i8K2lrB/g0ah/sqKsXpO31eptQ3aQT7BzsGBF2P3HahUksZUwJnEQECbM4sP+wDTQDtbQ
gyC0h/Bo6xXtQbWN8yz5hDjAtytAmC4W6p+U0cFDc6oBSPUdDBxjOuiPEuaK3y6D+VATXuNFLxij
yBKeXYSr1UAfA8XOEqNAyyYkNzpjkbHX7zI9pV5jRu9pQMumeaLdWiPzaxYACbVUvslo6TJ4Iybp
IhBa296VebuPZ5zh9Php/HbZV2riz3Igt6lF/QdP7v2Q9fZTXOnBsIyfjLyI/KFlU/UAd/atWd4z
wsYThprF7JnDS7orL03GUrswxaqYzr3n3w5yDz+/2d8NgAbeyz++cUvI9SDEQk8gOfgTJIErzo1C
URXPsk57P55BveKaDsYBvaPJzNsL7dciiqP77ALDczgns/YwVcOnTsAaTilLcLCYEQat5qvd098n
eRzXsU7ozrz63VPjSl2W7BLXQDy0XkQrrR6f8hK01aifEjrb2yZEj9FDuNaT8tjHrXtS05eosNJT
Vg2vbYpuMskU/Ot1CKtk7C9u/p78V4Yok3rH2kE/8y2hHDLMvdsTRZk1YC0RiT7Ybvg+siZj39SF
OjmkJiNTGYetVAuzO1l9HEV7ybKq2Of9ou0t90KIUOfPmF5pMU/JdnCrj0q07oPDQIQiND+IxfxW
OP0FbqR+kBzcZhORcI5OaFsXCXFE0XixQtO3cyGDDhClb6JIQdlX7eKkkmDd4FWTM4MmfM63jMVp
Sd7aVXlskWCvHzkP3WUCPao+AwsyO3sfGyOTLrnVh9KBc0+7pk28D9Luv5bkWyGACy+V9S5vS/Vs
W8Mx7VqxzSh/VjnXPob92Llo4BedYac2JkBW+kgccjwBiVWg+MZFUYi2YU2p3Q1kQW7SZLHPlaO/
c4rlvrfGeieAMq/LCmOTtWrceQD7DkpR/3uxzNma57NYWDYZioZJVdWHOkutuz7y5Rr8q8UuZ5KB
XXoZKlQfCt8UXrqTdCqfjm1/tDRs+x4o0iET066Wmnti6kvfVa96OA2W/ey6Pca8fj7Nc3QdaKHs
2dG/dU5qbBqD5WdveIqo1PRrEbftAWGFcQLOlHUA99iumOyRDG8s6aWGJBMnkMgo1I9GtRTXcZwL
NEz6LqyjaFez0r6f5kczzq2HsFcFzW97j0UfAcNsk67pyYosHC7IvEVT29cnaA1IPgoMu0UO/xHz
z9XK0Iguo/vJNFhq4pRId3rlHNgJ0gMoNgTAdrvXQiq+YjRI9xOmBzIzSk9ma29HIzL31gLOYF6g
HkVpdInHNS/ZrR6QjH7tm3j8xxbEvx94bdphQPHBo5k6VlUEFOti4beOmBENIWhEqT1Ro9KyixFA
GQXgAg8NmE+K2nHxSKlOa/c0TxghGtl7CH+2sSbVkZ2F1K/UwzCiFht5P7sXo+f3UcO6R+f0fsQH
822JhP2s8hMxsBWciEtrhygl6pNboG9BR2MHecWkRCMJLo/N7q52qw+TZ6V+vUz9cbTZkskDU9uR
MdUF4LpiLrWnEd9JGRgRsmt2xwvYMVT4bdsFuaFrgWUW353Q7Iny7l1Kdb3blFV4U9gxMDGKeRsV
lzqe6l3ZZBPL05C/PylGLAIrC+pBI/wy5WZ0IJEkPzct3LVyoifmuSeRSeNaDxz7Rw3lAYyI+VLx
9tgCNSOY2bEuBDl7204Ajkn6jsmKk1n7TpM5U3AybjszTTZmoTEbnXGj5fGnoVJfCPfz9sYQ0QVy
mJrpDeukSCelZLbPrRy3cecsu8Kr3YDWprH1aGIxEV22SQVcYmEHPjvAozbRYA47FXb0sPTOuo6F
WaF4zEWQezN1mZ1GZxXx83ZTAgVmyhIOAOkefwQOwLV15FXptYMk7DclLq0yGtOLG6XfSla8+3p+
Ukj/d6A/tK0wtfbJSER/yWrnxSy2gMjyi86IkhCW/NIvMnq4XRymof+HFazzxwqWjdakeJbCdehA
0zJfjfu/bbRjrbdatDThUxtOnu8NkXcOEQ+fl85oD8JCgdYwr9WW6WmwvyaLR1a0vWMKC4IGTP9n
EZp7rcjSgLEYVTDx574ySmMXM0W7QKXqSD55ghmUnKbO0fZp4z5qdjZ/dIuW4YAn4qcqlyjjPaH2
Fn05Vbc5wzljQPbVeFvPbQbfIm33Wpccy0zZII1QU3YxIpqmuTPiaVDLF0eN+rmzIfxO7RJ0rXkd
pscilO5lCpEuO0UvNwwuxZMdZg1FND+a04j3HrzMRS76gczwbksl6FyYjXTsOQ/kCeV0qDK5l5gz
a9Vru/9/1WD90bBcv3iceTq/tiFMadh/HC2KJW0bPY7kU+YsZJUn+nRXVxw9P1j9Ej7gaFn2wgKn
Xbr2bsS74mnxmeZuf6lsndg9S0ue8vIObrQW0A2ad0S0OX6fVu9FKOwz/Vgkhtbg3WlMcjmvmNj1
dRsJoWCeFmdnncrgSKhIBg6moqtStvKAxI41gT1U52w20xedeOEsdT82RVyeliGOt4URFhcHR4LL
6fy5i0LcBiKLdlTJRw1n5D8MXqCC/VtltR5SaapYRCQxafMMBg1/bJ15o5rFGu0nakTOmAl56Ep/
bBeGrk08iD3v+cExknTrDKTyin6ZWK4kw5YIWuuYDxzqNCIG92nbd9S+07idw5yyFiukX8mqDorU
0/0u0c8O7G6Em8XqCMgbjtuFc4SGPZzSTiGFSl7LXlg0Hi5xPlzo05a7tor142igpXejftfRINl7
rfyCiNc+cFRcXqTXbprJ9I6VKc4LyYv4c3Jfr1ymDyJZdhUVo2+4+eTrbjLfZRYHuVTh2dFUu9ME
ma6lV1qnuivcC0nLaK7DkeFwgRLRTe8Sgu4+AClgIKVecb83F9VbJKWk8VU6ZuT3c2y9CB2MnJku
zpk8SjSkzcyBBOuQGrYJIMF7EMvo0QYQwca0o8OL+6TVsZlUibvpavuDM7Jbjqx1gmks7E3jwuK1
yjY6jLmj+0nh6OfyCJI7Y37haAeNoulBt0YVaF7T+FqX5dexmbdGHCu/LZ1L2Wf9k1rETutC0sO7
GpdWGUo/USK+eLb60Jsth4122ppl+sWYpu6zm9It78jWq+3QZeRowvUV8oFAiW8DUvgJmFUHC9Iv
cgtxe99Y+9sZyIqLhzVH5FKK+k5V2n026u59U2vNDqp1GVgGzaasvbPs8VgLZEZrOG4pS/3ECK8k
m25jEAtzqmLnKAiMfW+mqC8wQc2Pqo5PjQNYFvH6a965+rtxgjPE0MMvJm1m1anp29kgCGAYSFTq
NLc4J6586Kp3OdLr+7pmlUOq4o5WLLIARH74lejSrcHzYLHyeujPABPIhMnG71LvJUJRwE/YFIgn
AsD7YqpTrLT4UrtRiV2fDvHtpkuWhMyJPSnz8jhPVHHsUix7jZb6G/2Wm/K1W4Q9Uy1lYL+6Z9Oc
8128AitkF3k4BCNx5ct1/2EOxsHsz73YMy2Wo7prr71uceOl/naOcQs9xyQw1E+2Q3Ew4UlDQNjL
U0tH5Y6T0hPtWeYmKKXuZao9G/EqSalJUEXiWu9nQFy4phwqClZ3k2k3ZzPBq6HCBy0vHi0jKV7Q
FzhGtzwKI4kPypzJkLdiAzdOa20VmA8mxqLYl0b10iWuvafpzsBiPc6aTZdvVLbis8OZX4Iu/D3B
Pd/It3gSmem9RFGxK/mZUdvhVTZAV+9CGihbzpluQABZtUV7N+2pcOGYelqP4gHmTDu2qY9kOzyE
OqjxKWaA5mkhfkr4n402u2dtcV2IX2V06HPUWxVhm7xxVNzbvXnWZhWydFrD0Yuo/yiJek2SdCGW
EkY58aBxUE+GTT/8cSg6m4ZMGb8zcYcfUsX7ZtqUvOThs0P0YsAiiGD10M2OntVmx155xqYOOboJ
GT0Oei6uoScWPxfmJQlx845uQ+fDNl9bnHJb9Bbp6loIj0NsIfSfRRJ4vfyKJ754inr4Ci2DoLPE
DLOpsHoDSjzrazlDgsZM58aTfjVMDCEpmZ46RDQdPYR9S+o5QlvOXKroj2bKgm7SF6p5pdW7LBv2
uPGQMMg8vDPq0ttowiFkVCQdkyi0CF2nFXftlNLXGLX3CktAQJiy2BPZzTHO6VlmUHSUTJrOhfEi
RFyf7XKw0cKj9gxLpvG9E6+KW2xZ+QgQvfeiXQgzGbO307Dp1HUXuBWzxMyLkE1GyWucMKzDL2n6
WQ8bj/EVaNnMYw3bkoaSOPMj34Nvt+nXkfi15xLh7R5+THRSVdHeOyjXSd9Nth1Cva+6dc8ZN/xM
0tnshx17ZKSP2TEtlUlDMTyTaZjeKVedCNPL3oGO/ULDRgciy62u9s5etDwxujVPCIKNl6zo0iDS
cZY76n3easZ9K1rzIYxNua1QXe/cFsFFKHKXn9BLn2AjThsGJd84//8I0bk7tes8Ju8NU4sg1o7L
bjp0CSJtpX1TXexuu6ZxzzFDoU0kC3M/DzZWR1G676wly/d0EetAS7Jyn5IVDT3VeU9wiuMTLN6u
WkTHD0EWI3ikxGnzGaVZrl6y2cB0OhXJMbKLd2hj+n0vCnGqxMtgNpQ8AFE/ukN+qJtrt5BTuiCj
33Vl9003E/c858YaxodbbcF+F+mxuhNMax/HqDsii3R2kaUVHF6r+X0astlRHMXE2X2ogWnAExyY
Ddl6sZ05il9y8HkHq/hYTbncWsyWD0ZiXwarAvM5lctGGwj6wTbz3APe22Vere1K28uuS0+sqRfS
nhzURE2mtfMp6hP8IoYduNRQuKqxpecFoXJMTeONbejxh1yX9XYcB/mQ2BU9h+YbfQoEaVHl+ZNi
LFOkSHSJRSFEd7Dabad0NEed+3IoqI2eqFaOWrHoF9eK3yVhpyH3JVamaw74UhPaYHZ+dqqZMpD1
06bXrPCQa267A0zQ+GaiD096tcuFXQaiaxHTFwjHUAqFD5NN49QCYHPMo6Hze8sMT1aaN3xRKgKk
x6i5aJXBUWcc/K4en6Myy66GO097E4Z2TuLF5lY2z/bnLquaI4v35wVZxnaePVLqNNLKlfIzuBdV
n3xlAJ3tiE1BllwLpGCYZ0cZxtuybLeRM4cXNCzLHS5UjEgVk/DBsihmhe4eFt38KAtJakf7UeqY
EUQ+T0dPp0hIu4SAQyVH4gVqkmzsLhBmLjbo2Z6YIXh8ad4DO0uDtaUf77JqwmlSmD+yOlqCdCIl
y5qL+6iJjY1V1RzTiMZ4Qtu187z3utcWH1x6536X2QKlWN8eHGr3n2fK/50s/dNkSQgK+//O3Ps/
2ecvn3MG2j8Rfiunj8k5L/k1WHKZK8FDYkSDDgmi3m+zJdf9i+UDrBrdZdy+tmj/NVsy7b8E8hwJ
6tyEpCU9lr6/ZksmAymDgAPGQczn6Rz9z2ZLa8f9rSN/myqt6xjdYDtjsffntB/ihWG1pqUdurzz
dlhhE6IOPOr8sTxU0U7Pq+LQ1pEAk5LnmymTiiZfmP6Dakr/Tx8DYr6kw0oV97cJ/6K3zTwsg3ao
KVvQqRsuwWz9F+TB37yi86M6MTYKvX/Qp5gbaE4nfmyAkf3tp/sP7XL9j4XvOmNbh+Xr6teTzt/W
dODtktYbzBD4oFX5YWYRdUBD4Yg2xhzkcRzLDwSoPjjK+5DNiDnjEjKEnsN9LQpt35pgu0dF0ss/
fCzGiX/7mSQSCB0QKVBEoMh/DE6mtLVrXZJdIoeZQpyB3R494r1exizA0HltpsmamJnF2qlZDAgG
qMv8KTGsCqox4sVhcEq86pazD/voNFQYFPUpazB67lMqsAsihQXKS/4wloZ1wab96yKrJA1Vm+Sh
CsZtUIwlPhAvnu6XWs0npc2vGNSr8xQ2hAYprbxiAAKoUorvGufuk/XI8JABYr/1pnE/O2Q6asuo
HSO9+OGFSI8tk1Z2HWLJ79qDrLNrqGdt4AjQH0OTdleRt9+GyYPohFuf/3ZxZXn67JZNuNPmryFQ
e9Isyt3UBTI6hcNIGSazklCygSngUXeDUg1IBQCr7mqtvpPJN29OH6xkjPG30hXyauzqZg1prDDG
F1qkyc7teydoPXAvqEINo7hkwnJ2mODo/ckD8xTiy1SK/iQufGdogRKhNdwZcm3JHF28wVnCx0rz
H3Mt8qNG9Qzbw/verT/Imu82qtfcdub91JGHTFxXSygJjtgFhP3YMoNwSXJhVbkfB8Iy8ap9x5EZ
bSbiDSDR/pDF8lB60UONNDWxQmMzDfVj8lxk9ZdRrpmlQ4G1pvTo7PXdfdrOuIIVuKDB89vIhshj
0lGRzXCJCI5sCf3dUJQioqFIMxvjYQmbgyw4ueme/cwI3dmzrDgO8E320dCgmYjxO+XjO2IaKEDm
ug80aMKnaqq/0H7ehfJBX+SnSBLCXa0YGzL2Xr1JkSKmo1DXTPHYTR3oq+y7btFF6HIy0pp8kdt2
pU8JxlJ+IT/q1bPS17y9Ylb3ifgSDRVWNtuXrLVFnON2E5PYm+n4fSrBQVR0X9vW0/dFjqiMPNFs
J13azGExXftZb3d0QcwHKy8WP2titoo5BtXAoDfJna8ziVTbOdEhks3jD1R3FuAATJLZSukhCC/0
2x5knZ5F3c5UEQ0Bq7KvRQhXHDOET1PQ5hBgNAePsrfsTdu/6eHRufcni2CibHO7iquZJtC/LvIu
tv06WUEY632aXX+ZFS7Km1egmmKwXK29u3kLbncNUUNE0O327aLri3e6Z2S/PeV2/80gcHvF22tv
973dvF1r7GnZJ5p96FtVnApjUAudces1CmMys9f7eoRKp9s1y1hkYM3ZqxHDbw46rS4IkqHXcn57
oj4mdMAb6fi3h28XtC1iVlXr09lkPLyevdZs0Y0WDEN5h593/ry8PUt5tO8WXF4/X9Ssr3z7c8tq
IsNov770t08ys4g6hLNOaxVzuFXryc9P+PbZ4Nq72E5vH+F273z78Lc/L2/33q7Wt4/LIQRkCe0u
2GliYwMd6k2LzWuFK2iR/mVMET0ZFjsPELZ520T1uYsjdzckIXBvsR9HEZLb0fgNRt0TnpIXBb8v
7++HcE7e0+i+FLlzKsZieFxRc5bZ/+gmkFdZySzWZqkaVnEXZHOfH8ylxT0Dwv7IGjpeTW7uXdY0
h1BET5bmGAEhimRjyeQpMcMN4V33YSq8w1x3j0bk0vEu+k9Zhh63j3HNto3lx16GwD2qnD1ql7u4
oJwtik9Qr8lycVOajWS4c/wGiedV3zvwsbADmgPMr3FLGtC0VXbCulvoz15B860cqjttCuPTEmdH
a6CtaJjlPtTaryBZgkVZRtAUI7Ryu0w5PNePBQ5kWBktOeWxRfqoWdEnh7XkC4ltVM1VxEgs83GP
IOhTJH4wvA3a2BNBmeXApamKG4g6gVS5weF3udds/XvN/vux7u+dGAwZWVnLrvuWStrljmL82DhF
4hvx1Ad9t560vHLbO0SUN6yYXKLldzX4QdHhb5klBb2ayaGY3s0OQCuzYCk3INzdcIJrp9h+kAvd
RWMOfbrB9k7138D2f7eW5csgmne21hRP2iDrA7reAxbrAmS3qu5Bh+T4Ylu5FX1Snq0f1HvQrroZ
kUhdwAeZgc6lw+d2IjZPNr2+NaUqAwcK8kY0BgDCnoOxOE0te1hjp1v8BXhbGW9rS45kH5bXph6w
T2DMarMHV+DzM3QJM6KKf6hyOOW1Dniw/qa71QhBxg2q+r6e4g90W0zfkEl8lHV/ymUfyFGZrw5G
y0EZhN5gxVVZPR20UnuGCoM6yMr35gpZIGHii5HX351pAhOm6jogbBeQsbf26Kuz7kzkeqKctcrl
btGwDS82nhdDKzbj1FTwTvGgC7YApMS7Fr2entiH2TYuJKCQh1kygheWz4Z97xjxvBMR9SaAefhR
5Y5u/Bkr9xREcyyZbafaQ0k1cxym74tk80pJW90l4bKLuvGTKmkfWVGG2SB+zFT+lV38ONgOohCm
2rKySc7M/VQW78KuIHKzbF4cBPrDE1qwwJ26pzxk3qg1Bu5jcMOg5QKtIuRTueSAAadCrrWGFS9T
4FX3sLcmfgkYJ2BWke1sU8Z420EzsotqogcRYw6xl6fBMZGnDx/G0HS30p0gaobJTiPmYWs4hCvq
x9RGZoyh66AxDEGXNT01OsQUnKucchfzh+fikIyM81SaA2dLaPhDVe3dXHyamFBtYq/6ahVMt0YJ
JC3vMdLUirNYqp5HD/yOB4rL76GeXR2zup+SFiu5TexQP0E6inptgyM5705G7j64yIDotanNpOEH
n9OPUzhewVq/b1IOTd4aUaudapdEpWWcHyYV8UXP7mPIvNjWh5fSZdBZqRgaQZRNW1fznmTocnSJ
caYzsg0mHMabpCFZzy5XQfnwmgiylDGmbRKzweoco/5P611XWDC7cJA6Tn6SIJKcQUGKmi9ON2G2
0cSlyIhGWGhPN8uTAeg2cA0iIIgx+FSZab3pLR1pMH2y0TJf5HJ2FYB9FcZXIbKXOXG+u5P4jAYo
1cJ3WuycUpReNiVtnJTPkcfQJSRwGXnTt2LMX8sKX6VQhxX6RyqTA+HONyMvu5NZhnWjoPF/x7TU
pIM4s5paH7nd9/NhdFzUUs4cpGX1QiyUOGSD8eH2rLCCw1YxPd7OnP7vNIqYPUFBTBEMsHpRqGu7
JM0Lgkm8+WJg0V/ifL4zGK13BoHx+I+BojheDscNp59qKvZGgsl9WXsIdWsMV/QNUFGIH/IwlPV8
QUIjg1gVT40VHvOqlVezM+R11Kn0ykWfdrInh7PKDHSsnNLQEU1XHfSilPwP109iiW4J6DOic3Ek
X98g0mClV4zNMvhVbwPmUj8iKCn0xksuJux11jB8Rgs/4OjwMn74mdxLdwqvvZyZjfJ7L/xblpL/
dZdfvcr4bnjEx2ra9EmraHIa0Fp0FDFJN7lHhk8PrVLOvigIqEYFUhtLf+fmqaLDUv3QNIdMenM6
LV10PxqmyUmvM+9I1tvIkDbRF5EQ+2Is5ZFBxtEoh/402qRZjHp7F03i0c4McZR5m18qJMCxq7W8
Fj1hvP6IVZ4nO5Lhsb8ZJWStVofRQz+a8fBwnBsZRDm2R21yzr1Ve8cOCSChgWNxN5HjWITpXZvE
9UGfa7zZ0cmErXiGiJeevGl5CvtxxtTmWifacuCD0h/rtKcEQGq2A2+DqHqbLnZ5N9rpVR/mtQS3
X+uC477dioNuwGPq5EfX5lfJoMKx9puHO6MRxyEVB85LpMu52NJTPTwW1MJbXPIMnJeaVrTH1Faf
0Ti3JJB4M0kjnUtTar3wjPH7yOCCTh0burO8p20GV/OQjBGLoY7KBS/FvBUEnd25pvriRdN4UOh2
LpKglTwT1TE0lm9uiXLLYzTus1mMp9vFsF7TSjnrIN252vb6om9vD5lR73KSYkUX1ycgVHwh67Uk
dqBmvt2+3WlVDTCR29X49jgL+V/P/493thaDKBPRX9GXZAXGfNtOSzDq7Zoykua/37w9pVlfcbv2
9trby95u3q69/SnXmjlWZTWS2/WNbn+A4zdmZfcYaqI5acJrcIRx7e3iv96HKBUu7n96HTM4HE4l
AleLONi3PyWhmojt221GPO3Pd/r5t97eShne/3umFZ8BCVpHOp6dkMnP5//2OCZET4cwy4dOXWf4
9YnePlbf958adzYCSqUOZOX6nmlNcHxwu5oN7RFP7btsEVQFYXIfI9yg8CRk20EL1pWRfj9qTDe6
lGh5gyXeMYlQaRTpMCDudUO/JpojwIj5wDjkUaFkxe7KVs1QdxM7OZ4jdCvXuZfNxuogSePkza5u
3jY7DUHZ5nYTIU52ZXqZs2q1odxWo3XRW/M9WEJrv5gspTNCMQMrG20yqp0eiEeDms91zYuEy7GI
5lnOaKus5NDjvLhAAcguVYwLQJicw/R4DVBsh6PbiPtEeugmFntGR8nHIwraiHezd5DdUl7m4fSO
hTjy00JbLrdrbmNQJJQeZ9r1AX29KEz31FI8HNta/XpatOjLxXTmBiCgHiEr3dcVn2SxP6rcKa7J
CtNZZtYELSCsTQXjBPgP4AEwBA3Gm9OQhdGlWy90ehcoDAkSq2sd3Knl+NkdTMirwUoF8EVtno3o
IePExnfEH2Q5z+llKacLR9PpYkf5S23YkuMyz2gibYTzi51iTgEOtJlDHwhrKst0xgnGpN5Lo6mu
jB0zarcQD6BVfCUZx9iFfbVpvbY+MN6HMIJ6RBu6Q1izMsS6AjvcSxj0TOpzWE/lrkvUB9xUUHDd
UlxuXfzbtdsFuDbBIF8sWyPDrZqQXUfvR4OndhmWFPLI7VnV7BVwUvG4kI6KdisvHOz/+qFoXOnP
uvyKd8W6SLtpTmSlBtp6q1+3FNYX9CkthwSxf90XS1orUwuQfnyqCqreZMmty23Dul1zhzHaJTZm
nF43ZgrHjjja3jnYRIRfvLEz92mSvCLNM5Bpb6fU1i9yfej2uDNW5sXtDk2cUfSRCE3PdgwiUS5H
u2JFOZfdGWwxkl1bIx6SnYSw1ly73K5lkeuyAFPI7vPqqvKL7FR7UL2t1b5pawXJ6PXr0hvICcYl
MOpx3tjpwLzVyNILLvGPjbn3rIlYrPXeSJsb3zFzOjylm1zkv555e/rtQrrnxOlf6MCmu35Ou5M5
5J5vzZyJ1fpjocdEdLV+h9260d8u9F6VqFr1lYJVsRC0k/MSj78uNBWRenS7/fMq6dTzumovmC4t
728P9OtLyqTH3vDbE29Xb3/t9vjtphTAbc3U1H++zdsDb+96u+/tptfVIIB7St63+97etALKfpr7
V2aCHdlMsUp/++hV5LAEsLzdb5/v7R3fPh4YBz55NtA5C5kFbG+PjGxwnpUINO18FW/v/cfH++Pm
7cl/fIzba2/PGzr1NevrK0ne+T6y4ORNaL41u0qf015e3DHu/bzpOpDHqngoaTgfiKT6UGaWdpeg
s9xGdH4CqnRF5G9sX7043Y2yXe7C0iNUbPoqGq0i7sBjb2hsbPwMohkhr9TBfnmI7MU5UNUjTl/u
GWi3Uuwzeha40NKvBnVu4BI2wUGKla5VupAh2Tut6P+ydx7LkSNr0n0itEEDsZxEIiXJpFYbGMmq
ghYR0Hj6OWD1/bv/nhm7NvtZNI1sFskUEBH+uR9Hj210ixmd0ybvfrVP6wJIytL64ThOy8kmXLYv
u4Yj2DRgYfhvUTXr125fvCbsa/aoG2xHrYmswZrC5kF0UEpYDjoi83eacRsvWJGXqHov9dl/GZIP
ohG7Rk3GxSPdqgZ10NRwByAIGEsHpxR0SB8spLjDvMrfEhA27IoWvOISIWnsra/ebr8owrOPq9IR
Dlm3Eomzm84GXRv5t6Wju7hggjjJ23NmvLBPczC7FeHCe0Sm1ojCqDaQVP2xPkvM1Br1eQ94O8yg
Jt3wjRIjNAPwf6Yu1Fwg27ug2CMQ/VLY1PCBPJD6eKw4Be/NOndQ0KE6dlB490KvnW0ztpffBNu6
G1GDp8BY8dhLD0PQbPXPUbbvne4AlqZNu15sa5c2r2su6aFsc+i8prvjIMFwze2/trPbQZqwmNUE
hzG6we+WbTiV7VNxWCY7ZwuGqxur4x0ohlCRNAj7QasOURGNZ2dZYENcNOzQ+0yPMEDZ7tVEazHj
dzNBgO6bm+4dT4h/NYJfeuxEeuqQL4/1ABitryJ8RVXvAAszssBoavcCxwjPWmlXa9Z6NwyNc29A
A6pUh8eidq9HbQSep0f7rCHAWFTVRFoq8fGyjz9NquL3fLBC1tnzYerGPkQ7I74slmUflaaG/a0H
DufE2pEFSU0CGdATW+JQL/GtYdYydomNixyNTLtr5uSm97HLufjCtkPvAnzvG/NQQ/y38d1fdBtf
ic8RhdJmIfJBAYGDvBPaMO6Sgn7bvhg/2fVtssllPOw75lFiocgNt/s9lvu/oe+/GfoyqbWwe/7P
U99LktZ/H/n++QP/mvnqf+BzJeLE5txhULKGBv/ME67jYDKDfNfFKUycED/an3lCatSER7SYKimP
pB8/9tfM1/+DeSQmAht06u9J8f+iYc1enal/n/mCpWDk7DieYcFv/i+1VdGo4fqoHOdYJait7Ecu
kWCVMiDSlWXsfFo0N2T+pz8Y942oiZqsNv2h9V+l8KudY9tM1OD8hHh4j5IbYKP4vrDwjeb+cMv6
0KERfuK09bzlUPlyC/v7rjFcNMmV72ysTIElMvOtVcoQr6g4LtlN3ZlYMtY2YUd/y2HIhF7FGqV9
rGqO/yU5lIYZBwv4TwNu/r+ZsJr/zUtCdooVpUMC1HXXt+XvVnPR+wpSpADVrXniACfQCmLSMgWK
8L7WtL1b4bqnAz0Kp8W60ePkQNrkXTNcZ8sVY6tmnmnXiJzhaMWzia9Eow8BKZ6NmZPp8QeUfQxI
r7PnNse/HXn/3dCat+8fb6hvWY5v2GRgdQr6vrv5/v7oo8QsIHWk8hjF0WspI4DMVnlXTq6+Yapf
7+fFuFQjBiC4BHODv1B6cjwCQ3ipM23c48FZ+0gLF/9PIamGhAk2zoce9xbcDwJwnrM129WPIz+R
GqlWMDV0cyog6ziBoe0UUA6rclNmy94wl7vUkEQuNfUTrnW7adA1JAycsKmn8zzEL8yTrvPRxt07
+a9kIZ68prNpMTCO+tIkcJCPRp6lZ9e/jek4BzyATM9o6Gm5KoZoOWiDeSy1SGxTf3EDDS/riqW2
xERcja3WYn8yGoBx7g5fMxMs6dtByc8FY3LxNUOFbawpBnuDIHD3A/tvTPsUMJEsmo9xEbdhYpaH
wnZfJFr1xmhlv6G6dONqzzAY3WAwta+uzxn9e51zSUjieqaH4jEI/Fsk4Dc4D6/kyNECGgtzoe4d
Z9t9rHCABmoq8ZbxS7Q6lgGe6Dtmkl+M3DBvjsPey6oiELPxkc+P05DbDDzsD3+dV6KgR7K7TR3/
bOsNut9KFs/L9pyXPgpU9rYAIRURYmmtbPhawMNh3LbX0l6snZ6Q4nUWc+9V1cfCsDpgS60Dypdb
tqmvZBl4L1GEAtlD5JO1Sau7v+0UO37ub0HZwbFzMrr80sK3IEL3MjDMrRUZVzHz3ztMscSX8SMq
M2TlBEOINQprViYK3WekOthS3M27xd4hNH5An2Mg1I0eYuJQ7ZZ6uYv9isx/M7+Vw5MaZhkQ839u
Zvtdde2nV8gQQ+0rQjl2tq76wQrtzkyY3RppesEhABWjH15cCfbSoXErmjedx0Rl0ZYw9vutY0fn
ZsFlOOn2q5em4VQT6yFzwJrJ3KdzRPe6YrzeGACPcXJw/PQ5Zi+M8NKGlZjI3ZLEm7wDwzH0BPW6
K6YExHyAKEzjsc3Vl2feWWI40fTy1BpRwQ5s+sD8Hsq+P+VWFi6Kt4UlNIoqy1/sltMKV/Jn7z2Z
Peqfkv5I7TEw8prYoG6/+Ln3WOQpw+PlKmsSnXRshvaYEemrbHKk5XwZ0vo+c9uP2mzfEjypjDh2
DmfSpkr6984nT93y5zwXzKt/aA2D2ZmIjM3qmvFExIXVfcTbzgKm+Gx9/1fEY1EFGHDb+tDaBNtw
xwWdxXDQTuI2HZzXjPfTyJJLHqXnXGb7TsmnCfFKDvGt5zhfkcMTqOwPe6YJ3oN/FlXRvZ8115kg
+qfHGTqoc19AlujsknWgKRL0bLpglnLYl7Hxs+LMo7tnAhtnF099PtPxw8A7cz0AMjruQ1QFtbGg
Eqct5Vatt7aXw5XPc34HtehcNRAioZxf6srd1kwx+M13s+ffwrq+wwR7IyyNCYNYQw4F+FRSuURZ
uVyLsB7bGxIqK1m4tnH3m0eWc8dMJe2miD4h0l5pVfIgZpCM7jw9NXgEtkvkMBQY9dvff5dmD4p/
ECCG+BAvdLXlYHM5v+e2xt/AqaTK9MjSNiQcGhoQ3Bc7fhskEf6FwVVRxszwwLeiRjRhZ9xGjXG3
fiMT3msOKtSdxKfZRfcAFLftSF4mZYWLl+vdnywKXc5RfvTa1Sgsh9flOOvYF6SBr76J9nXBdIoI
U5BIlqijpjNWZf5bm0wDPFeVgOCctXokeYxGxzhkaX/EnWWvQTRBhzMOMHu8IEgiAhsvlhPamSqY
mIEB9+oXGFqUtzivHcXYbL1suXU/mFeAM06nqyVlpFYJFVY99Ocs8bde1ZKp7Jmo9p332DJTg4aX
BOO8QGIWvht43N5o90iR0K1nK00ORWGM4YQ1Zwe24YJ78zlKplvXGzySfd6z0eqbLG9/JCllKqK3
flhQL+uuYm7NJypKy81ARf33t2Yh7xtbXNGtwj2QeQopxHeT8dHSFNU2w9qbiKXgEqKNxADqgS5K
jEz5gkFmGX5NVn+H6yuY4vLTxXxyYpKBsu26yDQpt/aU2hLGcc3OnJ1L3NkujXblEZf046TVMNb1
mesL957Z4Dnnxlcp1UCcBxZ9PvhA/Z03ptvWNovMj0aLXlTSX1tRj5ubsQl93ZhdbAzwkX5dMhyG
/efQaKRm+Iq4wYSY7evGzPfj7D9kzgQ4xXstfYIGfSmS7XvWpB9zifPcdayP1WKQsZFVmgkc055A
MqVdFebKu7F9iHCYhzey6dzbxecJ6hbJdUFEcTPmhyTt1K3N+DfRCSZ4aUTYp7G6S2KCIPRLQXC2
SvVz18Y/Fl8HJwCOhedAhz0HPAF6FXgGhnYdGgw25e3o1j9TvVFgIWriI1YbMtTYxwaTkngdXHYW
YE7nsYvT+AqTvzcVIAJL71Ynr4xAOP5YUqtjeMPebDafEtVWe7pPGJZTcNV73uPocgeNYUV2w80E
SDxpTtDxLZRwHi3XrWjpPgrXXfYOh8T1zimya+CmLwutyVyLS6hm5FE6GyIYxqMu797Wl66LqPNb
34/RcV5j2f8g3zBzKOmvo0ezk1bBdLK9l9goH0qP+qy+Q1GqjVdPmZRhUk7R2cWPoRp0UibtBkpE
vZkEU5ZCux374R0BdQnYWdM7XBHOZiI5rPhoKetnP16IFxU3iSuP/ezea+Z4yRo4fGn+yPLzpPXT
I+QrYOw2Q7toEfSEbWB8Qn+NnafvZ8ftMbCxeJSoCsf1z1ouxrVcPPhMQNts4pifvGcI1ncDz9C1
23DM7YMf3bj0BBKb4oHb4zYpAmZnSPHKT3eTEMVtP3wuQ9kwdenbvWpRExh+us3oUXE1Hrty9o6E
TSmuHEvaDN36xKXeYBYgq+Zp7Oa3RXr9iVaiA2Nm4lVY8MF+z3VQjWTiqck+4XaXgZ1q2UFzWfkI
RbjIpdHWX9KQlqvuXIvxlsCuGWr1OtCrzHbbmNbJQPEKFd0feMjxtNvFo0F71Q5b5BDktvUFWtM4
jxjNZrmM+yUtnyA9slbQMKwltv9ISSJmh6XlbexBnec6PggAYaimkZPt+xqXiTDGI+uS/iAq8TON
VRRWix4HfsYLn49jejWbi7klT0kjWEPcHDDlzTT3+j0SAzfCOL2TZU74VGggkyobjYA8EoYyaArt
cYohKmpFG7SRsraNT7BtwngX6vDGymLUj0Tpz4XtADQYaGuqaLBwi6i89kr5kCSwTRS8zS3pyHNf
mPhTMWJuNFkCIlncOkDgKA4dgymKXOaUSCntH5tuVM1pWD/oftqgqvzry+/PjNk9owin++9vwgPF
FFVVcvv9zd8/YN0WaplYGel//xXf35v1Zdh5g3Yre7s51aNOv9o3CM/aJ/HiHrUe33wwpMz2kqbO
Ag2MI2tlDpjvD+b6gL5/0feXzWTeVlk2kOnHETYNsFzwuvIpXBH2F1EToHG/TdBLTxUEhQC2KHya
zNSODQYjIKQIvh5CYDpV9tFTAjdiI+ITt48Hz46hWc7Ro82kh2Arv379Nd+fff+JGKM3FRrr/yxW
lxrG4WlLBhJQgJbL8jC7UBYIMPF+yfEqbWPvOHhjKMuYwHdmVEehdIpLRR/TYucvFJWuOybLafYE
lA5+ai9nDpnkojQjuYD1NtDqPFKJskWZbyToYKPNbhJw9aQfTcqvYyE4K5eHceKmMEWdee/FMW2P
Wb+G+UpWcwWBqxhA4tZ2QagYmu3ckftI8XnkBnMLSb2DNzQk+9GcUjOB3zdr13XkS9btdBK2eaZf
6AwN3aF+Zz1SH+1YpFdpop67UptYJVahpN5iNkp5rXfWQgCOxQOM1TCh9QtBtXEYSvH3W2eKke0c
UjTG16IWCm9LVqmtik4kmYu2aI5piS/E1hr7PjGyEwx8rLcOJAy35fpQoa2HXQlQEAG7eF+4IfmZ
BYunGdRZrtdZ2x+sUMbqrrRtdTYNRvEGOGjbMHHfLmym9HIm/dhXZGuROhJXxRdjStmrV86RPb59
bIcou6OFx92QugP+4FWfQ3e15Jo4UUkP8o5037kyWIllMm6f4BZ0m4Tan63hrZ0IyQD7kAxbDdEf
ASCboGQO8eO4VL8sunuO4wpOmFQH+zOyTvMwvsEQmvbe6C3XHCL0YJi4EEcQ8gfXHFhjMj0ZXc07
D0i5TnY/dw3iSVG9osKw3WvEfGHwdJvnmdjnoIWdupuPTW1/FpMHIToaKGBxW7ltcNXddHjrbiCk
2ZsoBrfcm+5pXuT8qLkgouj44WpZmPeOEP5jrLXVEZh7Gay9Xezq3dtpVuA28ob2riFjxVoBvbgi
k2teDbp9O4+kixIyLyFyuvmUeu5t3owlg6WJ8gOtuRUiuhkzozjgcm7PuAOeCvzaJ9bl0bJ4t/62
qvoMvxOZmLRwD0ncbBK2Jvfzik/LlGOcxsZ+TV21MrPzYUca0D8mcEOJxzFZRNum00W+RqxGKKrU
rWOLhfNYoMnapWpuGokf1y6pZHMxJKWOdQv6QD9obY/vBPfaoWiBOo6PRovwsNgupU2gcQiAt9SZ
m/V+GojN2VW1S8roRzfkzb1BUWFWDd6eTDOzVcPhBTOWt0GRAUy7vbbSO/sqp/hKrxkktqFqUfl1
66kkwJ0kjnX0xqndeUn1Ei1Gfu9V/ZbpbnseG7agepkSBueAGBYLubyMzzGqDE5FI582XRWNN86E
XuK70106G4L8F7Ve0s4dLHTs4w2noeuxNXGs4vQmvXfuBlz8vaLJLO77n1nRJZd+YjRSWs+gldif
LmrfjLO6Uxy5iYzLkxHX26VfMOkldEcP1FOV88LiaPWeLyp9t/AY3oNWCbUuPymQR3fZ3NxEVjng
f+oIthZlkODqBIVxJl/Os7PKLLSZ0EFlIDZfMrnJihNqKdJL500ICqCB5+5sj3l/hldeqTsnLW9T
ljTU6fk2LbhzKwO/t5p9Mq3YQm2+sJ7OgHxUq4UCUnYvLrreDNyrCy2MvfkmyhdmmYVdctiYYp+u
CCyHCerGVtW815kx2AjxmDjHtUZHv1YvUmnpYz/1ZAlkT2ax25hEvgsiavdUN7Wsqgo7rGwjlOa0
gVTO0k7VikU2WYnSas1wcqJy207+j7gs5/0y9vI8FcvWc5ad2XQOpqdhRzkD0pprP82i7A6DM7A9
QoED2CEOjd4PgeqqK5U/Mf2/pq47DnE1RqdZMCltziUdwkzB2zOABP0OzZKqPQ7OTTOPFrsCMron
nF/i9P1Zml41kluyJjUMZWr9dCL+gaLG3ZHUCMkH8LnkGjPRwOLS0ZJARgonKLSK2ZbVI9tojXYC
0/4LC/ccfpdTZOjFG0MXJJ5z8AWE3Gvr9PtT0FG0CjD8woB69MkaRhdakizQToQjXdYl6IvZbpxy
RnWCDXxXZljYHA9jEhyWxMN4yQ7DD77/1/eHuRXPYN2KXU5lJNjv1FxOg2dS7Pv9aV7L9KhTD6kz
STvN64fvz0ys7uwDu/HPr7uZvh09KzB+Fn51slVXn74/q9iHs8Kn6vnkTrHFfqci6M4/6VOKTUE6
uhu1LlykOzQnM3MF6XcKnr7/X/S9dPnr2y73/jBu83cu827g5ML7289+/4LvD3/9wD++1HUq67DR
ZdB3Y/agf/2I9FjPxpVOgcj/ezDf3zV8yop//8PfnxoNki2NteX2r5/+2z/6/p++hmGB02ntsF0X
X//4nf/4EqRbwxY4Ub//XSIjF5fe5AV//YF//MT3N/7x//760pg4c8EA7pp1tciFEAM/wFnmnKkF
W9gFit/WSRZ+f1vaPi/7SC8EN4J7khj60SXMzKaOD16U9ifE07UeYf3aXz9MbYR0F4FUaOaZzZtb
ltg1B/KkVEU/FJX/iFmyDsz1COC8+hJIPlQtz7UecojXJ8YafIOKUOxMCnuJbxYPoltOZUT0X7Pg
n54pfUIUYLCABNDUp8zGhFstRzWMP5KSYlMTBGiMt9FsToRTyBEMETfI2YGc5lkryIHepIJ1ujM8
EWpNNyon+pJ6v5K6uQhHbmOLniYj/sDHBZduyG9QYn8pnN4DuLSpJ+/Zp+TY3fTItvt1SBu85o4f
GKX16ZJZWAUfmsOV9tGv3bLQeoJsaehknL7yEpbp0kw0Bmi9HXixz1/v5mur1n5FLgtgYTxUo/2U
5eNjImfGs6Z/+z1BoB8ChbcYv6zR2RKQ7gLXbF6UjYkWJdfxh0upDwezPMI1QG1SxH/JOP+0K1rZ
rOnsJfmZRBPBovjdXJ+zxriitSC0+mfPAVXbOgl/bdxSp3Gf0Ycw9YTOYB3Aia3OAC2CjiRiLr1N
5dgX0+mf6QiyEsT0Qj4Ps3Pv1LQ+1jYwJnLiLdnMrWjTiymnB99YnkDHTgfDpkZHifqqU+2h0eAo
s3bL8yg/kX4HByXme0waw80Q0dQ+syySK5NwZIMc4RZrXetaxhYYWRfHORc1Kv8itVH2grHTYDcg
iqfJwn4niaz7Z8ViK2hyH4QROoSQixV4XJMCO2P5H2vyvpNPc074iB5X+isIwVjvszbu5EQDQR/d
SGc8iEFcUz3OZdJal+c3up89AqAn6FeLB2/aUrsgHTuguOxa+s6B9sqt6N4HAmXIm9rXKOQVrMR8
X8f2c5M9N2b2QnJDIcJS9+M32VnrgRuJccxYvaYk8U2sYW7zWa8xZUF518CFZG9lJPdnqnyo13Gd
HUfPuBlN/GFxJOAFMExaR15B3zCEKK062RCVmg4WDonc9/EN1Czk43Uj49Y1lr3yhwJyHSzmUAft
wSps+AZkyINyLf1cMl5AkKboTzN7QXbqJ38QwXxPEymtPov/w+uLC4QeAEFTlAfkEDkYoztTRQ10
+jwOkBQffcxwoedET2mNF01vn9mUHdlLuJty4L2z6UPcxLZzm1o8YSy0GWf6cq6T4med7vIkf4Ck
8MsfdRkOdXMSOUQTa8m5HgjzvdUtFzvBtF3yJgtsFNXVWRYsnksZq04c00O/N1/qAqQpnhmEoILS
Y6ela0yfAHhzSckPeYN7i/nThENl0yzyPHq8blDhXmehH3vsKQhFuP54CRpgYkQI3wtucjtzPdca
yD4b89Q4xs36Hyb1FC4gZ8vcWGHecX/VHPXIAc+Vxk04tBQskxyEn6qR7GSByqAWbo51Rd5J0TM7
6QQvU8LqdbLESAwkakYQfd0CUlSZ8Q11Bog6yL+sEOIr0lizK6qtPoNEK2Lu3MVYIRS/tcg957bO
E5oeLLAzkyKbmrcg5dqR6E3+qpBHQqtUTmAp+QDKqgIIVRBXXJCbtNdy8hhQEQSjzgfBzn03axHx
eHkhjYw24cUpqaE0mGpFD4M9v7eO+IJYjcjXGu/+PlaTGUblarebfnbMIVWe36eiJuBS+Vip4qd1
IM20C6I7nuW97xZ7RWFU6Ja4cjEwD8FIPW0QrZ16Rr5MWOjKLIBjcLR8WBpVWRKH+G427CCF+pKV
urLWBiRvTxMhO2ab/SCcV/6gYwWto992mjaGgyu/TJngaTHnOJT6sWWQporV/mnazPzsXwP9iaV0
zs5As9Mq2HfrGQmIpCrqeGv2qQuvMCHioX2ZSUZepv5Sq55uDlnG9EPV52tfxIEzCJroLC3de+4B
oMnqup5p9zxRLkzZm2E8DynSTTenb9H0CzJQAzXTAoOkbkbQqpaG9J1z0OlIp7r7K0cy2DUNowMU
maArqkNC68uBnZMKSjYzU839dsaeVuY7cAhoJymGU4OpcZZ/WYVZhBREogiudEwRj3eL8r/o87lu
NOfJyw18nZwNpmFetJJgT2/YH13bpxvOb4BoLY+pqHnRNQsCZOVeiED0YNMwA5PQoUtg3Se5fhqw
gsCrur4V9iODtQbipCq5UM0cEJFOM6/Q7n1OS+JcHbRijMN1FYn9ZAmSb1CVtZ+KBAW6AZMdfJC4
n8qYc2CSz3lxKWqxEE4bwVHS2GU15nXfy2kzNV6Y9zc6RccEN8hHW/210GcufBmLJLmwODCL+HdK
/f9cOf/GlYOTBiPN/2zK+Q+Vf1TtR/t3Y87vn/mXL0f8Qabf9jxT2OL/ZzEI+w/XcAX5S7CGju8I
ENx/+nIs9w9Hx10BRx+bBYwCoAH/YjFYf+gGQTiqMEEX+L7p/2843xzR/8AgGAa/Ds+iA1XOAXvq
riDwv9Go6KwjsW/29tEpfD+gbkNsY8b8yPrPhQ2Ks4c3GjLY+CLm6AEPtAyXUmT15k1SD3vaSQ8k
ix58t3xrBXxnd/Fp5Ksx7Rta/CQMcjXlmB6thVY/00pdYF30YsfXvT5TWG2yOs4idNChZ4IxZ9Ne
aFmYACpt4txnIQzY3kGhIgeDoqWBb2F0Mzs707RyiFes4nLjc71sZjB3ddqJoTjryBRe5tBPa7Hq
rr1f+WC5DyBmwaDaXNCYKWOqR3bpom3Vc9KiZSH0TLqzL/FQ8LbQ86W7eujNya1dCfNY6LgFy/ej
apKnpgEf50t/3vZyxMC02DelXy+3WZqxZgPFt20pdB27K83PSI57bFbrOheHujgx8M2OKdOC2wXM
ZTqKBo0rmy5OfcE8tVrJe3BSOt2tpk1e02bNj2RS/6wc72fkWcVeqvpVzEzMyrFiWbqc5wUHQlJX
eqCzq95Q3sLwo+5PjYhIcar2usUPAhDQwugxP+OBeig11+JmkrwI2vvCqcuB5JVMp1yrUxQh/4qK
6dKBwKHVjNWSnsMUHAjsp0MD3bQsD3mf2mf82ZQ76eLiCag8C2uFkd0GY3TjhW7WFFcuV+koj3ZR
nO6U68pd5Ay7Umr1zhZgCuvRuXYMf+fLeJ8BPh1qwgrN6ilHhcBrq6Z4b+Q+wkkl3S3ReaCqjnhs
HKB7Uim1hxRCIK+hgHOs3ms9v69bxTi6eVc+F3GJieQm0ljztR1hzEUogLKCat1YnmAm0oDpYkLD
ofEutQM9bfFTm+FUWbZmXH1lkk7pZLonKlH5M7GKiuw/E873BMt4UACdH0tmauy1AaLHxxn+86Fz
/VcdkzFVqcienTB+aDJ9Em0YieZRFT5iY8HSABPehz1lb7bPmomh0hRIpwbmjRKBJFjRMwp+OtU0
71DG5jViOBzHJYrOerbNmygPKdObAg8n0GaS9pvepD8XkyypidC7sRr6J2lNxdVUwp7eZmurD2Dt
jIcbfwwmqYocQFwWkxst59fMMtktufvZ7LajBBfHVo6kZDnQofnTWRL9vp2cryEFL5tX8SGr2h8k
KEfkixlStjDv2tF/KBI07+c686mj4VHDo2b6qBfMsnv3VuVWMNaB0Yp0q3mSpV+enQd7hJ6R1fU2
Sr5yTHXsvX2uH/AhpGm925lDuWc04swS4C+adXqbk6NxyMZLPO1jdV+7uJaYjrv7oU+fkz7bVq5N
WR0ndGIWz41uv+HJDhLVnRniEq8mE61TOThe85yg2F8bqX+fccZ1vn/lsKuBx48VyhmgMos1dTr0
qNw4SszvNhDtOBTena2J0I6hZco+O0w29qyphXKPFMlcuvwyhzHbMHu/laSBQ6QeROxkoIhlvKbH
itlnxZqrBP297qb7YKzGX2TGJ3qV5JvTQ+4mDmNpKjv5FP+1RZLc2EodozfpTlh4gOWd2LYFFobv
QzrhATY651cElGZjFlN0ju/9JoIIEkntwTZPWMN+FCjku5LC5pDiFE6dDjE9tpNQj2UOBXg4llFx
MjEih5OIX9d62BP3AA5z2/c39cASOV28t7Ga76fJYr8PoOrYgH7LGB1cZ/Qy8GzgO1ocoNYwXccm
5fFzI9IAxwy4mKRea91Y37sDXmjTTln/pNP7SMyfMbyCTuF92um1ctSP3BmRhXNUbA/6Z90W5U7B
VN7zrkF8pW64zy6EaYvdnGc02sQQxcuIPgrQgPjkdLH2v55QPchA5TFiAmPUq26ZA5erD+XChN2L
H/Xk0Uo/Uiwd+7cm8TQaaHQ26Lnps773QOv2Q6gBUzr3Y3xvdrVGcFljXxyZge5sKQK7xt6ybK00
xZDG7ihuDGo9WdKxFWmL/eRwZJA/KqP2OvGZCFCFAYS8UIyqrUzbd/McGgLYCehDLTASugepyIl3
nSyfMTHp3MwmUoBtGlrRaAWI60jdS2Zua1b0M6OInYnf+2MyCvMwUSC1JQKuh6KrLsPUvKHc+Gtu
54bOeglUbnolBaAfp/5V66oWnyGjo3qVQciMB00Cwc4xchSg/KLi2D5zMeCiTOotSM1x70TEMluX
Kx516IwT9vQOsw9XLHoLy3n26/hZMhMK5aC0bUbp3JbhAwOpqKZ0avZdNno3WJWsPa0ZMW4LBDAz
zj+gwTxltUJ/Z+hGpHnLdj4mixsO1nioSFUcsP/YRK6h6rnDAcUecPYkL9WwsI4XJ7RvubXX9Hit
cUd001PkWweUd4u9bEq0dCTVaYjnwU2eUoE9EctF6gqAwRaoy2a4UlnKQ+1j3lkCrBsTaCZ5WtgH
EXfVAWq4O8CP5A40hKN8JuhQb91IsDtf+IcN/tyAvkZjE5mnKp8f8sq8uB2PUeNCgsyQaod0wFav
deraxUZS5NF8N5fueywjJFM8e0tqiLMTj9uJOO1G6XMQKU7kWi/24OiT6yhzr9K57CCY43PWwWAh
eG3HVGKi2ZaZeQbejKLR2L+EhfHUmHfQOdqnRKrTWqWpF6iY0ygoWMR2te0pEzWXobg2zm0Vc/I5
k3UdLdbBoP3j6LNq8mte0LQXjGyin6J7KTOEHOVA79RX001nBdFUlEeDkXaoefOtc+lnDrzckO+u
TrZdG7lBj9Bd2d2OGJka3JZYGvI+T0mP11tMLYprC7ZYTsRtofevA3hHrNbQ7vvC3S6vnt69z7Vd
XunEUGpWb+diHZASqIjPSNfvQOuanQTOyJmbP2aaxqx5vWv3cYS0T9PHKeMF9CJ7APPRRti621ew
D/o+seHoG1PGv3yEcZHs9PKnKfEEZ7MDPqQ9RmPxge7JQBWkJYTBWOd6xMWqTdvs4OnLETDeHTj7
KaDwl4GdPb/MqSXxJnYTxgxJDl+22qbSca5yhoEf6Eyce0gDUW9ESFlQTczEALcup+MyOikddQmy
Tx0dfcqSg3phXrbAhz2yCuzh8R1huOINmddyVPb6uDEswOMr2bpd0m3nGHi94YdvEbwOeAcFHXTN
sDGsBMtfQvdErXbF4t9wX5roQbTmbey5HUckByihwxcTRWPpHwdwTEHUjvp1gZKSZJSI0ywBqcJ8
dTzZhJXrUJHTTr/XXLmWbufR56XOWo7a6NRq1LYw/zYc7Mel7141loeDzuUWOOuYA3CsTiF4KvI2
QDYyx2Le0VO7RT+OFiUXMYJlsLqZhyT1+6VoDl2k7pPUQjhYgIdmsARp09iotjv2BrTVnmmykTXN
Lqvwt6J6sZTAwasN0tv+J3tntuUokmXRL6IWYIyvmmeXz8MLK8Ijgnme+fremGelorKrsrvf+4UF
SEJylwCze8/Zp2/dbpc05ha8LtHlfJmEZlvumtCQZG8ZBPdObwljly0VimalD1V3tiFEoRL43np+
uaoy/zvBgGt9zoPVInxcQ0xeWpSgFW996n1MOUhQ7n5piCjoxNdUcRDwL8Yex5kBfZdhG/KNuV6A
mu29y3tx6X/1ovg2BtamzMWZmD5aSYkD36MVb6WT7dq4MVZG1EDdCTGtDti9SkKFwbkuG31RV1Gx
qfvChh7dw6BoW3XVB9ODXVIrT1L6jMLOD2Y9PMVdQWpYQSys2RjZuhocwayD+N1KxQJl2fEDNTAL
VVj0ONkd1ZAG6guignKT6tG3UFUR5c/DTeo/se2ir6ZLNBANucz29g/H9tem2qKYUzLOk4p+IYIf
K+mOefpjogK0MDtybizHOTJzVZ/Gfm+Ck6ryrNqEef3JWOmDkV42OMi7c5jEoPdWZkxmSTW2CCgG
WiG6ry3o7HuLxspLwh5MUiEsSp1oPGj1LrwUhabKtGVlhyNqb3Ufaa11br18dgp4nxMZPJuRe04L
fXWdQdNa1vUGUIBCCzvJF4IKamdvoDWky5HIXgqKzZ2BxsmcOodLHAa4OFeOMSfgvhL6XQAwYulH
zaszBwzGXfSR1v3CjpTiLLA9Yz+wQDGbWQeSqz9G3Bjv2zE6K4Hb7ge74efh9O8ANEOqitOuKgBo
iuQRmS2kFu0MW5spottZMx6NNHn1zq83pM2QH+nVp8wqmMZUAvegbu07TMFe6O2VGM6RU4oX3y4g
6bVkDgHMJZ61f56YhS3s7mjpd53PWMJX9YPIBgsvpBoSDT6tfFOBeL1VG4ayWd0ZmK7TYp3zQ94Y
nreqlHobh8r3qKcMSy2AaLycOxwg6XDJZIdQCDtAvEMavbFGYLtqxuDgJDl6jxK+K4Na7udagDeb
gdgy9smcroE1lxlCZiN1qOOL5BfJwZegtjeRFrjbPC4GAjjdd8hMr5rqNY8ugSBqBsMkKrA8uMaS
RD2bUiOsd6/f+EzZs5G5SflggJsnhbmbuPB71sqn5qarxTfYpvS3wtjdWDWjrIhoQ8T6RM3n8ZNr
E80euiTitcYTeRKokSuSACiNtepTFIlFPYAUL1u0fIEWHIlDhJpDnCK5CuXLOIJYGZG5YA8yvyu1
+Vyg9FrV+ptLJRYxPJ6FeRgltJUZaGR09FGIsjsfNyVJA10CwSUGWNLWwLoCE7QdkaTLLn9v5pTT
PFS7jd5/9MTyHHMuBSFGo20U6I/QeJbQ/oonQEedqodrBL6CIcKVgCAbDUbDPS9eDWQREulUA4WN
PslOeo2c0iQcBPIu9OwF98tB++Uq1QdhrAeH7qZRTSV8Hki1OvVvPRX60tNavOgW8jaTcxh7PfeQ
mEBdnaYHTEDM59yi/PqaxR8oJMmUmCVDUx9dbLX/0Wa/6IO6qxx76UJt26WHC3tp9j2xZwrqAYvU
n8kDhzs19iazBm2d+hGB7/kFS4B37ynEGtoDpAZdVItSU8jvdc5qSLCVESnrVNE5Qx3nIfHgTQJM
w6/BrNIpVaanY9vvxhaFfdKcGsOcuKZSo6qDbGMj+dWJ0No7YnpN7U2uxN4yjbi45B4pdWmj7xpG
PFakQQPuFe6jPlbeykErMo9LfI95E5Kms2YqdO4cgG7VoL4UnftcCc40q3mxSmcivE3/7BFeAk3k
t2yUp95h5NBSx8faO6xN3T+nRfrUgf/uQzw5atdybqbR4xCU2CECyjLLKPEfE+h2zMXGc1NSGmrQ
TPBzUvWHbArfYl2tH7SALmOU9d8mc9vXhLvaQrxZxM6f0YU9hlPwNAmiHvWaC1ho4OvpfIStLd/1
16rcjtIftFvyvRI20a7Ek1JUDbedeaFZDhJb19jKLeAX+aHUMpoRhnfVcY2OKQ1uL8jcg55AU/Ra
FduHiuowbfd1aoBI01L+hJEkAX5NrPaJs0WezKhLC7mSxe1OTiadCqN54g8Ql6y6uw/QKI5l/ysT
NaG3mlWtfRIua1t/aWs08IUzx3sxvdO6DjEoV+TPXrlagdl+7xHmlYmLX7Y2syPMBwuimUUHABI+
7E/P4ZMNXJjKhP+nX31a9rC3FJBpkUlcmjM7YrhArLWUbpemx3fz6UonI8a6/KjagbFQ1f4qPPus
9EAXmc+2q9Av9uosvW21kCmduhN1Mz54Sj4wOAElkjQPoKs+uRQBxBLW2XDSQ9wnH1bfX3KYE6tc
UZdV7F90+1iFxnOPUQmZL23zHGpPWvDTLsg2DVx9WqrqR6hxaU/bOUc4cerF6OgPCVjfVWMX79we
jpraHMoowiUZYfx1TPPkIdldQGojLpAwIESWziVurHegRW+Fmz6URVFTDeo+W9TWC2zbYZ6qS8PS
SOaajZN1l+j86LmsTAXqGWsV86NVr61bnTWccjR3bY36rIcwUZvTqOqLPapiZybZ46SsGZLdd6ZC
UxfqPGXW7i2le2cLRA99msaHHo9xEqJXh7JGTsoytk14Yk45eVs/iY+UEy74TU9II8qNiYnu0LsI
6ocWs7+KFPSg/7kQWVYAbOApcp8Z0OpUxICOfvLyQz+g9dId5bNIE/0AKeoOMae/lVt0ZZ/r1Pke
dlRNyjohlCUhyESeHNasmDBUR+ciUy+dpCXpAhvOoTnQMEQv4SIuTgijEkP5JkAHHfppFn8whkSh
nEzjqjbotMpPrgzot8OJud80q1jkR21wa8O27wNnG5K45XfxR25M91XEkN8x0ZLIRRrDC1/ctmfb
jBpZwV5+RLkYs4H/29f5rO8Myun7nJlRIyJ3Q1hLpdP/itwYGXU3WEQoeNXZr3XCscO5mMNss9w3
zqs8GYVNRUsHHWDMf7s8JFjHfx59fm9i0SiQ+k7aHkveBPVVCiCFv9i0W3wt8v8gt7PAhTSvjw8k
KH53O/3YBpRP+ppv12yrrRcQ1Mu9FrbkMBkMp5iPgSHgEzEZ83s0V+R7hjEKxbzjQ86fVF5F5GZe
Ib9BdQwVZr6qyY9eieSt5G7FLaatD67egvzqjB39lmaXefnasbn8Bi0aCU9v75vaMza004EYDmjE
ML3NOFEUstmmzNwHOhXZoRuNHTrvbssYjGtC6rrFLogmylLIqsd0ULbCQjdPP1o9qiRxH7UKmWY3
BP3areL+oPrYUJoK5mg6jbjZAhO5jnwfYGXMZRL4Ua0GasRW7PpgIjPJlVrfWYphqUuKi2Oxm0cY
8vob4+w7uFl9IWt6/gohU8LsYjQ6g6Y8OF1fyCm5KX9xaqj8mtQhXY+YqOfKCgVmRyU7TJ4qfy50
a+SCWZB7OtaojNrCQUwUzRd7lxcTz1Oj3gmjll/+LFGvM2sRtYKBHsaGON8XYxkwwzB/pn6rH9LE
vMAFcDfq2HYHuRBwtdYmmpWFjZbvIIoSd5stkGRFbkXdyKtJwUy42iBbCmuG6kyuQGAmHthnPLZA
JdGCN8x65MkoF8X8e5ZrZLdUu8ZvCI/O0DyYLvp7v0SOLxfT/NP4bC2Mj1+6P39W/LXWM6qfZi+/
B31Wz319I1RzHKyzSmcyFbTC72UPw46p3nSqjQbPtx9VW1+dnskOsVfoPe9GxRFndV6UBD63ij5u
6jp4ISFAnAcHRJx8TKuULZIoZ08ignlKPL2D2a+SkMGEKaUicbIcKl0JgDj5BHCkyCUt3EXzY1ra
n2rL+9UbmHNFSTxk1SMGjTu0nr2PzsAH87EVnGiLqsjSS2eIXZe49a6mGqp1FcYuxTMDlDfUIMyB
tOoexMlpQF9P9eqR2gIV3IpBkj5/aLWix1UoUwfHWtXPwcz7VDo2FWP6jsad26NoT41tHLs628VT
em5dpGFc+rOzN/7KWy0Av1NTQ6LgBs9mjPdhFe0c31I3UcPsue9HA5JzrWtnLpk68a8E9OgODQUj
Tk5BXE67tlRgeXTJpmGKtbAd5b2EaFy3yNCUPD06XubAIqo8pOKDea+6NRaVIf0AWYEqXE3eWnwy
JMvwY9B65zOs0mtKNshirDvsMCVjbPUUOsW0DqzwpJk6MYzuLJwdkSFbOBaYnsDKXYJcol2vi/R4
W9gDwmvhTBq5fCe9s61N4Lj3FG5xe2IKTo6pNi7zdmoYg/j4NolIQQSbr8xR1w8O2SIMhVgzIjxA
mm7tVDVJj2JysKbPC9uhyOmaDM5a++cwotoIzBRfZF4v8tGHKWAIiDTzWjkv5NrtAYz/+mHwMpIc
6JgCiuYpaoBNSy9MfDN/HkAeRT7Z0MKXmvr6RgY4dQYiez2PMCXKVdfWlN1oEHOhmOT7qUu597ao
+tw+yM2smiFXGDiWWicYog32ISP0ErPlfCehTn5A2+AcBlWHuJOqu4pgyoQRIcZTpFklROSuar5T
XDE4gBYv036L5yA4FiNnjItKiFsB3wuXR18oB5Ub577gqtrPhKaUSCaK8j2+TD8mO2dEOh/1+FxS
BpOaB0BA57rWKHG+MbkKIDzUPs1A5fSuX8Mm+Ul1ZZlbzZvIS04vp9m0OQHSMXNctHCvfex4y0Sg
7+esotzaXlC2/EgKw1sMZBMvRV/QeiOKfo5smWuYBxEnH1p/jsaeOgaVtM5CGA9e9XNQIdAK/mUE
XX26Nj1vp1m7g3giRNUYKYyHpoGCzBifuWXrYFsazC79HJMDsQ0K8MJBmoL4kXk2wT5IB7dlED4F
ajItKWZgK28dfOPpK5GrG08g90bmwU1WHHwzgE9QI2tpTMptWXR16uCAD3/usAVPXfoRph3yE/VO
jPigEeje5bqC9y/1IM7OJztxJ2QMcB0s9lo2UB0qGSxMc6YUYtGKDNKLQ1lbqyzOeq87oEBtjnNZ
dh71I0P5ZSsFzS97Z5XRVYwGYnKbWynq6u/cGXoUq3ckLh3o41+HfNj2UfBWjvTY3OSpoXHKD4sz
Bllznz1VNsIiL0Q3N+X8ArhSbl13sBZMHcqlAMk3cbCO6iK4SP5HBB7XRU7FGKF4tVZr42hzUfSx
H+qEpE7FeEljncb+E9HI1aoToOW5AHIGgw1hgrvUCQYk+089l5733uBQj8JyZgHuBwc8dBp+K+gE
2GmwybPykuR0c5SrgorWo09iucl96a2aNtEwZGYXC6ejFtr4QNwfnZ1dyBOgpdCF3xBurGf0cyE6
7mj3ngOuN67F2s0zwLQaYVZutVRGVD5BvuzbFdWIVet0W42SH2LGheECzjT0E4VAIF4OEWRet217
hp9CXdOFOFE+N/ThkvxS9G4X1nyrZvU5FNPZyXBJ9/6x1v2XytIeNevk2eaPSlziWWNG/e9xwH3A
5Cbel4MbHUfFGlamheRt6oR25GzXjnJNLloB73d0uJamQfRRTFq2GG2GbDGS0w0ihFfd9PIFkIaM
Sn8Q0FkPFuA7+wU9BxArfatunTq6b8ud6zB6G0a3OqgZpz2ZUv08OGO7ru1pFeKkRNLZuMAnkPyj
2Fq0vVEyh+PK2/uxeA8YeywSQlqZCtGHm+eZ1Cr4MhuqpYdqXuhBT1mqGCPOzrpaI9W+tKAH0FiW
h9bPq4PmMo8NrYxsnXlYKBe2bd/X6VRtiobS8SKcB3OjI4oJCMF3a1KjZZIyibHnGQf8JnSC9rgN
Cm+WEwBJMzzG3/LB4S6q0+RAxbUAnsqC1AVGaGiSm2VKqXmZlhHSE8T9UcS5kgU6mjEDHrCdcQ7H
WjUcFEvli6dBR8aZCUoKiSSXYDJ8A7MnlHUKySIb1IyOrtUDZ2WRMuU5qB/YJPpDM4HEyPhLMmW+
5cknVSkNgwDUU6CDFK1naCiTNcIj5Cox7N5+qNZaDCIAz+6r3jf8OWk4S88ROTKs/Ro90gwyWlQZ
SmKL9jj4DPb0ltRIZR6hQqgsuWvkzGdu25lm7lXSp7YuHs1kcXv7aP4gNPbodHNtmZGjaWzABpk1
/a6Ej8775JpcEKt6yjn1GR+5w4Ghir3DXLb2kuldGHXDzDV7MTstPHIv0CjBUWTKM5smXQ6cPmvb
N7XGuS66uVnI8NdqycmkFNgefFtMixEn9Kq2NO5G88KfOGF9hew6asMHuTADe402NNo18i+spzxb
JQx5qARgkmh8/LPQvsJNWIjnROGyuB4S5MmQ0LFHVirX6bZT+AEw1mbuxXQjtPx1XXNFZZWdSY1j
oG/+SGD/f7He/yjWM9DJ/Z1YL+Qb+vavWr35JX9o9TAN/UM1VM0wHdtgGGgghfuDoUXXCogWkzRk
cjo5vNaNoSVscpPIJXNUh0yjf81N0v4hdMdRXVtQa0LD9X+R6mmW4KP9DtFSXdjJQptFf2j2DEPM
iT2/SfXS0q7J+bP6kyMS7E9ygjUvhtnRpM3eJB2GO25VbnZf51PJJUKeaJ5cmxfhlLxmDRGafYP9
kKZW0B2Q0ncHuYb9Ja3T4CsDo52vlM2fkRjymin32TLCQj6ilHG7dfVgrw4RaOp8fAryzp+W7lwf
VDPNr95UfTrpQeNtonnKf1uQWsZcXW6nk8sqsP9XmfxBBTg7VPMbB3KeznnJZdMsYbj6ZCOtjHla
KBfc07E1kEDJ9m1VT9zPMMbd59fzLFI+3HWgEb+eiQFwZJwVR+Mq6tpqVsjRAZP/MWdMiI00/HUk
kcJy39fDfZnSTmfYy6CX0pQ5colsZlvWbTNJ5qt+pgTRocR/QI2M60hsqvRoWfX7iRNfrsqF4mqY
hpByQUbOWsTneUd5f/7Lbwv4evzhvjZbv+P52zBBh+DyBojVkm6DZ52psd1FBfNPmORcuX1LQys9
75ZPuD2rr/QXsxfKesI+sxnLEoMrV1sx35LlmvbnWkjygjpn1f3+MMV6D52SiJBfD9qTN9/U46ag
JSSfKLfRhPOP/O2h29F/O2YmrPlVTVkSiZlqq7+8e/H18Pzu8iPJY3y9k1y9fU75wrTYAkpnXKLE
M0zY0b7WFKPRD8JMUsFkl1X5sFyUU/KBQ8db33bJtXQ+gFwzS2XcZXn09Yzb/tsLzFrDm19s09mz
NWRzhaWWpq2vdbn7trDn38rX43Lnv93+7VByNSz7aBOb4un2Ern2dZy/HuK39/1vq5H7Q6R9DsHs
zw/71yMlc81I63SSR+Uf89fH/+bD//aC31blAf7mQ94el2ty8dvLf1uVD4UWOjojERubMdpSUhlu
P2+59h/3fZ0Xf304TESG6ojLyO04EvEgTx20/GSj3h6RawVeBXWtTBNfNs4VINJc0m6vuT37L4eV
D1jTfRAW5l5Wr2XnRa5pc9XutvmXfbkcYaIBzUEAzIPN31blU+W2XJMLeSB5yNsmCaBcAeV2Ko8h
V0052Pv7d5dPlAv5NqYRPCktSZVylx7TGH+Tq10UdOoaBYe2VXt7K8vFkCgLLP7SOIm7+CB3yoWT
6KS0fD0knyX3NmFv0uidQFLUZdSvDGhnHYQ/KvAMw63pUa6qIL7zu98Oo1uod4YC+NdXTf3rWAoz
muhYVaG3iUMgsxAez/RGQ7xLw/ewMt69Ce1eqlUMxMFCDlX7PU6YrVcNkp4u+TH26jJFYEVbskZF
UFCD6Z3wSF4SEczDrGuM8MUfhO2jie+6TcYtCP0hJDevItzit0/59WeMBqqeMayCdTvf0iCyspiv
83LzP+6r5yf/9pSv+jWv/XrFv9l0QbNzF/3XQ/8vDiMcs93OSlx5ZFfebOWn/FqVe+VhaCijX/uj
kv4fPkmqhoeAVCfi32+fpsbKWtA4KOSdTFbb3XRID3KtmT/wbd9fn3N7+Pac276itChX3bb/3WHp
fnD/lK++HeL/9jbysLd3uR1G7kNV/p7GFJ4x0FVfU119vpvKSa7cJze5g1+1SB03t/0dGcPcC+eX
fa3KhyJ5X5Wv+csR5WYq75Dy4a9nyheBPPnjvb8ev21/HTMwlNWomDT+tAbpXK5cqJaadBg/gkFJ
j8GUnuDjoANIqU4MLcWYWu3FQjAihaJSr3InVunxi3YJqrJYRkHxPe6sCX0+yl/uz83aCuxh4SPf
22IVONWum++6RttKLmkcOx/CQDJShIe4/rAUB3lhke4RmQGT9hB1GPYDwh70dCqYHKUuP6NpVlUy
wliH4uJYPtju0qMENDiHuKIOk4Tlk2rTug/y+i0JlU+KiuF21CiK55N58XvVIU1xQgD9WoNK2iIN
cdfmjIiKA+jcc09C7RddkgEnaqALlGjSvdxjSGzR9QWqYno9XpR4kxKOuyb5uN9ktrEr4vLqKeGv
OOuR60+AxCKYbEwRqGX19KrrOP42JkigTAfzcMiIHFsrhUJdfU1FPFzSsDipY01MZAlEybIfuz6P
9hDx3ADOCSpel9RFZVgbDfrqrg8fLG1SVhb908W3LsvhMrZoMUdFnd2tYXQK+wkseviNHAcBdOZd
rR9bv7iWBq2kckf3N10X9nydM4PtVAkQ5mPHaDJU45Xp0AJuPcwy9oS14N6wkl1pUffU9UpHr5cT
m+fkH3nPrNZhvstl0cORE4h7XfxIOlfgSw86eCpQ0ONgfEgb65SFqNpNb6Cq5S3a8d5P/UNEWT4q
hl9FilVZKSsAiwU5jmZfNBuNvh1EohFwGwHM+2bk0XisztCumRtzUS1VkW0M2rVpi6XCSWkDwpj4
jAgiRQqhO6dRpCvXoi1qunm4D2z9vQsIhAI0WIQgrUuDmm1RNFuNrDzDp50ollStGPsjXtsAWlCw
WfT7oXfeKcxEd11bTPftm/OoDi2E1HAEslYrPxUi/6CHbZJAfcGZl29pulKppO5aT+JKR30JNs83
qV5R5EbVZw5z/btddkUwLYysypak2ZQQK8UmyABtlRFlzDAKg1XpVPYqKLuVgph75YHc6M203Am3
eQdv9quAybYSZdMu0viuUxv6f2Nt3pnakQpiB2XzUogGT5LvLUeX+vdQ/FAAAGx6N9kk6awhy9V2
2bTawa2LX1lpXM3W0zBX8nNYBxVdRGMKi60bX8uoQ9ND6uPSqpG60bpPMYQRxp16xFVj8p34xzGz
MSzE0I7fcfJM2kNBwsjC0CyOAxEBk8B7Mw33Fpz1NQBfbpU6VZf5FSPVrVWgjucsR2Xk+QVZQcku
1KZjY9voE9VX1GpEPuGArSMqh4z2F0WdOEdLw3riOejz1Da9urqBbnLUjnoU0b+kZY05Q/sccBas
8Y4kS9Mfi+uQWftxcMddlSCJLhyE9UPS3hecVXRy0hlzAvzU1MC8kIKJREygRUtH53nqO+7hFUC1
ovWajS18bYvP/Ulvh/JURs1jJQKSt0EyTGFkLMaqGJdaTgcRQt6ijP36THMkBbODzTO5Dj3Tvy42
xnWem89gD7JNNY27rqfTOhgTUs8aY6iPtKSgWzFF3TejokE09JmP5x9dQa6gViOxFDFTtTYVb9ua
/gBBD8EqP9RnGuM2UlBhnABxRvjWPwSDEQsoJdfTArakA1bSqjhAiK9j7aPzqo1yA/cAbWe5pzu1
aM1uNZpcEswKdUrQJq85AnXRt7Cz+WQrSm1nWqeITroGoUJAg2eiQbhQteGtabp0aUJtLPhysQQH
P0lq/olJ4Rx2086KhkcvKwmpLMyt07hIC0p7U2gEfjQKcKEhb55oTvCj8PIKVGwSbGENPFKHNlZT
6O6z0CEsRBnGa099FcGPsu2QpC+CIIk3TWriXs8N1IB2sWlQAGzydEJm0qzLcoAGZL0R9Kgt6Wlj
16JhnOfT+2rM9IfSLl44+3ANVS3WNVelqjfTYFxvk/cG89GYQq0/+cdIL7dDVesLdcw6CJ3+c8hp
um3FNy0nqaxvaFNopU2dPpweBw9Tr91hsBgbEv8itKGaYp1iX3uCqMAQxe1OqvnhJl62LfRg5zbG
nBebkPhapY/CS6cFCip/qWQxulicAZbbmI/YE7vOQWlxZ5Wlcuw5wTjTyNiJwnHhuGBQRszydeoe
9bHTF6btOGvfuu8mon/DgnOy96BHZKWi7wfz6rTNpRzialXa/PaAHTlkbMf7uHnFpUc5lcBIj8td
08wSwIh8MZKC3cYF8oTfaGFaIMCMmFTGBkPFmpH0vsKb1upjfcUFsR4jI7qPfXBvGZlr0zgaiI8C
b8WJhwAEez0O9x6mYoS0dptPDdQGROp0R43t2HkvkwV/0Rjcl1FXJyKP0DgnbbJsRu9b1ZrHTgcK
3SPcJ4HJ+plWibKyB4x0nClEODATWPiF/pgNoYYXKqzWiU3XPcCfX3ruohlcbdMEZbyOtBAdp6W/
lw65l9i1kTE47KoK1dmN9LYWeGzeqail+6ljRITbBKKB9Tx08IG19JnkRah9KLoJ57UXdp0gbHSn
E8jvhtl6/ZQhx1u0YqJmL4JL7OR48EcTTKAGYrZ2sjlt1l+LLLqrHtSGRg4d5Y0dAZHJOTfsGBEs
FxIiabpvONzWwNYGmB/eVdgJ4D4fm4oRq4cyBqBaUa/o43Dcgf2Nt1CqX7wUrNUUKRe7Nb4b3YDM
dfLhFwbzLwN5iY4nfRqtS14pydYA1ZNb48mb/9OF1l2onTNZKrjy4dLTiqZfZ07l0CEPfxRaCIzA
YKBQk8+5aFQDW14OSJWARYXufrFto+zJoUDUcj2mju5ugprGaRbhTfRMvV0bhNC1gWqtfZzsy1HN
H2tGDmVpVaumaa6uKCGDdILup17cmZb+olfqMfe2g9WiFBFYxOyoqFfo6NIyfmxj7cST+NrE/WBq
wLdT/xTq3feCoAxDxf6WqfEI88Q+VJ1XnjQ9eIDy0/EbbTa0JH/EwwvUrMOoD78SjCxLqJY6MEtt
X8/xscKIbdxwabtOkQMth18CWBa+D2TKum08O25gL4UaXLzOQRIM4n1R2mgXswz4fpsp4TKMM29f
MoRWq/yEZThbW6pR7/JumdjIHWxF7FtA7ouWlDrecTm1VbREC1ivjFLMjM0BTjlNaq5x61RzPTC3
EQmhqPrskB+ARivL4R8XJOEmapWKkQ/arcCyDl5pHctilyVjuHeFuvJrsj177di4U8Z4HtJ5NCwA
9ypLl0zJLdMHDHofPQKzu1qbL51JFhNuNazQJH5mKuFOELP5jxPU5ztPzNgKpnXbvC62I8FTTFzS
h8GgqaZkxdkX6oPep4gE1OzRbNsffj2jsQp1UdjBG3yxAnxCoJ8Uo1yrod7ugnRYTyWaJIBLyLFt
8xJThh4mZQHc8q0ipQF/Tmmto7g4cR9kuGU5/Lshn7S56y5CBgoFjN2lIWr655ggNBMvcl3O7mD1
o2vGDwXfsS/aBqlz/pC6TrhNmhTbt+nv2lnOp+pzNqw30XIMIyCnnX4XWdWVqKpmEwhl38Z2dC6i
7mKGPypHv1Qo9V9FZi+T8ICuRtBGp9Y9RT/HSeSIcCsGR64ZABGe+I3OdG3boGKSGAuGaApaOC/A
r63R9qVdmQNw65QwZmRyr+mYZXEcXpSCY+QN2BEfz8Miwq8N9dBbN1pCpaFHNNCq8TFs2hnuPK17
fzx7VaBuMj95DdrJ32bgLRct8x9S04rnhvhf3cCnCayOmnxr0sCi3DHgFajj4Fs7hk+qn1soYGAB
NWR9uZ22Rwj6y/KfKcej8KjHX+BqxYsZlC1hpcU8sBzEGmjHtIjyuj1bqwi4+s4He6/U/qloumnt
tqq/dZRz6vbojOr4TOVoA/vQOGgDrvQ4LJe05Pc+VeEdNfpv8JOwcDaTuegwnATetLXd9mfhFEhL
vHWghp+dHiMcNyyKNm4ICgWhaZA0P+YmJ9Si4eiM5gKUAZJ8i5tCYbufFoLvnMQmpXLPpl2jtILa
CXCR5Bz/3qniF4DkOyQZz0ZNMEPHJHkh7PEJJRLfavus+QMH87Cj2Gp86eALcJUOl/iQQZpEa9CM
L7mhfwvy/kSE5GLMu2Q5OqDw4nC65BB0Ifhrwa7TDX1buXxlinZfzdnBamR6V7A7ybX0jliLbQX1
J7v6odtXQxKfv/Zptj8zePp0f3uVr3sBqVgDoVDzkeQDYBq/NRM8prLpViKYHuvysU6M/tpr/bax
K7BfGTbifoo7gJVRxAfxnxX42grE5gl+SWuvuw5v20Af1eCsokRw6bTBv2/mxZh49wginSzNj7bf
m1e5oBw5LaNxYiSa23/sy6yx3BIcxSn/574WpPcCB7C+LR2FSALTu0vnRcuPsSDpl5NC55IPe2CA
vXCd5gWlWVrtow2oft5EZi+uUWWH+O1BIP75NLm/tozXkOHvQe53lFK/JsUwrdIe09btuZCWIOz7
2EvlU357AH+oYPhy20MyHv3zMc/28g3kA17QLxiNCfwwVbGSu+SDYaxm9J7HR7nLRNx9sW1l1ftB
dE+tMAfrc200LbzvS5A3Yente3gY6hglp2EwjatcOBPnVd7AtrrtS8Yu23q1SJYxAQpQmim7nIRC
uIMZm2RysJBPbkOLdg5ogDFoasiTTsCXmuBUmMzCIQdx3q4AWW8qctOAOc3bQWHqjIyGa1Q7d7AR
pnU3YVMIASSDSo2VOzM8Qhk3roLpzdeCqdU72IzpMBoJR0j8qQYKJbg5/Pm8Ie7cHVGa5deBbLJt
j2TRXjFGtBdU96uvX9RUoIkb0JS4SVrf5Yy+MNc7/r1O6HEBG/YonyYXFrEgyA6zYic35XM1J2tW
Ztmra/kquQ8SO4kWeXxOoCvhbvddIiJB2KGbnQ5CtB++V7lXuV8HcHBn4X/zIkfl75if5rVga209
gKHDK5kFXtUQlQ6ibtLSYezuFN+1rmWR29ciC8q1BjsZefhkX+UDWhPVe7UA8So35QN+rBoXgpEh
HcSzSt4Nmk2dYrHuwpGRW2eebs8NSqByblxDcdLLaIMJy19NOCbvi8x0VoMxxmthe0iH7Kb0NsKl
+oYXK0RWwwIVa7OnppQRawPmTfbG/19F8D+oCIRQ9b+VETz9zLKfdf3z5+9Cgj9e9U/qj/YPy7Rt
dU7dElB1LNKT/lASuOo/hGYK4rYI5RIOy9+pP5ajoSRgHG6A5THp7/+T+mP8w3XQVrr/xd55LceN
dFv6iTABk3C35R2tKEriDUKUgTcJn3j68yXU8bNPT09MnLmeG0RVkawiWYXEzr3X+hbIHzdwwkD8
T6QEtmn/b/FNdhiiUUPt4HgmXOXgv0sJfJDKRjJBDk7AR/+ZioMNZZgtnP7cm6+DdNtL7dgNc2lT
B//JuuCTx4PrV9aDUSrmuKsGa70/k2v7ty+vX1gfqwbqwBkFOIpxwnm0D6HTSm5z9SGs9//cDJz2
zOy+P1ZY/rAHouKZGLT6Wkuw3loPw+pJGqClY6J1HlYBwd+0BBMJkAvze7QGcrUSiKxcthbbDsSH
RnvwJNzOZDLOVBNQCOY434sgf8XhQgwFrV72uQn4uesEYmgu2+FimejcCcElS3ZGGr33Pd3WtSRK
Cal2KQ6KDPYTxtP4uzVDrlBz87m1INWBTf5hPDjC/FYqL7lXdnZx6bUfkNCBKzFwcJUENNKJKx56
c3ycRJLvC0UhqKxo2Cjq+hR1QjHEGKkgS+/ZJBxNO05PrkDHQX1y7XHbUQpFO7NKvjatc1VznAEj
dywM58udHxfp1SBHZC66YyrAdIjjLBdowNNnfLLJQUPP6fRjhJrIESnFF9NDPkkhtod/sEFQYG/L
CmW/VZYEy1Cqdrjwt2DS3UMQfgpiC0zGQkMWD/fXarE3TdNiiIsyZ6fMkFBh/B+Yr4yTqZimp8hW
UWOyE5/0ttsAQNT3x6xGgm8kzzQcvjFd21cp2U2C8klGsOxzZ7QO4QKaE9YQMwdStia93xr86QbU
hsQLS5zMtN0wdCUqaBAH3yqgOacQK/R2CjEPzu4kuBPMDU5CWL+NyqDcTe3wIovm0clb+WTnF5cR
EegWmv4QfRhB+OLAsIstqYIZVRFntKXcf/ZD0psTgPiYLo0j5ukrTQDEwy2+l8GZv9kplGv6TdZh
tsigqyLvfdLP4qk7iOxfKxK1TthawfUEy1sakVVpBXj3tICRuo0Uux0b0kezwluWuiQrgMFHfZeI
H3Hvqc3oEK9Q+HxsIryBRELYR1W2x26I6JKg9rboArRlEW4Nc3pmokRJJyOYCjIgKClW+7JzDlx7
w52XB/mJzfY+oEl7Mcf04LZAKjyQoah+b6kRlLvoKbTzM2TVXRXQFfZa95Odju+FVlWqpX5CEV5t
LU2xIRlPsKyRU2qrc+IsOysncChquP4Zdrr10+65alG6KqrnmuYTsUz40o2OExEbD1Q97CcF0jkY
kjk5A1cjJl2Env+eivlqLicpxE92ixJGZwlmlOBeqwdG0wkGLnPKtjtw6nc+HeyY8GGzs2THpGJG
JJVU2B2gVbJ73/Ap3qVp+3UkhukqiqOhJTIIaTZRXmHzYRAEcmBiGoH9vcbsxw6O3A1b0NUM8n0H
PDZdqHAA6EKyaI+eJonzAXqqW8IIlfraQQkGx+rYe6V/MVnVYouEtt9BRujOpXgpLe8t96PmYLER
wt4vyzevAy9e0dzehHQS8K5Pd47j/xpcvz95gQevpY2qHfs3mi159wWiTHnynbGDiYHfcSHt1YBF
HoW4kzqgtk14Z9H72KlyE+qCPnQrokxRqSRh2KGLnbNj2DJt9CfrpyR5rmy/5vFAcGLjZCcWkCPZ
uh7cXG2ZqB48/SKoo48L1tljAlOC/LQ70zKYCZCo+ziY4mfhsqaSEzqk8+M8pv29KoTajm0bnzty
YqELvXaQUPkHpfMJBfGZIA8cnMo7LIVChm+T6adSok7HzN8s7HndMA9302j+YLdXoZ+NvzOdwUZJ
0Zinu4ghSlAWI/SoZxVDXbcTVk7tu21c7BU9QWi4JvYiYYooo3RLhOurM8ODm1MDoBDpFNs5qCBp
oEoN4qGk1+rHB79CEr/QDPd6iEAqgreK9ia60jQbq4nu+qS8/TgFv0guEgfCt4qTCjnPm/PAIO2N
YPFzE3GlCtryqyt+GyUEMYvGA9RKArhqCt66+R3UFeKiaCTA1xpO8VTQS4noQNPVOJIoX+yYBnmP
LuG4sLbYmhvRecGwYQ4/GxkvJ+gtryFhGbs5xzuddxOwJMh0ez7V+MpZphqo8HGBw8J/zoJk2xrR
gP/V6raTS3loBwYhvAqEVmmV423J3hdQnZvc6d1rlG1Lz34bR/nmtHjkhTV0qNIdAgbJ3tiEWfU+
h9P3WR2QyJfbwZgfYDToJg8MlkR2VwfwvW/VG4XU7uzb0be2JvI3SAauMgme4TI5koAptqLXfRNn
KU5GoaJjWyQngqXR3cVL+Wg0oP1Ml4AI0472pV9350R5wy7pEQTP187ilHRmTLoteys1ZwRdvrbl
GBNSwj+vWaCdTY46zuE8XyIXKAF8VkzFcE6hTOSL0z5UyYQHF4uELLkWLfYUHQuz7KCQsmhM+W83
Jk6knNhzqQ7ibGYObBm/YEAFhKzumgH+QKAU7LHiC0hPaEFy2AFIRHKXVr+r0KOj5rYkjyWSRAku
KnGnHlS+vLReR2fYy9RtBO9G2UAMo+WI59iCDGMs7pV9ypV1+j71mvjgOvK1DUlLU6Z3b2SHsSvm
o9GZDynhcDSYJAxbbMbbrmLU7QkymQz3BLUbUXltH3T5gpEoYlpcXjPLvPcr9xNnzlczIGsPa/B8
bHOk+tq3tx5yCom8y4K9bz83bDgMkROdqrX0YnRn1oG622XSpueq9WNaGF3rg5PYb4Cjsp0ZBHfz
UPl7tqQuUOLiKWkaPnlJ+DZiZt83eX2awTEdIyIKWeuEJAK+dF8IYmTTEqlvZjBm+wk/vxEkbKIa
ohIIUaxARqGPppU+XMbcAMzQl+WzmZO8o4gIjDMvPqOmOsmg3yx+DV8w/BmBlN+7Fqa0FJDblnEu
rMgZZKxhvLPmd4QZS2LSRvewWgmxZDIGnkI8yp7gmhUWyLplwARCZXxMGRLaqTpmbvdUpWQLlkZx
7sEyuPAoTL1+Z1ONf0f7Fu1qlAeUtc+OVqVOuQ43Kumo4GzxHfKzqKpz59kjtHpnaLZwK8hQMAnS
gbCLH9uszEvZ63QBgzPv6LnTQ2p2O3iP1h83vVlVL05meVvW/7spTOeLj5/3iI/yQnPWPUwzeT1O
PbE7t9utha6S6DtYYbWEEJCg+hcosA74Ip+rrl/OTvpJJa8xE5ydOUDBXn8duht6hU3OflimB1iS
kugVMO1Qri8ZUoDKw+hWqQT3Ola3bRnaxcHoG9xO2oOsqKQPw2zcLWHunsvBnlj3yL7WtXusLQ2m
KnO849Yv6Rr9Pi/xOqPlpekus50nLeb/ETj7PgX7YqbYU5OIwZxKB0KZtIGjjN4ERpdsoVjuiFJh
Gv5qOgFyA6c9TczjHdsjXAfjWYLMf+qKiGHswLjYxyicWcN+GYmf61vvK+ZX89JVPpFioSDbjVbG
pTaZSvhB+Yb3oTviFb8s2m4MHcfoCQt2YziR46cyC35NBJwymqvvq8wyjrVdkHPhfJ7p0wFrf0kZ
sjHtx/czdE6+cTLve5gSkbXgXb+EAe88IYlgt/DgiJrTyYqL1yUcmEvFJLCX4VfqwOQQ2tmNPElI
4LV5KOzx15hHaHaxSmOIY26S/O7n4rqGXjTmSxPYzjnuHXURehMhauMAcoEEjQB44lBDleZpfNCG
NcqD6sUVZFAyGWHY2iAhrub8yZCuPLq46d3AlCdDGzDg6GBXx/BCx6hT5zJ8bpGpXBp9mOIfTDDU
eYmW8mCTmoo8iKxXc7HCY5LHp9SgD27ouIYAi+rRYeMmpgTdZgHPIJ5CTC0sNr5g6MOcTDY6U6Jc
gl08V58li+0BPCk2nvGaphJhTFIc6wHijQHjVS2BdVbDCdOXcenS/jvVw2sh4TQbXnd1AXaFQyYO
9KzNKVEX2wNVn4cNkbOJKy4D+K9UFvOpczGNVzrrY6UFYCX0z+RKppihyAJJCSrRJ7UgN86WdrUN
Z0Ty4DLlxUaQfvFEnR/nguZQFNfWwR/f/Ixc46hBZ1yaRguerrgVc8/S4Rkhy4oNaamcObuDrKIX
xL+IpCwKPpUGpzaMmbOU2NrS/A78TXpRjyWALeZvPB3Kgxd8nh5c2J40tZK0sn7RJV9mXiIPGTZT
KCBBjrVNNFds9Ty78upVC/JzKExFymsPRPf2EIvOcYQEribORKYIH2PL6f58zBVgwA0LD3gZ75uf
2m9J3iArUc0ts8mqooG2h2x0LbTNbnKtTdosLXTRxcVDSklNqgCEvOkm82I8J+KtrMJuQwt13Mng
dzkMxmU9mCaUfQaBztNUQhYBFpZeRVz/dSia4XWsOybqBs3H9XHpmQz8k7HZr4fI82n8F/Fww8e8
Fun7xbFIfebPsGTcY9QcLOKA5HfXWcJNmEItnw3QIObi9ruykuMl9QSOmyXBv5R79WmiJeGVDG2T
QkLgMeR46L+kLEaXaDHFJZWl++dWjhk1ziWrNdchzFou9rK4MuErGSgknDkxdj1ut1Mn8XJOLdtK
IR9DGD1H05P+aYFgi1wpvIz6ax+H9bEiwy+A56jZr4E5si6jCy365wqfCSLBOr846ZMtSsUrRuqH
oM1CFkLgXrJaC0BqL7yXRhwfE8/kyhz6GBQleGDInj0hM0gBED98nTSPQIkwgwZCc95KzV/NqYmc
b81ArwDZIha0oiXvDe3AE1sxeflAU0T6KmklVLurnX89mBnSjmogj7nzSpYN4mZncuAu68FYnqRj
eOf1svbxsN1TonMOfUTkLEPzUvUi3OfBIHcqFd+jLie9LbKnK9OMdpMtLL4LS/EJ0e95WbADV95Y
1oehyqp9M9NfVV5xCKvxjBFrG9nhgTUA+FuZ4OpOSnrX+lAa5rs51J/cHng1aN7Pkh4qF84I/UK4
ASuaXvHLE9Zj9w1BkvYFxY5gmF4cfUMudwmfvK2w4moHK0nczIxYriJ7zWHNfZurZ4O42aFHgFrB
yk98K/0uRkbUXeF212iJnpKq9T81DaUBWsQmaTjVq8h9jMKUdTUpfvawBKJwDPCHoYQgOxvw5Jyp
vZcjc++pIl6GxLm6PjyWXLAxmO06vrb222KW5yAPh29VB2UJiU/dZFDzmsxmyB+hiSYi65qbpOxW
MboOIH4I+cz57Ar3Fx5WjMZleHIHLUV1/GMysT2Lknp+xmZ4XsjsjsrS+lHJ+kJT4AtmT+e5LTwE
dlmFjRF6z2UKAHX58XzfpPInxiVsnAtbS9BWPr1CtNtTHZ7d3vbvUKzVBzCj86YMJiLWmndrKpxr
8wBhUjyzAyGPAET4oU3DnUhYEWu1NOfMZucLaLXcLjF41jimnlBeZR/ayR+O7G53raxw6iDzu03R
HN1ikT2703c1J/mbLUCAmz2DYwzZENi/B1+K2ArvuSrCToGo+JK4Booq0N5zg567SSp164ulOyxG
6B591YVEbueoyDuw/a3mMcalfxyT+dI0Lk7DJldH3/kN73A5e8ifjgvlCBuQwNgXXfRC6jZVrEmB
kflivpNdp/bMf0co5tN7YaTdg1t1X5JaZx5b+oJrIP8dQrAIdC2pA/VF2NBeLYjh5Sk2OyzgiFUi
gj+3oV7+te6WKSQ+ntrIXtaHqIXU5RFY0kBfi4PSvI5scvDY2EDJB91jGnX/ttcHow5IqHE5+cLu
4BA7vGUozTJomfUhE/HnXK/c7RhOp9hJMDnAawn1QdntI7v66c9D9mrgamzvM0qo+PAB71lZPgHQ
wbon5inVVxwJ8Smt1Xn9phWW07E9wy2VUCvAbIeXZ3cU16vXYDUyrAd77nYE4NA1MNEiDV6CERxE
obqsRQ8jsr9ukStCSFdlva47nZptDUZu6zjPuKFmPiieZf20ZJAcm7Q8l6MXngyvQTQVdySvjzQM
Q9oqkWXTblFVdmpi3jwUv+Tm9eFw4s+jKTIcOWGgEEcJ64fxOFsgrseot9CqMUATs/drVLN1Re5/
DQJo8BU+AwK1hn1RPydxdkmsCXlDxUg6i/IXb0GUt/h0j1ObfHLC7dFG1/KBQAlWI9zBHNzHGFQi
SGyv27pqiu74tDa7QtUskbW9S/YGtPU2WJIH6AME14xHSOpXLLoY/2my0z6admGjl5r4cXD8x2wU
+X4AzVtI2z77mf+cxxnEwjQ/8n7n8wyF3UQ6taQJvofxc56VJ/Zs8V5p4hljDcaJvAWb1mAulaKl
w3UGjLbNPhep84tg6IrNEalRTEC/s49/GOL5mIfEeiQdUso2hAZNc5HlcTzMkku035GuzruUW84J
qx1aUWwfewf18B+MUAhWg16pqlCN88/GH1LCYc3RcznpcCD+REwBGbumtxsW/73Kw3MfFrdSQlZb
OFfbcPmC3vuS5XsS8/IHydSRP8Byd00HHBBQLSgu/kMGVl039/hp/C0bAK3XQRFc5A+o+iykexSv
2T5L6V53DiIs6TQ3mxSprW9k1oPOaiptgw9okN4c/jmeBTZWegSIM84AsxnKO49eaWFkv2aTnq4O
RpqZB2ydFljDFLonm4wbIL4o8/vl3oLupjTmTfbGJxr9n/YyYv7SWF9HyDlnXcZCiDNXVJwNNA4Z
6teYqui500A53DN0zzVkLmfPkEKdYyOQOXe9Kie64smnbmmMrYi44i2QLyu4dSA57zRIaWSmDeaG
N1pqyJ2fbWcNvRPQ73wJBs/vX6uwgM5Q+p8Z/by6orOgLxF65ffF3QQMaBNqrB7t5nupQXuDRu65
GfC9JPLPXWLZUJusu0ID+iqN6hvMQ9DOX4YMkAL5fi9BAOPGU+GuYc3SIPKbBGE6awBg7sCgZpiG
YJv49sTI4Dy43rNtMxBIiZ6BbT7tF8u782jFdZ3J2KRsWjzyAPhKJAw5gWgK3C7EfGtvMjUxNaxQ
aWwhLDIaAYAMDY00NK1+C+t9QjLqhDvb+WWE/U/HTu7tCqZnbNQFhfG3OHlMQBFDzRo3dA3jjalR
ijROaGBBVwwQBWx5bXA/gBctCIw4Zolx0lBGHzqj0UNphNbotuL3/KNiSshQvbozlOneSuiOVfaD
nSox9Rr72Od8uuG1YUpmy9YgV4ZqvZABzxAc2UTXvHSCD4i/fJKEirBfcqD6iuo6pG/10HOmwbbb
Lt7XzJom2gPOodeIymyFVUKtbKBXmkzoD1DsU67AoC1jDbmMaLOAvAw0/LK1v9YahpnlzmfMlO+p
UzV7xvCY+5f6tdIITUvDNFOomq3Ga+KkolSmm1gp64WIMgmHM4YPRtakeInSsD1FsDpLmJ25hneG
GuMJAXbnodE64B5KWCiq77E1b8bG9ehIQdFxmJwgt332aYxMmi3ZO9PB0+jQlAuWRommzWnRaNFA
M0Y1bDSBOlpDH61yMKT8cuGxZ0nvEu/ejtLfMXpVoCyxZoQjNQ+yjJlRxdUooYLKYk1KCAiuJiwW
ACokVND8u4oUBmRhE33jUANTPY1ONTREdbLCeMOFjRTt1HjvIK26EFcbjV7N0oYY6NkSe8iIhAyN
R+qPH5zsu0SDW4VGuCYmYk4NdfXtByhFo8WZJrPPkv3Zxmub+libDCu62Hr1C0Ao7JnPS9DcYuKD
AezrBh5JCaJub3m49PDXMRmoB9wR+7YgDZKMrY6nuVvY3fGPyD9JSLU2xFoma/z+/vRt8pGzRhpr
W8riLnlBcMlqePU0+pYUDv4NIU8xJo280zDPzijezDynWEn7LwwR3K2EppvRHDxn8HWlBu0Kjdx1
YO8WMHhnDePlAl9ukfD6B7CULmyGRtgGqPxD2ybettdIX3QlTAZlfYB69aNHAkeSa+PdxdlyHvUJ
1dEjioy2IZF94yPLOAxuwynCdaLTQOFKo4UhclqbDtqwVGCH0cuCcYBEPFXRsGdbzqcQXwusYrqb
P6SGF4PGQ3J/9jXUmNQ2xkGFzx6CIjF2fqQEw+YENJ5Za3bLXJ49jUgOYSWTB3fEjUwsSIUDxsh0
ywjNX4nCBLDnQwFxmQmbPKQ9EGa69yij4TK3K6AZUvOo+IiZMwO7ilN6R26BTtomYy2vAFF60J6F
X1/KEvxzoEHQsyZCJ425K7seoFGWsKiiJj0QoZ72ARpS1K5x6x8KnQwolHb+U66jr0SrbH2VBUlz
hQZTy9G6SxlwTkX1XfzI3MK5t5vxmzFgkQQCTxIQjOtFw66RJHibRAOw3TnwCPjofrPGIDo3/QAo
z3jtY6YLM2vG0dIw7QSqdlCG7zUtKn9hFJxNLd2eADyOSaCHbh3W0EI0NXQUyTHSNe7Hwddl8MoI
+cdjH3cNvGv432MEMbLCObEiW6oPektqkqPHgBF9ISOcBqKpBgFyZauxoOLP+9v3t3jODmVZfG7W
H1+/52831+9cD7VuJni21vPrpwic4cFarIUpHriY9bD+7MfdP7/Ex+v97an/8e1/Xk9N2Pdja2Gp
jrJpu/7gylrASkc7cyUari9teYl1KhcTJ1BsfzYXJz36sYk5Ku5/0BRTp4GQ7qOsg/pUUV3vm8z7
4an8NI5fUgkDpyTOLFEJTF6f+ElZfcuWSb0lBct04vu3wB7ck0GGB+0hdiDhpDk9/7xZSXyNxB/Z
+34Y3la2xApJWA9/gyagOggtzBu8pYkdQgVYb3amn11Kl34v1C/ob//8+vp8fkXH+g8QptCvtn7T
evgbqOHPg2KhtiSolEKOsBf9Yuvh49f681wf9//te/7tMWH0AP46qFw00F1NuZloNW58oZzdeveD
arPeXZk662Mfd9fH1idYb62Hf/vZf3uqcqgn6jbei1YPRzRrR+q5Qcxfywdc3//XB52mZc/x8fVa
/1D68UPr/fXLnmT3MwTnSY8O2oGPNPNqbka1r/66uX5pPbgp3DhpACHl6T6efb318Zij/aL/X4VW
9Wmv/i8qNNsOtGjs/wyzuf/13n7v8v9Gs/nrh/4SoYUuSjMhBKJdF3DN30Volin+Fygb13P8v1Ro
/xGhCfLlTMcOTM8JPREIB2XYXyI0Yf5PRGeW7f9DdAYgxzVdFHGhbzqey6/230VnhTMYjECS8VaN
op8p8iTc2lXSBfi+/JvC6//xsTjjWRD50+n+UIv921O3IjEONTnCrSBzowSxp1+/Xq3k60+C3cw2
o0/4BxblNiqeogKUcoEQifpsOuLYRN09tS/J9Mpqa58rLpek2dAIZOj+DZw58y10RFxbh0tVtV9g
3mFxzBrSYcR3eisVDmVCq1J2t94wHs1k3izOuBzJhIOsgpRrwH/ZlgrUofO5H7BgdCTCI+plfFgH
GHTaWl2iamQzNb4GVXsuqPLuwqyFThdm7qWZiJJwWjrtkQHFmXRpq43QmasYS0j56tMTmyYy+gSt
sx0p9HDNGe64JuSD3Da+lR42f/pj1nlAxqYG56fVE18LaLfidZA6gX4UM7FxeAdAKzA1zWvBwBMg
74NZR7TS04WyFagg01SgZ1bn7jpcTsGwJX8N/1BTvdpZfOo8dzgLYwSHmohdPFWfcrrLm2EIh12U
Ewbl9pskYCvROMVrzBvFnA4AXUQ2kjMFNHbGfGedDDp4ruHijqjuK8rGDSIAZGRzcawUsWVTeBgD
eG0iw4qxuPHNd4NXGnohpMiA5In2pfK8n30cgsk2zf5Opea8nerisU1kcqTHtpQVEbJO+GXMrE+L
V7skjjbHzi+fliYg/kN2KOLyZQv3junRMKK8aX0s7ITNzLlxF2TO2ZE0LVDvEqkm1X6a+Ryklnhj
fMpsecLQUnivLJ416EGTLTfYQq1wI17MxxVCyJnho3iqiNttzRuKgGCXiYX5ZhOC0kDfAHCbRuae
SL7vo2fxxzeJfYgUFw+ypXeW+aMeR3IS3O+Gn5CWwU4CTxnd7zaXt2Akll5wQhI7i+Zm0NbKlCjw
pgzRyQWozwML3TPjk4cFUy1X7+HqO4Dq6TieBz3NRBtT4xNiI1j7zWmwG9rO4zgdmsI4e6WDsb4k
NkXS/Fnc51kBwYxxLtsF/HXHxTSLnOjSSOzano+TWA11zOgyQu/lmdneZOtdxoui+DJOlpdhqBZ9
ssN2+V605XuCCqMWhFOMAuULBFDTxM2VuOehary956rmYojvFTNDvHqpux9tRVqWe+7U8jMb54i+
7JMAFbk1CMOZ8yJ4IvQItHLxRhLz3rTm96UYvyWzbE9uztWYPLnvuFKybdcL+NbOZ8LX3O0w8V6R
YeCS9QPg8X22mk96fUUxIkLeNLLOx+ouxBB26gdvG2hmsDEJ81jNUXPt2Yt6efnM8rhfwjhjCx/X
ezpDxNF7/XZiqL2Z9mJwXuyqeWmxljGnRSynFa5/Dj4BuIg301INuyy1sUt4T0jPQ7I1E7l1u0WP
+ALz4tnHDHTBo5+PR0QXNl5S84rTdti2sbjAGyVlKZvJhq8Cl8HGXebkL305/Mg4u4SxHFgAHNd6
Nuph4yCfKpE/X6Wxd5b0C7BGNLJ9hylITlpDU5DoVKBgBayHNdcluH1jZpO6UXMe+Vt+QuQUd045
388pEiTbliesg9u4n2lix2yS484/+bpi9fPPysDGHvuNg9rWvYv94N2X5nRr3dMc5GjXIkzQEJmf
65S9ZFwwAiMVYu8OS7pxnQfIVSQM0TLfx3kA+t8FNyiWTj2l41Q9RMzUiJloTGam1JffSKi8lA3x
MbGh6MqVyBN7RcqmaOgJBdGho926sZZfjRYjjsN0BJBLV0CIt4ZER/xQrdpnZDPvGpETmYSebJuU
7iP7/sFq/W3aEhJlTwAtu5xIaadNny0PSAHcyW0wtO6uXYz3QQQpQFO2S7boUqpl7Pc2dlDK3BDn
/C4ajfhS1EtLI7SEIsm8wzJQqSUzSudxoBOHI8xekn7nDAzwVBYd9Kk1s9u/0TZT+zz7aZNKHjEY
bxfYG5aHwXmojV9yGr+yIPEoWhvECbc6qX829fTAxeBGfAaz8IRFNxHFU0gWwj6ubyGwl107/U5t
8GZV2f5KPCSEPU1L3+5/q0gNF6xmL1nfYeVg1ldb8XLovf43ptcZg3qw6+Hx3VK3+Vq51j73wR33
BrHlHp1a1rZiJkIq+L0wE2ef4mJbHpEX9uMpYyNREqO0IZGX/27hokMzvHsE+VB75qS+S4T1Ps02
8gXGO8xoz8moqtsYobiIMTbbxavVC4tMN2ckcTBkqU3VI0Dqz9JkVh9lIedOBsdj8eyD0gZtrymh
g0QEeNDLCBpO5Im5oDvv634mVav8FaYM6XJpUDvY1tZcCNgD9o+Pdv7Wk119jFrneySjrRh47tgH
7hCWvjZI3XAALbelSwmOew3oX1y4AGHSllvfLOJ9rrzfbjETbISyuxltLYFs+Te5/jNPeZQDZlf0
bdljio6TqIv4lk/SuI0DtsoGBbQsk/AkcmLiavvIN8MwklJdg/55aqgyULQy1MJNjnq4oJPNVl4O
oADTerwfiE6ljYV2Zwz3obCb7eQ1X0vpptsxq37jF9ySKiaPPSXddqF1gGM8Po3MvKA2j9NVpYC3
W1/CzBoJDbLbAHVkSWiVRQ6w7JAWs7BhFbqmMeqVNEebSWaazS+8dfLxkToSVPtMBHpYJWqDfHAE
KzGd+mD+HvUMCoKasCGCBH/FF/hm/gniHzE1i/ENPESKSsofrtQK3qYvRMPFngybxnJ62iKiBgEo
361Cl3hBf4oML78ZZnmtMUYpRBrbxSnD3YDw3if5fTfoaGQRLjhfy/7kzOVRMWTcgttlVJN3eKFF
szMVDs3CweHE/y/bZoH8NQwsGI7DxM1PtcHaQElYKiu5l3qeMgIr2AjHyPDqlfVdnzREqFX4UT2T
D9AMVHd0yl++cvLbrOka/cmc0p8V76RcbEV9VdK3QipFNyfs8ddG6jb5rXMIXGRJrmFzGhlokiVz
g2nhytrE/j7LcpsxBnXKtIhthXDuYJroYpGVFrte4Md1Z/PJ6CBlE3fG4MazWiS6yXPVtPnNNRr7
UHcUDMIb7vgMUIMUZ7mYTFniiI9nNf5kSPNzycz3rvU/RclcbBsxUzLTMZDJQkaq1jC0WUW+Jdf3
vesqHIlpdvKqcr5rI+clXKZmVzNaAZm8caPxp5hD5B0J84RhoQ3JrHbTKig+oT3tPWbd4LF/2H3s
PoR+Cj7H6Y9eY7yUZdA8uTirI8hr0iKcAg7LIQ6DO2RDNb5VLuRL3OCbDMhQXhz0JR3Way/DKC07
v2VOlhrXAlhkUkwlU1uTjEyfFhqszBIHKzV9vBjjizG7mNna+7xI4hPizvpkkm0FnHtrmxFhUwnp
Nn3Up/dZ7QlAj7j4fSOxLh7p8xikwcwntXbXJlQ2jpc4iIBByFgkIqA4iMfDmMtfZpjLa5cx31tv
IbJ7cFzTOtsGbK3aZ+c9+5OiWnCdbVxPXwxVGscpVzfhDu594nNiu9jZVKaG88RlE/BmofXho7Gn
SL+fy9w5+4Eu232C3tg5Nie7TkzEXNEdTKV5l9GKP9CNwu2iohMXilvb+f21iFR66qLlSWVjdJrz
yN9Mpo8apCf5AbPJpR/952Ik3hXfbn6OIES+lgGWTktsZ9SK+9yOk72dYb/AUjMSNnMdmjkD0h3c
lSwkg1XfunoxH2e6ko6lktvgeN96/BEbk0yzUz7XL7JbgmvZyE9uiD/TrHxGas+dGSyPi7mke4mU
5ICDNdqDpKqOqe0RyGZG/mEK0EoNHmFAjGdIrBbRoRqJzCpM60tvM3dtxaYdy+l+YvpDct4tjibC
GwOKUxjh1An6sGiC6nr4x2NBXvxIYyqOiHn4hZgjLovkc8U0zXWWyPqoiQyvrFnPmqaaL94cTRcT
Cz7gm//cH0tEGZ6t9w82E5exVHJfVfHvzFzYrq1axfVQl7EirYVYllg639PeGbbe2klbpQRhWGq/
wH+kBSFaqbhxMPro5paVk6HEDgl9XOomiKzpeq1fWA8p8ZfGGA+nQczJeGUhd09ulm/9uQSpus7p
/7AF15tjGQf7wULgoNuXQvdMPw6TbsWud5VhPElBXMHQReZ20C3df8z+TRZ2NiBYI3V4ycdhbCUZ
EcSSMxpkyLk+GxIKALLrzY8HQ5GeatvEXvAfwhy1VoSyXce9oL5bzrHFFKrgbEjW3gGzvL9ursk0
Mk9n8uMMTAbY1dh4EKfVd6AfUX0dck1vDodIx3Mi80T4aZnMpxCjVZXJfkPGDVCP/2LvTHbkRtIt
/SoXtW4maByMJHCrFz57zCGFhtSGCE2c55lP359ZZFVIIZVU1cBdNNC58KR7uHygk0az/z/nO6E7
bDyVb6SVHvrGUF8HMkzjxhZZlcwYqU8e0A1TvVQVcb01F/YqsMCQzjNHF1qTqPXFeqvWOmRn9t4P
jOB7jT3UMMWqHtbqtGAqIi3UPD1LaLMy5wfW97WOkfnJerINqEgKjq41IXrLaYGru97wJBgB4dFe
aOlIrqMKLNIulXwkNHd9DyVY6+/0wae3EiICVCJRCREpzTN8SJSRI+Y69In/qXMhcidGF4O5LlHf
WCuUh8Cd69NU5McYofNRR948597Uqug4deHFZEbl0VWZUCv6hx3YZdbA5RtXIy51Co4GUmqspb5b
OjU5tPbwGXFrT8Ouv290sT9VRybWGHoFT5vq/hLT/8yCAnOZIi8GGoOosYf6/jMFEX8umYltGZRX
qDJxi6uFmLkOVyziyLxXZkWDJcM+Dov3sS69ao21/kL6u8yvhkpkF40WwPwV5uNBEmaYqGmAlCUp
ufKiaVZUyCpHCGlU3p58B2FYaL1ynUnkkNVQ9aUVQr9c3WScKOioUkHsIzRFfcM5/dcWQBmO6+f7
+s+mfjCAqLQPFtbI//x3RPwC4NH3+8HCJfTi1dbOLhD4fZnrmVp044D6fNp0EFgwig/MTdSD6agS
z3DvbL95JoaGBrQ8N3pLPxH2QrqlerOQaMkhYaUD3UGplE/cMxUbUW8Fdvu+GXqP/jSPtxmlNtr+
yFenlbCX2iiTXVoBQbKZzj79C7AS7cWLu/CRj4FkVJl83X/758vbdmfsMpWDrvet3q3ItrG0ql2t
b3RGyfPdF0+JoQ6expIR3VX4U8pMJJhVUOf2RtTKk0fBk2W2QyBHzOA5iwZVk3bAajOsh0mBjrMa
aJrFokGXykMw31Wguc5AvBCA68FJc7V9vUkZl4ZkwzWhr+4N/WtqcPY3m2g8CoRirKSTeDzS6GCQ
fGooVUHpnDIa4Jnms8rR39eG+Y5LH2zrf358fTdRz9Bb+oYW8J/rNNh7S/kdtI9u1KaH5/vhtJD+
MBjHp6+jvpPeKhk/59FKTpSJ252FkOvpC+s/IqwFTUMNCoDCwgpvofan9L00POL2pDdnpS6npt1v
NTq/sMAmpWoY1nfnCHTdE1m/zx/jSYznUTtI1I3NVZ+xSW1Owrix8A6+OAjVXRkNqtHCD+dSfzuI
ybn75vjWmxT3yTmfpI9ck+fVdpwdcyGITuPe04Guj2yzFzfCNbBcPp8m+jnP79EI7NVlUYMwU++b
xCoXDksXbC2FjNUfUP+TTta4AUl6g6BjTusu1WhV+Bt0NNVJDj0RsPr3d/UfbNTt2//fkfm3OjLC
EVD//3VH5jpRXICq/74l8/Sv/sEFCP7Ae217IAECW0iEac9cAO8Py1bJAr40qaEBr3puyQR/2DRi
XM9xLeZ4rvdNS8b+wwkC2w2EbfpuwCv/Jy0a3oYOTJXjhi3Pn//+N9cMhOeb5PV4Fp/PtIT5fYeG
YzkoyJU2L0vTqKitAtIZcZVXDg2R/dL5fXgpaVp/CdEipFSjSJ+kIxEOsffQpFYRffXwvbufTa56
xhsnlI3/dqrbvvsagQ6pHlfcq8bnMfW5gJKJiOvZXqkYzvWIeKjxfckKoJqR1e2qWubd69b1Fmtn
ul33NsFmBb2tq+PhRPm8IaY+agXKYh+3EhlQwxxRREebfFkTU3ybkeJWU1o3YooDFUYeiurDzNoh
CJrqkqhxMHFw0Zb6ljMvtIlY9l3raA0jSjy+SaTMUXn5AX8bIR89YVRy11I5q7aBdEEhNmXkJOYR
v7j4Yi1z1m2Rwi4zaJMIlU7czL1EGuoMHVHFQyevlnwgi/52KInuMfZTT6Jbx7uli4nPMXJRH0Fu
cxPx6MUwAGkeIbfamF1ueptmyjKS1mN85CQsOq+ciRQEOsOUoCqyOvutvVi1AeElzD6S9Tsgn3GC
PL7uIxYOxQYxiNWeTMfJC0RDcEKo4Mog/BM8cZeggkMPiFfSxm+yJGKh6T/bhOUGhQs5T3pLcEf1
wpveUEJp7Nc8Mag/y3iO30SIAz6Z67x2xy5rumyXtuAjDz0Kc17KtfsPMs5IXrLJ/ropgp6Cv8XC
nmyYGAGSW0ZkzynbylCalb/lbbHH4nS+L2WOe1eYcHBZ+1clyIEm9N4MXg0Zrxzrfr4PBivH9GKk
CLYsazHFRdvyVSP6UhnCGdFZVHqctZf13Tp3FJMSuVh0ZpqulrvFxkq+CbsUxVs8xJSBIR6N5V2Q
N4b/1WUd3W0Myg+IVmcCMjAhV7CfN17SeizcxiSiIFBE0l4QfUpQeQ50N7/eYU3wyIwNOgzDI4w4
wp3ha7qbOidvjQVgV0Q3UT0QbY2OtLAO0pKdeVPXo3idOrWVslJ3p+Y677soujbmaPbelq4RWKel
Ad6BpdV1bAzlkRxWJs4m03xc4wNG4Bs5od20FmAK0hphK6+R8b7GMvJ6JD34lWi7iPJp4m67zJnu
TG+JrjgDCDLuXZc8XJPy8YxR+XPuWNmD0XbTcSotHLvWRGDiKKPjbFjuZWH69YmaDytovyiPVj33
e8jL9X71JT5IltztHhyXzdpQNNdJhN4DG4F9S1vMYN1vzA/0Da3jlPjVZeE13tUcm9kxCKdiFwlP
YescinBuNL2G44vJt3fRT6YiPUX0Gs9mGLlvzaUhLSwOEvcG4O4Xp5iWx6HL2xv6h859NZAyPY1g
F4E1lNBzxoj9oSSU8djd+5jUP465wLJtJvbrOCMYiGqUF1/7+cwT80ZSxp/E+4Kp7slu0uwsF06V
HJrVgWVXhRMTuDT1f3ovXRJlJ1K8ln0LZ/cqqsLEh7Er0lc5I+QtlfPyQzk76b4ZguhOytY7Au4I
9x62/kMC03S/LnN76lqrOzlDXd4HNqMLgaTtNYTT8Tga3XpwyA25G53QeMSGOvNSVf12TOr+zh/S
gWhdY0HmlY63axrlZ+pVOWMDvSLXTZw7E98FMVKxU8CfNEqiy1Pza2Gm5et2KLobMWPPVSplOo0D
ftuz063GO7Neu2tKNTmW8WVB72ciFbyL7dy7D8awOCyQRZDDEvwU2cG4xwIe7NMKlj99Trvb20Rd
bayU03wQPT4S2QwHGeJNI/17MTf9Ui+nMMJfb+VTcMwoACEdR18nClZBm2Qg1W9y1/LTIKyUIwRF
d2sO8euxauVNO7vdTYUXmQp72Z2AbLi4yrP5bNW9cXCy1EC2btsXONvmU5ZP7g5I9HxtpFbO1Wop
Qc9GA/82QD6LOvdTOzkG6+4muTJtGDJFWxvIJ+2aFQEkPBugy9b3ZHvjt721mwDbvgm7fLmOB0o5
lmWmh2ad52OfGimpboV94fpFv00LzjEM2RYsWYhvQ+x41zk84beE/aXH2U/dy5424nWfjebRWqf5
PizM9oZ9ADMdHGh6zKYKaL5psoqphTyhALP2QegD+WgbYlWttT6YBUvUEvXCwYigKTQWYC0hw56M
Ziiwbk6rJWYNuolzdzoAjCI5F4PgzqxGcVrliAZaUE1cbM/ackHwqY5T8XIi8nvxhlfb0DEzlOKt
9TmPpvbGTTuTCYCLhNqviiOAc8B6GUFmRrFiEPWn+Yz/wNmnKzi3gcrk3vawqchlwQpoTO6pLMAd
2zhEKauTLF4MafDO8wr5JoOleGuElBm4YLISCzBvFDhCccLQEOf0ZhDtl3Cfk3GIcSxeDg1Cla+x
Y0aX+Neyg7Ea7Svfp3lsuhj/0qlDyDGKBnHDau+yFYkEyB0kCyCAL4ZVWRZp1d36Rl7vjaEYUdnn
7XENcQbknpJHz2N0TB07RzdAN69gNX9wyfGhX2LjjSLMedwmJR6Osau76xrM9q4QNkUdEDm7OQjt
nV2tHA7D2KooxGm9jCqZqwuuuW+8AJwm6mbc6XI9D+kU7uUq4K33eQrWJqVEITgzCqdcDmnRKrZa
wDGctC3WT+QTspyybQ2QAKNWoS4gSFEWrnc7EdEGJv6Co5TU+10+hzb9sjUgKs7tcSyMlLHr1syv
kmUYIAWkxtYt1vK0igovKXAzyLYzPzvx3NuoZZjp7MA4Ablx924QzvuklMNxzSR4REBk3WPV4qal
Yuwcy2omZCMnJUDZver4fpREtee+z4o/9Lv2XT1U68FmYX7j5Clq5MxxUK+n0TRZhy7ruvB6Thys
M2YS5QOYWunTyxXztF757CQ4Hc0q+wcI2XVMNPLQ9junradrLup4W2wECdWldBb880VjDUBQnUCA
KShbWLshvvxoQEt/NXi+85FcNzKlyt3/yCro+KW6eSy+dP+tsGufqpqU2Sju//f3d7un+9GXavfY
P353Z69XJvfDl3Z59aUbcv4pL/TXM//dP/7Xl39nfSOksGCR/ev1zSUloMfuW+jZX//kH3oz5w8X
4rSHyQBtV2CJZ+gZSwn0ZmDNYJv5aNJc+3lxY6I34z+AaBgq+Auf4R/QM/lHgC9SsCKxAaNJR/wn
ixthmkpf9t3qBoUNymRWXi7kNSlfrG6asPcxn8zyUoTh2U5z82oiDvDK66f5YlU1U9hBaIbqo1iG
Bgu6qns4nSpy6VoOh1Ms9iuy9U4moE5UlURXT/TWqHAFz3crq9iOPQoF/ccyBPfk1Gct69VaXr2l
pb7tMNjnsTk9P/z8N/0YoFpMSM9/7qsuO9Z2dtl6Fnmxsd/AVoWC7zY5kTXJn5hkxQEZFBQH46wr
QJmZsU6QSGwIi+W1dJmoZLoIxLOK91yta8zoZk7ujflQRvN8EoSFTLERX+ZWMu+llF/HfsC8Qtnd
uWqL7oRWAUg7ywTQm9x0oQf4zM/ficLEqQmqhcAV9vcZx6Xej0AMsb1AzdKYOV1I4v3qixd359r+
sHa0XLt1vgV5nTKP6eNNTpVc13gEZeBaCoS5qj+ib3IX9FPpF/7GcXryuD3SLAI3IPqDKqG+eVKN
601KTvUp5zvTLenQUYCnfv4Y+rPosDi9pW/4HNAbzekeKAuVOcUGeL7Rj/VVs5unHJZV2tAX69cn
wl2KLJ/SVXP2t9LNY8w6jJi271Mhl6qoq29Me9qJKh1PAHkRcxR1tMfqYxzWMX49K9RHhUjwYjUP
WChpDyVKjEyWkOo4hUDON1ZT05heuW7NKiHUAeN/xNJJ13Aic7KAKOXZEFhuI2MMaC6QxmALHHbl
wBXWrsJqZ+KnIFaBpHa6a6JIvI1OvlRLEsg5ATi2MHGomLmUAhrxMaj8KzyqFCN1RVLdWAMZ0GBc
tvqhpKr8gz/E16nuqmhFpr7RCku9pSuaIn8Vrs47b1mINuGsSrQxv+E6cLblGQPrgUtJciqxeJwC
6sFBWCHEkflC/xw4x1Qj6ENzaO8MkxJh7HMR7a3ga9CwkE25pmyLdRUX9dOza90Z0890ui9z9yey
gaQz7dOYOiF7d7h3htA5CIiOezFan+h8w4/I2xmtikfPPe2ni0aSEUq5f9nRmWMlUJNiX4Qt9He1
O+Si0pE1blDvBjfDqQZj49WL767FpaAY4mMftgayLsRwOkYRtsRfUYv63HR10JLeDJklm0Ppngbk
GfYYYPcxPrdjwxywuJLdGm6s3g+2U4chpoH0teuaOd8w6S73a4hhmFRUoCUjikMJCGMHWeVBWcw5
xFh3eS3pLYZcDhmp6ViGmmOWJae2mg+zFRanrp/Mi0mZ+5nMQA+XZ5oTdF9Un0LqrosVVdZWFdLV
QU5O1uz0sIKpTYRL2O7DAblKksYEDozudPJMemWqpcRkwMA0w0ih2Xd1MYs9odmPuqDbqr6Z1ZJe
wjr4Y7RwgFYjRMe8l8lpBJuRjYncsa4vlcTSxdI1H4Vic6B3pYiqUB16Sz/mUwXeQ1/6pM9+9CYt
fZUMDwlaiGKPWDICiDvGu9BlNZR0I1IZWxAuLZwRsxZ9xqePlNEYbUaYgqrYrB/y0BhsHIMy9pg/
0h6fLmx1k1GOuqDVopmTZd1VJ69xd6xsENTqY+Fp02k8SIhyPOlyvsiqDwEeoH1mh7RygruFePfz
YK2Us2FvAUtxqdJYOgQ3Gm9ihJUHy8QETbgEEcf+XSDAnuldCRJ9hANEUMQabRY3eiOt+7Uw9kmV
LYwvcbAzc4h1evzV41sZm6R7y/RpXPZjCIghDJKN1yblyRS1ccyi6d6gkjTFeH2cur5OKrhiNaED
xFeAhGRKQFwIrqYdvXb89bMHQiptrwxLTkdJJMwFvozhQm/ZSC6QPvQnsnwUBoefA88VFhHV0dF3
yfH43JjVsI8hSW0X9VY9qRsXrmd/WTJbEJtU5JdAf7LL+qCEksTIc+GdU9Xf1Jv6xlMPPm1ZXboP
JcNmG4EYnGUfbOIlwSXh2Ex7c6c626xrL1czLy5pXhWXAwKnfWVU1H56F3lJCVmoXBhm5mZIWXmi
m4lUq70PVdCn0o0UwYVpMsJGHEUsSAtISyDee7vaU9S8L6f21K65dSxUp85OuwpMGwYXS10L9GMw
J61dkENPpso3X3Q+OdPCdM9eac4XLsIrMmI440FF1LdljrY7kfn1CNnuNE3zejEY0M8WlGqUHEOa
AypLyXbxp2Xi7JPpuIZOhEbMGAlhssbLgOVkM++zwNqJGZ67RHhlbvXvU7Dqfvql9N2YidDR9uYL
J9gWPcLNLhpQ8KqR2LkB1wRFv3GU2K+3YSF1yGU4BfRN6dfpwUbmTTQFLinVmsiVEkDflNpHVRek
XkEx8ULVlXr6QwDliqCkIv/SztNt4UGWsUTC+NXD1bQo4nWteJVWk4XYZXy0YkTygwE2LMfhFFWP
S8fkzZ5akBcGhVCTLtQMGA+Y+OuiDsRRTEQiQHe7SMJ6H87T29yNxSaUrF8zOBdZ3iEaDa9a8OhA
Idq9H6hTmkxoQRjAqXWbd6ADHrJwRiRAleZIAfmjy5KyQxc4cTISepJc96GbQyZEAQbo95jXSYvw
JnhbiOSqn8j+galzqBf7a2cRxLGsSJVDi66YX+16kaxvkSX0G/ADB3tNQwbo5q0cKS0k+Vuvn4ub
gjmevRibMiEPzE1je1Os3k2XmVcmar0Dy48PHtSFzZoG6AKiFLo30vOkLE6UW8edJENczRhPuNgL
Skh9v8Ost6u6Sl0HHuuqi/CaN+65r6xs28O7RtLTW3eES7whNfeCd/bior4NE/Skbq+uPgGXlnWU
mzKcza3vBBKtZDbs0RhDMZtAz89O8QBvVUW/TethJprmbcc1yR/Nr9JBVRnkxqcexwiWz2bXtqkE
TA/udA2Z/c3ysxj5fxL0D0Ko6JGBlXoEpbcvRwGIiL52MK9yjw2eiKX+GI0dJ52ILucarRG0CHDo
0FTN4sPc2e+XZRL36HCoKlibYQaMKq08gpr7oXGr+NJy2zNkJigbXldtXM+7tTq7PDu0M6/MIHz0
K/fC6dHkeR7+jKpg8W/fSeoarzLQYIBGc/zphXcGWcAS1jX7/YxYDGXGRimaZgnnIWTiwLIb7u7S
R2+shsRLDgLYyiVC1t5Pz8R1HkpnxClZSvuQzxADVi85JnGJ1QCBZJJyyUtjEFaYPVqPPL+CtCCc
peMHf+gdqFDm28kN0GHLV5NbFyen8v/MlgIZiuvclHFgb7prSsUDsRkZhoq5mq4HCax2GHdevdAW
sf3+INbgz9yfruGhIPB/GKL7TCaXlBgr5KGju2ljggXsJX5Dv2ub152J8xrLb5JUd70twIlkwQKd
gafPMxUjN+k+AIL9MKU1hN12T9A9jpfUe4PkB5H0ml71rrLc0t6hkZ9u7cleke6M9wss/Z0HdSNt
LRfHTPCZKFoGQmdKtw6A/SNVLfNomLPcVdNpDuXtmFak/A3DBAGAcHk4A/RvmuQIYAeASJBB+XCP
IDSg0oXesouj8C6aKmLLos1UjK+rwv1MlPuxFnxxs/MPdp7uo6B6B6HsY0SbabNO2FgaSDGkbHiI
xbz4Y+XNJrbu4U+MV/lHvDKPYzPuJ5bLB18M79sAT4b0ECL2ZXpYIsLC4A3SfCrOomKiTYOBYJVG
BVkuqmE/qihth8sGSywXtuhBP+H5Rj/p+S72bP6lpu3pB1/8+f/yMWh4WHvqRPm0epvZUaS43ba6
4oqZktFW39c3ifrL813A2f/4s2TOeLACD4lTibBpZe6nt3pp1ueIJLE2k9dGwZpBP6xvCvWs56c+
P6a3pOyYvf3LPz+/TIop/+nNltfZCInw+YVMw43OylivH3p+4jdv8Pw68PfUdNGRGavjf36Bipnz
Mcz7Mzr5YL/Wzbvn9vsQdgiJWsfc5Hq1rTvx+ub5Oc+PVYta3T/ff/EcbwwVaqz/M1cRyM9Pe/F6
mV4wvPi3L2QB5VCnK/b7ibnoTz/ZEGC3IMZ0/utJ+uVyJZ3KppTovBa5YDV5d8KHAFQKJtpa6fB8
o2UM+m6zLJC6QxAHiZ5rjVoE8fz3p/s//5uj5m76VfTzsxatbY/IdQIbSMIu12qcQVA/zEqAb2Ap
nJdpNt3qzdXxWFTMjbGdldLQVdnJeuv5JlHyu+e7JsGL+Pfb0/NDequEQ73FhD9ts+//gf73P3uM
M4Zo6OeXf34OBP57CuzrwTRscREXIzdt+cWQkN2G2vCP/yPFyevkU8uF/Wv/fTlSlxifa5X/L5Uw
BZKnX5UwD3nVJp+/E2iIp3/zD4EG1Uhb/FOCgTzir9gG3/tDQhF1A5BDwtRCi/8qq7aP//43WyjH
rB/4kvrmXz7bvyqYFiVRapd0aE1JgVMG/5E8w3pRv2TqZKs2r3Bps0vbVHKU+tPjKxoP3d//Jv5X
NM0mveYKgWaW42BAWneLbS297Ormtp+ZDsk8jo8JgfVXCfB8ELZNta0aevP1nVOvzG+G4cbosw7g
CZk+HhrGK3qFWwxXuDaGsjv3Yrzu3AY0pUktIIhH/6lu/lSUvnsqtv5XORR3VVL2fKoXFmDXtBxo
NsK2TB/7MYbl779CA8w6IJywP5r8VLil4JwahbUBV43yybLG7UoZfwi8z+QT5795b61e+ab++/Tm
BGhQbXYcfpIXb97a6ShE4fbHluqJP1bHBhy18hGQ5iRop4fRbY1tAJpruQ0hTD0pp/7ld//p+/Oz
Bbb0OMYcG/XPt78fPZ+sXihSHgu/u7OdCfPqRIWmK2lUeUCd2+zcJBM9kYKcWxcw3TfH+k/2vXhx
/OjvjyfAdFAYWbb7MvRjpoSb5S4733X7eJu246uoxS5kL3A9TSf2can00Y44xE/t6OeqD+xgK6Tx
ty8LZBGwBYzf7JKffyLb8dTJhU3rxR7p5zgM7brvj0blyI1IZ+a1AvjUb774C1kTX9y1OF0AWNKA
tWnefr/ju8i3qXOGw3Gm9bVbfADgLTPzt2hKwD/3EUkkZXizdmDTLFqlgKumO69tAeJ5jXVV27BK
8lnKyxRd3tNY/S8PCnXMfX9MupZgfLBsenymfOmJZ3Fv2bHoh2PXfPZCWETSiD9hod8wLXhIMCSz
ME/r3xwJP+5217IspGSqGyMYtb7fH2GcpZNvVwP2DwUBC/GG1GZQ7X+923+21y2HoBnfM1VnR/39
m+HK9DsrFShyqBrgWCYJjMZcJeFn2qL5zXH0s7347Vu9+IFR2kVNhNn+6C8J83IiAqIh/VwTHLix
PQxkix3vkni5/vUXtL2f/Hi+56t2kgw4gF8MyEucSX+aOKEtDykrtbPyFBTmZZ94xWGtLWczBrfQ
rIbrup4eeg9NyNKMJ4aGYFMbhHmMuUuSXmocjUlaSBcAuEaDRcYA464/jFjv5+yqcVlcjAOiC5U6
3kaEpxqhdR0u87gt2+hrR8P0tGR3rV8hoM4w6IjFSq4UUqy/F4PxwcGrd/rNN1c79MVha5uOZ9JK
Qyz4w2Hrd5G0qGb1xFb12UHMyb3dQ26im5/tjHi87yGwYRFCWDEGD8TRIbR3iPEtR484WHekqPY6
7yhTmEagwlxwjZGUurOXtNtFCT7PkYPFGkdQqjDTtrlb3fjeeqpnUGKNuROrZV+5lsOauvuUFKWx
jfzJPIXvF9mRN5cOFB/Td7/+ykL1L3/8zly71GAFOkNfnr85nlPgd9nq5v2RpNZij63vcmpg+lX4
7LvpzQqTFwYTgaCT686nkix7QERfcU/emH1yYI1roBX6XCJXAWJMVIzENVuLPwk7pP2hMGKBKw5y
cOlv95LUytx7wF1yCsyPKXD8N8WMwXrylImnGTAGM5oRvowDMCRkx+yLyyLoqDkZ/I3i8z0FpXsi
PoFHXIksxfjGfNy3vWurxzNWEgQ0X6ZrhMcy9qxNMmGwGMb7qJ7e+ONlNgfttirwG1fOa9N03/hu
/rpNXfdEzAGgznLY96MfUqG4yLMSVbtjQPRS9uzKgpw3OMnbZNv6ArVyT5CpH72x0+QOjvdtCxQj
T8YUY/z0aakxkxrEm+9F1AB6HRArZheWf+cB5iuM01gPDw5iJop5/W00JZcZ8Hfk1G+ahOxJBKU2
jYH8wjEpQKVrrxbPFCXy0XiFDxTFTPApbt1PrNTuXOdBVh1u4cb9YAn54KzOe/igZBAF85lgFipO
no1F1OdF2nF4IyNyb1K3TY4VVnB6ZtRmgCrfsmb/zVH148Dluy6zVoZipnee92IEmQklHNyJ82gA
RU0f5OiTdwCjeX4IZ2LrIwx4YU6R9NfH8k/f1eWqC4/FUxcCjvRvjuSg5egI1ozLrvm2s6f7ocq/
DiitiF590zrZuyyQ73/9jj+Z+/gu4WWeCATJY0gBvn/LDsBqaeQDcy8HpZhyuJHi8bo1+m7fPrqe
ygw1L81eFXPd9e7Xb/7jiQux2lLTc/QEti3V5fCbrxsN7phOI8VBw6tIybIO6WIZZyR2CMd668Ls
T57x2Zi84je7WSBreDFi8MaO9JnnInNiV3//xoUZGgW+7/7oDN4NOV2wTQscn3m0zOesTB4JXpFb
d+z7TR6vNx2DJ1Kw/FGOb1NkTb/7ND9e9fk0mGJ8JOTCY0r0/afJCCMQQG87RcWl86uGjaiG+x4h
hix88njyqRM3nWeO1J8r0rRCtGx+ui/i6aGSFtar3Nz9+pd5mUPHzEzJ1jHy+wLpB5rD7z8ToD9n
TUZAWxZMoi1i2X2NDuRAX/5tHS1fQf4B9msqKLFou7nu5e8KknwXegZwUMSf2UwD74QXmRawsSDp
FM7GkzVsf6R7vRk9iNS67smLu2EqMh7naYNnvLhu1hgxGQonfF/hb3azntZ8f2nkK3meWhHaAWu1
F3ORyDEMAhzt7oh9PziWuz4aboQXFvtyJG89p9mHcT5ptqON0xrHZXZaO5g4uatOfKKWd50pH62V
qYscS/Jput1U1/1OBh2FJljU3pTnBxMv8i6LQhAsjv9gWhWuKBmvuxmh1qYNrgL8tye34gtHzjmi
57Sb8/wE0mJTJZRTfv0rIsT58ThnZSywNtgwnpSG59sTLBQtgG9/6o744MkciU8x/S0vhki3NuJq
JJEkQo56JnQvR/BdzgQ+f00TA64nE/5xcIwT0/OFVSBlXBaAE553hKXruNBRTqv3BY23TaoWs31M
HEL+0fCnN22c+1R+RLfHA8n8h+AIiK/2xkIDAQGyJt1lzC6oVEX7GpX7Jk6Wx7VT7DlCb7Z52Nk7
y+xeT5X8/Ou9oWd9PxwA3+yNF+cZ6v6JDIOlO0YDlXBEai3kGxDYFRDYXZ35xZ5xAYwCZT8pRpJw
rc7aep77Zkz7219/FvdnIz0TcC7SjEIoqV8Mff4y0rxwyZWBM6GYL/5CHnT2bgiDPVkHC9SN0VO9
3JDuaMSAkIvbYq6yWy+oz4GTn1BRtFdhZbJLazJiunK5JCIGz8eK5bVQc5y0bLazk30k5D0kOKt6
7MUwnoPIIVqtgbrJznjgZR9alMu71VM4lJHWqvAzdJZ+8jUv+2UbetZtn7vhwS3k+6IGp+oHMDPt
NQQgjUtzsc1zbDFE+TbZdCjQgsMckPCSmO9sJ3wUXvWGJh7XdlTJJKW+G4jDtZs4uUoaAvTa6LOP
IfXiN/v2x4NemggBHObAwBhU5enbg961fC+DEdIdfSd7jMK+2hkryW+YAO3fLKR+cv2SLGHxDDke
r2qqH/mb61eXZ7Js6YQf66j8mtaQkTDnM3Te+dhC0C/EYFccWFul8/Drr/iTKS+1MDISrcDB7YFI
7/t3bsJoqL2QIBerdPfDmNJB8WfnnPXdJ4u+8AYr/M6zyFeXZSZpv0OzLRZW8rR0g22WA9j2/M8A
CJLjWgO5XWKSs6vkEEoR/2bY/cmBLk3HIkDJZnLBwvb7T9pHhH+HqdkdyzgKwP9A8UgfRzO/mw13
i4P+a+dB4Pj17tGTlhdnOhU/K/DhkGObeXlFDZDqzwkGn6MYhxuT3jJj/84jim6V3hUI7H6LzYN2
X2CfqDK8skL/bHUAdanAh+ivnLvZRtkax1Ca25CJ5posD4mYLvGZ/2YK9ON6jR/S5dKJkN1zzJfT
r2Qg+CoGOKs07v0O6gAc7wxIGV7fZAup5Ouv98xPj1iWSH4gKLdR6fv+15ABeOmChtvRLq+n3rp2
HN7VKuUNg7NNY86rt8FK39n43QH744ockxhVUg5XfhD4hd+/cdoJYnmcukN63b+bFudeeKwOw9jL
tvHc3rJc2YqI9WeGgx/XZR9iAO928WiwDofMsPWLTm5tczyYfobLXNa/uVS+dNipCY8k+NeiBud4
vvty1JiWwV1jFNBHCy4Zo8rIQqZPDxmyctaNX+KE2fHo+BiEWK95y+vaiXYhMui918JEZxT7aiOD
+c3J4/zs92KGzC/F6hZM44uxDK9YaNml2R4XlQljFkt8NiBL5x0uP/jrCAz6AEVlEpmHaDSjHRPH
c21RRBxSv7hbimNpuclre56/kBM+vcZmcB+HXXcTlSBebfLt/PhmZaS5agKAbTIkmZKcL/Om5LoQ
pOK69wVN+iAOrlfQhzt8XrT8TUW0ksH4rmuuy5oVAki/4Qj6qX/MZ/f9OuTV2bBT763VRJ+xc+xp
88XYl+L5Ohdc1sCt11dVjSCOOcB/fHz7AapXBmOPubR4cXzHhp8sbimb4xi5W/Bn6X6Adr2fSlCN
1eA+JPFwL432K9L334w54idzrYCrjhcQqoj98GURO0kF5X54SkdJDNUpNQeH0K0wPOKuy7YYWMR5
aon6gFpykYfUN227cTEI278ZUH5yxLCWcjEJqW7ED1eGuiRzsfYdBIPJcts6cNKbzDSh1pXV1ovF
I0Gb4mapyqvUsbrfHK4/W0zy5lRzWcR41PJfnOWWkoZUA2/ee4u7GchasvzqY1pHEfj8xgKbEZTb
aF3PKQmRNRjH35zFPxllEKZL8kMFPik3ePHzM1MqSXUnOC0fAJrXwRklWep3RA+mBXE25m+/MUuh
n6wlmVPSKfQCJWF/uZb0M6caolXwnmMBYdsin2Gqe3lH/Bzy7779P1ydV2/bTLtFfxEB9nKr3mW5
Jr4h4sRhJ4dDcjjkr/+WFOC8wLkRZCVxbInlKXuv/VLCvkTQ1UavhheaHIbxHydI02PAtn6b6Dh6
yo1fpMek66GaEDtkGdmHo5M8DXZ/6qzWXQBENaCww9oqA8d4C2NkfpP0FtTJkLEKHbx3jJg6MxYv
JK9+dJNCzNfJ/Fevo42DCPTWlcRMwLoiC9I3aXtrnb3VvRjXGRrcHcJJ5wMnyJcit3A92rrmTB/C
c2Ldv5Frxb+KwNiS7WnZpvnMNMd4dXFzxMHovWckDe4Zf8XnmFQLrK+u8eSZSt5mO4aGMTo3Fhvt
W/8X0NawyLTyP0LnfZit/Fsx15dIxuSQvQZ0ELdm9IzzKGO1FFVNz43UOHqG3j4t0PUd0yF7mucJ
kVJtZYitnegHdtEaHVzDiAjQ35UYjHcqmWEv82S+aNs8emKwDn0ffdIEFWdh6fyEuM9ccIes36Fb
vJpYUlbQcqJNZPXTz3vIbjX1+pfbeCXXDrsA/w7HtDBLQv5AYL6QifHbTsX82yysWx2WP/sqMzYE
EmfnKRiy86D7P2IiGCcls2RehBWSyUpkM/0eCtSsqenAiDQCwFig98ytSvvrTGE6KhEyzo2gqh/K
j97Ih611/+rxUgCc664WrFb4KLILd/bs0qOqOoBDOzxeskLhHXpMaWWdjaf8/tAQdPTv2eO1uNCr
Tsl4C3VxQ2CEd2L06J8ez/57GKtEkVjDTC5Eo7SZsD/im22yM+iI7Jy4mllnAugoiYvmmGrc6OC9
e5zbgfzUPgofhEM9GejI3B/PZkju67K0ifxTyXw1GjlfSTKx4YheH6+w+ZuuWZm7u3AudtgKT/09
ieu/h7Yelhm1yiWouhTGd6GxgtCcd1OtqXGF+6YLJ91BaduO/UD+8ojYEhCEGx4i1b5PfAKbNCAV
oLS8+MWFy29NtfVhpE1z7O7kOoMyGUm48dwLy3jWTXtT6O/ODbmATxaSRXxb/TYGcbHyEi9+TdKC
+MsOPd7jy4oS/4xQbDV0ei+VURlIIIvxiTJBjhOR532eDU/4sAMzP2J8jW/EQHnkNOhyrwTIQQtT
+SY3/fzmNiq/MWBSaz1l82qefMbvvkqPjpkpYsvA0fZOEL2XEyloohHBuq/t+N3PO4ME1/7uIw+3
na/n98mFqQagbD7XRjy/E4oDbdWKbjgb5Xv1Wd5fdLu03JMRy8kggm1L+/IGm2h68Xss2YHVEnEh
WxKPk5oZOdB6vxlY0dESX/0uc66PZ5SuI73GIgjxrFtjT42UT448Be0cbIK2+MRI4x2CsPcPpKr5
HN/uwiU84qJ0lZCx1cutZ6WAtkTwdp9RoqUOg0VK5O8mrx0L/BepC4Z6GhrRraOZXxvPa/Sm0pps
FB0GW6fgP8bhg9nPGgVBLfaMwJA0UvtoSZSfbM/jW6/U8Jlo94ciOMPC/3z1R9u53G3T2DdDvTJk
1Z87xGauL9I/KeoP0I+JxwyCpLYm8RCkdx1vaN1XL3M13KZQ+z8JHq3XHXqZvaGN7oen3z0vqN4d
jJeOMBgc1zlKpKoNfw7pobUn/5P9L/p9Ofc7YsuLH57Pov3+ug/vaV2KHkQo2Fm8KE335rvgcm2S
23dDCkYZ8/J7PWWfXEjKz9rBgSmKl9xu5FNoFf57iqY3yap3fH/DzQmzczq9C7e1XkMZNdew0m/J
IOM3L5uLS94bvx9flW6WneuO7MQqJrRqrA0+DWavN24yYF79+CW6P0w92vUmBZlZsgJdEWUndw7h
equZ4dJO2Nb0FsW+S4i7cNi3NdNb6Xp3+6b5pUddLTG1dy8gHqwz2K9n2anupb8/WJr5gW5Ce5kk
uKAa5TF2rqPxgM+dHdX9y3zo85esFit/ND+jCmVXG+pgN/rRD+2Qzr0afc5Fm0gUww12VlJkX903
H/S4U8Y4cPMJ3SdyAunHwbeWnXdhLUcKoy7Cbdj2rClG2a654PmwE0OxJhslXWliz69J2E7XxzOV
Usg0BYy+mdTnSTvs83RXPGnoMFe/fI/aJNlUysPV5cC4MJVjHYXNxAYz/Qzi0bcPvsW9F233vIum
KjjiJV8VIsUaHDTHxCrE0RUVvqouj7aIxZdD4dUbVrTdzcZRu3K0GxxbOxTHync5SgNCxR43uwZT
MBbykUY/NufL48Fjb2AVkbk1O5mc3Khdh4mFkTyOf81Zf/TTvoKB+90Y6rcfW9xzmLPxCxwJWdsP
0HygdlhAOgMspm6PpRcM0sqrLcIUm+pgT/NO0kYsPDdb41vaOo74kxXFc1HEDrtdkoTm7NuY5FYi
A/bgKMOqcvkpqPuU7tZNEO5me2b5GuenLu0+emwcQDD+5Orkch+ngVnq3v2Ji+TZNCbSw7PhRjm/
qjWSlKDAOz8pwppxPy2Nyj2hqv2wp/5pJjCKcci1DJL7XZfNUuyiJCEgPig+QjveubP324adALJ3
C84iVnhxCuMvRMHLZId/ZkKRFvUjHjemaA3CcSnhWGizJ1esZ8OEl0atCR2TSwMkH81QfrCa+X2Y
/CcCeMioxmJbSBKcp/KGUcUdaJlKMe4R2KKP1dbGqWeiZI31pGxcG8Qmlawcg+mbjvMmyHZYTQEo
6go6xJoWz+Fto2T1+LVETa2Mo0L1ajz54q0oWrisufecu+a8HDqkjOS7UBV4zGvxra+6LPwd3uXY
WQZAYi77Wx3Fz/5EQo4B4Xvb3RMnYaneh4w4+5nGkUpyLfMB+ME89gQSV/u+qw+VA2nArY1rpvWv
bPY3XjNjCpZ3wa9jfdbCvDAqUZjNt7Vpr4KZ3jPq5j8kVhos/+x9rzi+uCepZWvgppBShpvJaM82
IPkVipBm2QrnyZQGqmevzJfKgrVu/7CH8IJZgOGzx6FaVGj47SJHOZ62lzEw6o2pLblhVaUWMT6n
FS6ni2fQR9R3yEmn7Og4+VwS3ODb6BWo0tD5a9QO+nevAXs5R5dCzTezi+iQLc/GYuCv8TzBycdM
QmolUmkG/+YySVtSqzNjWE8BSwt/PgepGg6EJWXYSjBtjM3dAPHWz3O/8GrvwCTwb80oOQEZ0w3V
N6FVf52ugeo11y1pvxb6fCU3RcVn7KoO74DzCWYKgYGEWffsXjODZXQS4QTAOrLSEPrIHzR4g4WJ
gMEzMJr3R0K4mqKDZjsO+EziZDPb/i9UHMkCUmABDxb4ZjsobruWv7LyEf7F1J+c3C2xh+sfnmUY
W6T/VykUyG42nwtgZ8eh4b4kVLCv7AyWTQ2sMjHnfdcOv2tugLmYshv0ARTcZboYshRcQyv0sRgn
fXw86zJzJRMiquA5nhnnuCBtE3EU2mmOGT6rA3NGzxLiWIaugRQkPUZ3K1prBnIdZVG9akxmxgQx
r2BUymM4JORI2V2ilo3HCP7x4p1jcBR9cnL0GG7Z3bRHyyApdhQm4eR3BqtNfyMW1SigPJjDObj/
hy1BEccAPtexsrTHWRouGi0ZjDdI0B8/e1ppWAhB/vsRb4wLOTuSI+Xi48AqpCTYOt5nc1WaRXf0
WiTzbXWXfUg9r/G8XZqi2NmJNNZdXH2pBNg/TCLsQmpojsP9TSCqkSTD2vXYohjDMYWctMNpuU1Z
tlfaHvdVmDDL4Z75L0E6lNgiHB/kXUjA5SSQjYwjIE7YEN3x8cBecBN0drSTEGx0V2V7Cd0HiVqF
RadM2f+3MqyPmWd8SAM4T3f/6vESLfgpq4N8PcvqmDVtfZyrtD6Gev4MPYolZ0BYxiBKrAffbxdN
PPcI8O/vMlGpzcoSc33kx6tJGeec7ytnn4fc+LE5HPtElsfi/oyw9O2MOXhX1MOPUIHZ5SvcnPeH
Zga14tbWO5HRFZcTIvker+dlxKXy8RQK3poxXbBr6wkDSFGkUKF4FqUzgRI+XdDobjrXGneZUNtA
tm7Dp9F+pIKc6n9fGmlUHjmk7k4Kj3y6lC7vbnEysvz4eJjucda6+SjxGv57OezdcFH7uVyNsyjr
Te86Hb0GQPqKVJCDbIsv/JHwIZirobVXJddxdXHuzr806M7YGAj7CO/QpJGNJ/c1K+DwAbxDNgKf
+EJUWbGz6ODW9kgS71waqyw0w3PJxOpcatiGeWSKTQvCmZO8QLDRBXKTpN9zaMVHhnyEfxZSLmW9
z/3W3Hh4mcAqhfh+iJoYixCTNbsHooC4gBXm73EwyBSEY0EyffRnsvuNDlOsZWjWx7Gvlzgf0nnZ
3c2t4UN3/ng6Z27THR9QVv/x6j/Wprq7xB6vPlibXmvlaydmVGFM2O6JEN89XnfS2uKkuOMqTX8I
CSh5vPx4eHz7xzPSNNwl+Rrhvz/99//8e3z808aw6mU1kNj+78XHP8Ijxo/737cTMvBX9pgDDvy/
nw1uBT/84+/8+0m8qfzw7Jn8l/uP9N9fTCHyrLV2P/CxYA5+/GlheLvO09ymE0yutQ2/8PGsvD/7
78vHs8dr/+/vIeUoN8NQvz1efzyMyZ16+N+/JTjB27Q6vT5emrNyXsuq+er6mlY5jImni9DRP778
72HOaaSbueXTfjzlmj5g+tNgSErn0FjU4mnbeXC6WuhMTXtSpuGe0VD6mHe8blP0ebXVlUXgoQ7C
hXnfBWIydpeI4/7qHEqZToD5Z5X/mxsRxhouzluE/XunqucVZk3nqZ8sokniWp99/DX4M0HCVAxn
ZIdxzxV4MEYEVnYxfpemNrdzWrE+DbE5eStjYNubmV8hrcs1ZdRBn/1SBVAqcfZKLuTw7+dg2VWg
hkyXa49flN+d7i/Ss28IVpB9aqxccRp/NEzsF4ZPRr05B59R8ORZ5qbR7Vesk/IQTy3GNtui+4/7
tzKnpRuwgOfKzzB3ZntiKv2tGXkvdY+4qJ7bHa3V00zmZhapifRGwklHhieOBahAllilSRRekv+9
cvxY4RoGBTSyBM6aaCUVUZQqqMijLNuv7GVU7S0j+mYhHIf6KXlyGv1k58j7XW9dVSSAcP/8VsqK
t2lP4xECuVede8hnIpg98DCxRmFBY8ewiBkLEzFJhdTTlBpqbWHbP1WO+KmH62DWz3HRjlviHkiJ
DsLoKVDNl6oxnRVh+0ckw6vRE2MzmCNhkrU+Jnn6ixAlo5IBn+xdlji4KxuL2LoiNDlo6uiYSLQJ
GbWRVY8GGTHfPlGwu1S9wfRpn4EZQbzO4tMjlNma9pNqUCM55imKeoFTNc+W2dAA5WurejUA7+P2
fMnFn8ZNoNbQAm8sL0kWhdeUyzmz/IUyVbCNEolTv8CHAwFxaXUtN3tZMNayiothSPKH4vkbjWNx
CVwcTK4Mj5XSGToyNd4chGdZJT5ABnXHwCUdG/IW1Y7bNueSpFE4xOZ+wi3P6Ond4Ec4eow+FiJW
rAHjUK9nt3Q3TUBSbWeLX3S3+Ouk3WyTwFbXDHLRQMlXG6zlxYC9Fe4nXnLWmwjSWzaKFRyLpqF3
ZwRWrSXTAf4ge6WhmTADwq3I2cseY3VDx4SrO6I2QGpw9KX/puywW+D3ngyyMzxzlQ8VIBAE9ctM
1+6+8mtxIkiaO1ElqIMJvHFip1vMTBJRRaU/g5xEqJJ4wZWTk6/eMx/qQCct3CqU4JgS1Olj+ENb
ojyEXwUpWtc23uaxBKbv2ZchYcLQaSPbFWZzIU8XqYtnFYsuTfUyn1S18b0u2qJ9jVZp4X6OpamW
nUsgcppR7w8scGkrlrOVfTgg+ECmDR5gXxqntKFIlUldLjF7bwyj7Jh+EIgdNOPIGKuetvCvnzzI
DbjHmckw59oPQwf6sRs5akqCB+qGDjK0L6XNWrgwXUp73/dgV3BhLs1fdw2YMIBTGrw79HVM9Mv5
b80q2Wiyn0Yj/g6jdg+k5eHA7RN/W/nItSrQXIkXVZxG/PtIg443rPR3msUbXXstwQWEDaQZNrh0
TIGZOFkLQRI5p0eY14q53wmdU7gSCLa5dd6RXFJPUBiaeZv3GQlR9vgHZ+V04wqIEEYNw0K2GsBH
kbebaVQFUQSVvzfo5iwU30ewU9fEB5FkKQowx7TfXQMydYWvZd9Yg0cJZES7ScVHDO3jKony9KXX
zp/YOzfi0uXscQwFxpE6In+aGys6p42D+c2jNpMVp/b9LBqddty32roGwI3VIlIVO8pg6zsTskwK
5XN7fyDEMHUZzdV9cOiDyN0arTx1kSjO/x7sex6xE/2N25QCiyXE2oxGVn8Li1nqNmjTU1MjU/Gy
fBmwDgxYATIcJGfLG4vh2CGcP9JQ6pUdsr+oklg2KOiAFVRcqe7VpL31ZLKPJJMVO6vQIxg1xA2y
okls3flTDTgza/c9hKmFJg3VykmcIGiYNXlqr97hQfibEhEWoy3iqtMw3YBLT5C5crU2ppzBUDTu
XHP4NdVzug9ixfeqlkYcdWvuK/aaV9ehyMRaDHYCfCciCwXs1zEDzEuYTbbxs6T7PVbqt22SUFxQ
7NQmJjKpa0je/vTd2M5+8p3tRAIMs9BwoTGng/3It4oK9smyk0VOL4OXmSPSHhzUNXL+kdmJS+pw
/TH3+TmNWWokEMIAyXkGhxtGD+IlQSuyd0Z5JadX0tnFukx7b826+SfDRm9JcYt2B8e9oWebbU4k
jzXERmlv697mGjVwZkZ8T4fL47Xl7ZvSK2UqqV8Dtk7cUPmyKqxg0+VvjLwxH0WbASBkNIekUnlB
yUg9K5eBGC9jAtrFRGSxHqt7jxWWYEhLgpCNQT+l3bGfSGqDcXItqACT0pA36YjfWRFx0LmqOENf
/VG0ZL1MDF9AQqiNx9RsTZ0MeghE6lpOIty0hUUeEF1Ik2TLsRmLY8AyfQ08yFoliUu2lVQHlWqy
UpjULz3Uz9cuuiPR1LM1wwrSOdE24m6JUSIDV/ITS0f1rFggEYtdk/BV1/WyYeS1aVwEbHioTxqN
+F4lxZ/RSsQSLJW74JxgwVM6X2UZ2Vt3lFxjmXXtLDnH6z7AhMxCbc9cZtp7gyyOBKiAkRLxHuYe
hKBQfxnoKY9tn0cnHUXJpkRTiRrLZtmmYeIE6P4ujALMU1G2hHLHOQBreth4sq9W1BCEZQxN/nQj
E2teFKxXd4kHp52rrQm3yNf2DueWfHLiZyWd6kWUYOXyxH5Co1C/oI0vyNGAGWANP+UQi1cvz4cz
4Tw/Od3a1z4cKOu9tF5E8V9b5dWPbFDklQhDL837lyjjqlXv28XBUY3epyUzhpYo7RH25l8jK4+h
6NcSXB4pA8GPauqSuwiQKQlwKWdq9DXEk4e9ASCHwSjJi/N8R3LYuAqscb46vM0gESCJljUl5MQ3
AnlebqY2/fS02pd5qG7CT5MLO9NLrwVYgnLYMYKykKOVf3uvV0tnkMnGrcy/RX/NEfGf2vGLgUR3
LnJsWoB7T1FaR4e8An/iASdd55nem1Y3cHaZ2DeMAcoGy6wRBcy2QtTDbouyc7pj2iM1siSheakT
2EaO8Lm0U6Z4HLgH0/6dhcPamxTcCvKa124W0+DG/aftNBffrpqLZzEujKte70l02495vdEZZqVi
mjeGSP0nBRmAfFp/z9J2p/rxGRZvf5lyaXIHsdRGNJO9SODkEocT7NHupVvHNKNT2VLDjvUPaWPK
txleoqqMdpWwv4LedPZR7py1wxjB0c4a2qzcmtOA6ZZ9E4b9lCY+dE+VTr6x1jEQDYKReDGIDGU9
bkvzThpMM0J3yn5A4k/UWZC43HBjMoNkr90doYd4nAmtkmN+VVx1LfDAtyzzyIuLCceCtORu7PqO
nWQFhtBkIvCHUDNz7IbdLMt4j5RnP6cl5M2wRFbFlWKU/sZhVLXyGnzmsrijuOLpPW0t7+jgWIDq
g5Q51VVEwAg5WrrLxItVVmtA64hTUbdsxR3WwKIqWyToHa8R43FoW4RaBSzeLLDNXJE00g9fMfhQ
6XPoAhRAVt150bflxqDnQWx5nePBPs0o+iAfrGy67KUgbHyThNxGzQoOqe0OZ9JXwJAOrbm495/H
mXYZuWvMksDLPm1GrHs3jD6TMVZn6a2tNE+fEo1ZpBxC6iQfqlJKnjf7Nbo7Olpwz4i1Hd3Wp3E6
IJym8cu7AkGuJ7dOlm0RYaI49/U+LiTuzy6YNiOAotVYPOV5G1xk6y8Rn+g3s1vC0DA+LM1WJpC3
HAbvxnD074la8VQ3NJ4M105hHs9r0HfNlg8m3kn3I268eG1ksfHpj39Aw/kfVv5bTPcEHk9PJzdU
4V7WM3u4BDBuVqTntMYBY7k1lBHdneO+sJ7V+CoKGwMEsoRzmofFpeq5kjDK3xYITm5VOjAeKjP/
rMqLF9LLJSGq6RCyG5Vt19/gesZ/p1IGFyODKa08xKs+mSFZaHD8CsYLyoNEHsAMPQHGdE4dSdob
GczBgrIxukTmjbXXqZrMXQLfaCfn+VWkfX5iRTE9S3dewiGl1xhy1k+e++MeQ3R7PDC22xGy9S0a
h+UdafKIUINsSe2OGSiZXiGP6jP3A/XsKpOA7PQTxJrN1FqxoUlRpQVG1J1nwmXoCwy5Qg3E2+rU
t8YprKURDGTQjgM79rl0lk2J9jkUY7inYhBM5WL5ZM+rwdtEaBfXbu1M68AnJ3xIq/zkpN26L8L5
WDMoJoPFJDjKvKdKgR42O491M7k0EBDj8VagGxlZUra5Dk94RzWhKIi3MzF+Z+3YsjMifObB4PNo
WMlJ71YKMue2reBSDamdbKyQsaJ1LMpEvNQkxpG16GBagoeO/8OpYXvCt1jYmUf9HpP41htxcsrC
+qlInWyXsmBgAjotfUf8YPnOVcStsw10jGrlk7F8dZoJ6Pbk5xu7jAewdrlcphPLIMv7Qotq7L1U
QLm1sgN6A3l8PBiSYE2heWMEKKlbNTVrH+HNq+KMJ7KkG3ARmOowZeHPOk6+DcybT6XjIJWsxR4x
VbOYYmekZKyhXxdVtZpGhwxSabM5bv1kX/WJXsqqTbbBPLQ7TxANCgif8mTSzF7T+46fYFfPA+4a
d9t+pDpss/AHIPxzCTV1MTujPBICIViK1D8wxvYcElG2Tg3ra3JBvUxTOR6I+c22uRUCZPWrmz0P
8lKpTF/jGDjsBBJ2qhwicbkKbcHHmisFiAb1UPoxdYbFRRLUkUOg2jIOc0qhHGy5YCJx9ZJfkf23
DZTzETUjuj6//NkY+EO1q3OIMK5Yxhxio+vvaax9rt4Y/sbUaZEMOHIDpf61snJ5bigpvCrbDn5P
CirX0T0WGKYD26JX2Q6P/WsN4GsVR7azHIOR2qMPfdL/+mGfF5C8+shsL8PRrILvcIBElLaxt7K9
6dX1K3c/9ANBGB1iBRsRclXXfKI9eWNNiE5gQPCG1Kb3oGX4Ceva+Y/vosJtWI7TPYqGe9zUbgkF
WLKfQPiOGaRPGrGJ81JiWAiQrNMVFT0o4h4RHnOt2ebTj9uFI4d6VYDpb+N1Z0H4xOmxc3sRgXmy
9SKOmp1wScOsmhReIjrTbRnP90gYsdIC0TuBoGOYsP0UW99t3L+jucc/QkyaSchd5jwZlqVgoRu7
xizXMOdIotXMf/x4OMvK+Kkr/TuxmYVUQzIsazDiCzG71r4xpis4v+gsjEKerKYnahBlBgtNlqit
ZW1qx87W3O/vp269LHQlN47+Ab6bMiU4tH3F9d6FvUQoJLf6IFm4US52DuVUNo0gP2pyax0c8n5s
I7lkJEMtgb5OjMu+YZtbNXm4KPL0B4wxJrXM+GlS0fOIiVZOh5dSztNBAHwv4ik4Jt7Gsjq040ZX
r4Ka4ZftRT1E9cwmyKZ2CMmMIe1zjzo0Xv+HeThZMg6cJIzS43pkyVYWzS/WZP52ShzGWgbWGqqg
dWJDw8pItK08SHXaGeLnluES4PJxOeBeOBoKlKiu++e2SKEMFAlyiMFwX8j0DWy3PCCDVUDyJmvV
pgLg4r2vNxisqT5zdtMdjWdkuBaAKy3x3MIBN1oqxyr4SI0oZLwo6m1LlPeqFTPx2TFxnXdOMR+W
xtcg6U3M1rmq2jpgvyPqxzVHallE4hKT1AIjlLtM0845uahy9tVYPUVB35zqOmfy05EuGATUnH6v
T1yECc2Ii+haZsxBMmZrWU7YANySVyooycHqIJZJO0BUdr5y8fKz/EzWSS+j7WxWyCnIzWybYGVU
rbwMwfxqsSm7T6SCg2Xf86AHyOJ2yBs3ion23zegKMXWa1vM8A8xzLuTX2C6GX8No20t87wxlp3D
eA/OaRwR59dSviWN9UUoQMmWo/7T0bRvtajjpdF810WXnpDYhZvAy/+M3n3URebyLsdy74Vjs7Jx
EW7cMP6C+XaN88fclkH2ZLMn61LMvwNHNXFG/t4iEnapI/Yv5Lh15AcL49h5OYUs1kLCHWuX62z1
zZ6XJquifIlnIDgkPkzb0MgZLAh9JqyCGcYypxD5CMb91MvgUFi9tbS8nE8nhCYj0qpdY+A/RLPz
SwY5RFYA+Qct/B4hv7W2MzXs2zofaNC5lFBH3ur4rxXI5ma63j0ROJTEcoN59xPOTJDgC2aOEQ01
AtUI20ji3G+sVbQHYP+zL2V2TPrpJuoAMncrTiXOgmXuN2wIZ/rhsEOGNXoO7zH1QAaI+zAV7m/Q
Vs3KLXo+ZfDrhEKqhe9BAy1UdMfUG18lRmITT+uGkSP3AzWFR+3w67k69PGPtD1MU1euElaO12hK
d06ApIsJbbJy7ykpAcuWIvUPSRXCLp2sZh8akEFzxn4b5f40JyM8kn1CdGU2ZvvAvZDHiuqIKw5h
f4nlwZSwI44Au+NELuWHE8TjAWNfsxWz6S8b1k/a9VnoO61ARSK47rt9dHw8wPX/I5itMfvL2g3D
i2zPTuYpDoV7SqXzRU1p/i6le/NiM72kUxturDQ7B2rMub8qa81ISG3qmP4HxxkfcBeX9Jr+jnlL
9pFHzWUeoXuVDMFycV+P9clrj5yVgqnMD3Zd7duiK8kVS+S+1t7NqQO9tVsuWnPRst5bcstIEwWq
uNe/e8q1QYYfMRnlqxQg1lYXbrGsIliC0+S85UENArP7ZYNyfhWMhLasy1B4KKe9VIN8paia9tok
3m6uy/eaGmlKiVtXEcHwGMHXcVDQpom044o0uktVMDCdQgz2Lfk1KfEPB2lyFx10TG/YkqqcdQWt
wIwLw4Ji3wI0OCGZ29yF7GvCZMNblzZqaWhhkvQQfQYI15amD3jP1XgP7qETS9LOdq3dOEcNwWwR
0Yv1OeO3AiwCg4bR2kiHnmZuzHM0W9wHA7GtEnYxU2HkQB5VcPajYts1Ea0O/nI+4/j5Usalv8lJ
dFm79yCITthMaNI6PlfALU3tRoeSWnqvSlzmPpi5BcjrCwE/xk4nd5IafbmRP09NAJJYTeklwjKY
5vgn7MSCv8+ekhWU7vazcGmVDbDEnbP0TDdfOdYs9n3dj5sQi9cqNOMFdhDFSNP/UXKuPFXWJCkV
0n2NgupaCeNSTVLtB7/oLgBAQR+ItDyPnJepo62DVzWITXQMCAEtXFpc0t4dlh2pPqciFnw8qre3
si65WtVmvnxc+ENFNxkYsEib3ibnJNWXbKJUNFvx1CT51bEZ+s4ugCojV0c+TBDAHJfrRAhzJ4rh
zFS+XcpW+i9ALP0VUL6XpqZGiUfER6pgM6Qy66vORf2UBd1aNa37M2TQssQKxI+Ev2Ndg0x+N9Wu
V9+96N3X1jH7pzDvX+sO/RT9sL0snKR898r0u/F99d00zPe8KVrMEj2sZ9AKZ/N0Uobv7DtbF+fQ
drdzpMVPboM1GkQ7h8DbpIfBAccYDVNwSQs0JXHSVEutBhJg2nJvsEqPM/u1y6LntJo5iEy686lx
xBKD9IRksXIuveT+Eee9d1ViVssUEEHDKO/a3h8msypxy0r95OrRZj5gum8zqvFFOr7jk4vuPS5Y
jbF8moSjd50WfytRkPWRB61P04+gyJ300xhZyUWaZsW64RmmJQn39G9HjznnKsTMwPieYGebnO21
kQzBitba27edzDAB4G2bBXW/REubU9Sig2tgKPQ0dfYIUF0kxaflWVfcycYW22a6sSUiNy73n4E1
e1TkTb/PmjFZ9Zks1rNd+DioUnJi8Dq9FNX8V3B8Z6GqX91ocHYtffSi4FyeTWVex/9xdx67sSvZ
tv2X12eBQc/GfY30yXSyKW11iG3pPYPu698gdW6dXRsXVXjdCwiEUkrLJIMRa8055sDwE9uEyagT
fE09SooLcRIIWwxH0lqd/BNZJ3RZpuiMoTG5auIc1DS3ixb+bRK7j20aFLfeKuDvdRx1OIaak2P5
6qUz8uaqNemRXKZn3SStusOZc3TqmglNa641mxmXcAP9dRjdJ4r9rdc54cbAIrAai8B/RiN8N3qn
X6lJlZwqy08ftYYTviBdZ2PrERUyqnkXNy4o/mkYdIdQy870aFljld0hc8W4k3GrPRbDYgo2N5VM
rfNgBc1VqupFMGZsGllo23S+iigppVsriFDeoW3qaWCZ6VRQF5TtU6AU6qMbeo21x2yVfk8oT63h
ojYPTfdQtGl6TjEXsPBMxDvCRAzcom7xgk39G+vFrr/4peF80cm6ofvDRVFQ/mF2aNNdCoI1NUv5
NR9ipItWaXiZaD5YEagnreaa4MJ4VrGD2/1YnFr05HwrDE5J2oUPBG+9FA5zPUOEVEjmjUODCuSG
fIy5fj9gg3gUOsntMEI8I26iUxyL6NSN5La3FX6jxuyBsAY9Ry2boGW9rUx9f0il3HcdLODKNeMn
H2EcWMatzbg4A8Wnk0UB4zBaQU9JJvN6BVtg6erBvSYKhXph45/51nMcjNWccZ7kH6nPRARYR/SY
5VLbN3RH7/S2kek9UtmzjOSmZQjuspbQY7u8Z3JePUMXqLuDgm3oYgTqK5FO2a9Cr7gE2uaDJan0
dY3Ks/qOfqUr9Jj0TIYInBu3I5SoTSGzazF1EfMnluhFUqoXlVr/Kkjkc4tAmf2aR29hRXmncvCL
9WO9M8Sos6IVa5NJaEdk0aVM0nqTocqkD+UyCMem/1Bn1lcnsIp9aHXPmhLc6hDBrUzyYe9bDYs2
n5epjfTRHB3nRJ+ejKMY/ChxC/4hTwH/dMbYPfa4S3p8B+9WTeETjPqjwG1Io0SzVpyTuDx84h9I
RWo064fEp2D526SgNrVsYlPYVyMw1As0pk2wUegHvadGVZ9g3nN9TXL1va2BtnZZ6BBoj7xPNiHR
yEqXXYhOR7ttmvI15OCm2JvcEVOROmTOS6opsI9lEwjS3t3y20iLaIyEeg5j0Ael45qepk+ShZyF
vrOhVa9n+ncHqdBrQwmH2YBZrW3bqdFU9MMT0VDFSWn9nwPloKfIj6ddmSNUcJd6VY7GNCeLid4N
5SurbrKzM/6ybWUYNrqOshOojFhDuJP7qp1dB1Gsv5pkZ68jrdMJkej010qof920Sq530OLGXZ12
8qAWyMLTfMiOYz9iFsiCj1Hq0WtaPrnEAdw7zQ+eer1HcxHHj25PbDPgg30Z+i9UdcYz4TYh8jzX
fkxyP7yLpRchh9Lr/Hzt4vt8CdPp3LqmTTklGV8S8JIKJrNTnSLCYJmjn0Dhs8Rw6+p98mlhYS4o
PbyZ3b6uqTm4qNkAC0iynInANUxE2PksL5/Metg3We/gL0nzq0nm/TnX6eSOSM23HWBBqL5cVCuz
Ka5akf2i1ODsK01FwaD1+pEZOacEk43VkNHg90eFYYaZ7lpth2kHuJ+qvjDHi8WEf10Wfcf8ThGg
5Y321k0seUtIlPeR3kMrHfnEG/s11rW7mZCHbGUS9occGdqqbhP/jOy73dLVpMHq19YtQVHswIHu
pH/qAia8WSN/8XVSIAyahgNJ6rs8S+ZLsdAfWOkaDywrJZYf85QRLrSF25lsjbfRzJKXKlDqF+Zv
BLcrabg3S+ZHfc4au5/a6WoOFMra0X6TuipfkdiyxLWz8ZHWjriC8dzIxI4vWDhMOpDjR2214rJs
lE7Q7MEDSf2Cv9EmOxCY1e1JZDjxXaUeaj3x5JteJGXyWDa+foLhzpgmWNZYtv4yiefWVbQ38T1t
5NUZ3OAeKlpAWtT4NlgkyqemXeBvC/ubrJv+ljnTGQes73ogb2JjNVE32OUjU9QJ4ytt4lzdNVXd
LESDk5pMXJX1hnC2MtIepJF+jV20l0Nc6m/opEJEds9tx4okJo1gV+hdfQmb/GYbnXJjwYAIKOyo
8UxxfRKB4jUl3zzQlDcypOTB6GwQinb3hZWFOGIc00+U7ILDMIiM+GA8M3U65VsXHSiFk8SwyApE
WbvVAr/aFHjncJvV95Cq+Jpm91eiy8LXST5YbZhtMf7326mRP7uyfRpL4WwGA1g0pAqvK3QTeFxA
DGSlniSZoStzVKYN1wln32tG92m4nFORCDN6+PTUk4PE7X+SR/+4+X9fioyff8sq/V9HNDUBjv7m
TJ7zof5Kc5pjpf7r/6y/ptGvogYV9Hsu0+ej/kKaCmH8Q+iOsLGpokM1Dcysf0FNhWb8A4CWiqUU
G6tmzsGyf0FNDQKbAAUBdVHBJup0Af6OZdL+YeoE0toIRyGGYfH//4ll+pMApPK2KPcSe2vrWOI1
4w9KYDuhpq6kHK55r7soaNQdGZ8GAsNygPOOQqwwhhzKTeRsqsh00KtBBxFtVO4jXz6j+81eMjX9
HmTFuRsIMfH1/BpZISU8dAZUj1C9KJ5vjB8R3pt9yKXkOLjGAfnJa+84wy2Px+HmztXn376Iv47Y
30mn5mxC/jyQP7N05/2tupqNQVkFemr9AcWBuFYmbii7a4BQYM64W2ut8X0yyIQiziA/F7YdbgTw
+H2OfnotZeOc634Q1zI0frbhVJ7cobsVrMAumkjzgy6Vdgef0rrUSblV+1o+kOptrF1Aogcxz/1r
x08vvuP/INM9YvWcPzEWixc7w9citAaAYFwSa+Xk7Z520C9qtz06a0ebEQRbJUfPE6DyO+myj08g
PuR6sBubekVCROaAPpj664OvKM5muVDLwXVWaEnDU7g1oSWzTnaUZ2sqda4nY4fdqo7+wz61/jBe
zwcLHBJrBpKYcFD+xFgYkR1iyx7bazCN7a7Ds7ZzO0NS2bSDly5QGWMpNSuTwZuNlGhPxe2jLfof
jhE0e4IdNTTOJZPuRL11HQuotmhpG1lUFat4Xw+1+UzGUPIkUNSwo7VX1mj4K33znfY18pDUQtlR
dvkpGNRtYDgT2fPxhIZf7Zku1GTJWPHzkGIbRB0dUKEJS0HFgt69MYAmqLimsqhyxUopnPRG83Gj
yq6NN5hkSGvRevGi2+xLd3pwcAfeqW+gCETX38LLvySiuI2d9OyS0BUSNdpDqJkEDzi0Gllo3rX2
WpmyOut6+ozQtif/6b833RwlNY50Dv79Mf4nH4bvwzZ01eYotziHoVr8K27DZirSU75orrn5LQmm
4uQkNQimLiYtI0QDHPsaKxRWr5ehM6JZ8bu1/HxbaeGJ1cRcVjOvsjXUc9TmWz1kUdxuXAiP93//
Pmc//u+nIogGWzg24dmMMWzmw+o3gI6pDgFMkCC/qprSeHFiXnIrM7cmNqIN7UP3P7zcQjH+8/Vc
ICu2AewDhewfp37J8T9VdVhcNzTbwpsiflYtekyFKN2tqIVxHVv6CJE+uc8VJxSi5Aa+F1YOVyX7
Qxrqk/2kj8xDWl3NjkjZGc7sbzEUrLSNlHsRpviSIMbsC5+Yp8Yd7Usx0dQpNcCI+POt/wA6Xcaq
f/1AnGuogQzdsKz5avKvO9BmhR5iOcISbugfNpTpE1Zx5jCOqBmuAvhe4PG3zAy62aqqnHVGolM9
wTLFRvAUoUfbdIAHWlyxCHkYDZtSPCybxEAvQcHgiCgShZqYaCeqE/Ed5EmsG5pLmqwZ2QWfzs6n
ftfjmYn9ikAuhzi7KAOlPs1QdTWq8GvUdnpVbTp1VPntN5c+HC0VbxR+eBXxjBltUwcffsskfmoY
ArDwBjTOV76ZEBjbp3gZXGjHQhs8Ac9yrTDdbRvqyUqtEozEBfVTfew4PquXMZkOATnlJ7/I+1Vp
tPn13x+3f+K76C4CK+byCEMcL5m9cFt+O3BVlvq5afrKZXTWLQLulVDM/tEx63eWNwy8XQwhrXb6
jRaOPxK67T/1TGxQhfdfq8QWEKUN60ZStnpMevr7rWb7T/Go0GqY79s160FXxh/Mi69Goh8HzYo/
4sIhVRN9/i0Jx/GhStHZ12bKSJRbBgpJ31655ZNR4XVN0eZjNmSVplXjQ1xSLJ+SSW4gWSnHIBfP
vZYYO+SaxgGwwMz2VvODYuL1yg2UP8SLbhUlJ7ZjiqqtYeXpNTBpG/r1ly4ZMFoCnL4b9iOt9eHN
acz2oor/wHEhamI+dP/l0NYNnREBNCQLIq4qM3fjt11s1U6k1hTXLy1pVusKjRXOGClOajOQxxRE
Yp9OlnNY/rFsBsf3lbUy36dWcGru/n6M8JXv5VTWv/3pt7uwWBDVannyv5+tazJcieT3bj6fd/m3
n8a8xG/3nCzKzERHGxgFXH21PBxLX3ZU8IP89sDlH58vubzBEATlDrbX/fNv+M94B3+/+OgmfBnk
8KpHVCeb//Ez/X3vv55X/MgCZ/Q+38O8F5bffnuz8y78fE/Lfz5fVJbZLRYbimVyT69fPRXz3ZY7
sL6Fmrv8uvxn2YzL7l9+pXq5SSrq6XYAaAv5nN8EZ0X3T5HAnWYi8mzkpRMMfZ2LRC1WyLRixcri
knnsvTOnXxhUk93Yvo5K/6sr6JjLRAdMM/1Sh9badMjq2yQEKkQLJkyGb/ikUZyDO0OawOp3GE4S
19SrDwcpbrQ5PINc9KnO37SI6Wphgj+QoG9qEexlnp244JcrKdIZLqBsdcA8q9CHHVJSvl4FFdOE
xNeumtYX63F47Okp0+ODd5RSrOktuen9Wf7e+oDoUXUFjpHutFnY7KjDc5/P/JaO54gczK1qTCha
QPKgMunbLPIM+oVNr1lvDRp3K/pRxd21m9fNka4c+dpI8rDqB9FpNxm4Izo9dB9qm5doDFqkbVLZ
Z5wGGwrl0R7d4VOoA60I0Lhx+n4Y6YeT1cXGHMtyFXXO2tQbY08AWLmO59y5wiVoitwvngyjCTq0
VZIAYEoqa9tERI67hnifZp2yo3uJbl+DoAmpJdHlSotxC1RTHmqr3jZ5rZ3NKgCJWSTviY8vtUHi
LtLhR2xCnjFq5DaW9hQHBNRUaB0mN3uaAoMd3JT7ym2AtXeekvsvxKWhyByidaEi+Jbdd5s6VJ2i
Y25FSjZTQTteNz4SDNh+AVWAlPKlmbNyGgrQikVyeGAJLH6MjNSu0hEL5Gx+s06UCC2PK/YpQW+H
1CklgtipN8Q+sh8Qek3x8D2q0qfMzpULlLTtWBj6obSHXSAUbCN21WCU5gBDftiv/faMIFtCvTYR
MwYE403rqA7aA/VJLu9hBQN83FsI9o+yimNG9Zw93U5o2oZYm3tUwYYMbmY3GUNxYr/SUClWkxbk
K4zGWYqGhJYrzqWpsNn5KM3xmx5rW9GwscJ/mLThl90nXjrcDfrxEDiwPFGaMo34KUfwfqbO4cGA
HNdFT1sV5dk21rpv0IXOqUJTV4meWq7zK2rM57xKnsF2A3tvcP6C1RD9qK0gSfqKOIF4vA9xWN36
0qCljmq8pOaO3LDetKz0JrV4DvVSW0saTVvMuVcFquS2iHG7RI2g9BC4u64yAs/1xbaL8xe9K/eq
Q+pgA8OGNHuDELUI1diI72LVGgyt8ZT+oIPmrLSy7be0j6dSDdb01ekgiO5K6SJZGb16BqsO/kJJ
EbdCqdPUemfBkBbYAFaYCAOvpwGRx/a3jgIxAxbOlya5j1JJWNmV4yHXdG/0R8QhieplgQZgm/Ra
1CgBuBUfgIyMt6EP8FdpNzqTjR1I/B2r9dZTx3LnWMF47V7sOEXEHG5VBkRCXul1TXO+WePIfmsO
8RUjvob2x8CfYjYvVcd6UEyEq+N/oVbGqTzkJZJYgcHNLV6ZbO3i2H3taePu8rQ4o1rFda9VXziG
0DLljnPQk6xamcTOAmufBBdo84visP9AtCfbEvXlzigiH7sALCNQ9A6toa2dZmIFfetZY4YKyiTP
D52qRWsNV+gmdp2ffQOplXeYb5TIPrEcIiMvgyfOno5Ma9oajnJXIJ6v6Tm8dbZBcwJ3FY0Bl7rW
HqvHZaicfk29UWWAxFJeUP9XUd6fzJxxMmVVNMVG/JjSu+60kb4NLY24RhZW03YxE73eW1ZJ3JwP
AcgHXEfWabMa2pjCfZt8JB0iMXZkQ2rWOm3foPEdhwQ0bw2wF+dFUlPJRTdtPhSVoh0HOHaruLSa
bT8NYhNaj+2kOVsdyAJaIfeEu0CuoHbhgCWOfEhVfU99Gy5HpZy6W9852ikr17bbms+Rmu4RbFR4
NJIAcDvZd1qdPed+ygx07hazLjr4eCD3wvwA+H+mPEiWaK6/mJpzRiuBjbkNj04XOuvRR7DbRNOz
VtkFH26o1lohhl2nf+UEQ3gmo9eEgRMZfKOh9K/2IbPqKaHXVfb0u4dZnp4SsOeq+WasJdkMMTdr
+jWA3J5WpBV9gdKwgpAM+9zFF6Po1ju2oyuSnm2ZTXtiC+XOtnETF8BHZWY6qyhMk12f9P7KiJT9
EAOz8eFBEBYDw0aN3GOvC2bQuv4s5gpw5KPmLzXK+mPRvkhFV5ibKNUmUyp75yL8aH2qvRQmHux4
eI47IuGK8KJ2/k+ZJz8FDRBEvcPBnICwCTG8qzkUQRHiP4mMHjZFGZpwMeSlwjW+MXpZsLaa1q2Z
v1lgHBAoQgruTFAINaum0KyOIS1Hl75R4AGZMb73ES6p0RfvmolH0lWNniK4q1zzplBxqHKPZbPc
RKgR3FQrHE6+CQlwedj8eMGO+e4EvHY3TbCfBjkcSsBP+yAJ4peoVX8tz9H040UpOvlWcT2d/Qea
17u2csPCl1NW5jly57HL0vabFSdw+cEZXYe2aM6p1P2NjvuP2G/kvPObsic0uzbX8EdNGZDo+Gm2
l1lfnGIq06vJTr8iOah/aJk4WVHTvoNsyrcOdIozZZf+oswSNleV2Qfyyd1yV3Y9YpIEVFEMRJTV
W58cQwrtj7TFEJotz9ZdYghw3zUbR3gKXPym5k7rOSGGGOio+qtfuu/mfE9VJjAl7PB9lGqzHdQg
PPeyNS9BwiWjNNzxYwrSbS+s6sdgz3JbWclnpjzoTtpkO4JVOXSdEI8qmc2r5W6q8aYbpfENaSsA
gyivb2MwKzKattr1ah3doerel3uak3GNs1B7kwEOzcimu58pTXANN4li5BvhdspHPvfsK7P+4QQk
bKuWHj+7da3stXHUDnZrKY9GpdFQnj+LEXLKqHnzbShcAxeeE96kXbieRabbrlPrlhW887LsIGgp
D1yuqrcUV8CW86A/VQnqO9PuY8AUWv21KMCzzc9aWlgrjKIwn8rETw9WYXSHXEbVU6oDRV7u4jLb
dULH/wpiADmYUIwrmPXkhClS2VbkVN6R4T0vdw0kbTFo2/eiUp1tXZpIEjnurvh7FKZq0viKq+Wv
HekotJCnHMuTPzUHJwjLA7gt9YlQ6+7zhfsO4KF0CFkJeA6zyayNFGN5Jh2aSNgRsXaoZsX33niD
x6J9xdmhEv5cq+cC/dBVozr4eYdcOaEXSr/FUSs3mHF9BCRKeMUn46x9pOHf3YL1ZS++ZejANobR
F5fR6PVLVwDyWl5iFo9wwKmWiHF+tNMFBFNz6SV9zCoe7W+IDT7fCk4lBn7ksU5bRxdRygaBrsM1
udHTs98dlnsx5TPXLa91LUCwnZc7qG7sfB2Vp+X9WH6jrjGYq9ckJWfebUwdiMPUfO066n7zZ85C
NClF4fpXmiUxDSbb3eSt6XzYfFnLPahD1KBWsurG4GmewhFpTIuG/aMZcFrMn9p0+4xkRSFuKcvp
U+va5TZkxPsSclQuzwFxCeUOqpCHwDFJ/ZiHpnlx/8WKCu7K+5havh50ds0DClfHg0OIqc1Iwy85
7eflVXwdwalWWIcoViLWBtXkdVHubjmYxvd4MPbL87SKKVaVbSWP5lhXXsA1d2dZSvzeBflxeZ5w
oJQQotp8bGice6MzVTsz5vRieoBZns+TBEi1I06Jx6kqjaOGrGsXF9Zagua5F3TLgCFA/nGwMJvq
GJ2IYdWezAqyBLzJr5w8MFB8y785IbN9NaSkYc8PULX0TF3SfE01DCeqxcLGD7X+QzSn5YEaCtBt
S13D43qebnU1bHaWk78u/ywLhw7zWFpXEjrb61Ca2eezxsn01PeqfInrxjrS3ze2BXjTr1bP5MYK
wFzW2U6qYXGcs5pfNQp8y9tXrRbOKoL7C8au4SbSyFwtb7Prho8WG/GzbHQdKCNhCsvf85CwBcLV
v5Qjcrgpj9tDP5jafbKNw/IWC30MNgAQxRkDsP5gBsQJL4+0Eidirpc6j1FsaYg/GKs//4FsQEtl
+O4MrdjDWJv2qmsl72pkbJan7IZw3DhTJE6KWgOrG8kXcy0WaQq21IcyFy1+2Uo8lE2kn6e2V8hw
5bMPZXikzDPdi9xkfSYQNceDO31Bzr0ScpweaHPIlWX4yXYoa82LYiN7JgXny+e7mpXNPoqmmxqZ
BnI1+gLLPxryLpLAzl+7yUKG5xJ6qyEp+Nqqq+XdSgSs26qJTEyCtMYx3FIj1oqnz72D43+Nkr9h
LPftqxk24eez1kK+9hRGn2kap96gp4jX5w+RKieNC/2HE1Ryp+s5h8xQWK9OHbE85f+KUMR6OcQk
LqvbctiNDktDLd6rWvh96Lh0w1DDAGNoNVAS8d76EASLMpWrVsLlIrX4QxGI5nFdVLgfCNQTud7N
Mn8b1Yll7oA50x/tOq6q8slVzeIY2zo+QZXFqjDEHrkaEeWuJCEBIMQtbqcnhMjGpcBLrDpIhXNW
sFxivlkIKh+0yJi2em+ZcEV6Y+MO1kiumfJhOyXtGSx0rOyc4rVw3GMU93gk/EqfZeeHOmcNCG3T
vtg6q+rAIC8INtKWSKXuWUmND8oYB5yS5l1qYbDWCGE6YOLQYFtyjjZmOWzDrpYeeTu4SiuIR8sm
yMixtaknzV9a7pEhB7pj+XUwSbSVnXaqBxLMncjPvL///uf9ljsvG11kufd5UxK/FuRApOdnXp5g
+fvU1bzG8uvff2QYxy1M0vFKGjGx4s0cP550AfCCEiet0sxBZM144bmIJraUdNsl+T23DeovESsg
RP7TvnDaexS+Z3S4mBBnKcKCrvQaaZReNW8wCDHXLUFMj3nSe8JvoAm20ZyaSKaFMwE1ZRftUusr
BsoRw4TAygDuYzUZRUneRSq5CAzx1uno8kuM+/MdujFpvWROiF8i4ZffEkB/I07RQXtGFr42gT94
rQpXT+EDQUsovGUzuuR9m264ohuj7dy+3YYgfrdR1b1HTVCcSClOZkpuY6O7NsyKYHX9jG2/2S+7
h7OsAX/Wo8ZLan9lKSwY4qp7XT4c1dHSyzDUqyUjR19MXmt8S/DLnAhj8Xe5Hb2KDgFr07Qvagzh
oUl4QNvX7CuhQo+LW3GOBMnVy9+W/+bNbBHXy00ox2R2qaxDNBqrHCs1E4WgbHV4EHxvoR5jKytZ
xRVpxicmQivgS0M0X780CX/WG+UhzPxuC2LnasTRBqDPXbFdfQtQpPEcRzYeUeuNVwRceIsc0AQ6
Wd/zkzDZUL2Cjzq/zuezmzWBscvtLBLAzgeTSDejPQo/PjS0DA/oLXKioBM+rKrCGaFrvbFMSg5x
BH/VnGyI8kQk4NeuH6WRy70a0kiNZYpOvLHPFshCvIeJ7a/oQtMQKV1lN9X9PTKinV1UzqEIXNdj
sWgg3fNCNa494aq1V3cDRUhwhWvTGQR+f9p6ZQnzjXCbETuobnnK4H/vm+ZHTM4MUBmM422lXw2c
R/u6sG7phNRFG/r7JzVpPiMXUhLpf+Qi04OgxK/04KhCo8McSJ5cXuv3KXKti5+e4fHYD0pRhadJ
S5kfxqVzlDz00vQdYUaNa+zqirTOODaNLSaKeBOJSO59uz400sLS7pNypHXJCJyNsGQdvQ6GzCk+
BlN3b01y1NpYT09AHMunaSQAJxoD62Jahb6LdaAlo8TiQRPS3vmFr3udFLrnD+3KHYeZ9OyzNObS
sHZHRd+jJshvDtbHvKJAHCTMrEvQiur4Ehi9/5AULkypNC3AoqTTk5JTZeR1Sq+W1GyTMI48hNk2
9ZVqQrAo0LFnqeaFhnsZ29LewRpmOLFNtFiyKtJ9oyenmCWyt2yyQX9wG1WwnNXOzjyAhTHD3d+b
ZIZO9QhU+TjQUZPoVXUdMDNI4T2lkHcrBPCWDDQbKIjYatV4qsIpb3cfppMIsKDaQ6gTu2w3kBoy
Jz6EOgudbcXMn/O6A7oVJuwgTdT7Xi/OWTtquHX+e1NYaASmGqMaidvffCTR8DbHfB1azuf77xvO
gKEDWCpLyEmo86S3bCg5QRux7xBVhuNCnWrb+BYhZt/9T5SqDqAIXQXzPimcgOkwjCkKNU7DaN4g
7lS2qj28Bwk9cao1KO0BfuC9RWkFsIByMMhgMLjzcT5T/BkSFXfsPFPR120wqcfeScaTiYYriQsX
dITP5MjmMgrxWH5ulpsqGhZM9/N/VMrnVtEXx37+JMsm0xVz4+fYnoZ/cuPKoEu3aFrTFSJEKEtT
cS069QV8CLg1n7ewbBzV/us3/5+/8WSkFoJl2CRxizvTEr23/GYMWFz+vrn8ppb2Jout8hDAZPaW
DTJoritV9hoYWrwLhVt7yyarGMd8ZmyfN5e/OQlurDgMjLWC7tzz9Y6LQZw1qxC17Yrh4FUG1kQL
VB9XzvzQRGMoCfWpWJtZNawVwx6OEzwqe0YXCtdJS5SFgPLoulEadRjbNbWnDE0LVNtNfXE3uolC
jaE++i2JP1ANilMvgDS2I+NFMPdglbZF7lDPjVL21bKxmK0jq4+yz10iswRfUOpSpZyPiuWTJDXn
kM9yXVUOWNYkQIPkqypNWEodANYR+t4CWluGLcnZuSmoGdII8R8or8kVXY90G4T94JEIMngIXXy6
AX1OCI+retiEg2OCTJElEoN2ZnOqaTnC/s/brpwN/jI9aqAUwI5AwTAyMDeVW3qyzrepDmGcWkHr
tVLTU/TOIKpDX76kcx74OJ8ry3Cw/PbH3wKLA9FtCSjQOC5kC7C8RG1wiacsBrRSQ94vkvxMr9CF
2YOZSglB60E3HfZ2prZ0d1mMaYXxkuRJtVOH2LkNlraTLHO/0oPJNhmBqxSmW0KYCHk49pVyruhJ
X+QQzVSEgL/rwcGypwRSls0hVDW7aAgr8MbaJaLF+pKhSj05nZ5ukufQdIenvAFbmqMxKHTs8bFL
Q1AP6S3hwFJXuNaa/Tgzi/uqxJDdKphMSMSmQOha1WxvoE0zy9gbZATYr9HGJ1b4kPVJBgpTy0i5
yQJKyiDTQJSYVxQv/aNGhXc7OAR6dmnfP9qmyTJKqP4htMadNin5Q1bnVIktxO8OmcyaS+umhslv
U3x5F66BGaqaR+sYk4qZdMlZoBPDUwlTwtLS5GyXAT740NFm4Kf7knbxDyAd5WW5RS2eKWDBoJLG
brJuXNN4GwC5jIotPsgks7YIlVFfaFn0NhjVdvm7XXZ0EbRQHC09qe91Vu+LIjaf3L74Uo+BtnET
nZpS1VoHbUQAo00m/i6zfiOMURzLSABwD/LmrcDusRmCnKbQ/F+U/njjU/BvpZvvmiwAM5MKuBYq
/mqIrmP9ZltwLR3X/VaR6MvsCeJCViR7VW1DSjm7KEOd3V4T7Ci3ZaM3kGo1prDHuEpQSpSF+NoC
z6FoYL4E0pcsDJh4YAwdH9ByU/9171WrOHeCHKIDnvELjRS5VYpQewjm33ClZtswGgpIBDmnjtkm
XpMY42OY1sqaxNRxDRYB/yFOJ3Z1A/00jcdVR+LEjPT0PXtiBErlWGN0MrVDk6c/sxolvMQffXe7
hN5G1FBsMyZlo+mIzggA6XbMG+Dmz8ztLnh2k+4QlLp6H5zIa4aEFGsrqBAVQ7nPhw5wpflMPVm9
No1i8ibAccXCGtDIQUwZcA9ewhQmGvw/f5UCaBhWbts81lUmT2Qi+j/1BBxw0yAl2oJ0IUmlKu81
DQ4ZFOnNmGJEX4N+RR79RGdKe4lCvX2xQGHaMSzmsY2P9SCbG7ywZ8seM0zTbX5ezvTIcvQTGBR7
pNU18hi+NS51+VOap/Kia/VluSVsRHuKWtG5sauVogfhWveheR3A+Btv9pDu66nIvvUudTa/i4Nr
lw5fqqEcz7RFqX2bun0kdUh7NOfN1E1nHKzuKQN0xorFZvyrOMjcOG0f0D6tJdIKwCt1v4l8a3yE
Yloeu5ktR5bMxi8Qi0DAyU6az9zT73L9XaNYuSKOAXCTCL85uLgVABr0teUXdFfWZmga0/PdoHhx
cayYVuV8BHMpgVJleaZBBP0lc61dmZgqrY9x/O6k1taZwumLSz7oNkrDbBM48BRKtWh2ijG2z21W
MYJWU/R9CCIwF7b1U4mrIdkpXR/smZ45XgE1iIEs/IIAEkq6E+Jikar7+P/YO4/tuLFty/5L9XEL
3jSqE4bhGDQiKYrqYEgpJbz3+Po392FmUlfv1qhR/dfBACIQHgGcs/dacw0LHldnflXGpMbRcYNG
XAjMWDdfnLD5a1PdS4eTJqnDULHqwubJnTk5z4v9BWH8eiAGDcmKbDbt/GVsDRR35vRn58BDHwHN
RWOQA+dKkL+lAQNcmwqw4xbZPVXLYuu2Eb3SZKFuQnlXd/+AMM+YOE9j0k1oBNAlWY6R7nufgDBJ
G6ZqNra1Ts8EbjqR/afej98rmsmvZbmMO8Q7xX0eMUoCaKxtijahj7Nk6ZcpaW/QJqYvdjK/6VmF
mRIA/TezA0nim81PbF20ZkJIO2t1pPgDorXLQNTUQPQRzFAidQglg0DWnRfPdZ/DldSklBHBQfMg
gEUe1n5rHidCNIy3PIlWUIEdXp7V2xluWn+uObMXqf0yuu70VPCfLy38B4kWQVFffOPEQYRU3vGr
fatnxW7oBmJFbNe51GP/VDX5s9FY/T611q+5WWHk903mNV2ffOq0zti1w6gdIQ6MrzzmS9ZCyuxJ
8bxvaRVvQeCjY++pby0BZOTItv3XVVhXtsRnWu4Xiw5/UZ7mRjfuIQkc8ijWbxobZEgMU8yilARr
BP6M4072sRyJ1uT6WsHty5x9bFKXscK8u6crzIRxNOetDcF7X5Wm99QuwK27qnRJQrbo6TmVd+6x
f5yoHq3A0TATgy17i6M0A5OufY8NjR5dOjN3jRZtt3BG/qObf+BYpAc7WfXV0uwKyvhowOEbPs+a
GW78qnBu06H72rYGMT+YP8+h1Dddv3W++W9zVUeHrneM5wnvPr7lwvhUcvHccDbNGfmW1su6et/S
2iCZuyKqz3XNPWTl6ESqXbntUkzp3Uphzq+a/gT3z9+kuIdOUe+DH9YIrzD1aLlFKkNdIak8LLx6
dbWHAGiHjaMWkfaefnH9qW4hgPh9ZW7/+gV7M9+RVvDsFt2884Os+9YlKbQIminORCqIX8m3oltP
TZZYJz3LYXmH9HHBQ+ys0Zk/xeus3Rn9eFBbjgutg2tKd+3KHgnICsiJ5tbO8RLrR7ZWP1rHsG8K
fv09kbZYuTvv24QkFtAZQzEAbcDd+55GRtOsL92M8MLwE/stGF9KQtpv3ckHIBl22pXk8wKISidS
Iv3S4Ub9a9FWB6h0P+lkPExpiLBQsxhaJOt80arlNo+N9CXRFu+iIZ/bxGUa3C/ZENzzryRkozfg
3KHZ+jk7ub4Fi7geaVOlT3lxatvOP7eL650jXXvqrIijsOuokLrmeleV2bV0mIp1M1nbEMFi/EX5
emPGjblRk+muGPpLmJunaeqCp9zQEMAkycNQIHvAwEIM2yYi/fAun5hWEYaqXdE/adcmZIDVTPt0
eilAel0pXvgEvXlgTYjF+NzG8aEIFiFNGKS9TXZNNmtX7ZOSx/ZOE5x5updMxxbJpOqzOUfWJpzK
PXFT9Zt0Hr8lcVPu7HRy97D2GaEVNBD4NPnVridAG9QXztq09DiByj+o8OKXScxH0lT8m4zy2K6G
RHkYfFjzzgS9pne7c2k3MO11aulREW+xTxl3YwfT00ya+TFbnO96XbgyhZ8ekdgXF5uhPel/RgLB
vzv0WGv45OFLBByLi3Ye/xHKiFKbjy5mCNy79rbyH4H8eMSAj+N3wdG5GKz21Ity5EEGyVCj9O9D
baeb6/CihcQjd1XCpS6korRW0dbi/HcTE/N+63TWk+3RZXFJXr43sV3vJkTYxyiYQ7h90ZYWfvet
mGgCDW3xJzUaumqGV9xOPqMl000+NbAjd7mdVkcHss0W0xgKANfJL3ZRLYBucPZpel4dO98w+O4H
5GKrNq0Q/WfraMf2rvYq4NSlTomFen3ZE/ZIMTf4rnOx0OMIwJ+X3rdeB7J2dIP7xLT6Q+3F42Wp
kgizHIRTo6Kfag70stzxraiaiOZtkQMoIuUh6LmGJdEXJ/Im3nCI6lvbVUbdXTH27XMdx8mmscby
wSRuaMtboP9kMBXiY/OmrBdIsT36huixTjPAMQhwMR1x+iqaVP/EH7idN1lPZ9S2mfjZ7a2Sihcl
YGENoMHOXUeM+0EM8bjWCW2xemRRg9lerKZvL7itXpyqXU4RAvwDIw5CpMFn7/Uyb7eQgttL68/t
hbnyneaiyQr76WVu82uTDdaJsQnhZLZJmS+NrQvDLK5u3VvcN+nDPDjgsjLtmsdmdudncJy1xY6v
VL4ANuR6DHsxP9hF312MJDwZeqE9hES3beaRv3JONey1zehRlsPnPrqBPlHc9b6V32nNapx6J35Q
N0HPRE5bmFuzzpe72syeo0T3nke9N5CXBq9j0rqPSfM6zoeZ0smnNKkoALuNeRjnqtvXdrb3K+ok
nnHs44o/TL3uRqsl/0RjqFM4B5N2xVfLpeObVs5Xxx2aT2nN2b4rCvc77ritVUXRU7Z45tbqsdFE
ydd0GIObxnHLYx/182uPLikt52BbFDYOfs3unjKHA5b2x9EPog5XvRNR+ivAQ9lh+cS3QVGq7eML
SphNtHzvoUMXuvUVODgc0zkMjySkzeckyW4XDP/3Vet7W8Yy7bceWfGoZyUSO8+8DDHGx2Dkm0iX
YX7FeAIHHD0FDSZvfmXMIulc7afBJuMZz/0jc4iS4KE2IF3KbY8OBQypHURXtUgI+ZH4mXEXROBe
7N57VgsS93YLNJ0pKebXqUAM1aRRekisGG+LG2DB0fRzGBORASlhhrOGAsaAWHzM+1g/Z+Fk7oqi
q79SqXrorfCL5kCt8LqRoRWngnRg+uoPfn5XfjUXTnfpECXIqQgOgztK6nmck/eWEwGwFEHKL7tk
z/1KoyZgJjA22oarlHEX1lpBxd5mrp4Uz1qQVRedam0aId3umdAEoAUxPpLG4tdtfTE1LMmkeKIh
n2zr1CPaK3vDuC4d08wq9xrGJmLuZ3bKMcm8bZ7yx0ECgbCg30buDLFgqBCZFTScIYlSd0Ob3dcA
UGAFjkHHHy3DyWsDJLl6Pj0qipjBJ3A12yCPvnYSKzZUXg09sgaFqFXh53Umh+gzk/wSd0te3iMw
2Y+eOd3iMdWr6D6Km+zFIZNwNPTpCoCEbmDRGfdtZHunxi+/GG1s3KNjuZQ9KF9rcMsXD8ZSOTcp
DZkm2ifLDGnMT5Pv83Lu0wME9vC5mZbpGZ8v05DsBy2s/qoBtn5kBlzQ3wvC3RxqlBeAemD2SZur
N9F4hSON39+BPIVRw9uWnQfkugITwskjP/bEJzDAYOF2GcUxi9iSRC9unaxNj4yBUEXPM+WzCjaS
N+nOc9z39wCKCpBrvoX4C0FKGz3V1gqfY8iqt7KOaOB4zk+LNrtbBgQ9Ww6jeCc4NKWfngunMq6U
qfRrQavlihyvP0+tRrJdsy8pS73BbV/2DfxNqLfha09N+EgHj3If03dqzg9Ji40Jy/xz2JvDo6XB
vC4AhJuMQwu91b8NGvw+oiyMy2DoiNvomp4cH+czlUqgIb6V3CSLRvk/c8zPpotcYF68/GkqDEr1
fvcDPOGLVyPTGYdkZfoKhY2mtn1DXa81zJDUydEH1F9fY4U4X53zjME0XdrlSDA5XhiKHoze9Mi6
McXLP496xJyge3W7yr5XN0HM8vdlNQJkrytqhlw180QP91xW8S3X8GZHZJa3i+n8YVPS2sKSfC2a
dT6HQzM9JPDjHwynhsmGBZDOzYCIiG5y6vjo/mc9/8yM7w6rEnC0ZMiO9GO8TY/w8kj33aLyEZFs
aDb3HhKI3jej64Rd61NPPQNHo/biDf3N2jn2DdY0otM0CwbOkFwQONefADPFNyV2fYKAAWgEOU2R
heIk5mb76BtxcMDbaO60vHoxV7Cz0Vo8NDhT9sTpcI71jRc3SZojoWYMGIwKLcNSH+mKIUZsE0gk
4Rpdczv4a5EEbXDGzV0QC1TW38gLcC9qoXVAABN8gZRcAgKZe50yQtU8IfY3Hr0B6iV8pHxTR7kL
hox5KAKIhFH77NuPpIjFbts/prJoAC9oNgokr3F3PV3VnWFc4knP3owSaSNMwnHvLisxmYxWKHVb
pMFzrkFzg1neKtLySC/a2Oc+jMh2rs37pAVVgNuvP44aZcNl0qZDt8zwnKmkYuAp/XM5xf6NkTRP
g+v5F0ra/iWI4nTXEXoAf6MqYDN11W2iletTlz7jms6hzST+YSym9hlpCBP5rje3oMJ+FC4yE3uJ
1x2cg/rs5Ig1XL8rjqjUzwGs3ken/Eb6TnRdRiUGXYb7KeGPGeov1jj01zBDepU1pnbSjOjTsmre
3VwN7vPS839PMIq9z6tJelu3dKSpUaOB69uvQTOub4BMOIJDK71RmwhEbt1qRSNOiWCjV2V8NmfD
vq8tyIW2sdrb0qm/WF1vPUzTj2kyhoe1I/FrhD9NLoPpXJlL3sDfrrBTLSQi5kGz81GXODYhFynx
mjfZpOuQe4YH/mh08k193IUDelG3Db2DIYdqTMyRiSfiPI1Ntw9HaWAnoX2Z1WK+o+rTnHtaq9Um
Rs5zRG97djNTvyumpN+1U/m5MKdmi9DYenOb9VislvtIkpmPSOpUVZb7wyZJdzMP6fxp8ppbRgfB
cUp05LZVlr7QDgzuEpGT+1Z7BpUPQN0ObOgmpCwAiqPSGp+B9JLECi81TNFCWvUgoZ30+M3yR9JE
THmS7i5PJ3vDcTGeDAoqZw+ch2WbwSd00yBAshgGsWwi9iKhAWvuw+obt6Dq0KyNrbXNYJxdLE2/
omau9lRK3e245Pq1grlzzQFlbYqUS6JhRd3TPLwVmpl8Mr2ue6oYImuR+Va6uv6SuHwVkVb+taZu
00awGmsBV63XkE9iunqy8uBKGWV8A+6Y3dTLiLDJaIHAQioD9sYpAwL/DWbUgRZitHylMPoEL3R+
ShoyDkYy3bemi2B5mIr23unMZJMS5LBdu9F5gQOIrLxy+y98JBpjSVp9G3r/pY2ix4S/+iF2VuqL
4J+GFfsJbRam7X3orgTEz/53ccmaqYdCO47yU66jedJLxDtU48Jnu0M7bYKG8+J8vrMEJhsnnTgH
qvyEybY9m7oRnrOb3LLJjc3Hcuf3Q/itd1K08bX7BXi1d1P17o/Jo/JrDDnKFxMBVpPr2idKyPVW
X8vsDeHia0Rz8lKuPMXEbPzk9sgTqkCLHjl/IrfPsPHlyI2oUdIqyInCeVILjTTqTbQG3tmcima3
esEKkclLbtUiGWhwNDFwP6ngxugsDY1UwnoYfpqcIk9NREINXLNMm4djSv2Vfvro70OXNrOlafuK
ThvyagMXZNKkqNkNAnF6cVuFBU3dsR/pZ2UaEzybwjaApIOeEvsW25pzEFwjIC292WYtbbwmDpgC
0Zk8+t/xoIFlosAFScwvDrQDuj2nNKC/DgVlkCSOlIcbezLfM7b/h7jwvNSAE779KJJyx6iwTf7o
f2UniEMYBMH/ViwK2BT/Dblw93P89uPbf3jIL7wF3bJwqRu2Z7t6gCf6H96C/m+ABQZILuY7x9d1
5RHuqqGP/8//spx/6brjcqtvmwjkSJf/+908vDsX39EYH+SMXzkEhiOEh3+zOLrYnz3XNAPLClzT
c8Qe/YvFERAdM8+2tq6xAMJGGOJeC3srop2/iZi/bBPEH9u00Dd1/I3MAi7KWezcto0YDsz2JSTC
DaE8GFM4oJL/0O7RS9VaW93Qz0ZR35JiWJmE7WjG/M2IR9qkU7eHaGBsJ84Lq95Vp1FbIVEZJdYi
76Ut4DoFKXlzgQHDsaucg0EFLIu667i4SFMdj9xXGo3lSpdqo6/nzorRV6X9kzXMzW3r2M++FRmH
ZggxwbRYevRp9MSWdNJ7pmUGMucbVBQdU+z22bGGzy0s+lcrmEjJnO8Css1PwTC11Bknwgm0tDr7
dnMfe9RbCR7P92Cj/oBiFO3DEB9OMnkG10j7DO6peND8gt55TN6eOfiXwWXoo6f5I6OfTZ8V7a40
9dfBQyhprJfAyY9VGNVvVdU9JPpyXes43nFFJYS4nNDHo5vD6yVC+BXm1Rsc4GHDIdHtGyBuxDoa
n4IIw4p6hBuRfMCQaN2afgk3zRmoyqCV2HodldR+dvNtm6LJCbMHZ4WQ0TNT2lsMtxPyhHITBDJB
tR0hNqSVtyTXbeO+q/G4ljcrokiMoj9cDWNER7Zfjo7gMmWImRHKYYJbl865n3TaYyV9jQZVL3F5
884Opj9Rlb3NKAuOwLv3EcHl5BDSURpmkjFSom4xlsQbxCJQGEP7BoMUlqOSxq7nZZSQwU7GEGO2
ORVljHq9t7H7m7LL9gD2QS4MZIwkHjIdq6enkK70hkYNlSqpy1draRHRtcEVRpa+0byMmlMUIIkE
ovwQibQ5z8aW0SBzW8aazz3xZLlh0QCBgJpPI/8Dfxmw5JSAmQET5Q81NJvQqfpb78k3s4ixnzRw
hj+ddgyvjVF9LxMbhqVejjcmFJ8NPNXpHNZck+wuwKopWbRZeFn1oKJiulBliJj8jKN1Z6FDUPxx
qouAdybrNSOVJIm8Y9I6Gd1HKUiS7AHrljlAaAMDhSCCjyZ6Cdxp3AYNiVdBrzOTLfQ7khq6Q9yZ
xT405vHa8itOyQDlJzHhBSGd3rmNlR91Kz+5E722kHDGB971kZY9//kpd/BtRzhZs/K1Shg6+VVF
K8B6pos2vDVDSZuhfNG5jO8qgpoA183djjI3/Z/o0hpafVri1ruZkhAnEtkbn5mLkC8atdo3zUJj
PzEYyXWUq7XBOcRHZE8k6CmDJXHHPGo6hIyOb/ykeDXRbFwL0yeZR1kMvNSBmR1bd37h38a2WRzl
dFU2kOrafRSt2pueG9de94efzVBXt54e3q5+xXA2zZ1NjMD+ggKh3S6Is3c6ifFXsC/6Af/tmwlq
/hI1ybyfZklV78h0Dn2o4e5CrPRKh/VeCrKIJijaJbWdX62caKwBQjX+3G7cOYzS9k7Xmbt4rIZ9
4xJWEbalt9dG4up1wI6HdqRyQBJntPXC8HPf2+nzUFRbxH0MGtHsbjO8sVgpNQIAuxUxF5YJi28C
bwmOWpBXVVrcxrnjvi/yNKX0H54g7PF34yfXXIOG7UTdILDmn+hhnSc4IzZqoh4o6DJeBsLqHadH
fKm7XxettrGwFhfO/Tjy7JAWpxFoOyWOVAtLZJJD3E0onmRVbau10nKRFYWioHy/HywsWiPZVvd/
bL7vqW702oBnUnf9sqrumtEH3HSzgZKDp1C7qNt/e8aBYKSzlZkvdC59JFGDMVcwl5m4beIasdT7
qlaxqrbVmtpJLT4ek3kcERt1N6HxPPzjro/HfNymHq3u8PLc3oSDQ0fRy7GLqRv/8zvQ1PtSO7y/
nHqWX1bfH6Ze5X3VCtILf/ecgjWf4PenVtvqOf7jZ31/it8+p3rM3IZIWTyCOz+e92M/8kmeFgfx
0i+fQj3s/QOqHT9e+uM7+X13teMvn0495pd3+vGK74/85enVk5JMSTLcxzus69Ek/BSrcmtqfNPq
8Wphu01HBpn8yr+8CXXXxxutA/tU50SacAp8i5yR0DV5wPteM3ZwgqM3RY+Swc16skZaU9DOxIlt
qWvbSBKS4QbpxGOhGdXZWxB2ppBsVvC8PoeLuvXjrp6QzQMNjvNvt6tNRx6snuHj3vdn6WAgge37
eMYwbjZpjQpyxvx1mfR9KjJfzPRIqNWq1pD9/b4N046jHurD7pcbyzAbT1n1+r6LukM9LowX42bW
p/swI2vyMtAJANMdgCYvMWlAq82oGQVYzlBn49Nrzmqttf36bA1Wh8orT3dmgQJ9vUuCUDDV/N/V
X7RWp4IaZAGQYr7f6tIGK5erjN+MMXB5wkCy7brxp9f95ExOpnG5fM2hMKBQ9qzyvMpiqca/FtR7
kM/9h82P/dTD+DWQ5I74VQHfA7SrL6hLvJNdU8HW5+9ljFOTxmnBTHZFrGlb01tYuE9VyGU+cTtx
lnLucEUl34+8pNps5n5ru315XKaDxRDn7OeDewYR5p4DD+12SGbXdoii6awWnazRRokQwBdjdLSr
iC+G9KNAqUplTW3W/WocRp9whNmNL2oxVegdo4WreTUaWrXhClxeutyF4yA/qZ0TFawW3goxaQq9
o4qOnSVoVi2GRPuzNkDw1VVdVURqWcnBnd2HdgL9uliriVIN1++M4cPNab3liAo0Zy1PFAiZL5ai
SB1cCkDjymCzJ8pxh2/ROlOyt85aRMphMaWkIImgOG0Js9Ang+iAsXkzahhjjEi4nPG9UZ0pDHs5
xRAozb2VITx0mz7cTrEbnnRr70hRL9BiAxvLxbOnmrGxz9BPyaJFKqnWsKrsWpKzj7HcPpsjU3Pq
+8C3OKaKaDC5Yml/rQVuLKBw5zrW1nhWvwFHdtMTWUeWKQMAMlPl+1cq36lHXAJqgZ5pddY9jBqe
knuGuXWk+TAdiC/7S675LtyeRLn5LtpcS4YGDPMGCSg25RdxmtAvKPO2EBgSBB29eE6CYi5+WURL
7C9bq7DvJq00iDCwA755OaAhxJL0q5vLCJILN7scex8HoFr77bYF9xBBVOg1fTkbBpSkGDPegEbm
uLZGzCamfKRftl0vhhgNtBjsmJxcftOgKiGq+shBjVarWCdaGXJMqY+nDrhixZ1KAo38DnKPH57s
2NNPyg2gPrBa+1io2/pMM/eTb30J/xG2M38sUf6aMAo+1O4zoSqbse8aisAcPeoQUmsfC/UdqE2u
JgxXU+qSon9WIujo3zXRapNy29sURTn+S/2hTyZn3foOZ673VYvku83oO0g3EyqSZqtxQKujWha/
bVYdEhErCg89Fl9OZtOvi0XU9uq2iEDJA4fF2Z8sCVCYzJ+9vhDhIKJgtaDxUKN1EJ1V05ACY9NZ
hRYFnM3ef5grfjNcfGz2eXnuzNY4hY7tHgbHRegILYOGJNE9kwf3d3DNzVwTG5ZOqPbQW4oCl2ue
+kA2f2m6Px2wLNgGpRLMGxF6G1MDt5Eb7Xymr3CTEuYAnOHeD8l8NkfPPScLCPN1MUHqxKSoz1Z6
GyXp84R/CdVMncMngy+hPsAA92KFjMIJ3TfJSRCzyPtfQUOxW454GNeu301NFF0GbyZbZ9GO6ujo
rSK7meP8OfM59b//0rL2cTB41P/P9lM5E5rYSvD9LAFNsFGRYVrnoC2diycLOps3WtNnW6fq2nOv
rmrBlJDetS3FLeOKbybR45sxHj4T8qLdEBBPG4iu2KYZYww3puHcJuLBWcWNQxQJPeeufmwyyKqI
1zT+5+LeER/PIo6eVrw9Gl19QC4V9BUg7DiEySyqiVNJzYEJAQFSmZwsyPQlNTjU8ZmpbYPYM0TZ
XGqBdofnUvxGtuE3QnLqzroMsMGjt2fPtFTyzGcLRXuJdSkv0NF7XQB3v+W/hL1pcg8W017a5vLs
dsXNeRb6O/U600oBsNFvJXsyEudUgYXK6HtGOi7hQ+KuauU634kLKxbvVYIJq1Z2LHWbuhdhAyCY
rn+OB8416xq9hOLoSsXb1dnfV5vOsQk3+kKN3RMX2CxmN0xlL444xKKiDMnSJUYEwi1FSflCaEoS
yZuZtxURCMhKpr0ObmCj/RmLDQ0sxReji0D94FADUU5miO8SyIN7LZIzpVqUytvW6T9tMbv5LdSw
Tn/yUWse23Na4QVBfdW/r+Ee61GbYp5zxUbnYacTW10ak75UckIhA5SexfsO/HtPGYY8Meb16eRs
RtIaCfbxj7rY99Rni8XSp8/w4OhS8PXJgoBPFhRZ8KZwmlnWV/q9nyOxCQLSB5lCjChtyuxzDzV8
v2SwpC0vWa5pX5LqjefQ77k6qG+nAArBb5mYotKpUE1MRnFmslmc1ZqvPJMfNwZyj9YtEAp0lFiy
symnXrX2sVC7uR+PVdvqWWF9xIeaLpza+Zf91KpuYhpyXPfP98eq24p0OiWlntFd+iPTC9A7ed7s
pqon/2WxNeyf6RO451USPrJPS0u4VTp9Qi0omKvSxCwpJTTCDFWedKTPUIGD79FUfF4JLtivOSnH
wzxCalpHjUOOnMHZrV+joTwUvviYKPjDjcSNVkYgOa0RfBMuhanI2z8A5a+bqQ6+VkWIpQDc8iYc
G4L1umECS09NUtMx6E5i1V3x7BrpYRYLbycechJ/w3tPPOShWH1LMf16uH9XsQGbYgimxDQAqsAk
nGkXdf8k9mF8PDmAcCzFeLJeXPGe22I3TsR43IgFuRQzspRcvsX4k0sxKkdiWcZH7Zx6sTGrO4ku
MWYMzp1YnQcxPadif27xQatn5VvjUE8c+xqIXRrgC8MsebkeLzWJJsXTJPZqR4zWhViudTFfA2XC
AResb40Ys0uxaKO3WD9PuLbVh1iUkbvD0l2LuZvZD38IxusPvov1uxMTeCh2cE+M4YNYxNW7Xakp
rGIfL8RI7oml3BBzuYPLXL2rQYznMU1wmOiY0R2xpb9/O2JVT8S0Pop9nexBnI7y7Sx0H8fZMT8v
YnevxPieiQW+wAuvHhlXdFx7Mcp3yjKPd17droudnmjn+d4Ui/0qZntSaaTQXN35YsSnMlidEHQW
N4bY9HGRqM9ui4E/ESv/KKb+BHe/esKpdort6GD9jwUCUAkOQL1FB0KAKagA5OX5vhN8AAlQ8/sP
qHcXSOvT11VgA5lgB0wBEKyQCNSzrgpOIIfYIMACddipZ7WhGVCNNj/ZAjiIBXWg3n6JAhAgY/U5
QcJsCBhhaUAkxAJLSAWbEAhAoYSkYAtSYRa4AhPlCBADaoNI0AtqD/wkJ8fV0i9agr7SFlQDIvns
EQeEsYkECJHM9iEUtMMgkIdYcA+xVEcNtImBoCDU8xTQIWbBRDDaItZW0BGGQCQWwUmo53EgTKSC
mshxUO01D/wE0qn4oRUkhdojglIRCa6iE3BFVoOwYGJg3FMmLjBo8nlaSBedIC8iBb8QDIYnQAxd
0BjqOTAtMW0Hm7EKQGMWlEYpUI1c8Bpqj4HuOTSd7htQSGuXCo6jEDCHI4gO9Soz5wCBd+TC+SBB
07rtBO1BtrLz/hTBeHQF/6F20AUJ4gkcpBdMCJeI8H0vD6qnoETGAahIIHiRTEAjqwtyZBL4SP7X
GxIoySx4Erqb1TUXZEnWAi+hrvn+fgRrMgjgJBTUSSLQk0bwJ4V2UR+JMCL8hoJIqQWWAhae0F4F
ULFf1Q4oH5YtciYgK4JbsQW8gghPv6sExjJCZaF03/5gSE4pcgLZ4kXAW3TBuBQCdFkF7TIKVKeD
9pIL9gXhj7bNBQXTcHxeSt4jUDVAMVoffXp/NhgytYLJCFaGbpakZoOa4WAKtqCYw28+P5baNRM0
DaHZzSdHcDWVgGssQdhUArNRu5TwbUoB3diCvKkFfmMaYHAyhLJ7U9A4OowctSv/nudB8DmUVrKb
nr/EuRG4Dt5Zm5EPwB1CeDa2fGJLYDyuYHkMAfQweNIOq0B7PMH3lALyQcW10wPQPqlAfki0Vsgf
gf/0CgMkQCAbMpD6elxYQZB7ks+24INmAQmZghSaBS5kCmZoRX8nXyTxrGAGBEU0C5QIJXO2R2J8
mQVYhKAB5JPstkAzqgRrpAkTD6UI4gyBHs0D+KMhRASyQkRSn4Uciy+6wJI8wSatAlDKBKVkeECV
Eso2fxjjVX1BDTM5mtlr+wj/ITslqOYOvQCaEkE1qV1C6E0+7aqv5KEhvxe0k2cCeQptcE8OrdEv
hhCg5DukUodYGzhUL5go4oELFCBzdUJz5j+6gpOKa8BSA4QpU1BTKGTD3ST4qdIBROUIkopBZP+9
8B8XgVXNgq0aBWBlCcqqFqgVDKHhtYVzpZ4rhnylIad8pr+ApWAGi4XqQOOwRVXIu3b+GKFnzULf
Itxv3K+C1koFsoXeWqeKyPtRC7UJzVK78wXQZcipST1MHq/2sKKzavj+T2/8/9Eb91yL1vH/vTVO
0jBS3B/Vr83x98f83RvXzX/ptoVL0bHASJvCkf67N64H/9IRwnhcb/DEBjqv9HcWgUEWAbJ5HqkH
An3/JYvA/RfYXpOIFMyhlmfowf9Pq5y38Vun3Pd834ME7OEuomxjE4jwa6dcZzCih4Q6X7Ay01Wl
3nSepFjq/LP2fls9V9Rrl4Sq7aTW1V7/7b45hCiLlLzZ/HK/PJ/aVIvKkBoFSZs30RQ8YB1CM0s7
5jEePdqgMqkiK5NpQ9d1xDVFBH6rG+G/l8zlWdRqVvG+U1uCMBI2PFMxeWgui49df3m6j30+7lZr
pKlSjx+mN+D6dKb/eZnfXnVSdJWPu9Xab/u8v7NO8/RNEcwJWIe/31dpdK86imJyuvpT7bXjoQvL
9gzfuz3rtosZFqdaD2dDblULz+3+bTurqN6oe9aYkTXa3ZN6tLopBxd+Np7V+seOalMtPvZ8311e
9pcX+E93/3ZbVFb+TZe5V4ENDi4h8x/PpNasAMCO3rg3CtAyW1lD50MmuWqR/rOmNk0sM/ispS6u
tgdLdzdr0HnvP+XHr/jbj6o2S/X7+xGJ3xiI6k3v1ii2Winsqzo/YYjxBs1FwrwYF+tGHaQ0wAlU
NGr9fUd1m3rI++PUIW3CW7gxeuNOHaeLuk3dXTClbCxKtGorn6D9DknvkpElr/mxnznZD+7gTTfq
jvc/hxz8avP9SWWTcLDZ0O4UlIHJsctfCj/RO6QhmQwSF/NvpaAologmzIagJq6KsigRJ57Vpi3W
fsxY1TYRwgSml7g9qtUe83AVNXjd4oIkN7/EUSKVKLUYuOygLUEFYoRDckQMsFe3J//soWfhwSxb
/QA1o6LRT38JrziNxY9tq60o5rjlm0nlE5UmC1dqk2rNyqmbGLJQm2S3vq5L7QM7Zg8/QicWlPZx
dgRVBOWBpc+lHMCN915uU/XCyOupsP6yaiWPs7Pw91jmZpdVOfcqxggJuH+XYqdmHk9O8eCih8Cx
oTNw5VOXayC1Kln1nSGCaVAUE7GrISBi0zOLe42Sk5em7jG1F0D4H2+fKoe3M0lC3KgqtuqlqLqe
2vytsg1U9up3SHNVVbf3agTE5mpTUtPl68Etgix66bCi8y3Ax6HKKmvq1fRBW46z7W1TqWEuCA/O
ctWnD7Y0+3nyEgLyhnmiWNSwSqsbzmsG7DfPTO/MFMnb1kmtbRZ0vev2/X0ZqnuccoRW8OG36k2p
38SmBDiEnflefVa/0MdvFd7gNuUUGq6c5LO8+Fx3ZSQpimzm8p6XlNBjGq82OCBAykkYnRTkRMAn
wdxEN0if8N5X40FhUNR9as1GxG3auSCR9fas6dJXlzUiM2m5K6ZHE2vd3rCGHz7UJNLQY4//SaZR
Bm5lVW2Xa/pk+Fl940ibQButMt+o1RAA7FmtIV9OOJiiW9UVMEpKWaCbZr4YaZaojkkE9WjjThzS
ThB9UbgZVQVXax+b/hrUe5ukdHXTMERv/ji7+7gaOCQ8DcKEnxfhjRWt18GgKqduiiMiTxO3OmJE
fkVQwfn+nw/rIwrnw/6zPes4Ns1Zq3cfn/D9Y1pxx1FHZPu57g1CUovbKOMDfnxKtak+b23Xzdke
R5D4bXjAqLxsdXtMtuqTq4/73htijMjBqG6omnrrEnd7VD0TNEucz80U9dHH8aoOmCrrAuD7i0Cn
5OL//g+Ww/a/2Duz7UaVbdt+EasRFAG8gmpZrtN25gstC5u6rvn608G50rnynr3v3fd5P1gNVFoS
IiLmHKMPZ6Gmh7rYf1xlGNk1Kk6TeM9/9CLWrkQwp5FnmTSK1m+lsKthV6n97XubbGlOrV2adTdW
yfqAns0wbiIcRcbUx1sI50wI1p7VeqHasIuUqup3qJ0jT/a6sym1FknTcszLBUCTWQkCkAwPYV3m
42m9zqdLaxVtjKMH4Mp6QfbN7LYFBKMhzMgamM0WwSqj4wgF/L0xYtkwctw8qcdjbT0A94b/mqNu
Kaq5OZVZRrNkBRc59N5O/YgVy1HHbBuogvF7BdGsB/j7Pjoyn0otFvowEBuJQ+nnAV4vX+R6MU9L
a7yaKMpq5FeSOk9Sqrc2xfTleEbsR/WaLozTFtF7W++jI7Z2+dbdtpZiCwa+29oiAlRHy3K9CALx
DDiJ0tvSy1KX+up6sRZQP65bd4s5p5S7bq73WW/+2F2v0+MghBQrz+uewQiNV2J56vfN9drfnud9
0xbDQlSZDiDelV3dVFfETf/sFWjNaB7V5q7QZL/pOto4hkh0SmpkjRYmZJaBgiwuN46zdJlKtuuU
SVD5do3lymbdXG/npHIDc5qCfVpLekZ0NocVABbQ7nDXzfXK9YLyJePFcqGAJmDQWFqkH49Zd/s7
vYNU9vHI9dp1d5LLmJVoZN+VjSyZmiz70fIkH88U+nDItcgkPIUJCtTm5eZinc+sm+E6+1yujJet
dTfJBr6Ej/31jh+77zcDheB11nuuDwIoxS/m4znX+3/svt/8x6vFH48xnbjYtx29lF//0G//5fsd
35/DqgDoBb6twehn0C/GZdD7aLmgIO03gd8279etNyBC/dmpWXdnm0boe39m2fp47HpDN1fhCaHb
umMEaJXeN1W46kjEl6dSjGW4XTffr13vu+5/vBQjouoF6RJZ+Ov11rv8b3f+7Rk/bv7jX/zz+X/9
72PEmcKODtryYxVLL3u9mH9t/bELRtXxGOBNtCPcWVvGtmqZfH1cEGBZb31z+rFepXaLuguDzu93
+WN3veO/vA6oOMy5LlHd9X4Eg/OEHy+3Pu79Vf7X2ztyvLxKVsbP//jXG13/9/VdUDriJLVuvr+r
5T7rzfXa6P94qx/3MUVgHvvqQBtfxxUD3n190HKxfngDLajZA3Sa7ZREPpRl3rh92iHYXCd5Wd8j
986sXbN04c1lwYFcmCnfuv9x8X5lnQvfJXhLY2D655305ZHvT7k+ybq/Pvz9ynVfnYDqCDRWg02g
eUipEci8iu1hwHXWpuhgVcVst1UdoX6p4wBYXQ3AqELZg25HoRm3DnujMQ8PAqWpNVXNoTfA+ndo
uzlf8VvC9YYccJ1LzutMO4RA7lHui9xpEZKQu2qcnFkFPLxshVUGiWbZMqKeIFXDPiC1Zs24zJ+c
dVYV417xHH1Ri6ZBpHrKWWhLf22d4sHRqk5hnjLlihYZQbBcrFfCx1QQczaGW1jiXltkSCngLojw
oX2CkjHte6AFp3G56AB+HiO8NCBGaFouq5Z1K+ubYxwzZwAeroL05IJsWVTutS62QWF+Mzq1O/XL
OujjYr1OIl/Z6AK024CuEb0AAAcy7ZWT1syhlyoQYUUVv8y1bW+zdTi2l5F4vWgg3mO8esa7ztta
PwlzmVetH8y6tV6sN6Sw8Mh9pZ0Z/YqRi7Q0PDSzvfPXc2O7nplXMcmwnBjjdXO9Vs1J3jZiAtyH
ELEUIWlMmiPeb4C18887i+VsvT5svWXdMkmt1fkyippm78cF5vHfd9cb1usixNmu4ozmBt8M8u+F
Fyhjg2BfQgu99bqPG9atcfmonJHMGmgaP7/fdevjol+OgfU7X69bd1uxFH0+9t+35u4unOmfJO+r
heUJ1xvWB6+PQ+l93UpD7OZlyO2WgZW5IeK4X7vKOkSG62KvWW6vkFExz/t1V3LKUaaqkwMudRlN
1zulqMJoJwDlZanqzPBLKJoiS8OlywdPtieTI1Gy6gX1TzMFyN1gWQWm2LK7Wi+wwXoWwcAHSx1p
nwQLenC96LJFFmwYNgqSrnw/gVc4336eyNbTEb7jcVvi7kUVYU+nFG07JuMBSSFLNOwXcHF/7Xaz
EWYwbv6+ed1a77Pee90tfTU9/LdYi5MdSNi/NzJZlkP18t8Va/P89Xsbfe/+4X96f9jPeq0l/rJs
RxUSRYpcyrXar3qtpf9laaalqjo2fkGALDm1f9drKfKapiBTDd8k0YAGDqif1iZD/cuxHeofeK4t
QfDRf5Qda1t/1GsN28LSpKmaYQvLVElc/Ge91mSm7cgi6g+4e0hV9UlfDqorYkIjj3xCh+D39qVV
3pJav7fVHs9SMbckQYGsSGKJbspG6x0pDc5vO38u8ZSrrf1o93ZyCnLcAn31NnbpVW8bDYtciRUG
/q0aYX4Er2RRwIRNC4nKwYzsWr0PsaQwMKAuRVoJFy2fP0ULZZJUw2tgfnfIkyKv1K2vkLk+Eap5
hxmF0S0Y6P6gVLJu1a3pD+3CrHBFhaIqwAfk1hkG74FcW/E1FkR1TUg61fGTb+PTwlJw50z3feo8
1oO5Ueb8sWaRHtbyWprxt25wbmh8XgZ6jmPLlFitrxNBG7VsyZ7pKFx6tBtf5rB8xCFx3/vV5yat
9xM/6kalRYnI4cnQw9vOSt76mn9e4joGlPVWBPgmxoKPGd/ZnSxNVO2CVQufUxLwP6NKegGghQFz
p2fa3vdhKQ35NWyErSrwJJg025z4Je39fSAGzUNBpG6CnGZevK1r+xipfGzYwmKXaJNt7Jsl2W4+
Ma+Z7lppsmUhftGwYgKz4ls1koNtGOB7s8qjQ9q4KcLRxZJ1UJd+n0Y6EozbbanaR2OUX3yr/e7X
PI5eGRq2GNL9kAHny0wv9AHiyfVIURrQwPMXIecNKjrM1CEZSKBFjhLGgNcnxh3SppmvUzssT4y7
AsLe8m3DV/phIGqZ+BxKEju21Wg/x502uU2MNZka7F0TUKChQucRUIUxGMRBmZtHc+Ds2Y9uQ3OX
vKvhusuRRunEd3dVDRELD/qGaMxPVCJwnVudvXGK/K0hRXSbYp+H2HMdQbx0+du3tMbdzsKA1xbW
c42V6gyA47ufKkiBa+cxRl23iYJLoKNMTgHThahoyFHC0Z/F885owZEKa7pVevFdq7+LJFLutcbf
AHANSdEpVdigm8qRvmf6J2NWk11tAcMA3jLYJMDqDf/rYFpHgl6OIRru9cfiOw5eu5BmXiUMb1bf
SqtXN4Ad7iBVRXS3ncdqDJ6hRlwnEd+v4ANSzTtIN1BwRACcIyfsfAL5ZWCTjauct1nugpj4ockv
x6OWQur3PabCZPrk2r3TtrUb3LPqbz1CsK+1gmqnzdSnS51XCG5hlN2X2gILn/apob5JX47urC0/
vCo5pshy3cw0r8cpeRtxm7uYNUmJ0opnc1h4ca5vJPwS1GexlIV9c6TfCxYVTpExcIgA34A6R+fD
DXLww+D0XiCA2Zu2kD2HKZr5uqlfhlgSB7xk82GxBLXhKfzoPCxLVZldgfYdmX4+Wg65V32ZHAIx
n+bkW0J1MbEzT6v4rDv+C1UEb0YtNt2wA3LwCJFsJxJBijC+adviR1P3zAHCjEi+IjtWxsgsPfPP
rW4l4Gi5XdrxN11YGMeXVOeh8l/yOpwOHV+hZViPWq0DcSRomVtytyQwwIW4haVAcj5FPoX8Ixyw
9QFwcqzmxUp4XYnG0+Vci09turI5eybSIlGxvM1Rf3kZFIhdBYbBLZPsG555A1J8dcxKTiw5kEiP
6NZUWzjXQQUrUtXdUg3lrk7FfQcsyYvRax2yJi7hI6FzHmrkU462/Ga7kvy3CPhCzMmyqOuvWuG8
AQhNSHNNN01YjRu/mmDdl/6+MJSz3Sjjvg302yScTzVy+C1olMhzwqem4XSUWADtpkG/imCJ8X6K
ZlM1XUi9Ce5JHOUMBjgR+SBcM7MvgX9WUT9hrtcf0K5ux1bBajIbLlUbRAhx8qajX/NCJS+QrJoo
yPkGe8NskLPKzu1h4LvhZH9SO/NQQAHxhOlWFzWrKZF0MeuoDKkKKnFObxlrZJoq8I/VfD+QH+aN
Sb/tBfTCPrELnLfOLT3YnaHfKAtDU/HzK630v1MoZ5Ynkk1Yxj+6PH0gcq4EiPUytAPADEyZu6Ks
QcxM5bcyAQeSN+Zjz+DrSR0ZJMVIkow1QGcGh8tyLgka7W6qk3gTOO09ULUHte5+0ND/VEsiLe22
5WQhg1srWYJDCQ12DsjXQyCDMODkfjAGSG7NFLnAym4ikDJ2NnC6zY36WOk2M9dlwALRTWCXwj9a
KI1P6AWOZN/Re0gt0TdilW4Ih/pqdflbaGT7eO4+U9etXCHSH6rCbzHTCZcLtGyfGUQwR71xRCoE
8dBh7Qmw61zFToW9xN+bo7mvONtP8HGVIJoWdv31PFiXYVA9P1Y5A/u95lWhv+0ic8vkiBP+rL4S
AfNkzwCcwnS6m3UUE3NefY662QKdwmCkiIRT+Qi515L8lue+rhmcYH41Du8rt5lfxNlXdUie61I9
LTHJi2jLhtZUquor1I7Ys33CZMA2uomRBh46N8Mweq8vr8wBLllBSkVtNq4vINfXY0sLVXKycRKJ
z5lHW22b70QDZSWLVOAcjaew6KXFLdptV/K1wFJ4bHq8KLW9gPw67a7vaq/qxnE3LydIrCch63RG
YlVHIZ3252pEYx2Qf476JfIGAApQyWGyToaFAv2aeEgvAxOxyyyI8utwyI9Hd4FqvKTL7IsuKCxw
fDMRJ0QMKY9kur/AZEmgAHUQTghBxOd9R1eMQAEk3vi1yVHSLyY4beZvTBsUs3xQBt5L6Fz0hhIG
zTAcLQiEQAuxjkZvtUxdolK7WBCBiWIX19OsvqxHjoM8iSOAQCaEzmEO79ka8ekQ3OrsjBxxbDKj
hK+VhhA//xm22yElO8MNrh1LTziQWFyao9VuxtC/1eYh3LQxQRshmLlYgMQs0EPVUf5qDwJDlynJ
yVPhXXQmgtA+JKHDRzfsFpX1lBVMlRKFaZZMaJkBM6Eq70qokbtWGPd85PlBk7I9t9r486KaivZc
I0FDYAuqvK63cuydk45FwG5LcWAG/jmsEACRv7RpmmydHA+nunbEdgAJmKqoN0H/8JT3Zmh9DSwz
3tllCc/br6mNY04Vp/d9tZnTTd7HuPIXiHMICDkGILOhSf3wEbCxGsUKa9fS1NzC0ujfm7jmUsZY
IwQ+erprmIC/AzQLLsb4NvxqF+Eqwmo+DTgBIwLiIYffGHIykYlSNnHwecPGFdJTdJSYWm3viL+U
Np2bmd722BjXIgvFXo0kPuDEDzeGUcXCiwFw7jMtJ+qkBeK+NpLXxvGYpZ/M2kl31XoD1D/Da6Na
YeYNRmtuBXlW3ZKhsnyfkEAc1vbHCJe3vcRrhPk14nOiwjWEynISwZUl26uyQ3lep+SPw/EIrpAw
XCmFpv7mNHMMfRtKA+Ck0qJyzh988xXYsP/QzDoTMKf/XhR1f4Udp7+a79JQXpeVTs8ppZjEq3yS
4RcA/fKk+zCF6MQcEeCnFNY4YOxGHfFakLPqrZuA8pjiyPRt3aNqQS2hQ64n6BvGS01n7bCuWykc
4NwKzhYCgnNcYIwcNetzrgDdqzhYCSCUL5Yqm12xGMjWkAkgnKRDfuyD/9S2Mg9/rHkTNPNAb79v
GgnGHCth7gjt2FXqUjsJxYcmlYaQqTGzbZjmLDJmm+SdTLuiY0o2XEzdNzBzb93ThojllBOAqx3t
vtz0NolO60Wz3Pl9dyif9Mj3d7JorS0LFVDOWbtEqLViqw0UbVRL9qCw6QdSAxw3SR4NV9IPLVfX
yAua6uAa0qt5FrZjnqssl+9bhL1aG6NVSN1erlvv0pHXAS7/BPjY2K7XoHkyz0Sh8uOty9HrGvUi
dPPiD3H/WvLPlqNafyZdB+yNqRI85vsZK5quPw/VIC+TolzFM7Pw2RgeorZRrtvMPOcDfPJKH9Jz
ZXXiUWlyIr4KoqfXXXMOr3X0SltrYG5GuVV7TKNYXDXzGLpDnxKvKhbMgWMHZOLqw5dyDlByW8kd
sLaE/sT4Oess2tqdY27TnAkCbXSm5xLkeMenHVry8bf6wk8yyT9IJMtq/Leo9WW1bkgdmajkYLGp
rP5ztZ46Cl3Vou4Obdbke83fLmvVKJkwSuToPRFSADVkWdJTMDYiRq//n9fHcIO1gYwOXf2jWuBg
fZqctuwOjTV+MufquraYTLIQ1KPkB5N9rWlit5PhyRfz/t+/9iIc+z/eOkgYqRkw4hz7j5dm8q8Y
0Zx3h3RinbgsGJvOeRzTCYm2QQKzoR4Qngfe+qr/FSr+X2pftq2jLPzXta/Na/p1+Fq//i5UfH/M
34UvEDwGuBwhpcmJTJW/Fb5MamIWA6h0hMENlKR+1r105y+ObYpijm5QGdOXatnfSB/7L8MQgp+2
xLmhs1z5T3SKhvUH0ccgH04KYRsqJyMKdPKPwymJ+xC4jFMd+qSQG06Jp1n0FTnSNt3Y0D9FGZFe
HFiRq7tr40Tp5ZYmUn4Q8G42GbxLN2B1A2kmC7xYaRDM4OstRIcLLrGqM7zp1N2p4NC2ZdMG5z4n
lhrOBqs1bKpDobUgsWsvTcKrrsFgpgRfbIm8uTVb6TVSdufIpkOtwxPciCr8qjrS3jfWErk4ZUcm
ZNQ9DPOcyE0eqgbhWfbC6SxeWZ7OewOf0Y48lhhOnrPt8+bFGM3rouRtQW+pu/QL9TJ74xvdfhyr
djNNSNCc0HqadDWA1exf23oNkgvc7rbGpbH1axYOs78gkM29z5r+oYjTsxqwqlI6s/VIKZ3Pcgr2
+WzsQYJVl1qY/nZCWW9ntC87daY8jhzcaJJbLQi+SD8VD3aEVDmxr0huqE+YaoWnTo8dad+gaJZw
nBBnno4kyTNi+lxjtcz7A/UzNCQs4ExhZ818GAYNF6mRJA9+YH2OSha4F73GHTS0TbitDfE659bg
xVZ5LVJN4G5wPOr7DVZ9kDd1E33pIHIHWHPjBI9gkYkRFyykdjlsM851O3pApIW0O46ht2RgxquX
FCoWkNK6LpGC736nai2sviAF8cJZ1yQoOpQAS+zgh6lAMs39jDjDULure5Ilkq7xHFyOm6ELyWXv
C3d3EybaNcE/wwYe3RuNn01qneZe1aljFtmlizAiG0QK+BDbrUZWXlNPZ0ZoIL5x9UMUABLNarI2
CbndnhlntyEvJPVRXTIrLm3B4NRp2l2uBC64FDJbu4vwqbmGY/7Qs9z2Ih9/Bb0hD44+xNIk713m
l0cMrHeanV0VExRW9VtdZhB+WF7QeKFLj5MqjvlSyDz4QiXrOGEGKhWUINR+dB2cePKlMhkdrKJ4
6ACUWnaePiUUmCgSZS2J5TokJ5+a6iazlEOnUoGIlnht/wa18M2o+1vfYtqc+LzzvqMyYYKaxFXk
ligod1mv0bGqqEB2agAfE7tEoJTbjCibGsQuLNKgwL5NBbDsx0MxDMZOVtahY2nuOcowHsEhb/Db
UCIY9XyP+ouU8YoQkBKnYxQHjyDNR+i+bcWaJHuLbcphwHEGu9oWjiDDXjm1gQ+QrraYgNgPXd0M
N7LOrjJV7q25fCCvrr0n5A/QMpRgKLtPOvbgcYjeBNybjDyFdDAPlKFtxFBtRaHZOcTTwzTpzTYd
WVaSOfLYgcVOZb3FvOoVYx3t27SkhO6UhddkMdOvxNoGOq136GNUCasKfxmd1SbhVJPUfXQsv9Wp
6d+a15CJWAXoyjX133BXLuc2QuQUF7hWvPHF8zSMxQ7v0X0WWeTH0PfqWVK73aTZbntqct0TAFI2
viyIE1bAkw2yuqtoXF/p8xi5GvNEt2qnAH9Ujs8bANA+KwJgqBNnpx6+QOUYB9bO8KinZucnTNet
rqVUGqo3Tj87O7CUQ9UVnh+FD0VYzRTW8gfQgQA/2uwtjX2xb2coLFMIWSw6KRlLrOHBb2LAD5Rz
6O0JBSabuLUqUoKcabjupztNx7O8xJrreii9MvM3tq9+j6OerEONgDUtf4gC2m+9hmTSxHl2lkZu
neOxF8dcTtvezoJdUKJzTVlUn0ttznYD/8BKSF9Z6aRfYVtR5h+kf23IN9vp0/gUC1jWUgDO6k17
rwdte5i66A6C77h3RIHIwLcZN6xanjUN7XXZBfDRn+rlxK/hc0T+NJa4R9EkZCQUHeYiOhvo8bzE
j5euTJVcmWnqCVAKx9Tu90UymPvOBsXW25xHkX3OS3Eb8KUPryrTmzeImkt2AdJ8OtbKOUobcx/0
2q2Sm8yU+4gKlpIrXphW2TlMO5UCAS+nUHIky2i+bmmdHADWXfRxUs/QCswNHwURu0yWw8ohKirX
nx3Qd3vKWs556qvyAEzvUsRkfsT5FG/D2pCbqDUwry7/Bd5XZvXLRTW/hVZsndYdVhzjgQPt/b+E
ujKek45otIZS8szKp58qk4XRullF8kjSqOkQqhlI/bFQ8f4rXXiYmEYimtbuxqUFTsupX2L9sJ/p
p3UrX1Zh2LMpv8WmiuCjf8tMSsLFVKGnIp855Vpfpntim5CCawY1m8m4BTVNfrozX9IlEjBAPncU
VJJYFI77QZkv1UiV9b8T0P+X5qvQVJWu57+ege5fC0yR/8BI/nzMzxmorf61TO8cw1IxwdmYZn61
Xm3zrwUrycRlMdcAU+Gmv6egzEb/nnKqf+kmAErHhMjNz1X7T2aciL3/XME4S4+XZ1PhWlIklUsr
9jeIpKMVuQ3UOz00WflaxDAP50U8X705pmRE1VCKOsmnKKuuGPb3UxhGIJb67pTOC14e3STxcNvA
Xn4IIwaP1KdKjtcnOAz44jyaHszSHM0VjRMiZBN3doeja6BeGBQ6bUpbf6sn6Hf8PF9n2EaqVBxg
eX20S0MqFEVsXCuoejcN8l9XjKLejZaS72oyX/QkZkTK0nI7mPAL52YKt3pnX2fayyBgXZpp7JGC
Y5AQad6WCqlwXQKWVurNRckme1eTZO/ySKrQcax5g68f0z6jg5JoP/LRDBYq4aZZKRHoa5kJ5YXx
RdRTzhPOglvlborVr1hrbwEs9Og2EBk52XGah5bTVEdnsrBvQKZ4ES0SJF351p4GVBkWRLmIMtYG
osFDn/V3lU/Gg+0QEFVHNjlS6kaDIr7FcJtt2sYgK70CjWLG5n2cVPy75aeu7UmRSM5FPhPYNPTQ
IZqG6cuEZ6E0Mubcg+E5QTdsEHffETLwaqTUIkBJR6a+Txg8tHzeR6PYDahpqG6XA4j9HLmHq03p
XUJwBgvpY5WJecNndasW85MdOjHp79VJdnPNOb7ot3VLshb0yNKrOCt3NeQJS4aSMztlinYc3VGz
f2R9xCRSedOw/bcKlDxOxlq4N2fzu6P5hzTPn/PA5niQ+6ADUGAFA+Tu8mbibflzfctw/OxnxhWe
Cg/NVQD3S6PNQCS0V41yQ1nrblYmkhcy+35oDfILVM8g0kc3rrS2+0EUCmkj3TOFWXDxtGxyy15M
whA0HY2UF+OKaYOBaI3m61TvlSl6RdpGrndocCgk91Dzf1AJ3xtGtO0rZsz6NB+KIju1ObTUcQRL
MmlacB4cCBi2cDYtLhWWOQ0qPwgqMm0eTF94uMS/6+Yr4YEapWWVOLGZSMPAULeJz6eeJi1pwaK9
NIjdj6RPaQS/pJfSLhYht8+8Mjc1Uv0kS5diuo8JBt1FjR9eOjU+GsnUPaQN6OWkOnBiye6G6mdV
ORofR2KyDwpRRXqjYKcJAA9SjX6Z25Te32RCo2l2aYVY28ZHe7a18dLD1gcem23MuAkgKlOKJLto
dIsoUlzQpmdV6XzCOJRTRZ1tz9yX1IyOw3fym8fG7sJjGFbTJu+GLwz6fpBvk7ayPeLdOF3I4tIk
6hcm/c4RevyneNQF6wF6gHp8qoZ5vsLDflUUHLsjXfq9AKMe9g4ZhX19lbcGuEF/xBU9TF5rGDdF
YteeNQyJ60Bw9v1I2fqcpXY0ye/oPqsH8UOZSue4uGg3QiOBAzNz7xZ0epwpkaRLLG+6HG/tPB52
YgKzyh1opwD/UVjcmpQz9yQGkwzUISjR6ISQE4a7IBf6/EjnjMMo/IbYpPHKsXoYJzu5wQ+JtdZJ
T7VllncWS3hu0xuwqcl5aE0FELpf7aT1khARfm2WHQ1XcgScCDivGXxv2qTfExLwNNSRZInABxt2
TAGqoKOeOSBP0Q3m6jaTfphHlTdlhY1huRrgYeBMH7Xyc9pZ5s5QjO6clpuxptU5j9+NOYseTdq7
swCwCn00w6HVqgfEE9WWZASLubt1tbYu5azwfoKECJwE9D+KmTLbZfMPn7n2thKyRx3mAEPpLR6t
0SuL0/owqIAwexUHWiKfWkMnDZcTTV8tEgkNcBAr5/siEMcgccatCpTPdQZJlJi0zvT9oPOUYcVS
RRwaIKU6WsTd5Fh7XY7FuZgaYFbRFwZQkg5m/z6ip6kJa7xTKRSEs+5sEznWV4PRwDaeI4mCMs+e
2jz/iv7tEmPivxFLFKzt+N+zWOH1yeqxaYZfCDxU4pyUk2YuqS9DErCF+KQ18VNW45Rr8ogsIQPl
DCYM8kFohZOZfmNzGCDdz49osxEjmuJgUt+EIJpr28a0nR0xoWd7DICC+KCMlYoIwCj8rNiadjvF
NpJz1VhWYOAgHADgQTN+DmG1XwsreOon8j6cyHKDupg2ZQzHwiTSbNNqyr05U8usA7zjTnUfAof1
HNkMLwYy0Wsq2vd9YcKZg+y1F6EvXN2igSXsej7qTTR/KhT11q4ygK+JzSpzrLJ9CS69iGfaXFE/
voSluDCgNQeUAdguaOoX84K/McRBqfwGehWfiBbSvZ19elLUcG5gdGjEbXEmTZx97hdw+c2vndZF
x8xOt53e1p/NoUaAkgsaxhPfXz4NVx3xCzd+MF1rBBhtW7PvoNAU3xhr5PNsGZ8myt5tP2LYjXK6
Mc4DRR/ywOz6OZnT7z1RLngqfThJiXOY7XknF2ozKAHXIQKpVq0fTcGa2ZDyBciG44oyvh4c5MbD
SbYzEHvdmVzQN8lV0BAOVk7zuey2OhCMe3piOJZS58aGG7TRnTFmaVRl4NSyTZp1JEPFxgVJknPi
VM18PpyuVfz0m06plUeVHzSZGO1nSkPJzqBjSVB70hJDPOl8sPSbDJShGyclITeYQ8UDblwTyz3J
Le1AZ5PJOjx1cYjeqj1OsaldyLPby0LZ+xxVx3pmDOyVNLqW+MyqnlY6KqGyYDjRKG4uEQ7MTojz
ol+VFOVn1SF+ZM0gmdTqq40CSPi7EfDgpteScmvyoy0zinbSILpYq2kxQU2KPbw57a4uMj4Zh1jE
mTTOfSriL4lCj3yWxTIuAdca7Y61q4PWRE9CKE5SbhV/5mypquqe9xA+B/VTF7417Rfq8wuroen3
sIQeA0tz7uMW8Ar037G2MsJ2mUhooQi2NZoxj2yL9lDKACR1tsf+ah/zHOKyHPXS9ZmKqGpz3fUx
cpNpRCINa1gYJUsiYB/npLC+ksvYeSJcvuMlfbCKH6I6PfsBBQlDkyiKAg5NSy3FVpbpK9Mh5OxB
ZWzUxKbZXPNhzLFg0Jy151rL+22rm6izFQXGVMtPxdBoylP0aUvzWGJPUtEmv2lo0gS0xyYPX4xs
FHuZkYxZ9jNzLGAZru/3CrOvftwyr/QPkcE8W/ORRHRaWdO1ar7HoM8P1PEQ5ZJ0P2Sk5UBZrjpz
II/i2hZyOqs+KIblkCmT1Lwb+/uhItiompN6g8546dSRkOL708lZxARGF8G/1KhXEsF03+mSxiGz
2x3JEJfRYqqPQ3k/lODFO1AU+ykpaHTb1q6c8vwW0/kmsZs71Wqb20yri5tFnDwLFCwkfoBp7x4R
H4Mkm8rGm0VFPTS0WCSnOl1HB/lAkbbEWoGk9+C7tXsYZjplMmlxCJTfqIJBx5ZOAeCau5nU1rdG
SGRprmk3jvySha218UstPVgZEdFhQ658UV5NmfbZhCXstkMI2r5PKCe1GbqqwCasjUG674B32X5u
bMuSoWBUcYzb402RLfKZyfrSU2gVZZbs5zm+CdqU+Klec8260z2HJFGmLgpR3nnk3FNs/CqL5qhg
Z/K6yb8oZf6qZsahqp4Iavtm4WCwoM5RwTwmg/3NH4rXsAWNFX2GC3czRdMBV99GPtWO2XvF1x5u
lBK0e/IUj5HpXJib3igqihWfkqzf3ozjcKjBwwQWKWZQGS86k4hOhyCpZ15NbWoKhz1gM69SAEbP
9a5V2n0r5ydzBNBfxNpG1cOcGpyzEfN8MHTzXifz1rUt6xthmRs7aK9IanrgjgpBVNTatPLOzuQj
Iy1op+i1Z+LtplPz7Df6ru7C1kPMcE6qYQ+ynXgkEhzRSYlLuSnN6mm5k1Ymn2xzwXnAYo2He6JX
r+yMqLjcEA+FoFqyhKxGwqGpXTHS6s45neRdMdknjuy3znRgf5Pogdm1hEIKXhJik9rtyjRyq9nY
2XX5QBDN81DfBU6554h9JMbFjNWdIuwtaLszsJ1XadxCl6JIzgtWekMrhHWHM59HbjeJ2HZjg7wn
xKTL67KgRnnUEOjEGK8AsSqMhxqgtofAajcooba1R2mB2ikR7gIbVOwlc0pSsarU5QdykU6G1H7Y
SKBPVhThu3BYEJOGO5XRYWo1dILFMdBHqo5qAUfOcPb0TpAfRpcM9Mx3fMWRDZspT5ynftS2VAE/
A8B9GeoGdMxuFNVXwM6fFHrNyb3lC43aNbolc/yuONNxtr/QVXr2w9Cn3PyYd9F9njRfGmMkZhBN
YTZfhXW5N8bwUDbFNx2uZq9pF1kzYelqMgaAP2jWBKDRfpRTri9BNi+kJ1/kpB9i0R2z/oH2/rZj
isOEnqhBaLODPnmlsLZmnj6afXoIb8qawXX2/4e989hunNuu7hPBAzl0QRDMQTl0MBSRczrA03uC
5fvX9df4h913h0VSEksiwIN99l5rrsqXcm3ypAaLsrTwghvASZKUUN9WTP4rGtXkVPtBc5XU/NoG
nCmVSnkoo2btLEQ3rXAu+d6gprRwHC+N14OOSWGF79QYJVe6HwCeSbl6rXt1b6KyClkiCK864diD
Qc/svw7v23zkzejEQ25Pj/acH602JrCoB3mo+kaPGK/o0LJWF7meLg1k+lVWStvOrs+1hZaMbRiU
e8+UjCOtgZfBQMxgqm40GgVnjgaJIH7DRHaHStBi9O4hCAF9q9+bUv/apsOBRYhkgvZHJiBel4qT
gy6NoT/RjtFxcYMLPC/4Q98nSyMJzD4bev2TisdGIfdLzuka0LObYZ21mwbFHPWdq9v2N/JIjznm
1THDJ2zYu9hKPCd39iVUumlguixqP8mXECmuqdj9r42wt6Gmo7ZO7VWgT2/M2W5LZpHpfpu1b5jV
7k2bkV3nmUG+TYz+qwzjtWxqD3nZHqax/JQ1w58kWJlD+2irIHSzCzIDxoUBkctst/J8Z+vxHbkK
y4aRUXv7yzztDijmO+EPji3era5+Dlng5tREKWU+Npn5TWpiyPlvPw25/iQr7bfTSZ9hN+0LDCtl
QKPTcY6JUnrm+LVo+eQEidVysoRG8lYmFag8irdIPwP9pse60Ooei1ZBPSM3mwbNH6b8E4YsEqeJ
JBejQ/gS8il3yrHXajazqulXHfnIWbX8Ugj6U6mxVMBkE1jKa0dSUk4edCs5Z0ExUVQoJvG7sKat
SCQ6Eyy7rrK3Xko+Co4JUQIPfRmtE0c+TjrTDOZVmx7FuiSzRzf6BxYMYnklQpkrsSa2ei+Z4mqm
RHPm0abV6q2MkyxhY6ElRIU4wUOSRKjMsVCp04ms7lNkirXRXwVzsILQMpQ9VsKWSJWWZXFrDfU6
Io3ME1ILRfXdOtNovNggvFc0xwauPmOETPY5riv0CFlPDmsffTdq6NeDfonTQGfbrntGJgx3olqq
MzIc7MKEvpDe16yuRFt2sBRuFOrvPEueq6hJNiGWDzclFJSuxN1UNKxuqfTYcNl0g7w6Tc3Cedb8
UrGe54qzeqryDSGJfsMgoFRMHAJkwdZIVDQ8slXx1mqlbyUNm7b5OqPxV1PUyZN8Pzo0nbTaj83m
xRHlXa01NY0vMixyfUIu1VQuEyJYyuO4DaUtHbmZHTELB90JyDMDZN2x25D79g4E705J0WAq5yLO
LnmX70xJ3ijdeCkG6ZLDCpwUYAwpWyNwG0b6BOLtCevgYbKGY0+MHbqsVdIWr840Pya58qBXRI/X
06mayeYcAxJEsTXEpISxJSoJ3hAYK5ZCrw4QPLEN1M1tx2JiJoGnmuWGdo63jM5V61jn3WukMeRu
2IPp94Y2XhureI0AdcTFIdG54rL7k1HdT2O6bdAy9toroEbKZP3Qco4AkoH+EeyTqAEsljxWpKXp
m5A1YhDWidbjGa8rH/uSnBzK8yZuGeOHJwpgKq0xXbX46QbzzmhQyy+vVcjTMaJLUUymQC0n3akm
w0+St9EhJ9rtxLfGEFZuzlHJGiwA+o/MjjYM+t9WtRBNaR5J3VDEppdUGe8G/rqeC4VSHECCr3Ep
/oQp0tBJZeRlzC9NXZwETtFshjWrDVeURbxvUjVR4udkaEMrEeK4HC8mb2+DOTw7aveetxmZjcYG
I/SG8Ti46Xu1YhZoy/TUzKk5FdN3poe/8RKaI2cfgQUTYG50uL1afx+kbIX1GTQvaBD8AlgglUTz
IthK4F+dNaxZKnqNKa9kPRRjcKeo3d5OEstNBNpbiWlx1zyQSG8QGE16psSFtC+IC2u3KRSArRL7
LZ1sl7w+9BdoWv2ioj3ZZEyICWUqwTzSUIlXtdFDKyUigDQdw2OD/pDo760xXti5UjDhP7Ct6S6b
d5ZTPJRtynI1zK/NgKPDKquNHIbgXYsL+ue3Ti1TVxBBNmn5d9pOmFN/wrpYFvDnbCD9RMskeKtT
thk1h8+GQt+U0RFxkEnNpIu+Qm8Xituwq/esEH6lqZ57fXSVbiivZTucSs5lfOls0FNB0jrhBHvd
QFzBvPRE15mqjiDSsTa3FlridUmqZJlQH2m2/Zt1xNxEnbqFW0p2oQQ/dWb9NBUqI6Noka9HzrXT
0W7A7Srcdgb7UrOF99MqxLNsBCoz3iJkVZt27ABc7IqdQwRR1uFgadsHQTAV3PIwIroF0juCP5yv
4SM7gs850lO/bpNmh4f7PgkzbWU1EaHqZEOc1AjWh1Lrj4npXFFVq5tR167mqF/aBv4Hk+jn2sGK
D57+cZbElYDj58Cw0C90KWYd0Ute1NX6NqlSsckWIiz6DermAutEkmCuIVbcVBp7lY7tc59mjidP
1otaBpofF8A1uG4xcXwFwkT5w1YvppZDnBtKax3GokR4U1MleMX6AY9L3vh5iCq7IfmSqQqJ6HnV
AMm0kfHXwJr7ePJps3dnN6iAajpRvWuCQXsqsy+GDB/NeNaZFPa69dRUTJMJKNgWFocwD9ayKknw
VkkOTEFSk0zjwC7h48cMJ3TYjANaXtE0SLEQheMuLJOPqMr5BOf9zsB+QP1W6bs0U4xVkhPPm9VY
oCR53QXldCS92eJoIKNxWnukORi8G5CLFhw0RhhgnZvIYs8pOJXIHVBdnDM6NRSuWGOR6w1mfjDK
9AEcz08yzNsqc1of92HMmdpxUTOvUSN+c9vmcvdCki87gBLqivYEcf65jFQs24b00C5nMkESTFOB
L2HW00t8fMTB93bnitCkuUGAOmxjH1kxjOMZ30XA5SnvI4+dagTdZMyaK3buR6GUz9GE8OrazNXB
qopLVdjrVFlIRYOB5ToY3ybF/kZlZBIzYGaIA0opWPR/u7nMflBLexmAjl5xeAcNBCCpKJ6r0QhJ
dph2vaofqq7+5BJ3ksdJrBSysV29GTHctc0JlBwl+JeycVSdDMvqM1dbr7el2qOxzGlBdnUatPfs
r9Gedtlzby2tw0qZXSdyyEXVvrOKeVimkS1QSdo6pkgwtpkNRzu3PDmSNjrOgI5DkPMBzh11Jxg6
6JK0GYX1OOjDW8CMPsLjP1fpTjeNnRkqTwEAIFeVlB2XbEizdXwe7R7Lk9ptVdBDwSi+2VYxugLz
ZZIam5Yjo6JMIVMtLd4UZ9jZ8+iNsnI/JvG3DEc2nOqHMNE+1QbMdpBSaxXiSxbGNrVHJMBsSiwL
8X77JI9cfZzmSyL4bdCjHeEeXtuZhJ3wSaYlLbkdDTufs5HUT/qyMCdsdhd1mhD/Cjw/0Ew3UaVP
K5T3OI3uDULLaIK40SDODLleTLqF7myKnyhq7mK6fqN9zwzFQ+jvy9ICJpibh1Bkj2reX5QgoPKI
7so+OxhdUB3HTt7RYR7YJcY1F/G8WKtht6qIIplKwSjEbHY0p7/NLtimItyzS/KsuHDJWIJpZqqn
esg+Qup7IPHG3ZiOG4EEMJRHXkzZCXP8ycyUPLnulbTBSyc1pE3m2QOmj9RMvqfiJ0xoaBTUjTrq
HdMCxJsrJ8kx16pGurg2hy5Ks3OjYJGf5mmbNSCXdRl/4gTRT4l7r8JiCW7IfmjjaKVb1QcGF1ZG
eaaOyTjpZrGcnKdwHKZV3qDaRxWyyavqR4qb/cRMsZnVs15Gd3FnvTmD87RoFmYDoXpe4g2RR4qR
pl2DJLzaEl4MnP7PYc1IMRk29VOYi0tiEc7lNNHWnPGl96L8Qcm8U0RxHYppHSsdU1mwSVaHN4Wu
osaUIl5C1luEW7IFJ2C5cVCu/bl3eygtD//x3D8e/uPHbj/x5/XidpNOGqOn3KYUNR/IWFV8eeYt
bGrg8rd0hFtsRsGsgBHzfF8kSMFvhKe/CR23h//T5wTDE5K6aItYY5zublQ2YoyRhVocjb/oqxvu
6vbQsaxuZ81PjdwP3eEGviIckRewhRV6RpSrrhxUmFtvILxbsokucnte3+5WuQVM53YXlwRCMlv4
wY0//zcnRVrY9beHuLU4WQNzS7ItmadVvbNvhJHbr/nn7o1Hd3tcQeujYYeIvmpI765hPP4lT91A
VLfnbvduX/hDo7o9vt20C6wKgVi24noB2U63YcXevlIVz6Rgdkw0/xU00ukqFzZ5RGGw8MQYp0KB
WO79vbk9l0u1hIfq066GayCN3xk0kp3ZlIil7PRoh7TjLC3+nBnf4HlKJwoAVLPxGGIF3abOxFaU
5lsms8TZhI/Y6viTdvbILpUbexFAtWV9qKAXew4g/WlmmdSMIvBy0TSrNFWCHba5CxKnCSTWtIWI
wuI6DWcYXKj/DQuqMp8fYVSeEnIRZLcMTsl4kWE17Ac2AclslGcrJ61bbYdpPZdOugnNnZThGwWG
oglb3+Otms62mO/tZEz3qh50h6gM9/JUfzbg5LYDuVPsrd2kxcbd1lV/7vTaYUU1D0wZSpfm/Lo0
hp2FX2YlWoX/RkVsinqUw5/niU9+eEJNimUwtKX2jCLTM/M2p/OhyjtplO+0UWnPg9FAJUc1Mpfm
DrFauaMOd5+Q22YnmfDSsOi086Bq2nnqQj79GjnuknmZterXytN4zY/059xIPWLsT00cmxtO7Gvc
CXtnKVpwTIn3DCrNCyTxrji0UexK/WnVLj8VJfX7zPAFa2dn8W9ii4BuwcS7mhKMTpYIK7XTfowC
ySiwiuIitXNxmTHD4+lyh2YePJvuYoIuc92ZHBWDtPCVJnfzOk3z4hxZVn6WpUemS+KExrbBgJkx
UqHdVsyK8AcFOTL7c+uU0ZE+0SPdkcx5r4a1RSurno7A2m35V6NFMDNic83awSqrzqFHJw8RNBcm
StV89tKarQR9gHxNCup6ivLprAgGwoUzHePlN2H2JDGdo7xRZAsfpWUjpDZDjkpPPJZTLZjn0MGE
PaivXO/kLW26RwqQtbwcRCZKKE0YqOTM5PguyIwItWtTI5eA5/58+fYVI7fAovfIBQlnj7dFhQEr
H3NSWO3v3pyPZV5Tuyblg94IWmjNOSBAOpGCJyFWmHI/yLD8AQTwOBG6nuYTigoi04TyGHdh7na6
8lxquColp3q31JH2zUxXtp7vx3noD3mmIfOUj0ZHpaiY45EQrXgrWau6zvaVFh/bgjovIc4+WtJJ
NdIQrBAkgDwYq9IaXvRSRVzftcRYqkBVARg4ESljZkCdSi7sfR3imi/jCJ+iPTBBUYZHh2uVJOy7
MQ6ZJ43TtVbaioYWESzoN0VJCdYZz2MwnuwpfRslnTKVjSe+qquSI51Rmn22ZbRNWSIcAFc1Pp4E
MayhVZfcOnWMUQfIbw4W0CaNH6o4IJOEttVg1Z2rFSmSfqf6GmuKMCuX3/uq2uQ4qTH8aYMnKQd7
sZMGs/ZrsLdzseDnPpm+9+hVyWwUJZ2+sF2Z1A6KeQ2G0Fo5RuxLaikOYzrbK5EPr72p3evzPVkH
aIGa8NpLxB/gnbVXmQhWqpq61VAepBiWYyWdZVTSLIQ63ZW6XNWD9BJUTF7VqFhSZMttY8wfQbAo
sIfm3lb09Zjc47eHNfjodAXdYQIypib3pEk71rWSr4lJusMUvau65EtXruMQEZtpM7Mo7e69QPGB
G2LyJ4utXy9+iqp0dg0TkqskIsurekZqsqoelNLHj1xt5zBIPYN9HhqQ5DKDjvLAn2+TbNoIQz3K
CRVlq+7Is/FFofRu26HwLTGVKwK/rMYmR4sVTkoS84xKXvi+46nEREcVR/I0cuYsT+s1DQqVsLD6
xwr1T8vCt9czq5R7jZ5k4jxMbSzIRMN4SdwRXN3wY4gU9aUHl6UZLeBGK9zFvdCwZUgvYHJhLjDH
RYGiN/V3Viss08O+rKJfRWHdt2Qyzpvs6lCcDShn+ylEKybFimsF2AVKNtBSlK6yhoohwsC2lJKt
Jh8mg5GdapHvYDa9smoEnQh48x+J3dGprwrOG1wDocOEPPy2W7M4WDjV2fKJ3EW6Wl4E7QRXneyt
Zc71lt1ucd+01ROKqc9BT36S/hvPjOEP6hR45hxuWXf1a86blRs09QoVuR47fuYB4smu4snLnMmi
d9Z1/odsFAQ10l7uTNjYU+2Uq64TFyUSSwYrw8c6QBeYpppxND4iSZt9gx0lh/tShYrxFhjKTx3N
FzPOVSTRjb1OiKAomNDDUoVxO49g+J2OXqGpUjbT9CAVJGSi2UsYGAOdgLzKQQak9/w+Ld6ZmbPL
DOu7jK3nWlIbLr8B85nGItFaar/UgSAwKZsfpTnZsSJF0JSKs1EiAgZ6+RAZ1MxgxsQKbc+wsvoa
bo1O/ZYVP0JK8YAmuN8cVjZauuYpMZDolMGRqPCzHlYo35yMzljb6MzO0H4Zkb221Oa9n2RnA0Dz
jrass9VsBSc91DEjukd5jwuIScXakcN7ZtZbOkP2ObQwU7RdJe+SqJrxQPQ5qDkKF9uQQEZlZb5q
wTdpWv9r1vNzPhYDr23uDVMlnWJKnrP+EuntdyiGxxrtAYUaUWOjjKkvkDd9Elzpsth+HdZLhtdE
UGSubwZqYzcIlc9GEqOLC4LdQm3+lHSAXYrScS3Uzhey8y2TRrkaejhyaSp/BbXEn2BVW73QbcJl
0DjmGe2JgC11bNayXxe7lL8MBwi0mMlWgoMU/hSthbzOBpbJYEw9xFx3/VQwb0ojyT5Ftmyfpoww
3BHlvEwy9brM4xTssjUxKtakrWy1vRfamKS6Qh73Fn502MI0T1vQJLRck3A4033JNkaPTkeGsbOu
6/Qz63tpr7eBCccFKReImazwc5P0Ravjt0+lOEF6EOb7sXwRkhEf/jyzPA20jZy+6FHT+AsLmSTK
AHHYwWxqLlVkDQm/b+qXPw/RnGywB43bKcAZwiab4eJS/E0hE4s0OtzuwXRCaGAk6+lmCsscJJy3
u3NDwznPwhznpfJczLDmb8/fbiAZlX5S9K886rbyGKHRICquJVntEC33YputCyie3UQ/lY9gsZOr
uThUbVt6sdQ4GIZmtvadaSJHt8xqrfaT7loGc2FLzO9THhUsW3VxYHHHSW0law7QsVoCMoH/FIda
CkY/MqSX21MpOSM4HwiUqDtDT3cjUONdLRlrs1WdrR22Pmrm9nC7GUYi5UVlYNpxekzzreThUWD1
KhIIe/j33Yw2iJcJlVYV1p5iwkXAEUcPKCHDKviGJMlHD6NGdciGvjygLandniWQ8zr/VEJ8ZUWa
bvvYPveNYLiY41LCaa57qZy2B+SOstfjkwIIzeljyCjx4lDEBy3EAqFayRfbVs4HVKSHke3JqhAM
LhJQB5kC6JX+NuMpfaoO9BaqQyf3KDoqdaOQnEkp4ZAZO1Ry7dFdcOg89vVBJa5sQ0DXsUuojvol
Ra8wWnVF0NqyuoQMQm5PWknhcUrRBI+dgp271aztgogSa4oOqa3T27n9hzEdt9oAXKqVh2F5E0LB
wAAG3akOnX7XwI64/e4J7afD7V4Xc23tl4j3dmouWMXiO2Azfqo0X2oozzuHmW+mxs2mHKwdbGHh
y/V4iHTdceuKegaT+aXL+QViWbyqjOC92m6O0Cxtd5YHc7lsv9cmHbC2NqAMhZRzk2p+8Eb789hn
J8balWfbfolOKJQMlFI23SRThPjNQ/gII37HkDl83Mixr9/p98FIrTc59SaOzHdtaJ+THCG0JLd+
XiG5HAB34ASmYQ4I/ff/7BD/IzuEzmr6/7ND7LIsLsq4/XdDLq6H5Yf+5Yew/kN3TA2gyuLGxXzw
X7khjvIfhmwa2Mnl/3Lk/j8zhK4uX+J5HYAdL6bjov2XOYLcENMi7ANLAxQ6XvF/445A4koEyX/3
dyuqpWGOwJdhGZrlLIbdf3NHxCbZW5nSRnu9f2qZU7M0Dqy1LYy210lvUI1CnvHMmKqmthpS7qj6
13Yt276ext+mqH7nupO2RsRqgLKcrHsWsjF2rlM7ICnMWmfTd507SA5iSz0/2mrLBTTuCXAK6R0k
xjPrnq18hdpoPYjaODKSoGQ3LLZDEDvZg+tMkRUZJ10/gb1EV5/XGQCNmllE00zjNpu7wdfajJHV
61jSpxnFRDWvHkWWwrloso0yJi/4T1Vqo5AKLatSzzL0GrZ39iEt0QxKFIcbqTKMY5tkz/YUzgdZ
21EpUkDj8+hUBFO4bF9Hcy/1jA5QjzVXaqHVRCDM0bLmXR50bK9GuMTJotSht8Kq3atHVA90bDGg
nKtIQ1AylCtjWgqteHRTJ2leCBaAxyooCAotArjBGur2hhbvIig9CNPXNhKn8+2mM9WdXddkPZDy
RFj9ysnU0Z/Itd6muYPGSkrYyiaatEH2ix4f8pnuGMnZ4P9rm2reGMp4uAlbME+gcZ4RiJtGuQa7
hiTDKYDa9D26ZxnwHxt7hn7TD7FHO9nRxnXWSj5MzhKpprjogsIoU4n+sFJxbbKBFsSiTBjKbtkt
oYJL9M2cgp4QiebsZ68NYoSPWP3WiNYec0R/MPCKg16MSHqaJPMjEptcbSyD/YwuleSqptCeMBz3
a7IhYrC7JDuU+YDRcbY5glS4uG1f4ii82NhovJIFX0jWqxwoB8ZS+p20iFsivWNgwGDqaqrYV7BF
vAdGNPoF3Am1RzYZOxBY6hKjcb7kdGgOPj6cvITRTlJ7SqH4dZqpIvPXvE7E6iLfyY+FMLM/N/xp
xhRlOHmzY1pB72PA5uFOvoRq8QY60CsFjRRDXYarNnqNMai2eQ1T2o6ZUmiU2LRBegaRQ4d2o5Vx
MKtQb6joqYTqE1X3vYUwS43m7mKnDPU0NFbsF/w2hLar9ppA6jA+1tYEAaTOd1KaUidopf2ZFmhg
iuSYV2Z7P7UVum0nx6hueaSOYdtQkh+UMqciUD71iNF+EBAGKhXDcKkb5Sqh/nPLQkzeLC9dJbmC
bG2ya5fFORxNZ19wreQ6naxFT6U0dMoXbk22u2BY5dQITqVAWuo4VI5SP6EwjnMGRUxHIVXR2kQ0
NgbZsKvyhNyTYU7Xc4c6UU8aGHmmcbQB61DjRQgBjRLcDk1RMo1GZyAjM0YUp34ZTfpY9p3kOzK6
7LlBmzNVsArpU3I4g3QV6fbOTiImBDW5p1goXb2gzJ+q8iqPie8Ui/6ljIG1pXBzSqqncLKsTZgT
FksrZho9Rl9+IABH6jSVrVS6RObcetU0Pg1lQQQoxH8GffyJZgyISUUup2oEFyjjp6qVzyoDKTcn
+NvAEgtur1yS5ITJzK1uz6HUAEC5E/RzogpRqAGQaUzN0a1LhJCR/dlEb/jjhP9j5iq2LcxaUr6g
4139CgzrkiEBWaVt/TpB0lzjQo1X2ZyWfkwlhHgY7ToSXd2P+gRBWzRf5SL7rcPxoTaZEOEFzWtS
2et5ceSKfQzDFglkk+x6LfrMhI4oUk/xLtc73LcDfb3xtymiGOVw+YUHmjkP+yRWXrHvWTWRcBkm
7q2lVRKjE0IrvSry5BouNIEkUnQUFA+0+X/pAPFT+mR4sQKPay6bK86ujTTWVxigkd0RpYBuwtEl
hQFo4CG42dacb1Pbn82qfYqz+r0Q8bXFf7cKTSkERARPv5oBGwV2/54HU7yvEgNLt4oRaGCzOWA8
XdtqsFryiGPBtl+PZhldyL6bmevQYOib6rv4wfByzaKM4OlJPpsdLLJMaAfMVieIijuGCsyIJo29
hIElBQMd4D4ZIo0cUa3Z2osaZO9ZBuXNCqfvKpZ31Ti9TZVW+fWgvYZpxSi5jl+ErJyjqDc2ymsF
Lg30Uahi+ptgjcUyaqOY2ZRhti9xmRyCPhhXY8hAFVcFO8h2fiAK8bcvkN6gXteC4M5QoE9IDAIi
9becI1oLo2Nv6S+VF6cN4QhlUH5GGEGl/arS/TyWVshbTPIC+dalxuR0vMjOGcidvTLVeLhIU7Ee
iNSbbZ3GAHwBJt04MTpQUmoKri22P+I4PpFQhQYgQNjD2vIkNe2DOnJlDZLuRzeag90kEsMEyRdO
eAkBmdfLVqNg5U5iIzhE0rwdiyb0VNUO/GyQD7PU8TU+H9AUhx1EA9IUfuPW+NB7xJVRrD/Vi/Qr
LVuwEIO6a/OhWTmviazf0yLS6XpbVBfIcycpxoZGfA+v3po1FE+uG10mDoUzP00WBiFHTOt2Mi/O
aH8QpPJsLvB15LU2VyBfBc7KuHqlQ9qM1emtBk5EQM+E7JzuCpREhuCa8k4ZUe765MWKE45Zw1Wt
qK3Umyz1LQ+G6syvt3DmmIjAl6XKwJ+tyWIXKza92GUNH/vpSeeD4Y31im7wNx/VGQX2yLVY732T
Q4wCnFKmBv3ejMVWLFvTXjogOGcLNBQ/pPvunHoizjsemOeb8msbGPcyuhsA7fpXLe6CWjO92WT7
QhohuziqqLA1IqLOFYSDpnWsekakBuPI6DIB8MFUBfst01i6EuWnz7mUVqaCK3alKdEaFC4LT2+t
ojr/xGlx6QztJDfFp9oZ72H7DLj0oMbKprDUtYH6yO3txyDddpHxNKCFXvcOGU2mtSnIQudE99NF
WJvmJziu+2RsPoh0Z4ckrk6m30MwO6l2+a3W5q6tSfHugLnRpO+N6kWZbG1xLx3kWpqQUm05G326
l9EGXAdRRdTpoHDtz6L/7aIWJVmrFjTtwROTavwlgv2Ufmk94dcgJpk3Wa9tEZza0Pg2LRWxYWD9
xNm5GgfphH0mJJiFDmFmOG94FgJPA1+LV5K1rzK2oyGFOEiKKx4OayUF1ntcVIdCM3uPAuEUVgYa
69SxV7xL5cpy1EukkXFB6ccJu1KR7wBvm835zmrCz3DonsxE2ttLXSnX2r741jUk4Aqnddzmfh3F
F0FGMX9T44dIe+dE1dkkS7uSFbwEA0k4qx/nr1KVXue5J1s9WEv2tsSrpdTrIoC1L8b5YLTZg5UY
JY5M+alTJuDPOUuLyOXHfsJlY5u7dEzQxomXOW/6pTgNtraw2Whb6lZEqs6vbCj4U52NgvnBJ5aT
xkbqcFTZCQCoNqlvbXmJLBpp/ygvWSM5m2AgHdvRvyB8bphbvjtpd0pClAmRfW8o88LnMFcBVrcm
nA0v0/TdUGXkO5f2dk4f1JTsV800HpWG7vWIaigYaGK1CUSKjMM/mM220Itdk7LQ6XEx+eAVXFPj
OphXybhuiWBm8gd4jK0JvZTlIiOTpdBLGLGjekmout017H7JNibqIlm+bIdLzMDtK7fHcV1Hnt0D
g7w99/cLKIwixrTLq/29uf3I34eWSoKoMsXbfzz/b//97Ztvv9g/vidNk4OmEjKe9gUwuNv3cYUF
EXm7y7pPwtTf/6rGpGcDRaVYD/ZG2T+UFsaD2wvfbgB8Nfu/D2/3MID8+3N9o0UIXYEjB3SFe/sj
v/0ft+/S//u3/nlO38vUqWyT6QC2elruofqW+zlHKUPFGHlGAAZzQf2Wf0Idb99oNIRFCbOhVWs+
ltEcrv7x838fDilZWH0HkrPOFrnA36+gf003SF4O5RI0IJY4AhC5VMmIwLzbc9Yg0tWYddoqxTeG
eLEFTPE30DAXzI+iJSakl8Jr0eVe3m/qMTpKJ6CMXK1mOHjKIUmeaL2bK4pSRGWdi2RyJd7GO+2B
nNwL46FxNRyoXGj0PKEJpuX3Mr9QkWIaLb9Q2K/R+FFJ7+NH8i1c8tBtdJ+bxNxb7IJWsRv/JBfn
DFRzfulPorLuskf7qonZ/dIYfJcojI8K9fAKYQqTeLwpo9//8Pllr0LgvFqu8vemW8WHEkuotY0/
RhaefC3nG3OTK3vamdztvgpMKOQcTysafuXwztBLgknKpcXTPttTANVm1W60F5YStxj9jKERtKDg
uXpMDwuXAGgSTn0cbEgrHwDD9FzSThnMTl951AktUTZCEZ6+Nu3hDJjrml3sKz4l9EHpput9WYE/
ymY2wgxR3oedX95DLG0WyqRrHIsI5dUc7VT1FX4sgWoupF4hMW1Ebejaktv+DDTVzN63eZlB7Nj3
mPt4kzMkd1tpi52CLSuwqc4tmnTPOsqkI5W2mgq0lbIOaVTKVX2lgzPiRtwn8pP0cW1Lvwu8eQvD
WDtkD/k7C3R2xbO+LVfZQ/FQ30UryTX8xYOA9m9ruXgDyeBy8w/Hf7Wcy0THNlwFEz6OYJ/5eU/U
NpkoqziMXGZveJWQnLHF9KrcSz7w5W9p8r/ql2r9xcY0PDqnbvSm1wJn1zvRHEeInMbdi1ipF8YD
x65xxb6i2enqmsf20M2C1bVG8be1vSuODJ4mKWu5LRMPQcg1+LZ3AzLSbqu/BY/2jtbjxrzGJ3Nn
fhef/DtyrjUv5i77jJ+UehN8L3a/F6BXi7/5Gq5nd3Ypv3gDtK3Tcl5hmQz2CNpM70e+Fi9EdV+5
KpajiwhjjVuezagXvwdvX86TfWUQPKyNdJWDBdsF4d4pvVR1VeNKEwl/BSrEyvtPrt5qN3J1Dde9
IktmODUXpVKpVOjECrXLzHj1+3GG1p5aS5qzRycdsH/84IXcDmhH4ZgVe9UNlshHLzg+clCK+1E9
nOOnNw0ML4hi52BItnSmMZhXQNdDQNsw9ypYGugyy67kzA4GUoH0tNDuu0VH7eFXeXpKxp3g/Pa1
137VPVhiNz0nHjRvA+WG2zOePPDjD6tdk9Ky8S7zPcjfWwW4is1VRjWnmxxY1uiCNcJvfCnPi4cy
6hly+hpmtwk1m0PCiROsB7rEsP9OuTvTMvZ31a2nmPSBksT/+SwFDT/eF9iS99RSnoaKHeA3QO47
hjfer6vb3Pi56bkJmt+isVnLTh9CFCvRBHDql+5IhiJbL2pAnYVaj7N+s9i+T+lx9ulW+TJ8s4fh
1J77a69whCxn8wQD3IEWEc67xrn7v+quDRvFBp6b9K7h/bdSfjMnsJycHJX6udu+fuOFGiKS8EzN
h/u7pKma8ijwDcFl0Bk4CQ8RaAQbvwKqdtt2ZjJZZQchdeL9Npjd707in6cbssMISW3AUVD4O4Ma
xz4uDuJe+4ZMMDvZbr3AOIvCAaqYHs7NLnm4P9JXwdiyOtGi/aBIkjrra+IBOPazj8TL9hvha0+e
U10ImBi5KoDzMRYXH6ig8ZUSpXjiad3d7we/Ql5BdouHj6p+lC/Dv3LAg/bcCv5ADz9EG1QvPFoP
yQNsNghoD8nTgpEEu9ed2g/5h/6lKL0Q6VLKakYvCahPrq5UI/wk+3Qv5/UId9hSP8cfrXPL/tT0
PlrClv2xYm3gmP8S8Zwq9he8JR2zdVd40Bo/u0Xu/NoMrpnwmfEOaHG3GjaVqN6+n+8UNx32RPFb
Ba0AAd5RvqZf7BRWELyTxxGWgGRtTiyWKmBUvHiPq+Fyu78NlykYjTOjsx4ap3IyABlfpgsgktxI
LkGn+zlpPPQYNKKWI/hW6MNMUeekb9noIiW4Qi2yiz27EDM+3D/WI3sEqlT5pIRdMNwklytVNY8Q
boWnlHqN5APiBtjO1xcBPIiZqZ9+U5fwarsxrsoXlyVXYOPAaHdjDocp3lUftIcyjQ8ZgyaILwkX
vT9/LUSqojvXLuUfDmhnm3tKNdVnsV9tCLa2Jv5At4CLi0+xP4bAnAsHDq4wvBTBGG3TnhDipfIT
hcv8+aPjFvyML/l1ZUchwOCIv+2VF95e+sTRM0f4zIfst11q2tGu8yc0Px76EBn3v/8D/16/ANsc
Ys/vbrPoJkgsuNRZH1xQ3NGlfKxu1Q1qy10No8lmJMAVTAjAZN4MUOubhqdt/q7qWSPYDVKfJ8jW
AFk2AvCuQlyRKwkOXSoEcsc0FL/cDBwjr0jrSZsCLs/jQN5Tba63aA8K1oM7H7Ks0h/zH+LFKJgA
HlUOCO/bHXulCbigfG5SXnC2i4v0VfrAbTJP+pJ/i73BcZ5b30bhAOCIqM8hxJVeewsHp3Oy30FG
Kn0fez9QGvy515vALXo7daLV1o0HTM566GzRBdHoXw3+e9ohiGY81Ab0VfHlviFctjXwkD2TeH/1
r+KNjfp7d2nLx3vl0HwAbHA4PDkzkPWQHe3LOEw06mPbjw/Dp76vd2yDt/gz+hAOyq45xL7gUgDA
y8bnit1X3WNDa5RQ71H+jA9gqmcqIA46S38Hk8vh5M4GsgRO/vLY26ZNga4B3m6ND0xOdzOlgCF0
Fm+bRLAEvG/qPm/LtAlGqkZ2fTAVqAwep2PnwxLrlx1GzYRonHUQgH1kH1KXnW8+1geBs5CkQZAo
VhAOrdUH8B4CHv4Ui3ApHtUxP0BDcYXMyXJ4h8exd2Tsp4vQGK6GGdTT9U7pN7m3tijuYqZWT3ea
ekgTX3qCe+D8BibS4OHBFQP0v4/CdUMtt35VeKB2cN1iyhU/RkLhoz3f/dR6rEPDCyKfapYb+b2t
O6zyJ4U2oV1502U+R9M5br5ywym+GxhssOTnH4VsUlasE8pvOLZBLBcw1TLiRwlvyLWhifiSrtWD
7rCWi9D8jNPOnvM5gERqfObA7Yj3anfDIkfrMzaNnrijA8t1RZlqNq6UOLXoiJexihp8IJTf8nML
mRKVJNJE5JxM2KZTdIpCa/xQXSoJd1YKx44U5n55Tt1VDZUvzjbuEwJpyYAnM9ts/4GZKy4lavqW
T7jS3DKu35nC2I5AlY135uS52xN6Er+N09wwspCcekPUuISgBNT1yOHx1EEGfGr0I/X4Ei1yULOj
970ekEeHm2Vuko2upAVjB2ID7OdNYWtzXXk6e8ztywuGEZ0DLaoOa1/9VX+FOgRs9jsFikkY8V6f
2efGK8hJzE7tEbtuhCqchedZbaordvEkQeuYHAAqFInbfk+pJGupQNtw8uj16gtnhVN1aB1hNe2k
cI8c/QqCgnhHng4avQgqQZWXljuZ3SrP+1k9U1JZc2CivvAUpQ8xoMNT9mG8gfkBbTOPPsM3/sDQ
/G88OPtyrpTMU3nmgDuhrnaMdn4WSDwOXbqrr4QulB/FCYcVrDwYOAR4mEuP7T9kL9k+TX32M87d
NJ64e5/VKdTiI1KLwEBPy170xsGrwUVmj/MBv977NmN9sy/AXYi/gnpMEw8X84/Nq1BCjtcbZS8K
YGuga8v9/JYWDnj9x+VWTd4k+yKOTo3XZMGQuRRVxFsHABKZNp4AjV50vPST0l0X4SWa37HfgaHE
4ZIj1frRizYR4WtPhZkQ/G5XnSM/rWdkMi3fsOD0egQYCypcKLPs1wOyHKx57Uyh0dgP3AIiIUYK
ydFpTtE2eiyl6pZfheyZps5+QWtg2mlfyF3fp8fch0BLtx2JOHlwScykcKzDtrigwz0jwhg956lf
chpUTunO+GLYlcJpJjfAcihwfLWgYMGkYDOfK4+DdCac4X7ssRNHHuTX/KX931GSbd108VEJalQ/
AwWRV89w8TmR/FpzmsgRcbdmaM40aeMxSA3ONmeqbKX1y2yftaFRAM1zixQ46z/yhIlz9kotRIWW
CO5NtOnRIYU1aRS/XSBpYh3kGYqg3iIcSxgMqtcZbhkH5235hda5pBtmBbRjMrSzvuv7U7orjVDy
dWlfoz622FsQxj2iuXR6lkvcoHJ3pByN8ks9HTP8SaNORIPhqchiTH82a1uQm7hoFHDu7DS/9DQz
b0zAimYR0QGckizjXm6yRyQtFlhGeHkItEsOd85B9dM0HltgVOKeK1uSnRpbhg+YstZXLaAOR77D
rSRrzi8ybErlLUMoPoK/ofl1VGPucoLYud5T+V5+OWwgMVEJnpB9QJ2GkzoPVBQPiJeFm+b3hX+3
Qr22y9dW8or7TyTYxO5OsQHidqiQ8dCcOblpKxgAUAvhKiJg4qxb88uMbscz1wP3k92f2TfmXqGF
7QMGtIlfG+rhPnFHfy1C6lcOSlgP8Wf22R8/6l1lf9Q/Sji/fq9kYu+W4PQ/tcoJbkskpclnwsG0
nJiEV4waQ5YopDx+TftILhuiyXBJMdmmxk5llvTuU7imsTtfdQbpE1DuGTP09Juwy3AUrjHj+IxU
heBiOtTckOP5Gl85S0u3gSYE0odFPLdBN5Ia0U2ii0yUyp/luThle17I7q8QrygeQPX3t4uXqvtX
KvgcN2R62b48l3U4Pc0/m0NLS6EdZLwYImalUYxgVTeILH2AS0JPGCgXlFibHGpeaS+4nK4MKFUJ
PkIHTN0l5jGjn/uInRfyMVwk85W9xW8ic4dlwzFWXYaADZfxfE3smJxZx/LK5mVH5j69cuoFnOlo
DaNTQ/iENxbURHveSUdEJFhlyy/AfLx/qJMQfRgQG/YN6BqfWtQ/8SZd2O78loKk4bF3h+wHTlvx
m1yKi3GoArDv8GLxfOF54vGcfoPYPFo+1151Isiv6zA/R8O5TN9XY9/JPi8VI9hqF4WLGkBFCYGw
eGuYDjeFgMp6Td/IyQ0fhxItlH8pMAlfmRcV30btDhe8n9jRvIqP7BXzUM6PLK3+TKYqvRJe6k7/
rogudk6KfwY6+b2iUnOmVpIhimeviV82nkhEy+BgOoTx/DeFowRqISze3Kejn0ckLmCGwStBsEff
+kN/75D2ocHH+SfY2YmgSbOef43Rjz35Nk8+SfuoeBXOEe9VILlmYFSQGegQo6Z0bvVzUvyTbOuV
X95PvsWK5jpuNlhI2qMM6d5jT3wWfHgwhPCrduwfY8MenqaH/O7LO5TRbaJZ+HBVFIrvOrUP/RGI
e/fLAtpFAe+AZnXicGQNjrzuRjf7bI+tbNfP2j0QvqMapIZTAFxA3NO3HlHgXFQnovLSuPFRL/3X
5lsLpuP0fD9Er+1t4sIk6ZxsTHti075fHChv19Z4rURXqpxPYJWtTTnRLnwXTbOREMIFSJ25XPaQ
BbLP6N94raxjxfICwV3aAOGR9Gt0l51Y6c+JBcySqv2xHt+mT+4zfs1HEWjEQv37a/2vQBldo95E
zqYK/+qOpqqTfeTXZ4TR42N3IRoZPtA+R8cZpHhP4bWwyyoEcUGZsSeOpTrQ/aK8e3fYs/CyMTgX
f5VDYD0Rmx8Q1CS/7Fd3oIYpv8vvqc9EitlD/LBM8Df9RT5kdHTXI1AR2SeZ4Hour8QCxYe8BM8G
3TBWauNQAaGAQaWHcxqBFOogW7HjN22D3MfE7AQZl8+K8kFgDc1InzhrdxJXas1eeuwycG9hYdzq
yJvUR4gH2BHm+GuBhkGMi2C/OxQvJlJC7ROzfoJbXQ+HDJm/8my1RAL5V8VF0FCDS+Parvlq4ygu
b1ToSn0vIsBe+tr6xf+oyFhAcLb/PCjRoVA0e6pvlnGZkYDb4lA9eRxtJayr8DlrgKj+5AXe9Qd+
B+KbQxD9K8+s+m9qI5YazGEH29MAaelyoB3J8bf6iK2PYYTQAwdr5PKDOtRuDqbGfEHDtaN36nSE
8CU1DyJesiUKlrigR86Oge7hsd+invK507/2r/xnq7iF2isEjvKpouIcaY7+PgghiRdys3ZPsBKM
kkP29jpy/CD1RxjGqXEm0zDLTxEyO1eVWfIC7pyfOFH5NZSvydrYzHdOdcLfxG/D1E9rZLxca3rh
h32RXMJoA8IznGPydQq6MiYLTkG2ac+vwgPXUOVyqOogTmj8EEQBm43DgqpNIGcPSQZX35+R52Q9
80TdxEFKIwzO9JZFcyOCDkuoYZje3wlYnDhur+Tq9bUgq9HTh/mL0RpfibU41lCRTRGeZPVx6BGX
Ru/D7f5N6kJcTC2XAxKRgto3Qjk9kFgcflGHjN4TFeMgHJWchJ5QR//xi9Ntfiuw8OJr9IE6Cn5+
3aleSJQparC1Hoja810XnxZouVMocUu/ShBLvyAuCHgRUJpBszQLdqT29pyAFQmgYYyv4sROuwCp
MCw7fRZpU4K1T86d6QkPDHICZpZaoWrjZzWcppvqLXuEL4mrUUnzla/+CpYMG0Zmv9tKQuY70T1m
dPyV6j+pECGFRM2KGEFnDl7AlLagOjyCEUkJpfQ8gJqyEd35hxkYEVWmO5Tc1f004dBKDYawBGRE
OoIWdavfSXstyaGUW7xPd2/ClZooR0aQ3feUlHgsJgjs+/QbU875h5UbSgsBHQm46IRVUxowogBT
MlKkbE+SFL0v00l5Lc94M56ZmSkU09eIOIv826RCszn3uYL4Ndvme/KRxTuOBp6muM1f/CSOFY2E
XbS54afhnIOeetZJah2z8s3qqHyp8kHmgPu4X6eHZN5WYPYSpSQJXnRKs7OhBfwwxGg5tWRGhtzi
qoSoPb3QSdaWY+NML3cWIV9fx8eaRf2VxY51nQ9sZIrVIMEezBMLnEoTeldehaeF7G30ojbAj4hi
D4n6lo6A3Zg8zCZxCe+WQMxetPa1WAJabTRDyV+zZ76Wwk5DcJF5suYz78zGiEEfRAFKQqTVDVis
R7TQ+AvfNw0uAXoILYNMYmKY2oAfhVwbXKZKe6U7gz6g9V4J/3rQMQvMRAAte2rtmMKWlq/HIVIF
RM6dcii0V4Gjn2cWIrfEEjeG/xzM4rItnmTLPDiySa0BvwCRYFWW9H495kF1xP68jqRt3l0A3Oxy
tedXAhMVSReKFVXI0/Os/GT+okisZ+rpzG5DgRQdLVZk7ffKjV/IScZ41Bwp8zP/it3KJseCEhhq
xK1DylXdxBnm2XOq5Y46hjTWK7b3/aeefxjUYXrn2/k9W7riMtA96Tm8pQPDyhvxXjXhzsiMuIIS
8kgS/XpaYPzzCrxm6+cY4+PmA6IFjJeKio7lp6JrrlsYhH6J5homkAaKPeTFNbNIifKD1cnP1OcL
914khJX4xlvnFBub7IWyPx/w+FTW+y0cgV8GA7I6cVJy85FSSzUX7vaapCh4wQ0uc8a7kg1i1kHk
yKRyzzOqMg9NQQPhUnY8HW+gLTX6x26Pt7HssbawjLWgGunAwbcp4lRgKUUaJ9xF6K65S4vyAwUS
3uj7june+1iFovBPpWx/MmOk4bZ7mzoJpUr0ubdFa3q69MZa4UNKrrK2/ez/fjO/wep3PIJKWg3S
Da4V/XGX9KTGrYaFOnk8KO+KYgOJLD91rncMP7+ei7+8LuueYeX76YxvExo7fBPvjgIN08jrsOgV
j6diE/EvfAnTAdv/Tmt4e23eFvFNHg1lZ4aOIeAZETPg/Ve8LmKHN+ebeF4WwTZJeKYObgmyzd4m
kBwUUtjWvhGX7ohWkEz/jruHKIlCi2MO7nKaPvjF45UugUDG5PN7eR3+t3ZXfiBeibr2wPRQF87I
mlX1amhndoWmYujqF8qh13YDXQENqgRNYNEF/8Yk8sO2jYEfG5tBc4eGZt2zcVDJf0yfiWWD8Dv4
QqadN+Q1VaQl3FEPmkssh+iS4LKxFpdmU+CkfwAMlOgXhiRb2ZGssNhMf5ATdogKpWc9P1A8ETKK
CVfWPL88AvUsAOX0FuMx7R2sIyvjkfdBa5PcRkGs5sg08LVI325rEWAK5Wd5W1Ib9JWKO+EOaxVY
52361doA3CijzFPwdUyDhHyhBgEU/oHdGqc7iEnlxjfcxeNkHenXsT6YSnygoyJoJGQDXXru95yA
GxosW50moHVAzBH6HmkfT8Vjr0caG2yLrHb64cAi6x+HJxqkcYuMpxujZ/+cA/GcGWMPmWQWkRQH
tNhgmFg+nHQFZTeMkyknohR/94gcURPsUk+0INlIjlHunlbL5TixhsuIPi0wsQ5Ceb4r1BOQNlH2
TahN8gmPofvqL2VQiTta45bigRjLcN3UfFF7ZY55zDF6Zu8Z3ZUPed0NwYV/eRISl0cSEmVQE5GJ
YN3S5toGNj5YQHRkj+QJhOMKzX4bfrvwqOCU+C+TfTY3dd79N8KcpUIfgqlkfBAOIReGGj0hnv8y
78C68WaL4DEl7EXGR+sCNly5dZ2c9lF9oYbHaHSrh5YJItmsQjAFhuzKgseAlV14L3ymjoGia63c
EWP1cwCfDCwnEB+3mrclUiWcc4dR5/uzcs+Y4mzNVv5vQ2IAXts+Nbkf3o95ZVlG9O2wOiYByg/W
V3OJeCcSJxZjsmdgSfN4JN5/AwQZgIucu+5FFPMRhtpyU/CRibpvi9u6Hvj12yIYKWUiiuOYM3R7
ECeBSpWTrAwSMF0sb7YCo6WkZg/jYqPB4gScnk6Dfo0MFugp0d/YjNbhjnU2VdZtvQoOP3k0d4sO
C+yD7IFFRoJLDqyStVXTc2YhCHQUZwhvwqsIxvNv25kYFI3bSCuMgGJT5Ssu3JmEFhh2cpbUrLES
RdOga0BUoMrFeemqdKQwhHm5kztwlgPvosMIesrFTClaDqNyAdLfPFNnA8lhmQdJQI2rpEJ0MfII
7fPtKOT1ERUSZLcGfvfYDmgfHvkEU92gXtWQVLibqSoYlofohREV5RPIrpTKvYzYhVdxhsgIEIW6
Bv8hbM2vbV0rF+Zyc/uhIUrbs0mQO6NSSMiW++ysofMBXFLJ5QQqKZMC58KzmnFb0A7lHJZli9Of
FL95MMD3y0g7OBE98jHU8BXq3Sz2OJ4rdc8y5C3GOCCBFgjU2aAY3pOUfJDuNunOuj/0eOsICLuw
ebw+RRc2ZKeByDTTXTV9Ct8gVjjG1N9mLyCcaT4VlYe5uEZ4Y70Z7aVGBMhytpU07ECWK/RPCVJO
luB2DM8KM+2Bzh48zfF+WEpXG9/G/nnrelFKwKc2IUaAMAxnnkL6E4cpFw17Efkn9ZMygkWbJqib
kIXJVLBkQfxTkiqTYHlgByL6yqLn02yRMr5xGeFMzWqniTeZkOsoQW6XzHLfdRfhi49NZHo2N/Fn
nVeod8waNzmavIK5F7InSIDFsr0FX4lH1vbhxhDjdA3K+wFVK2YAf+ktkmbfC2A/36mI8OuNDkOc
bffQceLezrlOnUpmNdL0X7YDZLuzcyppO04SAMor2rSlz7IZtAvbEnB61KH3hdiqX497mR+F1lni
odPKgqcHEimoXYLs4bDDj8e7p08zLwTYgV0hdO6KoNmmKbiHW2KvIxMGBmY4KFoYT6Gw+CKl8xie
6oXZQTi+Hg/qGlLIYbiF8hIRcXGw/B1GbNb6MX9nzbCleDJOohWnD57g7zjnMOLkYIpiMRDzHZPG
yVMAWtHhuNJeAqjldp8AQjiguO8EbceXDwg42Trxcu4UYNYKp5LOHGNDcmpNcMbE5m6M2lfN2tli
H+4+imV8yBgSnLFbxJkc9ZEOjmZRtt+aDEwr31XEEHPAjJ8s7MY3Sk46T3apvghgybSvLd7b6Hq2
mgUcIfmKPLEJQDjNqA6PrH78PcRNaTaknpYrn09gAmjJEInx9sY3h/wjtVGSdfLV7foGeUL5E2RR
7mgbzKDvQP3tQFpQTOZybqkwRUTkLTLTkumbM1oZToeNM4pFHB5/wjBxo1d7vLFmBnMTikGxlm7R
qOnIYpUcsE2zdntIuHi0xSkRkj49rGaewhTqjb2mUmxSUjxWMpCcyyQmQa2rlwRLhz3GisreaiRg
ZCkgqlJFIVVUP9IeGsWfTW4msKaQUdvBt6XRLUBqQduy9P6nLRRDeURPUpbZSZMiIoDMIT5bFM6Q
kZj2S5ud60QXfGQwVr+b1NukT5D3o86AWIEyIS4YijfenxvVJJGK5YrbKqr2xqr9tEX8OUVcMrXC
7Xxfi2AwvJS4BqY41GpA0/bUW7mXGdJ1NpHk1Lfv/Pv2SEdxIcrM89+n2kwpCHLE69+/FUW2hDOV
m/+5LhcdqrhTkzBkw3hMZGCi2f//hxyvADH/Pu6hoe4RPDcdqWHjtur/Lc6jdIGmVVwl09IQbohP
//uCVE+/zUVHpL8saQJtf7Qo4eQoZPyfj//+NnYsv6LEhqcDRZkY2qaCsf31PykkoarToCzXg9CA
7BSydnFndUaqxUBbA/huD0Asgrf/97SmACK0bbIeCaXtr3+f/O8bt+8G2cm//O+TdRbtxpYcrO+o
9bR4yDt/v/nvjz85puzvcf7++vdJrW5eLZFO4qzAVooLKMCDyk33Z639P3/t/+dzf//w9zkZVzEl
1ZMAGcljYeSSX46ILBprgylSSiJ3jwVOgOalFWWM2RsovT39DTnusHQcNc2REWYhZoXpjgFBblRB
J9S3icrMClhMM7fydkploJz/dbnYkvlFX7GW5UQEzb6KrB7xR43GyAqmLaWElhojAIKxjM8lIuWD
gjqrhLs4GiuQefPahLGOljFKU+D4G5GxWwbTFpbpse65kEdRcwb8DsE0L6RE+UM7b2xCEwHPbjTX
0JrNr6K7wnFHd6+VymeRVkhCui4mxeRvlP5Ak2saIRRJ1Fa/oDb62IjL5gQE8LWZIgRYCE8WMIeB
1iJfZ0HQIiWgPlfhj3fPsThXudIQKnrqwFXWVK3MLI9O9SZ6OO7ERFJowrUo080Y4xUmuRba7mGX
T9ShatWzIPfh9MhIx4vf4dHotkMJYM84ZjHOVUvW/KAfyQUdEwbpVNvimmZ6KmR067mEENU2HLoK
OHakZIUCXZkVzSBEMrDIG0fTnUbqoxY6u/UEIgRPUAwQquSlEvsdePpEn2jQpuTPlWEkO0TgQeFQ
ZTYpEOoTRt1ROnyMFYPWNmgLJPqLYpE7lDPRJj6uRFKzOxYw2uYP+IEYixgjiH/Fviv3t2aJBBLL
TZh1qNQgr9IviwqQJmVaOCvYCqHRCH+opAEzUKzSI/pR+KD6YrJOYNrSGErTUJ6KRr7KW9YFFWJn
UkIE6gWD1gB5ZJ1nC3OsdhSMQLxP79XAEwtCBihQMI9Dj1OsyN1lDPd9OccrgT1gz/qevRs90aio
fVmppR3jgQuuwLMHSYf4VdLJDMExDztBXg4D+n5o+JXlwVJGiBJiC5xNq9xc2sJ7qYq8eCohnuf/
pmoaj6iwK6cSjXzo6CCkaPRCQVkPkqG9NbIClGAUgnpIKjaQCbc9yDGQvUzluVN06zXZSoiaZ02K
eUAYYJcmVb8bag3X0Lo6aEJ7MgxtCrOm/9BjDYeIqQGrwuZ1GsG4DFLCvZcsiZvHZrItIvKcxBip
5hg/Zb1O9jrBbUtV9acRCOfiQkFFhXhEGMvS2TTbPBUr7t2QiIc7JnK4zk74lS0FSCXMXKV0eM8S
gS7Q2md+KnH/LuqPAZs+nFqIfdA+HrBul/dKtu7jKif6X6JPTdGhc2TTqRtjjOCeMRv2R1Wyjm3d
HOHT9Ad4K4c8kv4pSweBpqZwxhVArwFAUq8dNE1KAyFFQkGEeVRIeL2tT70OebbrWnlfAo6A5rcz
R+xA0JMhSaqRVGlzvdvDkBpwJtF+xKIqAkSWgwg1ZE9pu9vUlh8TBhbKOEjBquQP20qHqYsCDIIn
8tG4L19mVieunNw98w7lDXPTCQWnYCb+Vq1QUKRwSmoozTpUm9IC64EUaHJIuUesHj/ONYLsPZEV
b6BFYCBGAwO20YydMBBvaXIl+nJs7It65GIxosXNhjt+T3G3k0Rh3U1KuVzU+x3BWO3AEim+8kg+
YTblyD2qOFJBHjdAc9MnOmsTFvHDvX1XuzlUzV5AXguYhrARJGvsDHzF7G6LmM87RVSODVNDyRH0
d3y3nGVQfrWJ/AbGFXK0FlGRJC0PM/3daVOEtBJtPWuq8tpaUkflY01QfVCICSsKUe3SkxNCwtLr
DLxZO86baje4wTtdZMGHCKugiQpNR2z06wL/db/E6hQkEaZ+i1yW+xW9RT2vjkNSK5ehSZ8j/Inw
h+iynZze9LgSHzZtTCtelYNMP0vPEvm5X0aaOkCxOpxnDpPxMS/WD9qUSVjgRovAmQ1E/X6r3BjK
6a4yPzCGHY94zJ6iTdM4hXQMe0D8zDeIBMqGHT5e7VGs6+SYSfeXUh/J8+hkLLl0koSVY9McJ1/I
jLsnFfULq9SpEZ0+6UVPej5OxM2WlntJJ9AFjLWrKmBwu2o6trf1bzpHx7STFeC0RY4lDmEniqb9
MSfbzTPaLo1KG8jMJB2xkPG5T+VuF8PQofGwlUjgDsdtmpySDLdpo/jXIeIYQOyPIKlDAp2mXYdb
PcrO8mtfxJN3VzXcO8da9wtj3DXawlWryrqvTaRHRqv6hZi/SKMCRqNbLoIR0xRTxtUrzMK1qgrH
FNnqj/KsENtytAzqKPuTKA9HGbPkaVrf56o/t5vWu5XNSogkxxE97RiDkTtmJfp0xa+uQ4kPA2Op
CrBvQOi8jw3cD7SSUucCxEVQYEbL0U6ex5zUQmj3vQYhqdMpKjS9nD9D/zmjJ3LEv/FBQMPOM9YC
FgQBfVM3DTcq2HkppYKSCuVPmVYezlEe8bv6GYlwn1nsTxiJUCrH/ychQg+LGFiHfh+OwmI9SdCQ
47K1aJmYJQBuV6jw3K3H7mahvwxAgaqipJNsrbH5naxEm5U5AJXRqVO1crzTRUqaWWlou37CPhUN
IZJDaQRq0t9BmlY9tTmzYc+I0hCoRgXKPB1PsB7nrPwHcd8eGIvPen1rWsRK4815qRx5fx3Gy7pa
yWm5n02tANswvC/qDJh12WeCfFhWrH+bdj4iliSCG/6JNZ3APG77l7vwNGng0TOra/woHX+SRY2u
Fp0lEZdD5ARM8xTH43fcGVEg7BTko5ua1q3cz5QBUFVsCkL6TEJ9py3Ui5Z131KPnpBMuNGYFMFb
c31LIoAYDSzhelnYxh9G13lqvPaeJo20m6WIK2jNkBY8LUpyPw41LVQTjftJsmgQGiQ5pOH95guy
ZnfFmavNqvpuvLeJtZvkARszCZ8JJOOqTVGiDib2qVdHkYaBY36YpbWHbb7VmMTqOltJtUvBweHX
zEvKEHw1CvSKpdIe7BT4zzjTtc1RS+T1bCRDc0KYgLL+QsBChQAjUhT85/qsSL1+zCxarzNEnOyO
pPuUItW+yNmXWWH82EYD6KA0w4VIo+SK8jRdKrEKJ8O943sfVdpBwlHBx+HjVdGz8zpM+knK2xdo
69yTJujNFEK6LHPkzDgaOqguPmJekB4QigDVJCs2Wgf0OcWpdnXpQsWszwucP/umQCagPJVql1IB
x9li0lFvzONuj11B89IBW/Rr+uuoOyDh3FK+UDcJqJyAbhTp0jdSSWm4VUvIeyjQp/h/dEgIujC6
EJDDe0i1rMeuEZNwSFEIJPimcmZ04zOpaR100LCBA/MhZmw9dt0aVlzA3e5qe5ggGVO0lD5atTkX
lWKBgFp7Z9s8erZ4JI8MrqarGyaXkFQo/FKfF1/tWw0+NmGEwMmUD7gBoG1PcKl+VMS+nlKIv0Vb
0rMXJxQLp/Z+wE/RsNikNRJ63qSwwCPatfk0SLtoRFFXqQr4bhyT5QTTQjHhymIkqYi5iRgyld1K
rsIq2WgIAD5LCT29OVofRHGUQhlxiJB8WpnWLSoAup7Foj+rK3BGAGEk1Hspa7PLkFhpcB9ormcb
LbKqMBxYMb05ilEWSAWCRF2TREgjzjt9gn5kGgNJH2oI8PJGFN2zjJoU+riqtCqEJ4Gp5AgRy0v8
YuIl76xZCXeskt7it9yAgp8S1Lu6sWbHDgcVSHAld54sRg+LkW18AdonqJzdRJG6iK5K0mNtQoZV
CW1sNS5Wb+5MmPIKWhCqEfvAANMAH+oSTbnqAI/xt1mwGrew36Zy0n0Mer1bBUT1iz6f/LWS9lEL
ctsycKRtKaOVMS8rmvG5V5jcbuV8FlcSQ02kXm2KwMgWsBkCntj+/8femS3HrWRZ9lfK6h1pmAFv
6+oHMuaJMynqBUZREubJAXcMX98LoazUzZtdt+oD+gUWEaRCQQDhwzl7r11X3RfDSCemXk3uewNE
X07I0dlFUHICwp33c3+Y8b90/cWwdXwOzezOdgfjme2uw9z5OcsOdnV31H5KxSak16iMx7oK9lHF
RiFQdDXNiOm76OmiV8GFzdCqyp3PIU98dM0w4zIXaDaWV/Rb/Rcdja+UHUimyUNGOa/b1QGJZgNQ
zFOknIGGRLHP4RwfgkYytrTJoaPTb0gz2uYtAWFFweXE0kxoVlnd9MPCTQtMfZg6B+EkXG+lWDpX
pAQMloP7xBrKfUDWzL076L2mPKLjKCVxiFwjV7TkDocBw2nmzKvMgzHIOo3ltm98h1SWEUGefhlT
plUz4dvI3cIXmiUs9iHwYBJEZYfstbMYRic/JnM8dkN+Qb7XzuCs+0l+NQdP0lRM+Yo2hA4k8xcr
NV+SjFbhrGnLh2KIkP/T6o8mQpCMqv2apK21dsaF8onWvGuQ/yct3Y8k0Wy7yvwyps6TEQx6a4Jf
pO8BsfTbECO/npIGqYbhg111ZLGWCbkT0+s8k9U+CgrAqi4vVde9zAkp66QXPhXeW6f155gJRLQJ
W8mGMseKj9vc2NRu7Q6i+ljiDkFBYtUjeoXwoENCbeTJscyvcgbJUBIDFkAbIOTBD9He6sdOlPoh
N4cfzoCNJPRwhehUkMEQ5PmTlxZf/OG1qWvv++w+VWn+AEG53atqpg1ENgdNZzpBnaDcmrvnkQlp
TTXqp26F3vWCXh7cGmLiKpIJISjlVBZRNMJv+TBmOgswZNd6wntmoOFbWzlhY4neADpEmVgxvjc6
/Uzr4nsTxKTCwuOQVqROFVpKzawazOF30ZnW2l/QIGk/v36o0BovpjLWxDUhEgTduW3J+2tBSRap
fW9JvQvykj3N0G8qRvBbZY0nrQlNsmOHBX9ynkuilYUOaF00826ErnE7ThO2AwU4IvX3pb3UXBZj
4iApYkx9Q0FctatkmFlM2c0dHl9aFy3f3aR1v1RC/HBKA/af6r4RcIMAKY2a7TT7d05hUZHOgk1n
sCoK2Ns1IVYa18ANqKoWiz6C8dGFBCLwbXHV+fq4yaobA7QeOcFWo77mamAVMPIpumjRfE9pU/Z9
+dOLhhiFPB5UCMsGI00kzA+jRE4EznpaTwV95JRmnOH6dGnkN1CsID/DzdS19V66NcOry1Yu0smb
Ih9t1PN8V3j3osRpnCsDonylK7SLQJUMgxVzRy1d8B5G0T30uUw2ydCp/597/+N/AnqzHcu3/gr0
dvkx/Nt7LfM/gt7+/o/+DnoLrL+FnmWHAdg2IufD4DfrLRB/C3zTNX1XuCQN+AsG7u/B9673N9Py
QgBsfmA5IbCJf7DeXBNynHA8wQaKkEGHN/w///tz/F/xD5BQxRQzU/3p+b9Vqryv06rv/uPfLf6c
fya9eb6zMN4cz/RE6PvmP5PeLO232jTjej+ZcXGnzaJ/jGxI0tTDBsWIxsJ4pnRICSqOfnp+Hu9m
ciFWfzhpf/9U//Qp3P/HpyBKy+Q0cS6sEFDeH3lzuqNk0IZWta8K9s+NFz1pUZ5nPRETPVODn0p5
ltRhlq+dH1sGbfn+5zQ2yRY8EPOTDQPxrz+SvSDufp2//ff/+HfPDVnima5tB2bg2sIJ/3RiyEC2
gyakxWtPDcNoYZBmu4RsFkXwvewz874Y1a6tu37rOPE31wtq9DO+v7JCyikeFhxK62tVDWrreDSq
8gJCTiBmuo0m1oPANIZt47QoFKBdrsMm8lBr4Lodut1gW9HBiMeXv/6LLP9f/yLPDLjb4AQG8Kf/
dJJbmJAjsAbwpmI2j04wWlSGagnLJUK6KNydHckUwedok3iF3g+kMBETft03p3CsntM6sHF6hG+R
Te7uf/PZuNX/fLaJzwkd13eWL8lyv//xBui7PpNDGJT7Ph5AWvorVrDFvqY4BWaYIm0ngBlNTvvu
CdUTzQRg2h5aCDzJCPgon+9K4y42p//2c/3LjelbfAn5VC7kRS7Uck7/AELMTGNs7E6KHaTWtqdO
7cA+u/UM9JWNVZ16hPxTQpArOVDZ1o6Zr2Fur+qKxt7szda5RB3/16fKWy7TP92YgWc67CQ9IbiW
drh85D98pKmzwM5Eo6YDYg0bL4sMkLqgHezQOIsilU9U7nPbiR/aocieIamAyx1J9nX9FNGdRhcV
NeMFXDwUKE3qoR4LFwNcvCfz2nyTkOch5sozRcVlhwdi3svdZ598kxOFJYCQ7qayMnINiCsJ2YyN
Ro3IgqSCVToS9xCOdOWi6RtlbzQchhhJY6tPbreoY5pu7zn1e9L39s3YOXg5M6ACxCc4A5bsupbT
ReILmCaizFg3mAl6mTEgjTpg5wxzahzXPoLu1SwoBQ/VQACYHT7/9em1oWn+6wm2LF7ne28K03b/
dIKrkq1LVvZqZ+OL8klZvjhxdGxZTxztzJH7rIWsn7es8MdovIyViz8xJzk4S6p7Qy06tp5dUGUZ
6H+0/CHLAIh7ywma1Pchqfnbp5aA2WiGfBUFnw1pelu2GILzS9/Wd6HGBUbzHoEjSJIQo9Fod9s6
soPDAGU8D+1nMSV6n3SBeTEkh+ujXMRI9X11r4Xf0toGstQZsJyuhyIRFysK6/1QWxGrk/rIHumR
y6guRT8iVO8961m7lGyT6G6EaLiATyw65bP1PHeEancywV/YsP+YTJDBBE/RzYFuV7PV6Ut2aeZC
jrIAX3g1RZyEaWrfVBm24jk/96LJz7b3bVI2nrfRAudUJCYWAAW0yiGLyVc4CR1EKaYtibiZOvfk
s6XNqGfW/QkmoSAAr0jPVgp/Yuk3lNkbLEa1Y2rDu2DN07GSekk8xHQyTRc/MO9Dr8VeBXJ5ZdmV
OA1JK/euVwc0REdcYXVj7ZnYs1VvlvpmcKf6SFoSQXxJ2lHOFbTg5+lgJCiDuqLZwFdHVNpFH9AQ
X8KmDg/Xa0TkFZalxLFWwdD1G8cx371EWIe4pUM7DqBDs77eswq9xE1frQOjCE7MqqC6gvQh6GmS
9KVzSqw8fYgMnT6YmUhuapPNlqzbrQFy8UlRXGdkRqLPWntjsd04eZSwLm1YTRdSF4aV7eLCVMV0
soMswHnjtg+EsaKmcSTo8qb/SsBEdepGq0Lbp7AOBfBHyAI9TEE43DoTs3xGL2Udahfj5lhkJ3c5
kOrnYIZLLvkcRBthEVKcUO68i8PxMRsofhueBYXKTOJNpl20iQpEC0T6Yk8M4ny/UNDvI5xxaZoB
uJ7UB7uX6V6VhMvpvnwVOPhm1VODtUbn0YXfdUe2AusNnjmu+VzNIyfZqgGqTDgCmk4cPNIBVSyC
u+vBi2VK/w9LyfUpEfHhrx/kHn9HrxFsXl9LMsp3jFDjtrTr+XT9ZUeYKYpW4rJFmYbUmqmk07qI
H+RyKMo53PMlwbC6PJ1aBlPpJOOZ7ur2+pJrVvQEB+vQOZDhTBEmW9vO46e8SuBF5i7AK9s1Hq8H
ghcOSTFRuFl+A1C7IoSsjzAEngOaZvfXQ790EyZ3+rw+KylYXvjz6NFbjM0dcjdNrMXT9QBa7T2c
g2ozMWjfdLQI2YVkJpqfHhBvUYJLGNvmXhSYk7xR9E9xFayZYGFVEMuaKUe8srWGVzN0w5NDmolV
x6+0mgJyG4JppzwMcLUPY7VX5IERM0VvpsshyxGBcztGbfMetpqu63fimdKXfuImNvFJu4X3anko
tcK6DPaWi3JFtW6wau3xs6iVuIf6UAT217Ak+BJMTaSmV+X3R9dX24DEsZ2fQbutYuQxPdWaSHir
TFE5LaJsP/K9ANlCdogair1XeIsKuffWaemdlAQwkgYSuapboNcMZmoM4bJBbIeJiOB83sQDgiSd
5RZg9/SnzdC2Ec1Ab7FXYGMHxglpo1SnkVYTEZ44NE/lGD0kBdZhRyUbl8F3V+LCqyQRo7WBjwqk
O/12TfJFk9GJnOyXrPcJfmQXd+8n1UNqDs/RaPg0oahojguvXlhIqoqCnMQojM9FQmX7ejYLdzb2
cyVvLI82S0PQExiCN0+p/t7s/VXWkhp9HZ/mInSeJ+5l2X0JTaN5YKa6lM48IDMV6AjD8Snwh3Sr
vOPIPgT4Ha+ydPfX0sEiBjn8q9u5Mwrl7qJs7H9qYJDww5B4UPR8XTOU4FbnXRKG7c5yyCTnDd7j
Yn7y49g9pXEn1lXl1Nu8wgE4DgKRbWpgVLlNrA5dbUIBnut3H4IxPtI0uQ8aItNyk/pCS9wHWrhg
5xW1vEGvdKtYCoPFWrwkIT0K/rRpM5ch7vc0rhFwkyhBd+ybaVSS9So+ckD2CDJA2FMSwhaR9slp
dCw8beGAaxfrQTVfLKWPFVKAN4Lgqfe6q8FOJsS4Rb5z0uYyK6QLbMiKbdBW0NON5DAPEzmIGr4m
VQ0ikp5NB7FZbnpPOVBoV0Hz5HY0XmMVI2Ue661QOliRZTjfh+2D9DJqjl0ab4JmbPjv7XmhTDGx
6vkYjjLfJ9O4TARWcWeWoX8QxXwmLhMZUzLs87b0Dk1IPFETM7OCoRWnZFkHlNQ7esLC/Nj1DnOn
qV3F9Ik+zbCmpTY02c5Rzbkt7PpiCkClDslvEUm5lu2hbpI/SGlDS07C9d7oxZ2lHMRc0yxRdpao
fIsMaQJRU4/kj1jHKnAXumIPzsjOkSD0o0RzSoabrnz3o+7C5j0NkldNDRoLugxvB5eusipKgARg
/PcuHZyDig7SJ3897EgQDVON7Kv1LxBzAuQIN1VXT+goy12V+/dWVtJXw/fdwBtoRTMRT1VDqclw
IodBJPfXD2/0cffQKEEATWMczDYlvHHC89nT2j9TCtnOcQl8RjzTS5AMAzrdO7RFb1gtJyQfZu8t
dcszyaVLGODNZMj+DrwmEhk3LY9jMoYrkamIqi8VTaXhWjntXSG1BKy56dAC7Wvd6J0ef0ivqs9D
HVJujeTPZoYRMlCo3mdec1vOZPNlrbEJifghJMZBEke9fO1y8SjJdPTsYuD7SR4Eq65jKFTR+Gbr
hpDNiT8hTzH15kZt0Crmblreo48w/lWV1W65g/aOoj8iZlpu7tJAcOi0xQOR3WPcM/fEQmyGwofs
2AJqboxTQQjmiiQM3CFdsOY2QWBJbS7zfxRuOt8vqIk0CPZ2L0KierDxuGh7VaPIfE/DbJtSqwCO
m7HV0sWzGlbKQMkQN5KQqmEV1InzTJYOsZsEF46qfotmfAV9Kp5tFUEyATupBmKR+DgLXqoiq8QP
sxeCXH5Kj4pvNAXZo1QlH25yPrQ2ZnputAMso4d3ZGhgNL0mpCLl/yk8vrq9Akpk9dnFp2f8rJ0y
2xnJSHdheQqRfDwxs3CKdXhMeuYoouHGJ0VUe26ItW7pY4VVAtnc9yiFT350ZpkKe9XOyy9WEt0b
Q6Z/OEG3p/ZwDmUDX81FOyrLyj+C2PeOolMKw7F9GNnGXV9Jh8E/hnYBZ3R28nVWpI3kjuN3m+u/
Us1RaoGZmpww9JXpcJIqxoZtIjSqyn44+iC5Yb6wTXIlFA+atN+FZReoYBpzk3oQ+9iQHXWcxqfr
o+shSDSYPTNQtwSoGshITdc4LtjX1tZI55d/0aX5YWx7Ax6V+Bn0drrSJnJlL3MOPkk5vw5VwdVr
dRutUg0TKmD7NWF6xJ5t1nD55vTdbGFKGCYtUKN+cNv7sfD9ewNeHAD25tEsbA/2cogkWk/N4/U1
5Y0Sp4YOt10DGLc34XjMUyIf65wsur5v76/PIsu2DjAAsZQvP4x3XgXsj9sYgoBfpms/9BpioaXz
kMPLfpjyxflZ4NxNZoi2kmrLvnXQiiyZShdz6E/KjMlM5f9g2ngMrBBuzNSWGGf5OFJa7SkU+YsV
DQGMRJDfLu1O12zijRkn1mOfW+Zj4tNi6viAUS/cTT2Y7MDseE1pitA61KLmQN/OboId2436FDL+
oqCFk+oZxp3VCfMwzaZ5GOaaZtv1ObHAaGTQda5CmlkZG6SjMYUh2UjFdNtRRDu4RvzoKMSqszOG
xyYhDEAvPoZhnKGMcKiLkG7t7+fJREYcgYwYKDjPTJmT/yO1ugnn1s4P2oQmqfdQEChyCPgSHVmX
0/dAN1OWjVjxL7IjOkhcfl17sSNUNHbqfTFQOLIMM9Hlz8N+rHxAlGlYrFVcnugxf5G1/y2SZkwM
IslKIoPWU6Yn1HMg1qf4gcbgRczpBcnerd/bz6zwdpml6LTwUSfL5b1LxILQiE89s0DoDQaE8vFr
W+Dma+3szYBnZc2mQ6cwffYXArR09uitNjry3Vv0qgCLS/Hpze5HMAe7IdQvRpWoWz2/l6aPgq5K
QS89Jw0pUBqs9baifX2ThACih45Ypm7YZW7/wOLkjR5PvS+Q60x0n0y7XSHrt61sHxd7Wyb3eeVH
2x6/MRJRKF8VYuSIODTGivhkuNN+QPretfpgduZHrR5Z50dr9Dfo+0ZWNZYMrH3mRICs9LjTLprv
Qhugi3y+U62VHlOzlrdmqH64RgDB2cs/xnwGAh2EhGL7/X7JVYhYoYckSe4ptd1Oulhl1JQOwTJc
Xg8lXjSZ+Bh4xY9u5u+kk0FTxd9bYQ8h3vUe/HSkN0G4qF2DPjMqBMaha24QTGLydZBcNpm9y3zj
0XCSblOT2Yp1tfg2CsUifinv0IVu8/DVtIWxjnykiW03ipVPMDxSU9rwdZrLG6ZOiPxsh+rS+hlx
qpshqnCcMW8bFguBPm8/8ncnQ2LTmGWLj3ss6boARGvm/jsDxx3DEIAhxybFwaAzVQ1Bu3PK+ufg
YcuIMg874yi819h3LqL19jU8YSqg4GOqIsHdIRLnxRfNF6nS4pA2bIFdQYZCIobsZLfdsWub4CEP
ltVXJeEu180bl+RMa+tVthoSomw/fNXDYSH8a9shNrn1NeDMNMnBqzOGsGnPj25gIccvHApmgZNc
DCCJfWrLS58XdIp641Uz/FQpu/Zs0iGZFUxfYdTIlW05GCpklOz6ArrxbD6K+aKaFFlx0DQPaUrF
UIJkUzltbj8I2JT7NrZ8AknqqDzporHZLL2YVm+ezIHAAG7hjr1Qy0m05SKfkCR0ECXkIcLF/mjq
vfBICKRwRB+7O9T2mGwY9xi/PHNpbmEipkBdGbAvsr12J/OjMQcoDHEAYowsul1mVl9b1lLbXIcP
JkC9OcKklXsgr0IrATSuhbfJB4104nmgqLwjz4vYyyZqAV+mTwHSZGOOwhNXTd9mHvWkyBQBfGtK
ylldQrye/aOb8+3fByPSL0sHPSpN5o3YsF/E5Dl7FgqQoeJhlXd8+sLNMKYM0UudVZu6mV4D4kVA
DKESMyeFkTiR0H9SUp+sIX+wDMG4RWTuARWKh9QapwvmgK6LIsyiJX7GuL3TdXfJDUyTScbPadOV
xGFGEduidjd0eB6iKsKunaIShXlg1DO6qn94G/wyqDcRocKhFzaHpXQNznF52FlpsySfw4rrm6/g
n1Fdms81XmI0oi7Kiy4EelQWxGQ27CmbwF0V7Td8IN8yChSHmTUgAFjbCw/X5xWsmzFJk72/EIcb
e6wPcjlcn14P9NLhI/2XP44aLB6/f3sIyIyfhuQptKutRSJEq/33IG8V1hCa52vfQEI3VflOo5na
yeUXqEyRT7so+TxATULCN1vcCteDziZrM31P2INj0RhZrJ2iQqX7wkAY59+phm4NxPmHCpEjbPCQ
DBCnuC2a8mMqSbYynA4QHzqDw2zfdaVQ7DQNEv5yiT7QJ3MljrP5MWrRJwTRXG7QsTxAoCFo9gnZ
74s0Q0QnC8fZXDjOYyxuRimRkiFWxaUlyAZSkraK0CHGnLJ+FtFUP88Bfht0gake9gY06ANi5OmS
TCnI2ADFQ070GLGDFqemICc7MXdxbzRcOEUlYwJC6EYGFe0egKBBVvchdGy457H7hLSkapochO38
nYuNRlBjOHIHLPShDYWcROMvNsYSgoURyxTCb9go3mYp/lNPdjU7QOCpug4p6xZUVlQR13de1p1D
dIvHFp634E5G1gcVS9cpBaIxgYvTre1wzr/4ZSmP5L4xXKYdsk36Zae8qC6OVRuvjQiHTcAaYV/0
sX4QhgCd6c09gPVkG8z9Vs89JuYgARlqRtUuSpLqta6iY1VlxoeKqN65oaUvY5kUF6ZoNkqCyB8W
4x9xQ41HATgJRvcdxe2DH6XBjzIZVrpfsKLEFReRo09VnIGBNadd63b+t7Jy8EH1pO0EJoX0QiWP
YqSho+HZ37KhDsjmWTSyxgBcqsQcpiIx09lm6Jgcom7JfyDFksJk3QCUMNtxS4mjO3TVkj2RKP8S
E1hLPbC2VgYym1MgjRhpjgB1lxY/nbbbsaGEcAxcF8I06AlLW88U2/CuGEzxpZjQZePdderkSfaR
Wi/PAkJZb1XZB5eeHi8Q/NnYSVf1a3eqyCKRsIEUu+BYQhHKQl1vXRPZWDQhGmBl/jBCBcm84JxJ
PKam4X/KsJv2HvkkfX9RAFHG0bhJPSA3jdNwYoTl7mHrGxvZ6OA8SJz6WZWerEIUtAfHI93Jes+Y
SbhGBsqp9D9yXByJC3KmpuJ7n5kdru2ESYoAV5BB6lF1TMZdjMF3DOfvXYvVzI1cInworoIxS6oN
YjPslogEMglKKkCxc3bCHJH8oNglwAgZyLbYKTW9JwlhpeMgrcu1LCU8Z0vbyH+0zI/WcZtNhYB6
q/vwC9LpBoJH4hyKdPaoYoB/sm3usVHS9Yzn13Rqq509DU9crWlPohN7oFzPG0KOYAuE04BgS9lb
9GvzxuIGY4jAWpwJxGVUh7ua308c+SZ6jHCaNlI7meqoi/5EmdM7jdZ7oMo7QgLlQzKjcKn8uD8b
JYZglylNDt249ab3SQwXUQnzFOcoPjm9hymtvhRzOKDX8rH8Zv6lmoa3uDLqe9VGCOgV38DBz2EN
0LIhguhONAUaSsyS+Rx3dzOl7TigY+MOCnJA3SbHPlWPs59TSfe+t864rjwbWEVssNjOXFJGnGrZ
qfdUJrF29JoA4MEJFmkm6LWh/zQHwgtnMjQRZcNG0LtakrJa1qM6J63GURhTSTPm89CG3taZpLNC
8426f6kcdISZrqKejGURAxQPhmqvcw3tOGyt3ZRzOlzXvaRliGD1ZWJQ9qL+brK1PEw6f4pHO71k
UwPNqbdWfuuaazTpuDaSRXRuAB9gFyls298ZbrpJJjaeCQW9QSlzO3ds/ykVN2+M9qzCzWwzOxit
+3k/pekBM1R68Q16zSySOv/GJCfoLo1ZCQV0nu6TjuHQkb1xyqTBm9rx/eBRDBjlfA5dXPWqU/nG
YhMCHmfkvpg5fyxsfRI3Q3VUtXgZRsIPW1tGt5YEWhO404qBh3/U9LAJIiU0HZXMRjuZ/dBO4W+a
IjMOlXpMx1B90ZP5RfXMsEE1V9vE4hK7hWttGwl6PobygMwqXk8lrTEr850tYdr4zNFggt6gB9yw
8Mt6lxQrcFRirF9dK0tOJFa2SGVtsS6ayLmdSsImvMnIH0LeAigC5m/bySIMP1tCV271CKGf/f+x
6xNYdWLyj0Rx30Y9hSNCy/stO9z27BmmOowJVVOvts6kPb6apat2jFWvtCpIua1qCLnjsrSwJA1f
O+yoL9ncfXbYgAaZBhcD7pCumR0WbmYMLbGPgB0x9R5clMaHxiWPw01JFmBBcXKWQ2ozIstYHaOB
FWFjohDHydUecGaeRZNaz0NZ9JjijXRltEcqqeUxJoMVHqfxs4iABXUqap4dNyRKCFKIF76b3uQ9
d4b0n2eK/v2QvxNS3p8x8cmTp6JdMKCRteYsAjbBBCDYJ/ZT413wqtLPQ3S4iiicEYjuIveOCyJH
ZYxj3iJ/dcT3yp5yPBsZS77EdJ1V4flqxPiX/vARMpOO7rkHH4HtXvSvZVzTObCy6NYnPQOdNBM7
5Vabh/BxiWbI0YxFlCxu/I4Bgw84HqqOrgC6LWsz6piiX5DBh7ONWO/J2b6RQxvJXaM6dMHaG29q
tBSIGplfZjuC4+/2zXBJvNDaZAWNeF31L7aTDrtqiMjxGipaTEXlDOdFtyoYkvMuuJOt7O4Qznd3
12Gn4BuMDiXfBQTuTTVr9bYPq0uwtKnd0erO3nhnx16yCzNG+KxC1DNNVn6XLI+C1PiRL4F5VT/4
u6Gw6I0KbE6y4LWoOvu17k4kP25DlrFH6Y8e/Na82CdZyU4BoHolA3agYD8IUGSadE1zbbggEeYq
9s9DP2a7oTTP+dgfRFeVR4G2dY/hEeJZ1MxrR2CumRibMdLNH0ngxOyQS/GE7+tc9dJ8j5y5Qs7n
V2tztu5Vx8a/LFWDBiWHZpu21daVtXFozOLrYNnJKh8E6GIPi7vvBq9LNCvr/UNgOvGz7K1jSubj
MfaUvUqyQN0g8vmcUIBvpwiirJHYx4S+0ftowv324RJLlqQXq4kjwCA491pPr10KKAfNUs8Kautb
PrSbOS3pHrAIxTZEJVQZkt6mTWVnqx34+2XbiecMGKpI+tuBtSt5k9QTdGkfLEu2d6j/7yjRr/Pc
bj5Gbf7wYvXp1TD5ItFNzw3laUoLz9iJUhImKS5d74frnUEs+NZlybFu+qJe2WUZ7YsYlgM3N3d8
l7+4koiWkHLGlqA3+VCxM50SO1qCpwhgpFRGH+qrTmDCkY1L19Su5CnOrGca4PB6Kvo5mr3bhsoW
2z7anTjmu0edly5YZyoV2YiAWst6fK2E98PoMDRkRQGfeu7tl1mxaq1mm/SFZRAmbTBknGNN5439
54As5VzKztxOuq1XU0VnU2a2sVVG4J3nLnhN6rp/rkgjPSeO/Zq3Dz79/yeklumzkBYV6gpAcpIJ
ZAICQ7I7NA0ep+Xh9bmzZNBcH82TkIfr02RykVmlqWCu65kS0kzsHVeAr8hV0R6uB0KJ3iwJoXtE
guEuDnkVNHTuzcL8z4c5be39MJ0pNteH68Fbdmpi2XZdH5kqZfaoewrgfOWzmyx0AKd4FJMplwRI
5389rshUvYmlQxadbRRAIaLyUCGI/3UQi3nxxm+PVt+aWKLU97wvWyAtE28wTHN16I22OlwfWXnt
M4b7b9nVVa0Xk/evh+PyMF2s8G3AaJR0Xrmir9wcLCatxavWHK5Pfx+8ACBGm9OrTT2yeK5vcH3D
X2/1j9ekK1ZzENc7JMhyBmBZRGs8J6/XX8uvr13fYNGjk1KyfIQ/vWHeIM5CzPjaUiM94LTiQhhZ
0h5+PV9ejMmBo9Ys0c5oaMdhgakT0yUEg+WMXx/9fholBgvVmGDM5Td+v349/X967ffT37/n0ObJ
QbT85zsXMfp8+oOKpT0XMPl9Fa/PDaPhSqRdfODmN2lcgq2JXOkeiiHxndveKxFkiHw7DKGgdPh0
/QXD/SbsrtmPwYhJT2DP//W+wVxxd1z/i6jWFZ1hfnJ9ZCVkVZpZ//n7pevr4fJr10f4KrotwXX7
3293ff3Xe9YjhT+3QT9X2gzCVPD6Q7YwCq6ProfrD1TKDrzIFTCR5gkz0rTvG5jEk/aLtVgs/0Vb
QoZYon1ikuWulzm53m6/LytEaL18qa7fpBGT0uF60Msj158wWyDqXiNRHg+4tQjcoTxPUY+nvw/X
18pkZmcIMCLLMUveYCCq19c/JM74klwPUyBJusjlYtkLqxeRobVe9AKFRwMZnQtAQHRNCSQjwKoB
Wu+bKaXcJ8xpHZbBlqhjFFvhsxEqeUO7eZuV1cgUjcuwbb+XafJCPtmjk1OCHcb1RCv/5ooQmGOA
dtD8WKDZMDrZ4lvYWCZ2eAjp9Qu69rvSzsKNPeXfQ8F+h0b4i1/zH5aAllrFd9qo6rdwcva66tzb
Kkribec4Z5fbDRQAQr24RX3kja92692RKByfYjfeJPNSbE6jU5T7+Dv4gDfkCE/dN2px9MppjN4g
AMubiCvDG6LJuOm6nmCaiOr/1LpUNzHuYgBB1IK3OPKdc+S68sZR53HpDSucPp2f3ZmBOLpTF91S
rdN9S4+UYFavU29uIe+pmG1V9GKZsbVKpvCz8SCol2D6erHv4vyT0XpFE5C/J063mRGi12qnz3mm
e++WXG4as+EEoo3kuxd7CD4MEC5dSUpW0H+GPX0WgATGjW3RL4g6aPflRAcnsdksMI2nsCgSD9NX
qoBOGpG5VtSAzjhSvrZpW7D1ADtt2fh1EVtkdG40IB0/iu7TkH5iDMcrqaAsBU3Q3IqVU7jgfnm8
oiWzGEL13u0NEk4oGS++oR6pQ/hUFD6uVc5cx07sENmgIGIFKqSbkk2TFPTPhfWOCdsWbLOckiU+
oaebTkcPaX+p6gmqcQmwUqgGBxV+VKgwmj1t0cFAZvlFIxCYnutY2wixzc3YtoqOFVVJ207PQjpP
U29DVfJ7EARz/n8pO68lx5UkTb/K2tyjB1qYbe8FSADUZJKpb2CZWZnQWuPp9wO7Z+r0md6eWbOy
LGoSQISHh/svrpSojhw7IiYTHsOAqWIXe8nVCI/ZjjUknko9f2Z2/kjtup2pk8LcRkClHbZqwOCS
JHnjzyo9DCX05j5aJPjETzYQDVNWluo1Yztekx/iTUyBa3T9tnyZWgWZ/yL6jMoBKpQprkFI+ugn
GhUHLF0nQ/vl62jgD7syQbqqbhfFeEQ2IMQieC3lme/Vo7pRAXmtRJA7rihUCcTSdnySMb52R0GA
YTdUMvpGqCDVVdFv4mBcNBRa9XGccOgbxHw/L9xPM8u0xzmXmge66riUsG24PxQkll13g3QVcwTR
tFGznKaa32Rf1o4w+42tESfIuqqUC+ZANraBNhqPAuR0Oui+6NJXBNCp+Y8j6OKtxSbRLqqcCaqg
q5RjZgjcB4ErnyNo1DJ/UPV8voUhtjQ15Fxh8sl4RIaNBcYPXAt4JShOqEouZMNxnOJTX8ZPLBT9
4/1PiwTt2Ii3uDhAlZ1vcaX8qkz8wSXdHx4NtabaLwYshfM33oXdTo6G6BIpqFkMmQsJUyZWpdYG
N/FlmgjRNcCUIFSVQ0Fj1uy1fl/N2F+qbYf7tXFVWsW4jhLijOncX8ROvlV5/RWKmcVTSISOk5Kf
dbiMbNSlYYupMvQrWHOrusCpTcrqEkPV2ivURjlJ7Oz6AoEDgN8f5DtoJlBGpO43ItCQq8PBiJ+z
MjbJ/oca5uLIKBgeAXrgKtKjFSXhVL+FF5rPqXisdFM9YsKroi0BXHEE1+DqAs4NQ4c8GFXslLI/
MiBBKB1USX2oeoQ/BD0YHcpVjV0IL8rY4/DQmocR3NVmnqtonWXhiNIRMpt11C5o9SxEMrr9nlL5
BrIivLWU50O/zZ70AQJyY900uHahlrxk0KgPvjWVx1iQrnfUTVVTlYwKcRfMCMzpfP2/RhZLC2Pg
H4DbJqgrA+djQ5Z0Uf4z1WLu5diKDKXcJJKZbIaepnebIdELZvDJBLR4G7OmRoVhcrUF3DHq6G/9
658g/xe2h2maBFQRrqhII1D5E5zd8sO2iwH0bzIBuJPfyWf8f4u1MKCjxUL2lsrk5wACEK0t+vCk
WkjhysgoCmXRr5pKwQyRwuF+AZvCQs3OvRk8tjSXt2xXxdOCAr1Xo/6bX70Arv904kxDFGFPgMNX
Qb3/I+IdNkOqxAXuGYnVokqgSeY26P2TpMzA3otU9bQe99axl7a9PoUe26bkbVY2Eo7V0TBh8aJa
H3CxJTP81GXxuaCYQ/FH+wagoi0kL1JgqjE4/6HunEXRvPtvfv9/ITdw1i0ZFoFp6RzGHXD+D4j9
GM6MpKMZHOSk7qqArHDbcBAa3uYAqregMnKkF5renVPjFQIp4UE9xi1CQ3CAYSLL5mEwP7Ukrjez
br5aSwWkiss3Zt4lHsvSG8sCJfcsRNs2Vk9qm3ar+0H8+z9hDn3RX8OjGNTMnUj0n3f/z2OR8e9/
L+/5/eDCPfp97xh91UVT/LT/8lXed3H6yL6bP7/oHz6Zb//7r1t/tB//cMe5k7ceuu96un43Xdr+
B+NpeeX/9Mn/9T+igEGTMSGj/Psfv+Hv71wO4a//ts1/RR/5xx8ZYH9/z98ZYKb6F8NSFc2QLctc
BgGEjuG7af/6b4Jp/oVNqsGuXYIq8ben/oMBJv3F0CxGvWFokqqrC82jwb0+/Ou/KcZfDJ6A/qFY
jCvNMP9/GGCICPyX+SUpxGJLp4gvQyyR/0QM6uQmjGZgSduJtV7tvFRXFq36KDv7U8i21BJXKRzy
UxMjA6DH1D2BjgHIk1DEVAFVKaPqIW8xoAQb0fRrkWYAp+tlCCCtmvqjpS0BMEX+1I0STGUuPdS6
rO76JPqoQP4CfwrpL8En3hcF+lJA7bEUyBCzHvRQPLDmOeByEc+Akbttx9e2wz8bZgIqREq/n4Zg
F5lyvU6yymcFpAMAsOBgpTlMyKk/9JOVYB2EkHtqikeNQvZakNGur6r4c5LbaiWouGk0YKgxRSaj
a7urQCJfW2ReRgQ/3s9QWe8mYBaKYq58GY5AGPp09oz3QqBzPWUYrpR1ukeSyOYl2LAFgycEIEu6
XsKMrWEFo7Ubq/kvTdfeYrJyNNdKBzjIT48MmuRqapNSykYwCOqntZZDFJRiti1Qr+OVLlSgoQOV
UzxS7ekldHywmknRWHJ8DVvKosy2Yv8RdtY3NTpgYcYhS1H9z6UzlD7ZqyCIzupQPWtVvqZ/uWE+
hVjYju2JfB+M2tImiMJLBsLAIdp8BiRj51DVNaSx9GpTBOJNuGWhBCG/UfERzEp0tfNuZ4aSgwqO
dbL8UXyoup+4PdMkCF4GDKLX2YBNkmLIX51qwFzRu5VS4V+A9MV8UrHUzWbjOkUIPE6Zqp+r9CGh
NGLQ60J/OYXWSrnh0mClvc3aBb5CTbkqkl96hYBqPyOOa2mIv8bCEIBczK5Fj99TKEmglyMAk3GF
r5dkKA+NCZYMo3uY0mX65RdWSq2k9LBBp8g8DPK6oSW8iUzhKcIh+45BC0Osajr2E240BTntIX50
ji5q81yMhb4F/3dFckZaK8XQbH0DVSFZL0FC1I7VACgQlKqD3aShqT2RdIhDcGLfYDmdPwGpF/Xb
QAP6BYb0hMWYmQbdukwLFQUNyhF9oM5oaqfteg4hVBhdujbVCc+Ebti0QvSclMWtmcscITbcCeWm
cSGUYGbF0rnRrUleSQmgEXaLogYUIVeEbhdmKq424XzStXdjUMfHDll0y2cHS3I8bWM2W2YniDCp
BK+B5+1kRXWGzNqvRtBEeMWjfiobAOlI/3AL13ARTgfwiFl4iMTmI5p1aMoTDl5DjKl59y7HKL9M
SPua4JztpC2v7Ay1Q1o9GENsnpIYme44ThNb68V43RvfSQBVZch69pLoS0iqgWteG3wK+Lkk7Lw8
a86+aB2cQkWYQHvVG1CsGYr4IZFGYJOiIcshogKXYzmQwNQk/8GJgV4NLSwVwNgwITzW6ZcpF3F7
VCGr9UWru0O0GlrEOueqfY2nah93JoZoSEN35vyVp6a6jjr9GMQlevkssO4QtA+d1n0nYmCtBLlF
FDia1obGNsGnAWm3qgG6yFCv1VHhdKkttrR9TrlhVmCLIUkkN6dAEoG0THCZ+gDpB2TiMjxkDR9k
eTEjCF8uAhJaYDoos21Atx3hoIYrRafJl/bdToKoCOuQ/buQiQbo/YPE6ADEN5JY4NoOYIpObo5B
cW5Mq96kUcH2dey0pd5AaI8sRbBbNE16SbmKpfGm+fQ4A1KJQXhJZbqYIJReBFWGZxEhhzQNEzYk
ifogWFVA+JuC14TKiEUxC5R7TozQsR0TrddwoFGQS5idzTJYUHg+H0Eln2CroDGQFM/mBJCy6TVh
HSY0J4foWyqK4cGy8nClzuZj1gs+aPzWvBW4rwSoGnpKEVz8ubuOEb5hgS4WjlS3w84ijksw9NfJ
CIK5owRtmT+BFCEpLXdPZbuo/0TfZju2np6hkzfAFImFUfNitXudM6oes/6KwNqxENMrOkTXVqx+
qWbHdOyz1jUGE3wLS140wTKdxrMkNq4pUQwGGYTMg1D2KOePAJY7L5hFNkQo4pXiaWii8txJxlMO
F+1ogtGEb4ReL3zVXFQRVZOEg5JYgpvQ9xhJ3LxZCr+VuRgPsfGDWAbuy9Y2FybQo6D2p1JycmCV
D4B0MZ2bz4oPTEb1iaFyAn1vBLON3uC0qSkkgtgDaBYN2jkGV2VD4YHhmWLuOYM/cBoUdgKKHyOG
jMEwgbgQxbO+sI9GisNJ2qEf1YF+CUXwJI05f/hqHu+SMnnWDZGWealtgxKsjwa/4ZqNqCUkJgZo
KtEAsUM09wLtWFf5A0QLnEconNidVRYQZYSUMkr5XVq5eKgTmegf0YqQdaw+oQrsJsxiTGpnR+RQ
sZk25c7TOqRnUmzR49ZvQEwqwDl9q9gr4vA5K8ggArV/VvTa6VTrs0f5y2mXRrgRywgyZsAc8gL+
pabvpID1NrLmXzTAP+OpU/E3wbqyavNpT1DaxYHCOp7RzTK12xRbI2weEWcBRA1XMLwHVDyqRzEh
xUG2AfNqZWbvEOFBDSyKevr8WFH8cLo2vZRAbdHxbBY1TRGbUAlgqoVk8UQ4a8sxPtaoagO/1Ldj
nSFIHNNOLhMKgXOMr/wo/cjjwpoo9aPRAkNCWWs9UQ4LZ/wokowFutpYszRtEiVAf6rUyb4U0fBi
0kQ7CBf8c2siOZqj4zi9NnVAzUlPgLQFyVFDTjMjf9qj+XIJkLTCR7JXT22fTltQCx9+RbNeNzrj
GPRiaKvQRD3NQApdVNtfEjWTQ5UNcOTSDIFtjiR+LGBrrKSi/jWihekWUvGkq9V7WyroMzYsI4EK
chLc5lS06S1qgScQDU0JsYBSyF4Qa1FdOhDA+aBThn1OM1pEnjQpgcPLwvwZNTC8pTg/1YWGtYO2
tKki9VluJdmVS3xMU7e36ufyIvqCV5gZKtZtyCJfSqpLOXGxr1lgzNjVisX8FQ5o/8lkelgjdsA7
8BUsjYwIDwVuKJPKKydsorJZehO6FsRcVhPYQCOC/8RXh4beyoomIM5+tfIpL8wSxnaFUGKT1Ivn
dMTAsADhxBLRbXstGlZ6Tg2tE/FvF8hBijl+NpUK8+fsGArWLUpaZMuitkcja3JUiNn23Oyz2Jx3
7RThNjSjsgxJDFGT55lAP4I0Rwp5cM3UdHtJwmtPiGW3htqE6Q1ZoIFTdltX8rb1j2GRlScoh+jh
0MyYyPJtLUPIPFb1aNr7oVZ5oyDuEiO/yQZix2MORsoGc4FYMp1QcB1iKYJmXYwdMTDMBAlAYQrc
cuz8x0gNHyPI5rQG6h5ZzgSYtEkT1mkL+gWmT8UKQFi308A07yAPIOJ7v3//Q44tbZP6qgxWhkmo
CnyySgimvDeGqMfxCkWEuqIGssMxBwCD96eB2Iqu1onnqlPLHasITaLl1j+7+88eG3vZgOBKOe/+
3rROa7wg9JKC/P/jU+6v8ysJq1V97FJMQiiP/H61lmS0ln/fb8nh16EJP/4Pz/zh5u8fBaB5tisT
TOXvdwsCzkJUXWSa3yRTf/vc/+lRApBi50WDZ8UUeJ8qHW/p/zxLfzuC+0clJXaPmQLR6vfTRZ3D
wzESk8ImzT4LRcOqLZSNdh8KtYKn2v2JYhkB91sNbaA1ktvTH54A+j+vjGWUpRSvV1ILyUi/Y1TB
UNOSucNX73/8ON+Dv0w9aWmnLqHuD3/uj1lAHBEzTGQ7y+PZa7t0I6dmvoN6lONCjatVG6IL2Bhy
igZnXoETztInebmgYcYIbRdsqJWN2d8Aovdbf3pMVc2NGPcdPbOlCUebBRCBhY35lJIBwqSGKUwD
8Y6glbUEXXGxZvcb5oh0hJh39hRlEQQNeiwH+J7ffyYNSGqxdHB/P1boyK+hQI4iGx09YWnaBXMv
4OKYHKKlo/j78b4fLXcqZEwlaXLRdmbHjcDR6v4mK9SvoZRjQ3fvIwdBRfPx/oxidGskymDLLpP9
jhe+3/rTXXmaOndW94zow135ffkFaQOcTFgUvH9rd//W9w5LJGpNyNIwrKZqVy8Y4LsM+f3u3x5b
Got+Z3vJ9gJbc4fojH2JawYaTgCq+yJatpcifteE19oZ3OQAyvH4AmjGDraTW62bNZZN4ODgddBm
1dzLvHsZXA+0ga1TmQZwiuzSgYYDvmr+zeuTXXYA4OP5t9qB6WJ37kG3sQNa9ysEBb1516xBbThv
y5dBbmaDaF+Sev0Sm6sD/jrbl9xYv5iCq5+nLx7o1nwhVrM3jTJH8UvC4Dq5MbG97PDi30vFJDqw
ckNzBfhnSxb8wG8DIMWXe3w2Y/sHwTSsIKXdvBrWaDgPayQJi3pdWrcMaZeQc4FqFUc3vEbVUc3P
nBbk5xvo8BoNM3vCQHaG/q+9puTRCL+ec2vAYA/fF3lXNZTiHSS5RcFFcwF8oDWdq/miIyEX4He6
paZMknPiu/0jQF8nJVMfLoPLJaH7OaB5Gh+guuI10P/k2E1bYOzWUrgSsdkcXvgdyaEzPX6GCqtq
QiDOxo6TRQENcw5rRiJPgZcLJQWo4oq7MKNKSrvTCjQZDMw2c1RwRJ447FGizAqbi0BKoFtHkw3z
F2RFGc1c9Aj0jfTe+w6PgqotB+zA1nVyG2BiVgqsq12UukZ+Ivlfvmykz4AKnV28ziqwKDsBqq6s
isYR9HW01YH1UtFJ1+J5Zl07omRqRXjhkW50qxwqFOrBSJYh2WjezHO1NU3gyBdWLIf/1JfCAVgK
CethMbYHlAVBsvWS52laRc/KGX+qcuWvwGKr1/woS6v+GO4EjnSn0n55ZIcpIQJvfopfcPapFA+m
F34i/APwBfjzdxWu8nfOTjY9+1eiom3JuJB+APZyw8d+HSWr6XPTPIquAwe4OWAHXB/bRR/tuwS/
I2yzlYLXe/qZZ8d4oBWdPCOWXoNcT6qjeAWvtI7Wom39+F8kixrXa16dyiOwJbqNT2l5ELY/KhOn
Gt767YhHsrwxMIjfamALSh8P+ZHmR0+DpPJbJ1OUNSmOlu6Un/EHbjdt80P8wRDoNMEVjS00g3Xs
dLf+lP0qwc0+w5QyWy9TViVWh8iSPuvlg7X4GZSPUuYF1UOTv/F2OkkA2zgf6rmxALisueoSe+zM
Gcd3IV2X05nxyCXrVi/zTvzyeLJ7pVbyLsWbftWzeU+RF3EYSOm8yX8swDg4YFwl+LX5me8GGEdr
Of3h8pfoezBvYFNKD2p5ZHAF4To0lq9EIHM2b/l8DJ85OD5ygQNwYY3mSl+8wrBaWSUgMUFbszeb
0SXt7cXhEUh/7TbDXhXgb9wm+QeoFmjWD0ZyU9MnXVvCIQyODMrUWCsIE6ouD3aL/E++h3qT3s/S
YqptPlXlo1V+dcovdLAxZ3IQHCkgr2NLRmGrdvnIKD4I9Wfjs/ogdmje8OPO5ENPct+nEH4kTxqm
jdR9KP6lV0gBcX2sHpIJn18odPmbCN48LS5yeTRvs7Sr8HkRuCJDWtjMbynHkAS6D3vxUPL4iLD4
9YIbSPGM0m1Qk4itmXvUAjVwims/cU3YaNuOJvVK/TIle3KTetvNF+vdPHOF5XrDee1XH9HKPLf2
KQqvmjd9MYN1ySY8MU0IC0O9QUYTmqR1HlTnQ3lQPLAXKbr4dnKgPQOQdoFTrQyv3/XOEruJsW8M
Jb7Dk3bdF3F1ZFO0COMRdfMfjTsOP+WQP1NnmpB8XC1MAgnKxkcJ2O0mfNcU6t6ZKhCspy/RLR3Q
DzUCTeTkp8lVb/oZc7J7aIoQ36JgkDnKjkHILwH2/Yr79olzQN2NKoY3q68dkOfA8c+TO8h28Ejk
jA5cOGg6nC2jo3O9UnmxhvyYA2721RzdyQVfNX0RfQilI3OtQ/OXZdHfSDvJW1YONVj3TrQCzpI5
+TPBEpW/ZaBS5YvpQXIMhmdGB/1s0ttGF2AtPKmtl/8I76C5sT3pd1wsyjhw5yRM75xsa2F8gvtB
/P6m3oTjN1LC4henrgOvza4R8NkS0JePj1+opBB2tWiLBwUzmGcJ1fevVzIPRafiACziw3h3OPvC
k/GAwc0rrn/vxgPLH9fR8DhB4cfwxQ0PWlS9rCKYwKDZizwk6/DC6+BCLyuhuiY6SDvhqYfyazM2
lPxSoiBnoqKN57E7P8xcUYYWvxW7+1V2YGPPcACIw+XASsYjlUy2yyGvxK8PRh7LhbHCtGJXHVi/
zDNXyXpg1s+sxI0Lfu9gPGR8HuuB92K8sw07oDKzgpLCywkKiieehaPwJO24SPx7iZ/H1RcnQb8t
doRocLCQcMa5yfFzWAx+llBotMxTyNwgZzhI6YHlRdPXWvGcPss3LmNxYHn2b8axxQR+pRCjPCsm
ZHGujCOrn/bALMOmFSDMR5jvZa4f4ExHmDZ84+yxlGGhOPGjB3hMpCccZ8k7CZXUWV2iaPP6xpvJ
UTKGtAUSVCNxyudNdODCE3zSZ8KgtGPm0S85cGTEgFcWd+34xlEo7xwNyGHWUM6sZoNjEVy+ynh/
q5tDxIL6zh8qnhNN2nXwyLDPtlPg4LsgMKBLh+uCn6bqhh+5BhSd4Qz1ZU2UZLDS8+EHGB5nOKvX
ygPxf1HlXAapProMs/SHn8Xiz1ewFYfQAw6aluoX09o3PK5KPgOnx42TtMHhq61jjwPulixKOPDO
Scfq67aMUtVJJU9moB8U0fMrLDKQ2EKuzB0u6Q+1eJNsL7iCrJq9aR5v1A9CCq/dE+tmS0yt3msB
DL02XDgFYC4uMfTrweuwDNki4xc4+d7vtktNn1Hf4gwocyXtEutiA9HP7ihccTeINtDHMNrdlVZz
oPjRUysJm4bX1Z2r9voe9ZbNjA8cenWGS1ML4G3ZXGq8mPTHkvZBKuMLKa2044d5Y5Nu44BBaABa
lq5k3M1Xw3gKjKfLVL3mmZfaavSO3NUsUg1YBQJuZAKeytoqadst4PzDcvIRb1pSNDcabi9pRmXR
JW0CrNGtzH6PuwjqbNmZEGVQlhi+xp00UcFYigDwH6P4jeV04GMGEERqDOmaVQ3PWRQwrGNZPGtH
3drhrp3SEAGe5Lt5frJGR+2XYWAWxxIjYr7pKWgkezZxLEZ76EJmLg6eXBxDhisZsbpX1yIYKII/
mSvX5xocNVz+gOln3yZ7/WeWVuMpZkfJAA4chXmKhNi5IqdZBtihIo6Q6wMXXpZz8mzGbraBjjxc
EP5v3vpp5ZP5g20SvVRzq9ep24pbHDEJ5h20bxd9LNZAjE5CE2y6Oz6M5kkSV8lg93CaFcfzPIJc
W1+Fp7p2GWnFK/GKETBiE7ZI2rgojiC+ws+KyqMarS0n8eirz0QBwgpK+BTAZEAGOIMu2cq4En+Z
mBABghcfB5A4Fn5Ka8aWF2Kuw36H5ZXczZYBhD3ifEHdkSSdFQPlMumU1nCybIC0IYkwWgAI0B7H
aSPjsHNovsbmJ4NjLzzQ3UOFHcsQbSc/Su/VmklpeAD9EqSK6j2isCapMQEZ8z18h3yq7CicXSoq
0jg6bYxPANRs+MO3Cvpn/BEgvcRWJrJuabzT2ufE440BW1Q3yq5zvedUmNvsHer8aOxUNJhqJ+xs
wOzZKkrRuTtHD4JDbuloDK4NiS0ov37f1inIiQMiVIJybN7aRfDCYyEla22v+oaWRYpNHb6tdnnC
tPWLKVfE8EBxTgKkyWdrmBMzH2kzkMiBJM+3VL5GnMqpNwElxXtboTr01f6wTBl7K3dwoBKOBBMu
bqh6bXIs4nUgbKB1ZsfhSPGRZmfzIEarOXunuVvt6LTQPQldkQIiqQtMuTmwRSD+uoOZR+3otMQG
yrX6Fl/4brAFoHY0ak+mchHf4M8xhEamMsI4HVjP0L5UghdCphUox/4ywwvu8nn3DON51nA7fcUV
DWu2UTlCi+GRiZ33czHY2mnKXV9Zq0T+xo7G11HDXbNdNYiLOo31retEobdOA6LvxXiS8Qzdoxh/
KFdEB6Z7aNHhEz9oqHMoGGCV+SYge9YRaHF00UUn+/GKlJMLdmdJTOCVszl6t05MHONqaV72HTxN
FxY8GKJmBMdwH1PZRdUZXmBPXYBVNxMgo+eHWCEN8YTV9CugSH/t1HWyz1kG7fxF6FwLtYRHf8Om
G7vVLlTQvNTTnRgDFBTagWbPg3ZtKAyrgEIXg0iL1qfdVO8G8ad672EStAE7p3BNei80tlWvtKv/
gCC38gtB8uzZf0ediYqIjWpYfENtPbe1q9UhPfCJXUuPuGDlDTQjbxDAlX5NGJPe/YN1baFwFq2Z
MCxBFsYDqyKXWe23kWfKBx+q0m3cEX8YCobNJ3GtU2VTGQetPcG0sev91D9E2iUYHuf0Ve2dIpy8
MHxT+AFUdG2MwDMVMKQO6OAg4W5+Tr9mZd095G8DKhds5deswETJPRaE6+gwrQHdWbvmwKos56u+
tetP/g/P6Vl+ai80YlBMw7GYYrTen63+BOzBV+EUrkbiRewIx0wGLORUVNoAHnwQMRqgniLOVjZq
O0AXcNDGE/6Auaw37RYxd2xP/PfZHQ8awoK26rSHQCISIjZPevBhekckfB9xSR/YW4a5E3BG+i02
T4H+DnoBk1FMyHdI4JMrs99bzeFHI5gX0WBOlVt1VbxbruQSM1nMneoZWSzzqD9RZHHQZAViAeuC
8S4zal9aPLOxZqPTTuGOPqrlirFdsr/ahK5EjoKhtQDVCnMYivvJPiCht87Cfj9lW9oY+kOwr7zg
Se42VbxGLwmpGgpzZ6Kp+pYcx70m2soGv3dlgxPpFTKIHR6gO6sYPdnCXjtLayreRAVg/pvxAN2Z
w4e2j8oRyNVXtIZp/qz9twp+MRUAb5FP30GxOXRb5OSry80/wR88GGeBkoJtnAGl78XJHm9YTghO
SBYqH7Kfke3duRrX42Pk4A+HL838qr8F790T6uxiuIvXFTahG6LPkYsVzwcRPAJ0HMhhx/JFuoLi
LI5TcirkfWE6dXPjQsN9IHrYgFiRnItcWlsDTGS8IAKSLQ89KiStiIk4jxLzTxAi5a3hNK+IxjGQ
3uiQBR4WM62Clhbxe1+o4DBs1Li66r1EdSVaM4ula6VewNtKSCOq4EB/yLpM9K9YlFA4xViUrDvL
RO4pov3G1onljwxBQAWC3KwA9FFj0EtLePm/0FrOeMpsPpgOrkhOgOv5Fi2ehJi5B5afUlfhtwTb
TMfCM8CCYtWuusPwagBBIKc1X7IDVFfNhHM0efULGIUicFQIv6IdOKWwp5nFroqWDq02NMigkTV2
96Ca6+kIaBrzzgLeA+xSDILRVkG6dbRrwxskZisiVIyEhJ1fghHq5JDql45hXWbpgVK/iBILe3aQ
JE7ElxQ26z/VDOE4uR+MAjQASHszj7bNFL/nNhMCZP0p3Ay/aP2xa8rtBE0V+j5Pac/eE6XFFwua
uW3Z0XNn4FC9UY+F7b8t0Tt4amkN2Yo7viY/0Uv3mVCFofy+lr40qidra5NMCB/icLAVm0MyvTc/
KVQGBcQEcdw6ChxOtWJe/OCsQIwDXUDGcZCqNW1xGlByg1Ypfb5NHjqVnW5pM4EPonwAAogMgSgP
oqMU1vFreUOPp/EGOhgbc0uSf5urHdqq12ixJnL98qN4qCGIY+qS7ME/URyyTuEZaUIp36QvJmvV
gB4GXnm2/yvOJSfZZmZ3aBRNQVRlnaPbu4veEKWnUqQsuxcU5CQPIp42r+IrPlOYN09W9VY+U1L9
auMHMi3By9RL164D9WQh7AFXeAQgW8wbQgeiCxAUhXjVb4eT9GK+gXb2Ko/t/YEpqbj9rX3R30Ki
KC1xtwgwVHQ7bdwE8SXpQK8hhsjO/ZszwC7wJzvJxbcG2BPirnIdySeeDAPM8jH5kNn3Bs7MEMHI
wQUOiq6LQ5OgoL38Un6Wn8WXddR2NTt76hpn4AKgBZTqljKhu3GFmIdDqvId4xmENkt0sU7KntER
IXy4Mj3tPJYPAfWFXbsTkdI5tJ/RU/lSOktWdvYfcwUtinNQ4b+LXABaZ/53herlrC/BgCUpjdxc
fjKj1v6GBY39yibYUxowHBliuKMS3GwyAALwJvL6z9ae7Z7pw6eGNN3246bdjGARAJuv+g2RJHgg
vT1aUGvtx9ItTonxiuC7iUTiGpMBG/DG7Wqdgnf6VSGSYeKbeKPG9vxBA0hfou1z+EIKhYUEYkPo
mBPpzAvOigU5AKp/xNkX44TRIHXxs0IkT2yL4qcduzL7eC87ai/jL5nC77tyLZ78bYcawEu0Gx8Z
id9VfOkxYqjiZzXYGddHFekE+6taRU/onJ4Q35yblXBKdmiTsiIzFPwLuiXzuvJ6u4MA8p4BWbTP
Sbjp8V8XX+c9zg07kjOqG4n80A7+Jhm2rfVoFMKhFYJLsPRTAkwTqSwvNwdl6QXVEzkkLBkkRAtl
JaJpRc+Ivs8EcxGAV0/rY6ADdH/MqqJ9CY7HS5YWVriQ9oBIUJCR0Y4l8g8Tomb/8Uy23Pp9Vw2w
QIzFx1bMsQtfunP399//3F/aqjjrEPW1ELRlRRz4x/cnci1tg2EHS6SGKqgj37L8CZa798f8ciBF
D03twwIz5OhshxdLyd8v/dM7709oC63y90uK2i/cNGlummYC/qtDh0btBk2sanf/E1TLd9xvajTs
pUUuq9qZcKslB8Wx3GvGcP/75TC+/v4zfz9mBUL194+4P3h/TQZlA1fpwP39uvvjv+/+7VaYhdgI
L5/6+5lEDRUQMixNv58wFcSkMUrjhcVAXgYb1lrf3/KHr78fNojQgL3yxLSCZ2XKzGm01XoHZBTF
r6WGG+WT25cI1NdVto37aqNBqXTp7IuerFTHIKPnFcXUrmblUUqwSVOGWyNZm65k+5coKgIfqBRg
62HXurZqW5Z2PTSvUSBg39geG1V+t4zWQ0vgq0PzK6nRl0KK+gVFDKSbaVmg9QJgRKX+Mwkq3tdy
k0OMjWdqzabXZxKGBUWvuj2eUWINrCDxDWujaMBkw+QlRX9kpTdYwU01GDzxsbxjfZIe/251fIKv
vdjZxDeM8/YZOqe2WDl5P62RbYfL4OD9cgiq5BJnr0FAnkKVY1jEbqBACg3CXgWSreGQ1i6i7exX
onPYZK4qGcQuJbjMH1AUdgaKMLaGIIOa1U9lJHyg8vaQa4nrB59Dr9ALytk3E3As+TzXmEWBUTHp
kmoyhCZkAzqsT/SZoo6PjyJw0dVo5hegZvgP1aXG5gh0JDsAuq+sIpr1FgSA9UqVgg5mp8IRvZvB
N76ndsS1rZR/gSQ5ioHxGiRAWOVu9sbkS0LPe0i/ILkg74RKBP3NBvxq9xPm5idt5HzfiUrvFeKM
HUUUuaWwmSugiRq8nBF5Bsdv8xdjiumVS9gqTzvAJNsso88y+4cxkq9Yrl4mXDijoQYdhQ50Qkeo
zgFltW6GCnw96ORihHu/BtWoyk+d5fXmo46FjQ03x+k0aNe6uQ+oebbaO6fpswH0J1npWZLjT5Vs
Kx0tHAlQCJPV1VBS9cg4ZxgIfJdx94lkDMygWSXbY42vAblwxibdOLSGhFpvrf1f9s5kuXElzdKv
0lZ7XHPAAQewqA1nUqSk0BzawBQT5nlwAE9fHxiVGZFh2be692WWqauBohgkCLif/5zv0EU/e6ug
M22+zazOB0JHIeAn2FH21zllXBQ4D/R+v+VVgw7q96ipxEbdofhuhlSiRb1xo1siGnZZUP7q7scc
GYx4H16SZU7NwpLmsInanuRbCYTYcsUmzPVz5XF1nTpnKVBvR4gmyXnED7RpnXEDQoK0mMiq27gV
n+fKSkFNeyAiKBRY5dbL2Jvlsc3nd+rqOKVYJl4Z4jXYAIwN3sDP7PWZPoVrM8N5GTcJPd/2d44k
GJDdS6C9jw7kS8BUenaxasxifB7HAe5MvG1UjXN3yMONKS6TGz66UXECe9ihWCF/SG09jC9NjqCT
+YN1TJhlVlZn0ZVoP8veG1e1Y33UX4X0f9RpTo6z5OkayYFG7nRjOWaw0zV37k8TF68huOmceFgZ
NRzIyDmZ9LHOItjh8A2IsTWgQLvvpvZJrLF5yCr1jJucdJ+F+3aqQzpUnA8FlZnCQtbRTMTm3K+3
RiOYWkzlt4Ry3CmQ/V0qSm+dzreYn+/MOmX90VAOaVP6Ekgoe7p/c6DArGpAGA5cUGguTLejyfRw
o4OZzvIfDSVzna8Xpo/3qQlaFhkFC/Lhh93Oj7idib+HbAuDIKb7uUxuFK2Hcc/uIrc0HEQcvUys
GXZkXp1uq5fMzAmzOPNtZRgvEe9Nnl3nLQYDCDMWRSYWRy+cmFWqeN33yfukzdchwv5lNV24J3eI
YBU5hBMmiTwEPTRo9VG26gJ+40bF9ILLSdwCvGKlqsP78vvQVN8IQfK2ZQCZn2Q0i01tx+46cql/
tiDLKWp0rSFDayPIxtmNiUswxSff699LwmXAQZE9Dc49lHhThodd8j7K6nenap/rQt/ynN/OjXWo
WdCOfcLU1BCvoYfolfpPARVb+Tzvjaq6j22J9lFwYWhcmExBHv+wR1DtI3B/qQhHlNG9ZQOqlgqU
dSbSdbKQNSwcpmvDGXB0KbCGdkob25B9BdMYYa7uftgKeavO6mNIMCrl5L3uZPTFa+bkiDV4vHED
tvycv7O6LFdwyDEjYoVzu8e2j39AQpzuzY6jfw5xq9s+jZ/LVRDbQ7nLvSFGHuzpZm7rt3QEK9d2
xZ28B6M1G1W6CvPvTm5Z62/KZlxQR5+z7ouKZt7qguRqOQnw5dT/YdQ/WfknI2huw7Fub3FXL65S
BHWznNjZAFcJoJZwJspfjKj/4ljAEl1rGXUtWp3dbIY8IxxcFgaXZ/0cq5lyaGaT2D6tVYBxjhQ/
ej0GdmtrZNXJGKExitJmDExlrS5RzKsOEcTD20uk6l4WzL6w4kIpD/SrGP1pFdvesSkDenyo5cBT
7byKRrBiFwVHbd8hhDTpk5itrwTotmXbn3zAtSFibeWwesowl7hmioNgUs5ZJijpHbvPCEWM9DAB
0yHIhiP9GrQltmuI0kZ/dmXAuEkwZggDH6/JmB3oHw8uIZKjn2P6dOX01c9Qp0SLZAQr6ZMxIOin
3m3el8EmGnqfR8ucpCjGiZWOidBeFeDC4AUNtpjh2yABeNZJgInFdTmOm5hcomrMZB1jDtu2ffXV
TNXhfyNl/0+tYlA4/zZSdonbdvkfjc2/x8qsn7/3j1iZ95cplq4sOk5MRbWY/89YmW/+paC/Snjv
/2wUkzSKCUH0QDn8dd/y6bv6R55M/GW6vmv6PohrS7k0Dv0j7Xb/M4b5d41ilmX+2VDkO3QTLY9M
SdJmwvmjzCl2Y/oGK/h+GRzDg6+7995Wt37ekfOmAvfkcQn3jWHe52PqHZK4OIbjlFLHAIuxseiU
taH9r9wJM5fsbnx/vvMDalSUUX1kYwmf3+y/j3ngoxHN5SnN0U91qH8MpUXNyVTdQWVinRhCFW4L
pFI2ylM4YQBsetrMh1uZvAmYwKlllZt5bL2NaNxsryHroZn9aPAaMlIKb2zQVjfOfR9SNymq9j2v
sQePPfXvEyUam5nBQ/81jNjbdR6mg2Ic1g35rY3Emc35Fqw3b6dDPnT7sa/SPfokAF0vNg7XUpOE
Rfaa8tKCcA5wLiPIgJU6KVNLvBX2PLT7eIyrFdFp1ot5+NVoaB+3qed86jrYQF0dfI5kEiOVkNN1
gxBRz6TTxB2DiUzBrLfNgHaWx/nRzkGwbYu2ookxMQymDJVkiBKKQzq2PclplwdXtxFGd6hRAb7R
eMq6i8UidPI7tOV0uEwtOOgyrfZ5EDOHjeZHQrnAGxKKKj3xZRxKSl+K4XtDYA0g3Gdto7rk/oxE
SG3kfkpqc1NjliNcu9Nl6zL5AJCQKusFBqsNQHd64ow07X1MN0OEgMD6GZtCMASUjQ43ntbj/ezy
glYSPb4c0/I419PaARV49s16VTbcsfQMuY3L5kPiJL/eeuoiBIjZvxnjhzzIbrzArk9GRbhecIdJ
XjvwkvyUIuS4pRsnKRlyG/5hatJT4FsNbbf8I4U0TxNFYzculOmd7uKvQ+TQZb18EPjMf34gQpn+
9uX1p9fbXW/y7768/gA8o9iPjn2+fmUoNoE58L91k/SEUv74G9f7Y8HOT66fzrnt7+pQPfzxMOwE
CMZq7l9r2eanX4/i10NxOKq5itYgBJd/wf/14V1/9/pTO5WwfcWSLVt+49cPrl+GSYjSeP30t8f3
85bG/OIoFk1hiLr52w1/+/R6w+ufmdtqawRMW0eAZjgxS3G+fmhNq9uAa8RrTGD6rEMKbu0hh5Q6
pd0JNHu6k+H4VORnlQ7pbx+MyV6U+ozvGQxMwoxFgr98b9S2uZMBMC/9+fo71++S/lrAF9a8JYt3
cnT72ois3NbEGrE9JIBFyZRGRn2Jx7LYRj6Hkilyg8mSNs7Xz2SUUzwUoI91IHhuMnc8aV/PR4BX
msSKYKWBVi1AuOezPPueJ8/khPmMsu8ziJhwWdOQeaYRXMj99edsHtTBbYdz4Bo0XRls44WyQoQH
bZ/DUNnn62ddxoijnaYHtFK/lbzABgcWOwHnDNZyWAeC5/DX9yBcbmUP62dcbkET8tfGj+jDSeXh
2nRQLaUGkUbnNCPWePbyvM/jMupLKq85o6sU8LiChLRs1aLrUk8jztdbXT8IlUFyWH5J4ireVzp9
sxTxgynJPjTIXxg5rJZBMDAvcBHslx6F1uL/k6gPORzEzgwlC83iaxrgfpZ1QhG3MKtL7qYvRdXR
xFTrfNfWfrGaypy6uJ700TVT5Sp3PE9J5OHCK59I+y/THz6MCav+ymx8fD3cwmru9TDLm5wzPRIe
qv59rFn1Gmx0mQyXdNtR0x5NRXROlg/DmMhTS+pGjA4BXAoPvJZFV+Fyh0OM9VfFaXmRxTshnew8
g3fUNvJRS8pfFwb1S5PJ+Cdo5nOb5OmRFt5TNPOt6/dnjewrbC/ZXb9MliP/+tmXmiGP75XnCUHf
8KJdHOLzkYQKzniHe+b/FbWMNkgb4m+KTEGzM2O8WANUPwgXPJJwNrBaLq2U3eNgIztx3jhP42we
p1wfbNKQ1QbTqNwWV+oLgPZ9JYGxLwdWI41xpxbmYeMF2aW2S2o522FpUpkWCwVf2gY51MmGAkrr
RH7p/KbcaJc9rdHQzNwGiC8JnVphft+QPN6WrhdsynRYzDj0RUONz459OrVrQP5UsZeheec6+Z42
lew1NorsQPjtzlIRktOieY5oRbCzrmSyRWK1l29OQcLgrdHwE6jS2NbdkmVIltvQygYdbfns5zd/
fX39xeTKK7v+/I+bX7+0eHnQBfq76592rc5dVXGs8K5zh79+4be7/vlpQUqhDaxoV/56JNe/d/3z
5BB5eI0O8K+qmBDzrwfx2+2bojWxj5GHC4W5uB1qxNjrh6tn/9eXVzP/H9+7/rQf7IioHhwob28Z
poVKI9SuCN1bCVHdmLJxWwYJbzj1pS7CL10Q1hvw/V/U7L4TZx4ufZLQWT/ElJbPb84CheV5PWaj
4g1kw9ixffbXBDH3tmUOhyZIXTYnit+gKMzoSJOPc1zR/E3kLK/MV8NvjsqKoKjNcMAZAFtkyteO
Wz0Miop3oBydqUdaGNDCQyO6M6qtCQEJ2U7Gm6o08cDhIFpSrltF/c/a9sgfdKBCj3nmnMFsdovR
rnWDcoNk5yctpT3aoyQUOKnAtbVpO+6+VA65t7raOqH1pqlV2hjQIXcMUfIGdqVr1f667tontK60
CF7ZPI0rrsvdQZVy2mi7Hknue7dJCbsjjTQhEeM9r+Bn9jGWmHD0DjUYWyQqE05zix+AvXFP6R+X
Wk6EKxp/0Y1KE2y+OBoNozGkLf8ITqxlmkaRtVMGx7Qj5SOoKUBCH49RDCjTov9tY9WKqtaQvWzp
yWPkMEUDwTluzbo1VuWMqu21HfqSP9YY8fRrZrICCzIEjVS6nwxehyZuk0PgYqTOAS7zHmnhC0bY
lQydfVRDe0wnZ9+HEHdS+S12SrRs8ajMkTE6juvJwJNn5e2bCluG9wH+iJhJdDr5/inI8GRWC0wx
Ngwi0kP6VFnuuB7nhJ6gWb2ThAlvItG0O83hyVpM3U9On5+LtHkvXsi6q82cVXttlAwiRf/WqiDd
+KP7Rbui2VpjtUk7+mkrBBDpt9hXaAClChyhNRzDvSvSmn999W4JEs7+xfX0PcAvDJuUyB1NsvGz
Jhqh6eLJoL6svY6SsOA71ISDW+LVcuH0CvJ8Rx9yDM+YvDQLRF7cmPOQXToOR7qOxEZrn01DRlSt
pKYsc6qTXYrmmXKNiK34qit/gHQyQ/ykJC/p7dHFB8YDiM6iPDTOsI6mvDtTq3IWVR9dCpFRYc4z
iKqzBpvBhIw04CAb/0bGMMosBn+1Kd/HeZo+KUxTTZQ2lxhouvAUqNxFn3foRcXJIu4aY3jM+5M7
xLh7uMCtS8BQKyfweaVI7G20/+xHRo8ZfoRKn5DQD2S2j7MENZ4bCscrV4BeDSLqwMrScDzDuAel
oHxKlvmv7+1MK3w2a/fFTiB4igDLUCPkodfWASZ7fGKWxpzZvYQTCW06chqry7YERe/cicfoDIe2
wO5AaB3bVJj0h15qlIxtLxEbRMYwX4rDkATTC+nPZyXjj3FhwY0Z4c2cYqB91t/Wkim/0XFacWJE
ysKLsBCqzNhMADm2wvCfx1a+JGnbbQA++Pje6xSjcqoSnltK9taswvZOIUkA50svDMV2N0mKxzpF
26RtdR0LpptVgfvLHko2Rwlvy/At6DNQVu34puuSMgrd3Uax6537kTJEhC6HJB+ONHoBTU0MQ42+
8TFGTUbRPWacGUQK6H/4hhUpBKeGZZ37ep0ndKA6YfriZC4R2IjqG4vQ+NoC4LLrJwwHMjH2PsOv
nRDwx2IvtLZASi5LbDwjM6CcLNsXYLRXZYd1JUbeKsMww804zZu+Mi6zg47DaT81hp3ZlRQ04ZwN
lO/dEGMlbeVyPBrKYxjvCJKpGF+L0Ls3WMkXo5uuxw8vBK+oDM9nrMVWLrEwxhd430zS0RgOKjyj
jX/0xA8roKQULgP6ehgilqWwlos+uTPpJGMTzlNrmfuizaDLuuArDF6NxKGBUMbVN+gQSffFkyU+
2FEB/4zHd3astNAO6E/MWzBoRyW+8rkMDnPlx2s7KDmC5XBpsJNZCTM2A0rbxmgFQw/GOwjVA7Nd
pFOd6ododj8XQ+OsUe4W8DlnvCsGtKuTN7NoSJ8F2clj/TQzy2L9bQOttDsmVznWZd+TW6fx3N1g
2N9CmCdzEDy2POmr8D5XNCgEU+itptD+ESFhrCwQ8AeZYKKP8BKpURPp/Qye8thkEdt0w2aW3iSn
ydyyQUaSzurPTcFFye66H1WMPzrniV5xXgVZvGxHI0sTII5ICGfxU0Nh7JbFw70cdIKPKf8amFwB
fSR0oLs9YwU60jSVdsB3t26CHd0ndZxiNsw00OOhxyZn4u2bKG/KicTj5RC3HAUs0PM7EXsPhU4v
oXgIdX8RmzGrC3oYQzI93U2RcToR9ufQyl60w8ug8Fj5cOCSLHxx5kHtC6UHmDMPFTvP2sFhWTik
nCoKexml7RLTZO7kBsl2KtQ7+JduXQ4+1VEtMafoq5WU5aa3dbdehugB7Yz0XvjUmEE/ILWje3Xf
toRHDHTxJqGCzJ7MandfeaXcerV6LDzxKS2WWs6IFAD1lN/gCBx0DBqsG52vao7Eg2189yhE6NvQ
f6A4AMI2uyEFGkJCyK+c4a1JWFh4070Gn30c8/Cj6Dm8jJTBTB6FLJFnnIUVZl5aeEsmMpPV5Ju5
ir/r2v6sqKtbcRJhtIHEvJ3xqnGk3GQlulYWWryIhnvwPYOq1iEtNrQP4YRzyo8u97BPqaVgI4k+
u7HzIYtr9QfCliWpnSgQbcLnKp+/RXOFa88m2NmDAKN+wDyUkXEIrPmuLHldo9Bch2wbcI6P712R
403wpuTQLiHa8SGuuzWzuK/QDDdNsvfqins1Dijv711NXbXTGZwTB8AJSXM7eNTitIjSmzyFa1Lb
tNfSCc78Ny3fCzSaQqQPky7eDYcySopwNtMwNXumyEyAw/DZS/IJkABLLitdgLQNF2ii/QHIWfa+
M+SeXex7J7cO97bpkRl0LtIfcHXXxpJ5HXa1UjWExXjnpxA2CwHup0yZPbTza1lQozUotkCjaLHS
VRQEewSUM0feDG56iGWq1rb28fw28KfHIfA3bRPQhzveTfqHI7tmh/u3AP+SQg6Y60Uxj177PsR2
2diPRS9eaKmTexwOOG/7i0nUH6j9yQFEcXxP0xlDp2p4mhusjrZ3Y40a9LzlYFS26zcfZgdGNvc7
lWzfQ4vTZqAsf8X021xHLabniBZi3JC3pW/ruylH6jB8CPSlze4z8oid4seqPO/gkbUHjJEs+BPd
nZtPSctAijLlZUJWzvf9DM2h1lCqam+iJ2VWN3UVPR+kKN8rtQ3nTB6B8jBMAmIL/3Fc582yZXed
fYnUAbo8qwjedctYnIJp1w7vNCFBEDpw5Br1GPf2D4tm3xWFrCQ7O7AinIqJQSd401jXlan5JWLR
RKERgw+3cXZJ7XoAPHy9Y0gyzmQ1sV7w7j/FYEgxb22jKRn3undf08BndW1ByehnsJGppPUk3eQw
0k7l3FCcAXoCT6K8CCN8ptZArpzZw5zr4+NwVf7ZcKbHDrg6V9pa4ERvPiOGq6PCYNnt7BSvBMrM
xrHm+NjBE9fwfcAq+huzAeHlAHAwbfJuJg1/Uc8AteeiaISXLqxuh5aUgWsQEqQr3N7Kqj5bnnPo
kwDzLLOxaVRLHyKZVGB8HIf1/WBFD6Bw842XWFyuxu5JhGdlFkuAaybLytiWYTfPvmXAI/f7ZbLt
s3mhgzQwGMojlb62Qbs18STxUrDDCRx167YogbpK7hSoH1Tgdp2Gzj1p8Bsn7y4UWJbo4/2F54l5
a3BnRba1U533Oi3kqbFsX2hHekgr+6WWPSveDsp/YaQPmdnDeqkmZ5ttzVgDx3wHYE2bs5sNmxSr
Ngl2YiByP436IU4C71AZ0UV4tUtXd6I2q8rOk1Pr7afUwpDeFsee8dsOvFzPuMg51uaQ3PZ9cZu1
47hdzhZVNbGbkwFNLqj8wN4G680P62QdaGCdoGdvx2JpZ45SyVIa9pFvWN8qZbhUkYAloRboDrga
FCiHbtHq2IzcnRtVNyChvEMON3QVOv7LgHb9qqKuOo1LUxdtO1BRim8ye+zrdEKSD709rvCHGJLI
dmpcb5tzcdhU4fe8gqNUhxj+QX/3uJ43wqUl16s8Nl8N034NGppXschpiyUXRFWVobBjoiYiYXUH
D518y65HrVPWxHbOKLFWcBt7GlwCyiLogJX4kTCODZFF0jK4o4TtkibeAKc6d47BqJ+sZLgH1uNh
/MSal/nGk+uHZNtFyWa6PZZkIHwsifTKUhgE+jSabrwyIn4OgIFLq3WeIU9ho4fzM7UN41FtOSzz
kUhDb3b3bCuPdhf+CJgGH2ISKpzJiYsVPX5Zl+UG7c+wNch724pz8MC1EIgqhQu1380IMt1T0rbW
qY3Y9FChat7gbDgya2BMITD1hi6Bpa7f1VPyZCrcOn7d4akk4BMOmpLsXqHF0fTKGHs3uB6pjIDL
e++ehr4tQBpPLIILLMEZB5QJHNW16MwNfWfClWFjTtAVl8AqoU/FCdaDP1tM+2PqDAC4eabz3RUW
tjsdfo6TA+UgPhc7O9lFvfNOSwLnD7onzBRXANW3H1NY4cLMetbBLh3IzUSXZYsI0yb2eioTrlgZ
9eWzy9ZG4jCe9WEY1VMTFMbG7MEJV52wdg6n/krkGIlGliqF9xIGTc9zDKCOEsV6LXs2z6KwaBgg
oxC20acKnAHrN4ZHQlDCV79LJGuzfWkyjJd235aXOcb8Yndv2BTYzTbGF8xgLLJHeW5N/PgLcIP2
Ui+v3Qcjc+DEYQTpwJIhA04BMoT93Z/Dl6klJw4RN2WcZMH7kfqjrHBcRSJ5mevbMOnCSxMV5X2c
Uck3szbfFs1LQREs1xOEHNcg3mnXOycTXD/GwlylGNk2NXaT/aDzJxlSZDJSurmyRPHaSjTgebS2
czp/Yys4O5bYFgyNqin7FPGKoXEnXOfvJaBCp8Nvki4j6N5Xn+w6+YH/4G7Ih6fG0O7WVYw8zI72
M96VCRuuYSs/2mAkrFoTEVAxG9JZqmZtT/FTxs7saNr+Qz9bp8Id9+AfL42ghYT5X8VKnr0qqDxH
0vJuixdU0XJl2x29r7xJ0SM3E/vFdZHZJ92F8Q196umXeWiWQ82OgQJOjOlk4O9inARJb+AuIWA0
GvPBk8QSO8Oddn7HkekzUt0LV+90Yr9ohed4cnBFY2v4MWsJy8GgIqD2xLr+GoTDXkb60RvgY4Xj
N2fuxz0N1afGq99g+fVbKit9muf9pVrQ/5H37riraqxclDkeuGwuxvN2WjNlAUk2Euef4CcBFCH3
mofRul2ujt5k3AsGs7izvmRteG686kkOIt7FoJlXfWUiRae4We0nnRGZM9s2R7N3X2srZQhpk5zL
F59myB54/mLiQNiOdXMTLbzx2WGrGDY2Hgoc9pmtkvMUEXwwCYFoXd5VHCK8r0koZzqMUI8pkpWS
IG1lyjUX2xZUO6otGgu95IXvHyh1wWyWB6eQAIDE5cLugniA/c0x3KcGC1Jm4MSm9eWDmhWyuJMH
v1yu3aRrL8iTGyNss4ORPw7tl6SO9E0t5XveFVvCoOnGjKkelaIVRzV+Y42ZPLqKaaNDOfzslcd+
oIuTp5tNOQ5nSESp47Bpi3uWz6hgJNCGdpmKfp8HapKV7dxaLry0um1RXop7y2fwHNnGtIkazUPj
jF15g3fry9I8OJTu7DMhv6UhiS2zyb51KSPwqO4DWIGKIWMfMLhieUmA2gDOZ/RU5nJC2xidgS4Z
FvCfy3xH1c9FKEyZmBgZoWpvX3nhnjcQ7nx6gXxQ4UeDPjcvtuNDColwndTT89SB8mden+0mqgC7
uE5O9pBs/JziBV1CJo16HnHpzA4RGDM+28alTQamKk0O+r89TwXiYeOm5d5FOj7JAfWlla9loCkd
LxzmD6q5jVm+Ohnj8d6w152h743YdA+8Y1ANuvST3ydcM3UDpk13/Qb06w4KlIZ773f70vTvu4yI
iiOGtRmV2FLpvJeKJgWcNVm7bI8SDHKF6EFuDftcFB/srC6zOFoUR97p2r8FEh8gCxqQx9DCBpSC
/eQRcpdZezFUFK5HP6m3k6OGXRkJXIbF7QDCdwKQ6CzMTK6brfTX7tBbXE7sr7GilDwqH2V2r2kr
RyQ3WM8GFK5XhoutnhqBde1AQjRQGQzjwZO0h9rsQ02yFkCfNohA6Obi3kMt3RcG2cTU0SzqM3mJ
bfXkug21V12/b6YM884wu+s6zsShj9AGxrMKkDuHHpu8rIice9ONk5DsrkaXzFo20jy+UFttpEeH
wI8QFWr0wBIdEq+Mi09gdT+YTVkr92iV07gD4oplN41RoTWk1Fh8aSI/fODc/MONAkQUn0E/Zqhh
l7FR2uIajz03u49B5pb07KRdWJyLPjy1gZEfzTkFtymHeyb/hBUTnJxJgtFMBAohJ0OoHnBCGmHh
X8Q4vEY1T9rcpTzBae9thw7zFsjXF1YicmNxUFtCrKM6A0vQIqlOxnvgtjvo3AMxILWn1lbfx9SU
rjGqkUgXJeAZytBJYLj9HhPbfNIGVV+MB/o9V3Hkz3b8wM75zkDi0Ilo4Pho8TtQrrFW1tmRxH/C
qXzulznRtT+nX3hRCxyN+OGCmLp+ff2sWb789b3rr3ihsYRslt+5fv3r1r++FzPFJu8WC94K3AN1
rjFNFnOS7QzPevztbn7+1X97l1QOY5ScWtIx14d2vXeuhgyhf/2hn7/pgtTqMK2zSoNuGQXBYUi9
kAXv8k/89fh+3k/RmWfw0z50xOVffP1x0/Q37Jni/Z/3fP365w2v/5KWqECkA0Jjy11HSE/cwz//
yq8/dX3irl9GOUQftwhAUixP2a9nFCJ6sY8lfVyN8UwvGmKDj1aJLf49sxqgoEKRHQl1g3g3RKsh
M9i5DFwxRwtPtJ1y0bVMYAUDm2LWzJ9ulVRi442WTwN3slfChsBMczgrtv454wyXdLQymiGeOJas
UZnUKy6xepuoidM8xDXtM763iKwFfbIZF2eqKiiV6evDJPGzOMlDNnzB50kqfM67tdOnt0IsI5OJ
xPJkuNiWwzO4lZuhTr4uI4xmorIy6atLJeePtMUh3VNNqS177+MlWbHEcJ2dURi3MgellwH/xJRE
9XEL5BXHn7/SeXAvJCfUxMUhIJ2Yo17T7zBTicAbtpj9OxVyiiyGfj2XDux3Hyc5wftYYuOM1b5n
Fr+iLPsyxvOwVipn0J1bN7rLv8wNT2/JiEtW7jYUI0gY2T53hQW5J2Vc4y4dxDIbj1zYCPR6e4Q0
cxWp6UOi5U2aLLOyjHVojWesOXgSsSUNHgQMTJd7aJaaALuEDTx9xpbDzqHbBV6LfdlIdqC1wc7q
hpG5Xb3kmfpWajluhnr6pt0cjEZqc+KWJZDMkGugSS/NdpjfotB6KjOWtxVnss0wVOmmfO0FKug4
U8Znbi2LYHdjxKCw0z4APZv4cCEYoFO2CzfI9/a1qLi/lFhAbG6aCWXAlgUFTx1nU7pewlXvmjjC
te1jUO3fam2JFa3WTzpgXaHAQTDs+TyDgkRIcxlHNV9wX/bZl4mLGtVxubfr8JiasaIFoyGhazuP
NRJnPTbhznKZyuOvv+U0tvVHzAtOZxjrJAd4qGr/JObgU9UGsN6GudyOrXrRkiivR4tIYWT1rpt2
/JQxk9/AlOrLu272X9qZGuq0+1hMxfPE1NKO+s9i7NXWMTMbL4/r7q6eJ1URLP8NaP/fFr//U/Q5
vLaia//zP6zFsPfT+Xf89p//gargKMuREgi9ZKmEr4+f/1ZgEAULLa9HnJomhi7gev2TmzJZiM3s
PhO4O2I7eHKqWm6NnByi0UXBzgtRhfGfEjeTx7ax9sxQAKmTv7ihM97/ZI9kaSM3v0s5EEq3feRU
EP4PD9z8s3JjeeBUbViMVh2p0P3/9YHPcdHQZV9xxdFeejSUg10DOW81ukzOegoWNm1CJDLOIpqY
o/g0Sb/8nx7Dv3ny0D+UNBcrpMcq718fQ1zHiRqjHNZJ3013VWYdUzpCj6z8SO/MrnEoM+2BCHz0
jJolQy9O6m6Oiurz37+I8s8WCp4LrKK2b5uW8Eyl/qD8p+U02U3qhse+CqYdfcb2se8YzwtOgrpN
3oY5LPdlpp6ubaNUuY8HAOjrobKPFc0zl8Hv6jML+lVTePoSYpjhepVxRTfBPNshp2kcoeYlcMOb
wHZAF+j2Uhmtta5c5uGNwUy6yAJS1LH5obxhOIxlvU/90j1fP8TLZ102v/39P/vfHLuuRXTDdF2T
1iXXXV6e347dXnRe1A1ReFSmlWOqrspt4qfT1gwhtwBfiOy5OQ+1Zm85zAfHqo45hNTbBL5HVI/n
Ig+HQy60fTAdshqBTVceNdhUEFXBsM/myDr0ln7sg1Luro/8fxs3nqaK3owPetUKXAjM7L92v9uc
2bp7mJP/pnGj1H/UbVx/4b990T5uZocX+3qy4j2gv1+rNnyFJ9pSprIwOruWWt6G/6jakH85Qpme
a0sKWvi9X1UbtvhL4q12PMFpz8Y7rf5/rNEmvR8cbb+dSYXPLB0OsiVZsUPblfJfj0am/91QuLF3
qmX6SpYJfh5tDy3z5r72Wd8HgIOtCeCT0Z7bGEhwhBxHUsf6MBJJdW89ZfRwl4Dp5+Fcee8RMYej
3CRtGj/H1IWSK/wB+zM+TJMPqBnYjWHe2Ezv+mkwDm4aW09SzNux8uRNJZpzPBCC6fVz0Agi3Fgx
djR3PLFQl5+Y1J6J8Z2mShe0SrIkUYWhqU4IiBZo75EpBQHZDl5/Ci0ubLxz2BAHb4bx6FRpuJML
V9wJ7G4XNlwYSpc2OtONj0XqtjC41CsTTnFXWrkFgiPbVkk43zquuUkoxloFlS0/1YX67io0OUZR
32MHM8HcOOfY70amJGRqxjncuRkjRBlAqbZLadzY9oQfofusY2ncxj2BEMjk6/9i7zyWI0e6LP0q
8wL4zaGBbegIBmWSqTawZCYTWmt/+v7cWZOsLqsx697PBgYgKCICyv3ec77jzhGha+bykqvZuu3c
Ws5YvtohOcs0EeJaro9LVIkzA5BzYBctXpJc7qLayo7RGlzMYRKHeKI/3rn+mdZZsStAhmOiuJ/l
vkopWSG5YaSCvsde3fSma3y5C2aGr0TtyJsOSaVTnNeBnO/W7NH7nsIEL5FNPmKYM1AJkvUVqYN1
XcdQ7P05p94A9MqZRvO4eHT0u+q70/Uvq5WOBEkANC8SmAQRMeMVXKa+8PpL1GQ4X6wVoM4EsGCd
c+9c5w8Dj97L6NkzUNWnsTQxV3MD9HD2mG6QHYvUv7ETBlQTXpJlpm8MDpcqv/PbtjEIRjO9X6O7
ElMfXjHFHbzP+VDFRxmSVLxAkpNF8urM7bTrLEGxIbcuQ+ze0TtBrOmmPEHqNxCFsH9iHDU5fbej
yMZvlT9DCpN4z6Zh3plV5J4pW9zMraggkcTFPrPpUePFJgjD7e1DSjNkmvxfVe1CDXKwDIk4+kVK
9Xyyc3DqeRykuzxdlQg+HbZM3B/dChXZpGAobkymW+BN3wmAWE6FMxC6KGtGhu6GCI/hXBr12fXj
8EYCSFpXiqF19KXmSR338aOXnWzIP2YCUj7nBDsyytu5TfDVNWx5Q5kFX7EVnUureey6yb6dcJVe
M/M3Lc+Cpi+DU7fCldwZiNL6ikE58qAbz6RjyBW37LJOID9txnMTdtVuGIBCeFAOndxzsJ2VyITq
n8bSd8dwouK8DqRAgp3eKUf5BXAMLg+4+FZ07XD2gdVqI866FVhNGRwLxHS4wYz7uXQIUamw2Cm8
biIgNYgd2sBPlECr2xJzwSYgbvdUhd7BwxlLsA/5OE4A2cyMI0DawC+HtXdP7tAeFh9eqTc5aHGY
ZadzEcPAy78OagjqT7i2XHoQ31PqObRtkdzgZe5mblzmunpkbYiNFaQ3LtWFTUtThLSK7yaz59NM
COAmQSOHSawg06t/LCz524mY5uUkiqdMQ0MaZqkr3gKPR3lNL82KKARFa3tasvIn7zuA9OKfSS9k
moRWch9UtA39uga/RHlxXpddPfakg6XfFiAkOUOafc+ccjfJYL+I5KXkpr3xVpQfbgGpic5ySsUU
9sNTV4P8kTgjdq635HfGU9ySFVFV6dlqinunR3c6uh62gIRoXDODJem1FQRz/NBrPlrnHorFdiiQ
PnrZQ9eTKRAWebN3yK6pBuiNinsyI7M5Zc69F3bDNsvhLZJoI+iu5mgmjOQQthJ7Zfm1kV1O58ht
0Q+llA2YTzotimILMRyp2hJd5y83Rkaz5ITRWDgWSsKaqHl33z3CIWki8SnbAf4jCTtfyrclnItj
XnUI1OkeQGffJMTBXsPUnndjWv2slxDNsp/f5SNKu8EcjJ2YoI8B0UsT3nI9MU9FXkZ8RWkhFbDc
5jAabxKj0SFdkHHXi0A5P7/lPkz6dQmRDqNnROLFFErNZTp0HmIgkDJbca5kTCaKqnx1POPFENGN
OYP4j10sajHds8GYvrQLEzARbjGnRZeiM/19FcKYoeL9KSynp3aq3INc7G5vO26+n8YW3EoyAXsi
AYPwRvI8arpWfi+se6QZ0+fVDqILUwEm2sgVd/PqgRNtzPVIYaq8E/5A4pHVuHun78U29qHk1458
iHKEQ1QMrmbUc/q4NB1kphxLJuG15tpxbcD6GQj0IrvJDy+BA1kl76iNLY1LNQxZ19ZvDfrAIWGY
iTWcHNmc6nQ8AzoodyIMYFn0QDKrRGUd9dlwmcBbeBOGWNuj4Dh5gKEasg3SaOaZECxE9hnFS7AG
BfPK9kUIgJcB7ae9Py0ttoCFZrsAGM1cHram5HvrpKlieOrizqlXbr7RcKDAywykuZYeujh0Sx3T
/v7q9Vwm7lJn9zORkDQ075BhzRfLIF1U2V4qmhB7Kz1NEboozxjoHKgsdp7sZALP8NabhQirpia8
gHSNBdgxT2SJlaNOHlPh0xJ0ql1utO2NP5QnJEC0ylLMpEHnh0dzTI8GEt5tWCHJJTtlOLtIYQtK
lpR6HU4E5HgIpYLbsXGsU/fJSNG1JLQfNmsaP0c0i3c84dujFyFtmBP6st0IxQhneeF65tWlHYnu
MXNvnWZyOPSHtjGWa0kXbFNMLtr02t17M+kHvMvyvk8ZBoS5uzNo7sWF8SlImVswyaABS1wlUGFZ
XEcygzFfx8RnUFFulxb1lOKEaNY7CRPZ+GmADufHjXWKpW9K+L9kGMfx6u5oaaOWSGi9avr62AW/
EF/ga7fOcZ6070x2veYoTrtPtIpPUWdf9NOnBVrkJRiRarS1jzg2NFChWZ61dZMsh7ZmDRevsb9n
OeiKrILyYGMF67iJnQQkD1eM60UvZDGaSLzDH3k5ww52p5+GjMChaFS+QL6+twoBRE2BUkqaWSdF
HfQWgjKcBAGin4Ywb8a8IngjaI5DH4B5aZ2BTmNOpXeDyiFFWIU9OSYOlgSB14ExONUo9KP6TS6w
FrgcPVRiKmh7GV08tFNOZax/6UoPNkQvgBZ2L1E+EMKj8twDNyDnHFxnVq+gOtRW3ARXQk/gOdmc
iGs6the9RqHhrzW9qRclQbZ2kwLmMOfuohf9n7XVso0zDe1uilLYkgTB1+GTHYnspsWacp64n1Rj
AO6zylGAZMCEa5coEGpN3sF0mgf9dtHSgg8Hs+dJQjfQhP21sGfiJDYf2x4Br0DZvC+LqrZq18DU
xEV1itRlv6Qd9E7mMjxbu+kMJaI79qry7Ew0bjZ6lYJ6us1FsWz1+SbML+ZkgkZXmQRwQAz4r2q1
UErIVrbBTh/WXOUTBBjDaAfrpd5BH/BBehT7Kmv5FreE3nN+AspRax8LO0wb1L58MY4od55FBrRU
vBvLJ3LeJhb04qqF3kTu/Iadst1/7MqRjW/ITWacpdLq9Xfh6q9Ff1e4gq6ulUYH6xm5prwkbkdn
VSKoDWRW8ZSySCRVi14vgt/tWGWbBJUOzzMH8W/MHKWu2umy4LkMGOycIuFPl49F2OXzRRQ+ptBQ
vpQ4BC/EoRuEu6tzLuX6bIFKUCiEn60WweR3e+H1b4WQs0BZ3spjQqyBtl1EBp4qvdCmjPe1yhnh
RUnL2S/G8G1ICFfQC9+kSr8PULsxcOTehyebuzpwxqzlk3rpeBd1XXxcHImuFX7FU+jPK0orXpzU
xW63QLiHdrEAG9NV2YwqNEPUKKv03eM9tkH9N71GHxU7V6e2pyH+nAazqlZyjPSx0Adqyumbe5X/
qbcJHt5EGbecllgLPzW9oz4y/zh/+5nkt6bPAMn8ObF9bPQMm8/W2KJd0Cfyok0vzoqDrmNAEOgv
hOf4X1+V/pZIFpvgiGZjcmY68f4V6E+pP6+TWvLy8cm5bdP/7JJzuU601Toytum71kUAR2OpAJ8O
5qPJjNh3VO/X6hh7ozHkGDjfUH1vA2sirWjIINnWL0aFpCQLUDxYUkIdDYY3wVEJegK1i3n92uU5
N9ggDnHQF8CAuhCa/gp09GOxKMyqb6Y3PczT0CnGvSdpukDtE36tQJzu05QAYoAw2xrtnRVHD53H
3M1IeNA7IzH3SDgNyzs7vfNUD/Un4pJ4YgIicyTdPVK34JiDCg+r22W6zarqp+mbn8lmp59gQBeY
5/RLKT5nCcrsImi+xlP1lb41XiWbS8AsszukHwUBeMsjakq3brPDvADdI/JvUwpizLzJJsmPmWfH
6J08qP4w+gOKT4m1MqbbNkcrQx9/es4aq7lBFHw72HNwiovkpTVXREUMVIWTm1tB8g76IJ6vsRjO
Y+BXR9MmmnBdHsIyeM7sUgDxSW+CV9Sj+X4ty9M6BvOTOwaMvoLp0jvObdH9XKzHQD41BdCzKDHQ
kJf5NXGXVyYkoD0M484YYxTXCNKInmK2HsBtyMsSgBIlSGoOBkes+5TF7n1VPKxB/gtWh9w0a8IN
tIh/9Ch6yO5ClyLG/Bq4S7Cl50oHv3kKujNRecfWIpWXym7N1zU85D7Sr2Qhz8cpiz3qtduxbkkQ
yCaan58jH6rREHu3K4OMoeu4JEywUZBYEsbMO79pXoKCZ51NN0BkjKuCnKL0UJMCpnhfP3p3eu69
4PvElyATdEHjjCou9NxPXZFfglI8tcUAd5SQ+aaTP3OLOfWUYX3M5v7RiXxsGnCHuyKEYF9AHlxs
8pCtlzVSusUQBX7pvnWd3e1Guz2PVuIDUBwfymba04WXznIzhJlKGv/dpwMNoiFMdrR8c2txr21G
lBvquxodzNZsU3+fudDgGtE/lY2BTgoWFNgIyAiv0sqfSKGzt0vu3RYrCNogr65wRU52tV6Gcr3J
4f1g0I3Rri0/q9G8I8fnRXb+p9wMv4XeiH6B60hiXTkLG7xv04KUa2AJC0BNOXoyxqTHzhu/1nX5
xLvcmBNtMaLsaVsB7oucojgsNhrnFaQRlRLFqmTm7qcShcXOj8GCFw4Dx3wvTuZEN8mePB+oNoRt
B+Wn64DQxpj6kC79V7lGIOHpZ0Z9/5XY62gzwzQYLJpJZRDQiOtifzMsOfxtivzHShqI+clvRZXP
o+CMu+UNa5FPOwzLUtJOP4Q1cvPDguNaCD8Hye3AG00UvMXwMPYB+j+VkKg4bTFjZaNIb7zKfO6D
iqxuMsPIjyt3mdUFW7sDLsS3RmOTslxXTvPN2PfrDpbMaXXbBHfmQKT7LNpjQJdhzKrfBZL37eQ1
XwPHIpRlCjHmmG8DiFfED9NdwxBrg4qnJ0QgpE/WoOWJJ8CSTgK2Ln1ac0SHYzmlGyVlyumrNmUS
nkTuQcPxjUs2t8ZVWPE1ERXZdLPIHhpcndsQIXXvgh7GDYPk35qAlQClLRb/AAHlNyMLQODj1KLH
evCt2LwsJTq29JF5sSQDG79JWDKy9sbf9hiSg9FSkOjsHwsqvKPsxLcqzWoSdZwbdKgmIhhjswSk
wo32L6fofHT4ctkHdFqJBsXRQ/6AHdy6IGiXiFxJwFgWdNV2E2b87UbQ0fOj6iVN14e+ohpb5mC9
xOCYFwawn3lqwByNKASuYCYwSZwNf77Wo3gCt/bqCZsIGdiAkAcM724o3HuBpZubM3yztCRzY5ho
1k8gUBPKAkNpQ0IKfhOFCkrbM90tOcfjLvPTAg+ICemp+dpTsb5yW9ulC0fTjbvflD3WQ4cTznby
5iSwomBHGi9V2P5OihmcT8Tjs+zeEqoo5ML8DrIVZ191pVs77GOneEyTKcef6aFcKcV16MZ7py1+
8Yi59tzIcGWpJKzh6zgFbzzSp629AE4KXQcEhThn2a/c9db9LJHMeijPl4wx2UgL1+qDnurVIUO9
wSemDOI6vUe80kLBKwNVjqqbsqQRX0q8v0H4YE60e12DuwyjWrSoYra4DQYp41Hj1R87d9esAYY8
lXjZpU9d7pZ3XjVD5y5xQI7j7G/5T2bhPxRMrAFwNORYOvjiJmffjbd1tGxNx/neLX7FOHOcj3Xp
noR86wIu+dIMibcnHtSGlobes8M/hZPSon5Of2i8tHXyrRaIVCXcahARyTTDMpL9+hi5EXrjMpV7
e4lJcoJigbDp3hklTaEWsRCa9k0tEGBNlvfUZzCm6Ttmp9Y92XY7XzFbvSahi06p4YHrIIqtnOcq
x/VZZblPsZQbWjxODxHgu7FrcLBEGJzK5W6NJ+fW5qxO5XyUGaH2jj27PL6s8ZBAQEFZtJAhnXKX
2BoejFmzwLYi6/hL6u7LoYfNP0IQbRARu+ZTzKlfAD8o/IPrzz9zO3+ux9ueOMzNRCdhVyCfR5Nk
MWcKiQ4tJRU4D/84eUBwgdKHdTouphQXymSEpAiiOQREmF3aeY9paj0k5TruCudLTn373Wql/Vb+
hBwIS+3JrJpnUsCfoTCBINv4A/zzjOJQM8Y1Bjc3PcIU2K9pzsM//l0uUXMTzY44+hFCBfTE6ma4
nAy7uOUxt82TMbwDw+RtiqX6lE2v6XATWa27HxgSQbClzx7Z9ks3IJRvgPANfv4jxOgC+TjtTmsx
fZPm8sq4iY5g8V3kM6axIniMaLHbE+OWLn20C95P78+/lsQ5U6m8GmXggF1VXDnnh+uu0FVJ52Si
fJaC6VU6FG+j4z/VLRTVASuia2evjeW8Sioeu2YwBu5FTDVHzrogMG6tdMog3ZI1ueB/xxHNtVXk
kED9mPm+gU7bLBIH53O9nSGubSiZPtmEK26BTu7d0t4PZniOPPIirQLJrZSqlDSXnzvTqvej3zcU
M+2zZ5clJY/xZl0IaE885943E/KegwzvcBlij05rMgMK4tJz4IPMBgYseCQdLl3eXhMv3OSibHYU
VPoDPqVqmipkbz/bBgtJyHEsm8TCmkTKRSPCH0q2nWUxo7YtVScJv2oGD64K5qO5Xv32bpYULWAF
PJeF3zG/WgleM+3+MqyFKDZN3AwXvS1QlVFqYtb1uegJmex0HaFMs/Gitz8WaZNwu4A8tDUq/7Jg
ETsm5mxvagr/u1X9BQPLAjxUNWcLON8Ixrh06h9VS/VIT2RBorbwH9SujwUqdkmGSZBta/VPs8Ut
+tPkkHQpsttMlt8CShm4KUPcgdgo+MfjdKmGCuVDFUiMiunEc6VWyZlDDKN1pOtwQfExM8dMrzAZ
q6PeL7xvmeWs57T05os9LjOVHAaCcnXN3RzXcDpa0EDdQGdEb/oePCWjxgFBsay9pKrIkYi2bE6w
XjcxsoMz7S50e5UkGUcVROC2MgnXYYx/FsUANUgCOgB0zZzeUTP5JbKfQA4wUkuLZ3e2uoO7RPNF
L9qmWi4SO0OWepjP1MQZSsBMaYuFXvvYV4v5AYkNbTMfeH2lZuBxtMKnQ6lBxI7a/thZdSTpucid
hVK4FnLAVeE1JxAm40UuTcLTHcjKrnOzEdzPMFwKVc5qqwBRcpvht8PWDQqT7paR8Xs4SPpL08r+
otcctanX1E+0VjCc7BBUfD8AxBiSB0g/Kg5jBFloj1lwEZbJR/Q6Z8uAzbpgP7YujVqbsjY++3Q+
pz4wL1E+OyW6UqKd/S6/1/uQMvFj6lVzQTEtRqypfTW+mbaNs8ltGU0YCblJ0UQ4avuqN/Ruh0zt
c84RgwJMFIxadH/W/rHJgLff5w2hGPr9GfVic8ruzJ4PLMbafl/o3eswROelfhx7iUeNaQKG6CK7
M52ETfLnLQKRWeRK0uUjYwFUx3vE8mde0M6QgaM29cJrB3D2Heo8nsTEwI8XpHD6///tTagvyQtc
Hzuceh/6lZUTIY0YMidz7u6j4NlpO8IO1gZtfRMz59rUrfhSxkxWpA/FIE3IqsvwBLirj9x0sSPs
cETWNs4d+ErgpTUlbWOimt1HwxUMWoZ8KvuRL8UrY6BtYa8z9szSA7SQvrlu9VIPnCU5Il6MxFgw
coFdaR3FRuZ8XUtV3zDMZy5h0Dyc0r7cmxQqDvbq3AzMaAa0z8d84s91RrL7jTWW+eZRRg6G7S6+
oeiLv9EBrWC+wHV4Q8JFFXwKemBHBt+C7yPzphrbTf4lVvnM/iQ+GQYG2taDI/7/RSP/E6aejWMP
QdP/WzTyiVZL8n92P/J6+G/ikb9+8f+KR7z/OA7iKBDFtus6iD7+CEhM4fxHoA6hbRQ6/xCQuP/B
k4+4KAwsdEa+/TcBifUfJ3AtjwsHBKcw/5cCEtv/h6INva6JWFuYJvdIC+UsSpm/y5lC0VdDFLXG
TWak0Q4JcLOv1GR0VNPShflpryaqIHm+BmrqKpjDZmouWxoPxRr5TJEEZgEeELhz/YOlpsDmaaUM
o6bFzJQeYsZuarocUbCNFJ+EWSGhpkypDTW5rpllJ2q6vWDRws2TQMovn3pm5IyQjzHP1k2H/48S
3LFl7m6qSTyB3C4uDxMrLBP8gpk+xL1PYVi/ZFLezVQCMHngAKM2MFIjwIpyCagZhNQO3BzsS5n4
t7kqKwiuxpo6g60KDsQcqPJDSx0iVwUJS5UmoGrgSqBa0VG1KFT5ggJZ06doLEo1WDUqZkrFUVDx
SOtDRf1DUgcZlwL+f9ETnhh06D5+zwk/TB2M+D7HeRlnZzeP+WfDx9Fa2Xxml4pLTuWFETZI7bH1
8CxZP6Xp7OnRE6bTWtRrqNtQvxlUIcduKN5kFLiDDuMCtZ6mrX6AqJjoufZrdjZVSchSxSGmSntj
6V5M4Q07QTyapC6IdSXbonZARuHd4koYNubymVRj5AaUoAxqUSjx9kXOt9Abyi9TTQ9NQYhYo0pY
TZqccswwVLYwjZ0CaQVbwDpXmeFODlC8UndMf7SqMAbqXJLwlVNHfcBweu/G4ydnjNEFpMlBGdqg
3KQd9FSxs2wsXmDrITlQi4t0UY7qHDn3V0OX61ThLpRPRfrUeD/F4t2CEpsvA1/C2tTLE6PQU7ZO
+T6EdJ7eGI3y1ZE47i7yIeFYW1FaH2coKK7Ic7q3LUVFVV40qDN2quCYUHmkxhKcEmqRQLCam4bq
ZB04PQF+44lBco7hkBKmSy2zV0XNSZU318z8UhbUx+CpYDQMAMOpYqhJRji10V4VSd0+ubMnE3ud
KqCSVf+1pKKaq9JqJT47fv6lyXES5hMhosjNPudUY1fKgNRmLWq0gSrWtqpsC7dz3DCsBIrwqZ69
J1kG5zrBZYamise12PWqBIyv7sFz+zurghAByNGkVixV0bglHEQVkV0bcqWgI2jX+c2wzObWHuz8
9mPRe6lDh4OPWKoida/K1asqXIeqhG1C4qeiPeY20bKqyC2LNt2ubfkCgPQQ6kI4FXGTynirSuRD
At+rAmq9a8D2VZP9WAyTc4qFMWEosX+1qtheUXUPqb5H7lAd9DDFVvV5GA80JdTaxz6DvAJs/2Co
aDqpxagCDvSaThlXN2Ow5sHXv15UgK+2UIysUacevK8bsnF35QiD/X37b3+uVDDARgw75lgjHefB
PHFivm8phKiN1znDBWzVROUsEdWPtuSpDA8NIGmfTAy005++8Ji5jKLtTn0sD9ZaJCftaEiRxSdZ
bYI9VyH3TVgPpHozT9Brs93Abs/Nw8cuvT/rrDsInmhM//x8qn5J/9jKswRlE/Mxo2bQjSYGlIoN
D1X61rFLLRqCep9QL+gf0YsqRigVi+PHno+fguLJbyHdIJ+ZgpX+zfe/BLmZV/SOKc2e4nDqDkHH
2U3rH7Szi4EUCdvzXBo366o4fdkPYmL8wuq53QT2t5lwDjnCFGpTdPW13z6YWHg387A4WIGn48io
8Gae6ud5XbtbassWhFPE76obhN6e0RG5vWc4OhUMOiuJJWic6SmF7WSBjt80RnOwqdq7S5sxuouc
67JOz2VqUAuYahVYL42dBVzw0sHmOllx/dIHxkzQIYC8phn3A2WWfZEyg06Gm1F+XUzK4sFKym4k
lQ1RJRx/k3bAaM/oAEIs2XBXY6vGjkSCuux/tD0GNqOy+xNIoFcEMlDFKKKeEmQPLylwhtKDKzGk
hoclLCjPRhB/a9fxDWlG/+SJqH6wJqrGwbT3jWF8ljSTLrKuHiAj4F1dhvoLqiEsm8kTyJ/oYPQk
NDWJl1FSEF+nIZHHPG6DSx7ywO2JM0h+jQgm7qzkEelUc5jhqILIbvsLlpNst1YjQdbxkO98Cotb
7iTokcv47CxtcvSsCLUnl1imCHVJ17fkD6ntAN6Y6sgh8RPlCXQCrWC1kGl0j7JuPjCaKC8Lagys
UUOPrDFwRnvTTJiu6QUp8yY4njOZgcCNSjJYVbdYjinJiAtzOd371QvdHkZgzSn3sb02wjo2I0lq
S23JrbV0zEPVgnC6gPYjZ2j33qFcekRShkG+m9OQX/LfBQ96X/fnBV82n41qMfY0c2kzq9YxVjgQ
cGs171PGCicKhNEmVeg7/arTYPJOLRsYw5CqTAlq71Bn0zNitvaiF66p+AF6VWsIAtv94jGYpxzF
HNtlVGA5pM+Zqigh1SJVNYuPTbTwRAbF2GVLJIfAq1TZ4X01MWl26m1jBpyW5c3P956thxE04/vk
jORrKKIKUX2x+utplsFWd4nrdQ4oUk8UE9RxfQcIagYitWzvqPqz+ignmQT+YDWnSWkHPo7yqBQC
Whug1/QLBX14F5MdkTxLSRAK8hS90CfCx6Zek+24bgfMte/H3ainitsSC2I1iLFRi6b0Gb1EnYfg
zGtf9LEnUzz96zRAxcNqbPRfo6p3974vmrNIX3tVaokEiXd5TDyd/kY/2uxoi6GDVajNPvbp7zvO
evPoLsNJt40/Fv/oJ+sX9D7pfWvrDHHvoCJq9HeqG+J6LQd3gh6Q/os+3z4WH+fgx4noF85ZcGEd
J0PQH4+L4D6vaglIhtudXrzLF8D8IKRQO+e0abg/tW8zOsC/jt37Naq5j3oVXw63NkgVHwfO1+7D
fzuGdEIYwcNM1cdm0tfs+5X7vk4L86cP6nSvD8zHIdJH7B/7/CqcgCkg+Py4Wj0l6/H0sdNXs37F
MghpbRPx2dSlI33xdj3fgN7uM5/rLkV4fGbYR8lJzYH1JaMvpUTVpvTaxz4zNo9+j0VuUbWtPkKS
OVbUPvvlqJU3jlLp6Nfef0CpceqY5LrJHf1dKLgfCiMhY/nP2j/2GV0b7wzG7hu4X1I9G4cUuXga
YzuS5Gak8mjpG8cfaQpoM3OP6+q7PoRai/JxRFEIcU/T201aeaeesqm+BPUlWfdJIvZxbHKndPNg
P9LpOb3rdN7vs3fhjB1br+M4sAnKySJ6PlyXnnITYyZO9vriJJuEIZ/+wcbGEZyVHdoQrs6q9RQg
UF2tehEFPPM3XUtLIh9hHkECry70avhtfaT/tt0HngEFDMnWWqmEq/cjrA5zo0Q7Qu+EVG4ccxQR
4s/t2VXVQL2p1/RC37f1Pihsm6hqw9PH7bKIJAITfed8X+Xvf6vCOMlADTmHUD1kdGKWRxB0eQr0
R1hssG+QD9Vr+Ajg5aiPu+C3KU96Vb/k//ldvRlbwkdg5BmvU4NW5zUacCHo5K7J5CPptY/Fv+2r
DIMh5sfPxKX6av7tTyzMVfalTH7rP1Po34ticeO6dnr826/92+/+Y1+eSDCXPUq4VH39+lWERz/8
2Z33eqteEEb2dQOsaPhF+ZrHUWVy+TgxDyC9mHqeVh/7iLDiYrMEucWdRbTOXNyUxgicxlPHQv9G
vKas6l/Rv/xvf0a/8LffCVd/72b2FXAyoOvO/mKisdzrn3r/c+8/OzUL4L6Ab8O0p/yoX9cLT73f
91cn6QB74EQxHOQcBJjy5G9MIRAUJu187r1mRahbV91pIhrjvUybJnCjLELDpLpGTbVY9MO90bqk
oTbzi/xUq8GAoTVKeliQeLyZOCq/dsKh0KiuiDUZMCM287Wd6G5GDR26rkyj6roSM7L5cClr17Pe
fLda6+0sLE1uFxmprurB+77Qt2292gwKNBysw6MTkNU02+Mv1PzAStVYhMSz5uKrJ4DedPQTIate
At+mKsgEb+eoO88kaABMjFb1Z9G79AfSC1RBHilexXEI3aU59Uq5lahRQqoejUHYwBBQcrNYjS0M
HgxM9ZSmSmQFWWBLtW5BinHv050U3QLRa4BiEkwhO6luoAhdvyHHdYgHdbkRq4VeM91p56T9eMJI
oAYu/Khe6/AmdCbRBrTreCPq1p7PFqegqe7YenumvXhaLbF1BhfwaaqGV7oDUVquw10y+jpMkq6K
bjlIdbt5XxNufEnIYSltae7BaXWXACX/Ra+1fLBDJsfbrHUTa2/dRkpCqT+4XnhjMu7oHqKYUoOK
shJ8bt08qpnLo8JNDJixY4SEQrWR5sQ4JFQAjxJkCQwxdTWu5AC2br0c9IkTKpGkKyvup3o1Giw8
8E5ETnkM0IdW/4X+NDU2vao975Ul1iPcy5OtxtyzGoTpNY4Rz4WPnWJKjN3YETubqw/xsaAZ5x8l
mpGPXXAEa0w1cKChe1AiccCJL4ZBU5J/MakhhV77WMTqTB3M/stYgtPSf6jQzy696i0lX7yDHBgR
iXsaHCZjNxFIBSTT7c5VkmK9aPWppuIGUSig81C5fPoFo7aZHAztj0gdGn22BSEwObowbLta15cM
Nsq2xv5hTdYNDsqVwYAaCOvFe/+trOLfFPvaPVkl9PtQxICXa9Oz7i+F8bxcBGoyJvuq36S3y7id
T3kDNu1P06kOpgTcZ5sgrtd7UwIm9oFb/dR9JeDyf3WcPnpNf9+XdWA6iNkp5+tkVfV9O5Xz3Rh1
tBWsPeMaCkUIXsLciQ4S0tp28IxPE5pTWoiRf0gsj1Z0WFdHvyqjfSPLFmiFhFIoAvlglk+wFf2T
Eza7omk/NTB6bmhpPEsHakOfAsIdbO+bZa7JdW6TbVdL8TCOZg3a9dREwS3D7ewWIAn5oSaxpRmy
KytOwJGtwz7Fal4QTA7pRHyGAZOf8wmsaj/5T9nSqirMYNOY9y84yeg+ZFMEnVs+5ijgTm3vDwCz
putkgxCeWzVamF2o8tiRpGfcIosTYMSy9uT50FSMGbxouPQ2wsTiropMY2+gJzs6K2e013rjeRjH
E6hG5AWt697Fvrxm6WhQCl6/zHYIvRPF6hbHF5FixlIfLFdgvLfmeypbYPkym3x0tTbm7Vtvl9PB
bfvmatPVZ5AL1yU3lgQBf4veCkndth27aavbZYDMsdBHkYNfx0nvigJ9nslsnPRFbGkY+4Xt1Kes
SOJT1XV3cvLvuZ3Nz/aYBofVKgha9oEmOJWYj3ExY0Rf5TZBHE4ZBPqam4l228FhWu14BAIIDWJq
MA7YDpg/XEYIa4IA2n8HxKwlbjmhNoMRsKBU+Og2xnMR2sMx8LE+4Yi7L+3xJwCXGzskBYJS63Es
ZL9BONJj3U/Knb2EezqCv+DcVvVqokqZm10b2c9uVS63UQPdzHHXl0VYRPtmmLmWMXBpIONdykbi
xxwcFmNlFtuOyvqaiVevp4hbTb+aGOoLfCYq/OFJQocgNGy8rRCIgYGYrUNnCyrBRfbUemZ3tNsE
fEOPd6JyF/GIA2YD5KjYSYBmMIz79hDwpNjmpN0iIMa4GboAG9AsLC3ccNew9o5hjXSb4wYdzGof
8rKW13iNVb8tHWmplfO5kaSnlUjI5Jz+Akk3kIpu56ogbWTobmMgYQz7tsKsfKIWceP4JbEKtpFR
auIf458htH01k7vFaFbGsr5LMbpGxj7SzEiD9m3A7gDxHNIPsZ3NJuBRO+Y9D3sEZptlEAMViBIi
yTCc4so8RkCzduCHidBLzT2gp3C3cIJuqz64/y/2zmS5cSTbtv/y5igDHP3gTdg3ohqqjZjAIhQS
ejj6xr/+LkCZGVlp75XdO79WVkySohTs4Dh+zt5rB3p+xkWR3lRMjHWUiMeUmW1JkOFaGma7+d/p
3X9nemcwV2PQ9f+f3p0/irZ7T6d/84l//dKfcVjGv3x458L2Z5f2HHz1h/Hb8/9lu8JFQmfaX6lY
fxm/Tf9fhiV8Kk3ddBxh6ERoNfOc8P/+H5NBoE/f2bcZLP6P53bmPxkQntBxnns29m/EDULMU72/
QQgIyoqQngXhaRi3ybI5TqvS2MBG1I6yDC6BH56YYdH9ca2nvATprbwiOujjQ6xlp0QbxmPR4vzw
ayR3uhu0HHlyBMZHaxBvEuZnM7c2bYm0OsMnGaXJY6q19haJd7aZJ0lZoEu4N3FwHKrhoxa72OgU
g9K/PpL/FyaEcL5/t7dbzD9t4F2ejqnIMnTxD8YE8NHJToXnHEk5MeZY+N0YpzkZwX+WCnQjkMH4
ITv4v+rWkJkNZrhm06cqOxSGTiiUeVK2Xu7LGo2CSpP4nNRQ15xgi/S+O1HnPjut2zDGko+Fpv+0
oty6Xy6yPHJWjj/qW8D3O4uwhVEMx1jLd5lbVkD2E7ZyTp8TRKPS4axl8jjRXTog/oMa5rKM6oEY
zn6Dg32MrR+pieumJuEA02H9tIg1nFm+4bM/OEE5/q3VIF1CJ7pVukelPfy+23frOXQzRA7VmpuG
pjcQIuYjy0UUt+E6MDhLpnONvFwQF1GdzCB4GGNp7JivYPM0nDzZycD8Jg+lKz56SXz7BHPjSwkT
TtWb1GN/m8ySmKjjPYPzG2xCR9dPpRZiM3XQyEnmVF/nDZMCfx3amXo3rHxCevaQpSP7qSHydgCS
rk7WByfmusHJcsD4UVCye5xvqlb3/3ax3KeVLta4yT0QGBSxqjb3LLH+qeHrN6tkD2Kk2IVpJlcy
o7WeiqneugYPhu83hce0dtdkNFinCrfdabk2KWQnzSs1Z79rjQ5niY03MYTfw873UIaK+doEtpaQ
Lgo8Aj/azaBhhPXmbBbLVP4cbfVDpJjYlg3A1+6HZorecpcC4pmje7nxHbdmINGX2+WidPBsmaGM
z72Gh7+TDXqwsntZ7louFuRnnysNRrX5oPR5zAm8D5/QfFF6n8ZsvIGAjPTD+l6mJDlKlLI2X6pK
H10c78o+RTh4N9ZgQ9ecucq1Osem3237yjzXsr7JqOgZ9YrvnvNNx4+xHVFUf1XPi3qtjInkxYj+
IjX6reXgJMe2hOacweWjmY0Hjfq07s/L5oNiDLB4P1vTGv/Fd4hQCkjEOzVsjdpcOUd8pdG5mEJn
h4XrKUxqcI12hubzHlRAfKrj9JJ1ebxny7OJxso7CN+G6YqLDRKZttKyEVWf7vNPowbzN+nYTnut
zW4yXavBtVfmWqsBVBTB987qjJ0KPAI0iU0nYoS9ozlvGEcdYZxRiWItESkt+8DSZ+5IMsG4deQr
v+8eF5mScsYEAkM3boHIEWZPxdGyhTslPodo3gOt0iXpyoIipUusnQXyOnCac1rJeCPK9qWO2x9k
AWunsTuMyjOOAex1IO/9uRuijOjm6jEsp/6MPxcnaLnThuK5ypW3KUsyMhelmINkzCLfyw4Hf+Vk
5TdzgH0l2Ci6ld3sgzCq15EGzQl494FvsU8KuMGKZ1TFC5L2fDemmTr24bucHPdUzReZf2XhmI6p
DbrKz6ABLnsqTpjVwcp7EmDsaq/G/KFx6XvmaDOhmXbhNi8AZTLBbiIsC62cenrzZb1uR9I9bAPX
o4k3XSMG7CQ9YR798DkqEYmNuDKdNv30w3RYT8xi00DbpqL/SKS+G1SY7DyRgJ0dIgwI/lvkEklm
GMZOD7MXNIvkYQ2kEk4BGak0MlaTHZHnGLO1Fonzo21MKHGl2Z+iShNoTdKnYS7AKvO5ENlJTZ62
b7vqVnbV7KEIPib30QqL7+S5Vtsy/BJpThlj4pgOO9BOmA2waKssVKfQZ9pes4/AxYH7s6mdNw2w
/04TzFJcq+X70NEcbgjX7SI21SR8C+E0u7ARL0GsMdV1g6trvjQGOjkYcw0acJpifCGuMPR4rGtD
gJiqNU9mWyIZ3baCXa0GksKvuwMCYX3jYxncMAyxbw2gDhbp6hAMdLmZMgJ93c1gp/YhRnS47uxu
m2kmQK8ZWFxPhP66dXu0oLCcC/MKwnbcFI5+ySPzG5C4BO19E5cfzhTdWp4Gzq4Btl2P1dE3Cvvi
2OV6yrtq3bQdKTheX61KfsOcWvfWMLUIkAikjCBVjNZq4tikDltEkJCA5x0iSyqqvT75P8dE7mIt
DR5UWHcQNGC2wtq/KwE2sQk4woGlweJk26XjwOStOEAVONQTmYfldEhyOLqGH9wRlwGPLa5ehRGp
le2HBMhM8JBiypeor3+6dUSsV0j+nEaBvs21hA1r1ivUqM4hCUsaDcNElKAkjzbqCDEI1GWs0X+n
VVpv7GrTmPM4tQQMrzSf9UiBvGnj2cdUxtCxQTX5HYn2KudpTNqzy9Cb3gEtEaeZf544t8TBnUSp
1p6WbTTnPQhC/lsCEWHeAMOBx4NXDBHixdPBJQoK2jX+PpuJt+uzbsHYWA9V8Y1t/iUYrqT34uuW
ZkUzLbgfHFE9OmV2sVxmz7hlMKBb9bY2td28lO3MVt6Nwsmf4Yk3In11fOajqYNiMha2s+3r+l4x
zSUCjfQ3IjqLlJBu6B2Da+Qc592DrsM717pSnrv+u93aL3GG6YzMZndlx3wtUcHAYGjZ65XkG8iw
BqgA3VC2fPzsE4nAbB1w3NhwLB2bUTU18+5FF6+ZvLOja9C2w90Qet8qghw2jco7gOjIjoYd3KS3
zC9bQlo18K2Nae3FRPvZ9dy3RPi4qzqImlHuGPfkgYr7PBr2lgze6L7Apy2Hp2pAh4tu/DNjMCGn
uLlBVLpLfCoyappuM0mwj5lhT5vGLZxjUpJy3nyinsa+g/4raYN969nGMezIoivQBKjYkj9kY9ao
DXoiT5zEhxrG1NZOA+z3WYOpXaME7gLsx2HY3rh+xSnkyRI5IoQyvzHG6kKYo4LGQKyXao7eYBwM
mBfrRg+H75N+sQZvevFkfvTGztq2nbapnYbvqa1ALJTu2aUviFr5V+MBFmxU8WbZPSwDOlOOJS8t
cGNQ802BF8Rj/pea09Z3I+eHy2CmXLkqPEhhgQVFhoOKflx3sDVKJqV7yj+gzEyUcpsL1E/5hbSR
qsXZVuc/Pd+L1h61e9L84kN/pIX5kNozMTbL7y0tQkyTF7tGJDQlfGsGKz03S50XJocsM4BaFi2H
wgTYWs25JIBpbXNX4Z4C7PDgKnGnCtdA36Ib6zSlk5OO/l0YFAepTFrxxH1lgRdA8+y9NdPdj5Eo
NoJGH9ToOZuuEBcNBJzngIuSLX60NvJ3Iui+j5lHLZW+TVm50tzkh4OSYB1ZJhb5dtfylIl8ZdgV
5s29IQNm6UNobzKvg+dT6t0+0I5Fh7RExgI+QA1pzc2ArohavrbTL4QPCM4K53aq/JqoGXAqSVc9
CzG+jKP7VpTBoxQQG/22/0mnzt25Kq8P/vhSFu7eRV90MKdgD7QEsw1Z8wjt1m5N94ojOJ5J2oLA
NrMZyYVPK0Usg+2tKPRjDqd2Z08iofU2ov1t2lv8+IeQT3lXeFkBq7nZhJU/c5nKtW03Z1NlL1VV
3qIT3dKktgGhh2qLKf/GKoB1j4UozgaWiMj3PmT3Y2jEM+ebvemjMHbs7rMU/bFSI9/XeHBWjVL1
kZrz0+2yYRfmUJkGvEua4198GZKD8KAos68gxCgLa4f4JHU1RHxN6jxYOXrYbiL7XRXfSuCaxEFR
BuFN4ns43IR2eY1Ai2uZ/pwHON3pKB91kYV8GslrpQPgdgCWO4QIHIukB33KwCRqmUd2OuI2vAlT
FPLZGurMeb98CNJbwz6S+JHc4G/6ORjptSYKc59nJjs5O77A0pp2durci9YagERXrMOVKVhSihPC
Udxf4XFMiuqgHL/bDS66CFWl474qO5RrNpGSgUHAMPAoRvjAd9LKX01Zha7Uo3dt6obcxKDjnd6v
IN8kvNX6nDvrJc9VJh9MexiOtXE/pNTjNa/Zrk13bxXurV8ThuSAVdVK8UtVJKWG+AvAXiAmKyW5
8XHEqNo3CZrbjjiAN6ZKDCQ8zZsrw7sx4bsviZvBe7wloO1aj7m10yVrYcsMAtaP/90yS3Fp0Kyq
QaBe9xUAtLtirF5EHuKFtTXcmiEhbOxvMs6YHx3JPCbBxCWwtX1HViaBp9Aika2ys9OuEfGyO1pu
3p5MxRzuJ1EudW09pdX8lrIWOl68bgK6Y/6I67Vo8O6ks9m8cO6kZsbrMaMm7pr61usA0Ywd0T4i
Fj9CmCBb0yBPVLF6gYA8V5r9nDkEsdQeFPvhwUVstXYyVgkrg9SUpu+JQf+tj+1vtgW/U48QQPpy
IqObKWxBvYvbPGaKcuhAWIQEGValniD1deSOvRmeJqu/ZXFUIZVjaHgbL25vs8KkFMQdoI2f3RQD
c8OVFQrjxa/pgUzNqYuG97LNSmA5B9iP8d4nlIq4xnCNGowuazDMRYlhETIzZO9Qn2783H+XCElo
/jprmclwI7tjN6MLyGxoeJv8O2GYZ7dDi4v8F9j+k6ZRc+ADgWF4NMOWijt38B5n8t0OGNamznSv
4fqkA2BvjQY+RGSb1c5Qzt4ZIax7rO9TJ0iuDBZNNEEtdYDjNyZayRRxso50ACyBD4PHspEkeSkl
vJvP2a42UUepSvctirZ9P+J1gAr1AF3muTBjb534covE81oW5QfN3A/BXsTKa7HVd5Y7fe/HRl8h
yOCgH75nnfcYEwnSa+ktMSM8h2z2dklUbZrzHSn7Sh8AQpH3Bv8t0N6yRh0wcd5pmVusrbp65A9T
NsHm2zZe+qY3wxbkr78mH5SkFI8ir5VptGthfZ9l+y0Gv3xk3nMyJnrBHMYFW11qaBJxUhdSU0Cq
dyPC2469HO19/IjgWFGxK87+ibNm2kGGHczwtcXqrvVsLp1sSviWDCSCUWHbfonk1vGSjRwJecHo
RtpOkeyAIc2qdBs/CSQHpAe38/8Ro/gxmbIjAmKAqumutb/RQeTrOjLMmcpy1VGQTJ06Rnr0JrVs
nqbKc+ZVHpFzq6zM8lVD4DwVA4cDZQEkaji4G7ROHP7zG4ns+NUjfVnNsTEO/vyMHbgIGiAIMITt
ZmQJMAks9MV3SyEICmD1Ex9UnvxBr2bP2GcWpY+ocMso+0CdeK5GzDAQaYJNZJH3o/tQ9fvWWzm2
clYCEy61/UsiXQg3wbNv4sYdfe+poIhcm3UAvEsGD1o1zxOCFDENcGiO8LtKeb8wbkIqufq9jx8c
59KEFq4aYA7rCd6aIm1mpRy0DmsendDrFoSvNTQeOTm+xwZeAylMgtdcBOdNKtjLc54Ix3GES8P7
Fgw6B5vEwt4EAS5Fa6Lvhu5XL0dgTpUDk6szY8zWpruGHBtC1/JJ/8mZLTnlT1/wgrUovgbzERn2
OHD8MjlHQUcSURDRPhGckJKXMrReMjQCmA+qm3LQ3oeh4Rzbfo+haMQlMQQtoYCke6bThTWk77RH
2/BJmojzpym8Kx3wK3mbrILe52HDQXTBbT0GNOyGXYAyinQv6tedSgkKo7SItOqK3Qw+HqL0NQAk
EtJGfVWlHtxgzWQfcq4HxYCIN5Aq/3k0UNlZDCE8TpSc9axV4vDZ1aGZbVoWUQVIYBWzE8iqNF57
zHk2Q/BJXdXfFv50rUjgPWRpkJ5yBhKVxhy+bg6NL2+ERTWfyR5PhKGeYb48Bk1813qWvomc6KO0
rL0jofkMk321s+rFiiziwtam3b1I27prdIeRCqZ3agp3zM4o2B9bk6Olp+onj+xKbiODQgS3OWFp
qBfPPkCZGpB9QdKRyIJvAbsbrYtpVY1nG1hpHLUfRj2wa9FB7Zj5sZMMAbX2Tp+PNVN+VHXxKl32
Empkx9W370pqxoqsImYvwrlvu6bcAhR+qgvxHBiPmkNStiW1z6adLh40R76LnbXm2zNushyvfFiP
7ym2Vle5YB2NRWzwY9R0LKqNNnJkmD8p2NZDjLefiL+3ygFW3cUum+hOX7V9fN90GydxPkWf3mLG
pFdmhD8i078P2HHOxlensD41IkXk/Jq1oX12ZILenIWc1HvMwqQjNHxSazfBeS4yAqUL78LU2hij
YddbaHWs8ZjxLt6W+mUMY3E0k/KYUqauC7Kzd3XhGztXH0Mmms4uK+NhN9Y0zujvswMhkSVCFAJk
bCIBNks8dZqoJPFzr2xj2oq47enqt9ox1PzHmL2CWemcpZMXLTDUIaPkWMV4OFGDQX/Hf30cawXY
GpoZ4E39LizKNeI81NSWJOoPp7FHZsgoyNLKKJm9NOQonWWQQdc2OwD13+Sko0IrUxDNZXEC3hod
YkEQ66g358BRxYoSmxamGt5zUA2rvkOOIu2CjiR7cyfHRoNbluqV7KAWi0/1ku6MMq7ZeBsEPcXW
i2dT0Wi97qzHMrutUh/OnqZ+ZiWCXqgsKWpCMm4MthI7JMLIpQDi+Cp9bRI8xFpzrYIMD0ceZY8j
LLBxdCCgaVgG6D4dKim/yzZ/xl4sd9Ekf1nUumvtIXOii1EmvNMFYV1R2483XlT/aqMQI0BsGXsi
NKIVaF73ElDkU2shVic674j0z7q1FF+EioTIXFnq7A+oC3ORXMoSyXQNtE9MnENYQfPWu4sicuJT
Rk0rdOruXpZOTKwaoa2BMqZDfcjysb2NFXmSyjBXUec6wDv0A5zpi+jScm9kn2YEHcZvC0b9E41K
QMFkbTQmTduWsOlZHRBMtJt9ZYn1IGH2kjGjrAzkGAS8Vd4n9xPJguxAxqcBMceGjEibOZHaBsw/
SG2avFVV8HvlMGzCAp+QcvoSOp8/bkjie/RFHp3j0AQilpzKlrQDqmSWr6kDP+vWP+N8/FXSlsED
ap/cEhA8GP5Vr/pyVwa6vXdhim6DxP1Z2xVKdy94KTzz1g27nyO9n3MFdJdRtNnsxkFb+Q2y3ED0
Hcu9may8ukkuGJiJ8RhZBWXzA2RdsOrF2K3ZOEKr8PKPZLLh8Jh0pYTHjsAKPOQAZfbQaIZ1cVL6
c7Svd2liZHteyqEds/I61Bzc4D+PcV8Nt+hHXwj3ik9eOf5ok6q6AW1O3RtCk7BGO9+4LVQ4Tdfv
omE6TuPcrCRjjVAZs0VeyyweTCi845WJNHs1TeZdXLnFvhDEEeDcGw+dW1HuR4z2BzB9SWJN10ne
aXOMQqKX3UNc6FtEe0dOE2hv9GNUWPaxqD/rUAMW4Qe/0IyW+0QqhhlYjGNDu3H1Pj673pvJTGTf
pJT4rlapS9fYzwNT8Du/vC1M4i/YOO/8fK/rjBPyMO23g2TUBBsFHR0GECe/q7wM7XUWsH7bzg2t
2WZnep3kkK1+ud10DafkCi3p0irnDebfCnTPG2IMe0+yTLV12YMCYgYHGX9UbW49lKJ7ZruM68L7
7BUDSoLhV3YZwzNjSz8CVoDY10mE9JBXNNVdSfu7p3U07FkKV7bWeo9FrwU7kh6fAp8oESHl8NAM
8UecFmgEIAz6E6f4IZUvQwxyXnJIAvz7UaSA9eZp4SYeRnsb6/5b7MgnAzf1XTBCMcpaTn/mFL6F
ATsOMice1IAVmF0doVY2JuIgjl9LpgS7cHoNFRarkCaqKt1vnWFC8Yg2ETgoarsp2A6dbV6oIDqP
2jAskKDGRfWQQDdgD5TP54n+IDxc/P1wA0qZQCw70QiIQoUcBYiViYzf1gKoCuyFyzhMBCsj0vLg
4a1jqdIthgVvY+TqIFMb2xgK5jobbgdBEqtX3donDYP+KgkqeEUAI1bCdW/KS8pY4toQ1Oq7tMCd
eTcZpah5wpKcc9v1gCo2H5bG84zIYpdEbJMtaF3AQ1gb9EzveTObGL3oQIjTGZjMm4XsdEU6ZNIB
W5RaSqah2UQHixxee5gkwyWAW8JIHAZ5BskWxLVQYOPSM9eECNgrl/zMXA8+A2nkW5eZndFZE/26
9DZQ+Tubq2ifxLC7Hf/HWMIeE6UUtBLh34RQC9z6IxvIrdLiGFiW8FGHaJZ7a0NMy03rBjLLNU3Z
4KWTyeGZ9Hee330PR5JUGmibk+a9Vnn/Q0ZDRIJ5NWxQSUELlunO5N3q86pm7oHDSWsJoaK3dIei
o9pWTUDiK7kyZputerOdjsTzylUPDZsPb3xy7e9od2/j3MIDa2rdybARx3AqIT2t2rk+AfOmbjuH
MGcsbeI41MZwOLYKWVZWykdy5F7Kbjj41mStaCxmm75kEchpzyTd3LfHdLnKmsjapQHjemcs0s03
Sav6NeotfrvpkJUBbYoR9d3mejmc29YCH03sczQ4nOmHahuk8iafgbkqls0RiJixEfFwHdLQOaZP
gD3UNoEN5QxmfgbYOe5anRA329DEw5T4W2fyn9PMag4wJsWm0iMdO6jcC+R5J85875QNatN6pFAJ
13xIq6CZ02jNVWxQgZTQileJm19TDaoxippqDSZoZtzaOEBk+iuE+AIjTLu2WevyvrjhvZtmBC73
Bs3GBD5S9qByi+iLuBSkfrtXO+dsgEr/1mJDyKLdrXvLdU94s98JqgZwPHpyEwgRvqbtXd19BtTm
D0oU/m2jQWU3Axw6iB6mVCduUmBidR+kOz6aPcjoNqAtN4Rmc9fpxs98mrJtnGp3Tdd3ayr+G83g
9NwT6H6pyvQAzXmjW0P1UjtqDSVG7IfCgCqX7mvh3mRkFsWd/5FGPwYXiL7O0VRaZKGEJSx3iXFy
RtB3xmDtJ1HUK1Zaiv8kd/cG6P/IghjWSnIWLQR2Z083dt1rosrPou4okdtsndXmN9+WpJk6+cnO
CWSq5SWJ3GQ1mN3eVUa1rzWWl7LOzio3NtBro52yXTZFAaX3QMzKiLdFsFzkKGjWmtKdTS/hE9Qx
QqphuMqA5acdA6JUxwbtHzoJEM0/3QmVaNsbcIYTdUk1FFTD5Ke7eOpvbDClu2TMb7qO4A+PjQPj
jXGOf9eOWUnSnpGqfdfZ6U03vtVF0xx1aiMAzvF2dCL9Bl1YuM5z+nowjLFqWl6Lh1CL2JIC73PJ
BqNlTEJjrh6cYfbFDOon1Ya2qusfWeeA8QFbHbSAbEIdRwf7bnC3o7VPrYST32TkD+Zc3zgteo6m
jrflkLi3Du3yYOKEl/RmdjcGCrJY3+4raytS58Bs7T2pW7l1a3Lnk0CjJcb2A6VzuMb4f3Ib6wiG
iGmDkzS7ssiucaPuQaH0d6CxERK6fJxJpX4yrry44Eg+lKsf2eNxMgu3E+7hDQVOc51QfAJA3ZS2
7f5MGkQAHdk0ji7DW1gnnPsgULJlRACdmmTsivjCWWPFrK29c4jA1JTBIZ1Wlzrm35wzzBvd29Ak
sFe56PAiRrRO3Fgzt1nlzUzm8sDUnaGxoKtdwD2jz9NsNKP45ifFHaB+wPREQSVtcpONRvro6pgC
x+xmudC0JL+xXSSEdI03xDkKpnPxiiK2YSpJeJTl0yEAwtadaslmPs5FzOTIA7rugvLLXFJuS+d7
DDdyVUcKxapesWoyV0Q1wCSiqXQMzfZb2BZnwp0BwkfhXWEnORZtPmsQeYxJyVoPWxsdyTzpNJhX
4VgWzxgFzOmuZkR48j0Krsn3UlZmoi5pmhTnznGwlFSoPfExNCVx0HTq8s4/aQ1NL5AN+8omUXLo
JflZA7GUGYxw003H+xSHojm2wADleOd4mdynjQZ400S4SRlIEfcxFoq5JX3MoeuIKvWZHjjEBcDR
t+W2NFRA1DUFSk2HyDKGM7oUtfcL/CmCeGR8XVdISnStVa9RJvs07lqL5pfTou4Z+2FHtG4jyDNr
SnJqOkccfQy3t8uF7ibbGKZXj/WEnHBroukf6fsSKBE7UZTLzD/r14iKypl6rMCArlC+44EtvOC2
0xsT/mEnbiLoQqlJy9UEWr8uAOugkpxF7SZxjDlbgaKo7+H/zcXySTrUTmPLBGQKD15RiJ2BnmAK
1Rly8cus+r0RURzumbTjNNCzH55twZXKiO2CmTrB6CdrUwzJq2SwOWWpvq16cTOOLEyyrI7aS2Kh
3Sg1tL/0nYdD3HByB4bAQaZ64jTn8OymDO7Dkco7HHoAWH6vrmbWwjFQ5k3YpdAkcvWOR7IT1ktJ
4HJWamu9wBs7OeSzJa2H3YHPx0z9fezk+cmK3fuQPUJNvuLWx3+8RuCuHTBZfJpp/MutdG9X6U4z
J5tbuAOI1ehyi0NAyZL0C41umP0zy32ENvBqVwXyM11zb5oaKQrC5KOXOrAJY7pLrX/pchU+Jgwe
SVBcUxazMmbPBIEMt4i/BABDYYd3TELY0RXekb0/ZxkWfsawMNrDYs2JhGahnHbSFeO6yZNDKfjQ
G3YLIMoZqMU1v4JZeydGZ9eq8L5jQEb7bmq0fVMhDyyApHIWu60HZ2K32ZxDJaCqckro8CJs6oge
StnWFkXdJjM9sdcmN4PtN/JMga6LfDoyBmRYTXmgMdnd1fIaxoHC0RVbBx2Q50abim+O92QajIb0
Pr2RoMawh9HdoK/uJ0fbLPLveSbYbdMD8tvpypY/OLYJ0xjDR+BQEyhWQju+up7OXom4cAcTP3mn
vGfCJsDUpxXPOII9MiChVJ9Iycr8VZI9yKZgpzRGeEc4Wn2S3lbm0PRMQdn0Ouj9iBRVBACts0Sf
NkbWfnNSTzvoZKwFXazdVTYE+cBm3VU5bTPdc7aYcaKn3oEz6JXqgRw74jbNABWm7DUM5QTN58o/
510cHOaW91gm8T5urV/k/TGA9YtDP0hjX1j1CbHadEoKKBHGnAo5C3L8+WK5Zs3I9daJoBooHerC
GDAwNcYGO+yfvpBFjYE0oceWrI8MoSM0RvVighKzf4gdBwOfWFKwRuynUIfhJZ1JToDg/rJOLQ9q
xirctZr3zFNn5Dtbjk8+qPVdYDT30XxruSukHV31/nBAWK6dYgvh0EzGtjLFkIo1g0Z82u6oOrdK
opSefUGLj2gxDUWJrbMPM9nxzRi0hYq2XLyAoAPrMqvPCi15cmtyApPeAVc/3+X7hJX8r5b6v6Ol
Njlh/Mf4rNdJkrwV/l1K/cfv/CGlXkhHtml4FvMFdpAzzugPMTVKr3/pNpwjdMyeZbrIrP8M0bL/
pRum5fj8T7csOvZ/aakJ0fLnMGydeZCuu54h/ichWrOE+O8JWp6OQcSahdnC4t8x55i7v0mpWV4a
+Nt0b8zqjZXEZZWptF0xrmyW4Hz1nyXN5hzO95/+tX+E91WhOU8w+NeCy/SJxNR5keTI0KsiYAg1
2sp+BckSXsy9fKLpZr2V2/gj3HNq3uUd+561t8be82LcjBv3qHO+I4BipTQUt1t5/s9PFVU6cvV/
f7KG5/G5CZN0MUjF+j9U5pPRGKg3LePiom5ZLfC7Yibg+YRu4gSdEXhE17nrEifbyiye3EaNRw1+
+pJXWn/Z+5bDOAnZdYfUE5tIgB+srAKBX0fUx3LBxD/ZBZb+fTFnMZwbTyz7A4k07GmX+4oA5YLh
THhYEmYZaYwyK6iQ8yoP6CnS6T/Cdr0mQsVaKPiXlsEIYHGxxb8NlsvtHknsl/Wy1Pv7Avrnlz3O
sXGzSLrKjL4Qkv6+WMSlk5s4QFkkwTV/KqvzOjAQIoSH33fVxuyMJYKD4QkenA01FM7N2eLe0dPk
felAlLejG67ieUUGzSkORVWuF1/nl6XTWYydyx2L5VOh9FhHGV6lwauDvdkTRD2bU39bO5dr/uxa
XUyeTX0j6YofF3tdbkZg/Bej53Kx+PAMhHSMWuLxy+25CETdxWm3qOiX29LK/G02Bq8V/Za2Arix
mGnzGikD3bGLHuODXe5qlYbjDlGoAxco/obQtAFMl356sA23znxruWu5+H3TqJI3G6/xSquIhV1e
7nJqStqQ4djyypeTlleHN26DZvj3q1yuwbQlE2a5qntpuSMk+fH3KxSLwXC57S6MBh0vbRlpDfpX
vAPE2/Al/f1il2sGPLIDhwP5SH+yPZdrcSX7fW8pJF2c8IjIelmU01kchMeGwJNeNMTgaI22XsCZ
EJ/wNvqiDdENy5evm+Z8Opz2CyzzNzZz+XZgYBOHwWrQ+nicfucvDJ84Iiif73y4kE+q2VXPgKKj
kItabeU1dALHUHNPLUBh5v3QW7SowrVozpzPYXC5Gha4IWOFEG704xGwSE1qu+UiVCrUYXHP/rYH
fF1T3UM+K+P/9n0tFxDD8qQaKT2CZOvL8mzk8pT+ulj8rv5M/Fx+GiyOdDBtkEPYWAUeS0Uu+eYs
N5eLcf7B75v/eEhmMQWpG3JqLMnnhdwUU3Ke0kuzi9rdO77cM4itT8tP1XztHzeRBiDd8pt4Y9FM
3zRzJjYVlzC2y6+AowDulnVvv//8cq0FYoO0pP96VB01HHUjlN/a4rMZZqM8UsXq69py37T41Rn/
MCTuIeUtdyqDIa9d+dn268d/e2Srf2g9WejJvGbhEKRImq+NVlLWb8vVCQ8ZnbX53uWiWpKzqwH3
w5wf/vsHy29Xv+/8/deWx4AWMlZZgbZheecBGf7xfjvWwMBTE9dudstXnGcxzs8eeoZaLFHG7KzH
lbcalpfGhOWP17u8fDG78n3s+V8/tRzFehctPICvn8+u/hh7P6OvYutg+Eejgb59hg0sj10etdwm
IP6Pv7zcXH6w3Pf15/72O8XMH5gAERg0yP6LvTNrbhRrs/Vf6eh7vtjMcCK+GwmEJst2ekzfEHY6
k3me+fX9gKvbWY7qqnPuT0QVIcmyEmFg7/2+az3LU0ETjPFykf3Vx3y+plB1XhTM7bu58A9Uu92G
iy3bWtgIoHxe12fx8pJYztd0YSmsrw2L2Gh99Ln5+lq2gi9YNnsSRyNbIQ7re3LADtMKOVg++evn
rb/2+anF+nufz7++/S8+Iui0UNgchokEs1oovwruZvg98Nmr8EZM2p/Qp8Sz5rOuX2Ei62alxVRI
h8xUUsbS60lE0SEO0XMtYEzPSxCQIJcPRD8o4nVj6eIbC4N6t9KOPjeffKTP13KANEjOS3daRlex
kJHyJkaUswxz+dBmAoC2QrRmQIjmCiZZN8riOv98+ttry6i3SlwxCy2nvekLN9fAI+RDg9NtqpRt
o8/7eKiynWJrByvtiNup2xcOR3+QZHGODVwYkWGicWOkFVkPr7m/0661JEk+/s2VivIBxqm0Ysm4
IxzAGtFDRTqHp64Tl/gDc8/Ku3WVhT22IoD6rKGPvj5cIUzrpsY7gqMsIKhzKmhCTj5F7B/rAdJV
KS/2RV7Oh0a5rDCY9SitSDPSS69je44pdwAyygb9V7d4mDvwRtNoARMLA6SLAfTKBnEa8URyEcDt
eAjjBXWxohQW78vSqlkcxf63qOjJVVz9MJwOqqKl+5qMNCYB0mwfBuU8yAwhTWWS1OAnt4ZsP7bM
dTEpJ8doOBU1JAwUM4anB+Gh0gPlKEsq8OFlM2vdNWj0ZN+30x7qnnUpLaw1ynxfZX5PBEN27Ify
WyQzwSlkE/m9BL/Tz83bWKvLrdKOsiP0hXSwbJab7Qd75vM1QTV4mywAoTVsat18nAHrw8hImAQn
Q79IRhhkTelihqayFQ0uqDrUzoOP8t9UIPi1yLN7awiuKQjKG31AkDoqzFuNzrzGpTF6pdBZBMuZ
/KsZReauIJp1syKIPuE0ObwHbzZIBCm093KUb/IURworfnDTy6MqzkbqqSHZLAUXYcY3QKE/A7n4
7bktuNnRY1peTmzWuOvPFs5Jr1PG+nxpfcfHZ2S0D/izweVGKlIgm1sGoWrZACuEN7Y+hGlIXSTq
0WVqHTMiMdhQlNa3lgnzzvVN6yOI/tVxffT5g/V9H7+Cmfs9XTBP62tmVdmeVaO9KHNA5MtGzDlS
lfU5J7sMNj4nCWmmL7K+ZkoaPy4Jv56Q7a4vrT8MMe3BveBtdP4Q21TsXtrV2CUs4daDbyHS1m/A
KGo7zhSGdCU8AMgfvMFYK2rra239M7ACSCglM/P1bXomY1tQcdy3yzs+f/D5dLgumeEi+khdmuo9
zSHJ4QSAHU6vxOovqYc9qVVPsu3qljs85T8JMrsaALYyOnqNY9ynF5Yd3yS8nxTBnR4GA8b80Wsp
XWYb2HiVwSXhTPW3ZjjX0WVZJcU0HY9T/9gprz2pANCxEbEnyAmTRy2+lmMvw6oknQg/NGOvVbhm
PFM+WRRrJJ/r+5zHF2LCuxGcKmpOJ/NPqHSgyxv6bSCw3BLLekiwjU8waSGL8L12xpFIjq2GyLzc
oowKHKqlvxYGROshTDell7rYEMUw3NEp0xE8U+qigJ8lT9TpUUdgxXsAOl29ydIG4kCv3HehCwdD
I+llg0WO0IJW2oFU0lTPFLT6SXyHLbQjfLLSri3q7w91fNOIt/RK7MrNGY7Aq7WJL0sJcIMYfos5
9Qhq7mU6N078a9qpr7S0ehfiwY3OnQgT6YvtoVg9KO8AqtzhkDwLp3zEEuagUJs34bW67/ftBoTu
jekaQBBvWHTSiTlYTnYl78s3cKVhe5FhYJRuQtGaiCfp0FC0PquEeXU7mRl26xTSxnfeEORf5wcE
hPd03zQ3uZUuwc/pPXwsfxXnijryRt/Wbvac6xuDZfZDmzv6RblvnjXnZ7ufT4fuxT+wV5E3e9GW
HWYecixujuq4Nz30E5PmChL7CoYsmJwb1csz16ie23gfhd8Gog7x/yKYqPb+zpatTZp5GSVL8nGM
u5kGCCmG71pxSxl9+h4UO0m4hurMyB8z3Npb/K+ADlT45EQ0URwYQbnQ/9jCtyllktrql/p0Nm9t
vlZ+wC52Z4xHQJI0eg9EZUr+k4oUIPDmyeUOOXNyPHS4KM/h3r5VnPwKj/ILENPmXTlTM8+oG9p7
CLLl6Ex3uLTgArbjvrXdwQfAiZwf0cUmf1XLk5h33/EDxMptnuzL4jLsxI9SAmLiuiEj6fI/tuPp
zXwH8d4PWLlP+I9McfKZCg9b9VpGUv5YTduTfk9FVDrJu9IpnvT3kHGwiXGqbQiM/gbi1vze59sJ
7POL3TqSuvyQNBJt379M93aJtHEvzgCmbtMX+edCZrA24g0tWHokL4mzkoRVMMZe79EQxx8ZHIg1
RCkcjlv6e5HMSnmjPJGg0DsYDc1H462/zW6s5+owXtGPogFQ5mcuf6k/WL4z3PXGhlZl9x5s6582
l4/sooAlm3mUdyk1Ts1jD/l4GtNE7shX6lG9BaI0jlASCSneRD/F1fAq/UhvNJcUqWN0rzwH78k9
jRKE2123NTbt1r8kT9VTcRK3KH6DHVy3k06D6FLsEf/Oz+lBuzxO3/Q7aa/exD/zaoOkkYKp7ohf
Ue4Yx3FHQkG74UZTP6D/vlX22kkcQKXWj0ro9K9IpcB8O+NGc6VnUWxJmHLaTed097R9uBfKW1YF
8bTpUwcJAGLqhFs2C4jb/iU7EDOKaBFlHhRicQ4c7qlP8GIR398VPtnr28LFRYnImtXvsFE2ys7a
57f2d3Ctj/hxnXmfvGSe7krlNrKu1Yb2qot1z0ud4Jg324FYmy0OxDOXGwlzF3WPSV1/4jw8Q2Im
ZMIFzTRsuPKV2JsveDSscad74+0Pfx+cWXnu8z1sfQ98lXWDCvkwcOep8fJuiOmBBiPsDdqEO47p
oT1hCsEdVGyxtdOZQiwSIJ0UhCh55Y39XKEFGTe0mSt1ByNP5czHtHIxCSvF07TBrUt5xwvcZFt5
8ffhqqgfWHuh1iFmJbd3OqmZ24JzL9uqZ7KlD9XZ32VH41Fjnz0JavqYbK8JtTdPFZK3PUqhAd6V
Q24W5UhCimL353SdnO1X7SZ5CK4CL3xDAqFfxjQbtp/Dn0VYNRKJZUxUuW1kqA72FI+OQjNrL1T9
i2wB4WuXFY6/wIK1ZW2EcwHhBYJ0N1KsZyO2mFvvNQNziVqWnaNSATuusLr1UbCsStZHg662+f7j
oS0i4cZpTyZbE3srju4Dbfe///bijNpWDfnrZqujwSeLJ2mL5mSZv8IiN9PNEJKCQnrQH5u4Fh1Y
MkJR1kfrD5qmfJEKFMlSZZG8NdQaTOR5FyYJQdlUrqyBVOR51rhTrg9HQe2x0emrmYaG2rsJmXAS
VozH2upH7PQmSizIAzH3XWoQ+FN47hN6fDSRXU9JMu2NmpDrjcgzSqEWpaL1URsui4LP53WxrD5C
cTJ6LYV8jYRJWQhgYtms8MH10edrNCEHL6u7G1/0TiRz8hsTf2CWJ6x0q5wwXFDjEp7w65XDQDYM
cxAC3Q5xiLl55YWtmzbRL9UkybvVsv+5WTlen0+VIeQo9eJ6rbJhQ/uDG1aXFrfczxc1XLD0/+vw
g0JnIDwU2qzt13Jwu/D11kdrFkqUKGKPPnErG/JdKlRAeTalKZrQ4CVKhgm/K2E0kUaw01Tux90j
pqPhMKBdluD+ep8FJGFhd50SshKJRUeEFi0JpdlMJUZt66XfV7FcX+KHuz5yRh208PpUAHjf0jW/
tXv/fvV1h9mCFAhn+b6srWpHD2A80geAASaPKq5JEiexO4El0vSnbCohEqYjTr61c6WR10aCm1U6
1srCXP5y9v9sPl/re/z2in/OF86kvAbnahgznUmr7kXTXExWPQv6fd8vhbi1RLd0QbZ633PXW8rJ
GrYQLtq1ePxZTFYUDLs6WGYhFcQ1LZks+QSTeqpC7qzVG4mheIEHVME7TK1Pa0bMuhG0Z8FQdS6u
doKXF+Lb+gdeN59PrbaIjtqS8rugZ1eq4NrYo1lLRK1c2fq2XEjB0xrzWi1F548N8t+jXtZUfiCU
OpkdMiXBbbBoSajQrRXWWIG29/HcEmPm/v9m3P9NM46MDkv9rY/jvLav/wHLKGqny2v289//ST4g
vY/X/E+ZJH/81n+Tjax/kUii2PStLc1c4Eb/046ztX8JmDv8B8RI/sAe/dGPU9V/gd9RhG1YhmLa
ik1P8A+2kcIH2vAjbFNRbNBHtvz/0o+Tv0J/6AnCPFM1WTd1WTN1hXbh7x25aKqHrqBcfcj1Hk1g
2CwL0em+mlFfTxgRDSitbh4ivZhqcgwBEJJThp266h0Rol0OE2U3mSxQbThbFvZwL6+uxrbTb2s/
e6BrjoJqkJ0CMgJmynZJGrQszy8rwjjG8JDJTLM0ZFx4UI6GUn9PNUpMTU21jST4Cs4izsf6ybpu
wirxzLohRC5r0Z09p0Y07/JYBSjXcVvuoQ1wa8Kv5pvn2R663QjrzCqXaXVFLqvVCc/KC5t5PTtR
Za8ViSV7Q6vv64r5bo1tZVsIpuM9S36mlooXIAtHq4uil4roz9bsxaEDgJCilnHN5R5YSoQ5Z+R5
0HV4LTM+oC6nIzfZbIfLuWACU40n2apxpx5L2xqu66nZ43MV2xFJshv1dOmNEXP691CuS8cmPwK2
oyFhLlKAry0xSSSlGdtBVgMnQKhoa0a9y2TaETl2DoDcFhxPsEpWYDYoArSXKdHV/W9n9M1Ht/Q/
8i67KcBUN//+T/q7f+pLcoJomqFoOmcJ5xxq8j+fIPFk1X0BpvdQqva9aJlXrZvUanDLGcTTBRO0
vzntrkXHTgEqxvlv/nEw/35fvrRI112xVaES12NYtKS/AKoU6ozgHJLyMEg1M6gy/07glVbvSVq+
CZTsQbLznxEVuL//V+XlEvitjbz8sybEDXrfMMBo0H45AnNH/6IJjfRAyicCZoJEOLEXYWEY16RQ
K7U3SUBmYwAsVGTggkrNkHv+0IIYhaaFWeLx7/dIkf9ijzTbFGQdcf8Q4ksbPRZKM2R5w2Ik5EAA
89G2jU1K1jS03lgU6kbq4FYZ+EloCiQnIIAzQBiYFSBYt6NqKFsQOD/7saTSYcyyZxept36U4cMs
UhWqvX589/c7vfb2vx5GXZMNS0OcYJhLOtPvd5qAKyBCysRO2/W8iyiwtrEFv6qX4C3EBrVKU48c
dai+GzLi7irgOox85pqaDei+Vt4rpmgY7amndlJxa7AUhPrzkPqqS4Q6WjrySHFabNMqfmsL8m0I
waC4ygCJzmV6I539gp6ZA6FE76M0gkrUC7wLofINGVnrghK4/4dvvJwYX74xDUq+KTYhmxb4l288
JuRrZ4mIwL8NB1VCjFXTNvSC4SEkx+eMSsO1c9zrQtHiI1ABsSVZzN+ks0GyxiKlLVXUpH2fIbZH
+y1qSJ+dSqIsc3hltO97jHJoXaGeYhExSm4CdgljJk/9V7uUUYd3VXIkhEnscr17rYpx3tcSC9BC
5G5FnFQUaJAN/H+6XpYUqz9/bdQLlmlqwrTZml+ul1RuTIA3Kmyr2r4v7I75pjJf1376JnV+51W/
coJtcwUY6YjIDTyoDoHFNZfgFqxEuNSMU4tbb5uh0r/8w5/kr/ZNlnUFnJ9ladpXll9Nm5A5Ldyt
atqLOjGPc1o8F1iWnKox7ksJeeks6e46HCg9FAUDPlceID9U046lS+9KSPQ2Zae8NGb4ps2kb7Ww
NTgtCS7uK2tbsLhC2Vj/0gkdY9V6P9sTZN0T6o+bKpDrvaQMwi0gPDjYUG4afN0OwUFQQMrsiL/8
JdJ84+rvv/Zf3MJ0LMyyTIyZYZtofP587WG4GKLAKOPDbFAvQd58ozWzTURvW6GGILG5Uh0tb72B
Aq3t82SeoArA5v0WZ1pGSwZ6xz/s0pdxBZELu4E0TDCV0VEtfdklLZIGuQ/t6BD6lJVTMV+L0NC8
Osupd5jaIWythCQgcVJsS3das75EJlLfhj7rP+zJchn+dr6ue4IgidPBMgURul/O1xgPpFRLXKZt
5JN9/N6EgB0XyNwuigdW+9yHEmAZxxknQFAKpyjCct9m5XikS2qwRjIfUktBNowxfqcruluQt/v3
+6h+SY772EfVsGyDkY+7yXI0fxNOdUbK6qIYuZU0+sVuZftYS4mj2cWjpFjNCwSNOYB2akYVnbDw
zexnIoIGRVz0KLswoXwnmjLaWOV7otvx3SjjHK/Jnomt7EaR0gB4KnbSwtZy15qz/hQr0kNHx3pb
TEpzlY7M9ixyoySz/Mejv4xVX46+jCRNY2QgmE98vSLpXyRRBSfxIKASb6oW5EnVT6fIsgKnbSh9
qS09RYWlTkt+PfgHajM+KFpI15SYFRMFRr4nP0n6h2tG/zLbWA65YmoccOQizMWtLydoj4K1mH0z
Ogyx7ZktJoEmLmLG+uleFzjdxxgIW5TM3yxflZcDGOISi8gkh+6hoFueAWVuagyWTjNSIKfF5RSl
ah40ZZL3c9rsZgoOhjmk1wJf087swV0iRZE3FqgtEs+6e3XRTHdzLL0WWYkGt29wk7bvY6KVrobs
Yetr3XkgpnQo9Oy2q4pwNxWUEaE6oIlXCH+3i6E+h1b77kM+PCVdd8mVBPdLz9+xTfaVXravMLGv
RuXIoQZDFaZ7e1FO2YHtSckMBaXAIOwv8Q0+O3L796e1+Rc3gUWmiMCQFZItjC+iN6ar/jCbkrTX
mH7sB7rQaZUhspv54mmnGzcwpW99m9hwy+9zGEhWuoP1We4M2ieFHNA4qlMVyveoH0xNdfQwi28m
SzhTX5SHush/FqpW7TCoP/mp3dDAHgiKsYkoV5hm0uAZImJlNJTciW+jGS+vy77WvpfUM3zMEppy
JtU23dWz/RwHoYFnSyHwPPf9w9Sr5MGgRSpCyu0pTX3mTsv9YTzR/CQMb/g1AOt29EFHjKeBHkQS
SEsJIzRZhfUrYpdr6PUTADLWC6oJIa2xg32bUEyOJLSRgV/j6avavWwRCV4iVHMGYDR6gOMLyvQ1
e0xLqC52s1TER22m9VDq9ocO98f4f4Kfxc3HZfin2f+X8ZKLwBKc/4KVG3NV4+sfiFQ8SoQpR4l0
1Q4Aa3Od+LnA6dBh2pAnL9ZbtxgQJINYZiIz5vdGiuHFtGiqEMeEJVLBfFSkW5VC5QYrUftRnPjf
9/DLJGvdQ8Zx5huKxfbroiCSFE4iqUG1ucyFq6G/y/yAlhAA9Rn3P1kthOZFESA8n6SftGb+E1TF
yxQxTTYnauAFQChtNulTzizA/v4El6kXfLm7WcI0LYWlgw6S2Ppygk9WozfaCDXGqknLifC3boMO
sktsJjtfKYMtAtXpJGntBGo/UvGv7dHWUblfB70QC+nf75D6saL/8w0XAbAwBZhTobJrX2alaV1C
XawUfz+qULN1tUm+0RNDrE+joc+lZ360g9CUn4MIdFJW/rRTpXxVi++o+QWOFbX+0SHyl6SQrsps
hSet+Ml0pjv55pADqTLSXRipN342j+4QVtYOyiTXdc9VgfZU3fbYTjqKZH3Yun0yBje1GbGk4qo+
8Ke8IvD0vUDRcmXEBaEZ7XzjKxhMmwCqrcmR3IVBYG1nu1c9Enjf6jgMz6OOVTspanpvMbNg3TaO
amzedMwwjqHNfvaY2+i0/xDUhUmJRh5x1FCM7qs8OCFAUz2wPM1OB5CyiUXwzTbmJeuRwT8LaLMr
fhYdy9indVbMoxf2zS/+3M22wopG1qD1rtYEpqdpzZeCX98uzIkcPuBeqGKr4Mc/FUEkO2aoxfeK
9Z2DHcKeH775gnACk9Kwg4Iz2RosoBnkLBkCF/xdPw2GRx8nR9dgXrPz2ok8I1AcSynrEwPqC7nE
8606Ikk0KUno85QShhDqx3SpXAQTpga5SL+bgPtPUdqFmyHKmM9mPtlvvfY9w4DCXC+i62g6JViL
K/hw4ykDObMhLNDa253BiNWldPVDP/SK2jeeZwWTnuLVYT8d2kz5BYYZZVsav5rzNFAHmiTPAieM
8WgZQ1Bx4FfVHKSn+gUFgX0F5YdOcetf0sUy2+ZIQuJx4C9p9eiKYgUTMyn1deiTyW7aA4zssaLX
LoU3pZJBCdPyva+AemB1o9DP56omsE86zAj6HFXyIaoU5mNA/CoxpfmlGUZ89wYN3ErgjcTh+91q
5xSZFBqlKbKBigzWj1CDUgGaNDlTA1porynNKowt9yybs52BP4nfnMA4S0gy/Z5zOcyL9mDUw/tg
Aj0IJAPkPxVaZtATTERwJBQvrjS9CZzIhAOC0GlvT8ODNkNdY1IVOMbcOX1FC7mh+OD20EvxGRsn
zW4oCw0N9NDG9BStviIKJsQhToqJEic7wsglR5bbBOc7DjmtzMa9EWm3yATbnZmPzFM7jFlzAQgx
HgFGpH4WHMesupm75Z8wzLOZFuJWVPIp7Fk2trjX1kl3nfugHruZnmMGUcSAPJoA12eJoxwKwPnE
dshuIEEGKGudOaLZKW5tqqMHDRHqtJY++QD/3aYBXJRQeL9JUyyNc8PwpVqPaKSi21qW6N0mKVTs
QvRXtjzJj6rPBRkqD4oUjI/K4kDTGgADChMmJLahshn7QNkVRuMlfuCf8WGzHrMAsKiUxJPxrs8n
44o5UBlnyDkkfYbepV2D/A+uRPajF2h6SezQkZrZuDqXnY4a+xo1Isr+AllmgwN+a7BK3iUq/fk+
DCrHDiEBlnDr1DC4KNMPA1fuhB37KunnRbJRZOhTaRlLca6fBRBtFoMyroG5v9cAV4ZFHJ/7UUWX
IDGU2yLctw3mJYCxZ5p6V74xoG7LQ3ErjZ0jL18cZuTgyb1Vu6iLxkerbBPYG/NDIitn5o/SHsRe
fW0p7FyCb+spbOdHfMA28Ahbvpot0jXAkR3Aleke+TDqY2nSmpUKsmF6lVUuo2EUJqRLkF9ZNnp+
NtQadkyUaE+5EhiOqsb5aVKghRRSI75XPvESMaC/BjqJx9Kd42RRn5C1hjYtrjpZJl9BHq0fxYDg
Iw80JARxC7LDML/VgWzfGYiTNvUUKydZj18A4mMv5HJlKnmZyNRgosHSv5qftZpbT0UsB9RLShP+
z6ynasCq8V0pqmZX6Wp3UBupv4ZOyyHM7Ns+aQzOPjgvLLNZ4eTBvrNp+OR0f7gs97oZ3mfDWF+L
omgJQFIBU7cADJPhyvSv+VOmKDOg3Npwlgshl4RHch/qpV69UCZ5XgLgMr1tCBiKwqssT0+QuQkZ
qm71kGuwqFWcqIQ5ca9vkIPGTXNMB7AmUeep9fCKZO2xBap0lcSl4tCaqnZ4yY9REm9KKuOX9VPH
BlSoiCzfTcahdrHdhDtNfiEDhHvVoJNynwrQrXWz6XNRXs0NLKI1HwDWogSa9lgq9hHMF6c4sLiN
JQ/5rgxPcxzXt9VkFejV4e/LmCXarr+rMyPepYFabTO7NnaTHIOWQEpSTrV8HVIONzur29KlSI/D
TEhxpNbiINuF2AfBopISgysNKdNvA+hcaqQnxMcAkim6+oUGjCyvpquB5jt8fubQav+cdq9tRvGG
FYu6qa3kMoZgDuKaP3CEZnLIdAM6aFrvuF+gVkxjYG55fF3U+jk3jPg8hFnNdI1wEx/D0hY+HaMa
g2CVFepdiL9Tk0+SDaiVrF903YU75Jl1bnqiB1QCe6qFqzGnBxqUz7NtyufQRGSRhEdhtpUrE2gC
LJ0xuiTYl2Vk16ICS06ldW+HrB7sCYGD1MjoKxhuhTB0yHYWOlpMJG5f9mAisq4+CWMBkNQo1UKF
yBearXsZgutmSEwZzJH1AJAVCkuYX9laSGgkRa4uLol5B7MQkONzmoem9iR8MyIB4tDHusE6ptsW
RjBep1pOb3YJNup/Na2Ib5JZ+pZqtISbjB7KBNvZSZNpW5p9cqwbHUbNOMPVjOcDJpLCM+nhbOim
hDsrK7Cei6E8YCsmaWh4GaSnMTPQNEV08DvyeCxfv0uWhgf38QNXAaocm5mhXvsP5UBQmCPlprlv
8GFvlUCTz0rmWlZ0F+GsWRquDYNuBCwYfhJtndlTh9IzkvZVQBYaGYnHKbuWqH9vWPlRdgI4K6Xk
LFnIdkY461NjPAbDjGCmQdaB8/rWrOxjkkHTMlpJgteGv2gag13XlhfV7GjTMHfa1QQoxZp+x5Qa
RoYxnLtcIvovIxionzvKMOnb5Pp591YGxBNgN4c6qX4PTKB+o5/uLS25rymN0OjtnrsBdUrPMHAY
sDtv+hZaBGZXwgomoyGgiGmbktBELyOHfGcvieC8izmuuL3l9mZMOt+lK6DvVUVEYGFcMUKQ69EU
lE8DAC7G0wRFV8rQjAXpfpifFUiu5Hp1WCXUoofuq6nIy7LWHarpvcTGRPnWeJe18jEe6pCGWwMF
Sop3ksV0AsDXjpAKN7XE9wh2fZWAdEwRJMSRzv0d4zQijoIcpPEMPVrazoP0rGH4iYzplbU9BuzK
8sKG5XY6HqxcAfySwAGACVxvfLV5CFnAMa0wXd6363upcIKwfJMN2JpG1pAJOqOqYUbS55TsYsOL
VRR0TRVmbh3bx9w2SEGgcTcH8yYeJbJVXRsSDzFU6E/NLNomWLM3OFD17ZgB4/ZhFfYtuIY2HZxk
lmECU/nfMHpdq4GH6M6f6gQdsYayElTHUgyyS+U16sorNBfptoWZUkvpDwW+lR2cJ0Mj8XwCXy2L
nJlCl1yAAbUM16TTh/4bye7fDDO7K416Dy3roaXesJkpazg031uypC41yfDYrQWRWNz4bMoyGz/l
coHk9CNpCVEiQnieQSXRy0dPp6E0gAaNVcQ+GAnN+ZemyPLbzCJznFuBg3yaW99SDRS90nt1Gd6V
9QTAzNfrK1qAXBLVKDnTXL8wOWLI7nVkf6H9YEQkMupy7q0S/TVodFXPWxhtttESbL4+XX+wvmV9
+rFZXC6RSfF0068PB793AXO/ru/7LZ/UXr0s63vWX5wqES13odP67OON2HzsnT2K88fT3/6p5aOH
xApQFIVEosmky0Mljr2yInLpyycrbanMhE+iP//jY6dGcSjEI05cXvzch4/f/HjTb58S2ModuDzY
PUqPa3DdDQFZm4l8jMZ52Zf1g77s3/rabx/z+Z4vB+7rofn4nOVjgy5/sBuKURMaMJ3lutaKDK9f
01/TFd73MeqAwRxf7RSpKDl83ggTd1ta4XyUahMETk9lH5ANPAruaLsYOitw3X64US0m+HE2PGdh
h3wqeu2T/CqtKYM2pS6g0O1qBDEO0u9HstoNTvXOckWLCjjCRuLKY/8UhLl9ZYIZrwQK0aYNc4Y2
DVp7BqUjT8pmQ6jnjZiTmqkVJqjaD48N2vJzQe/dMMuzYWXZjUqsuGElIHdYgrEACV0rhBhiKOJX
E9rBt1i81QN8CiVBvZPXSFB9Wxt31mHOmZ9L4/xaR+ltMoYucIetLBCBG1CGKqp9jmpxNyWB8AqO
1nBIZdD99SBIA1Jv62npQ/gEZljjuYWNXkap2Bf9bG6rKWUpZbWdZ5iI6DQDqkoKxHga8QvDW2g0
uBKWdAMWqEIgmTtYBhDmlCYNchSLuiR9C9yaFRtaQM3fVhLs2gootNv4Et1NUvnApN6k4i6i1O3U
s/nD6jtU16oN+gmfgzEcDE6Vjam8p8zZFJWj0YKJlJGxEVaRBrTc2iuEEyrWBynyxryrryhMMO/p
Aa1m0iUbK/tasg5VNlxR13gVcu8VonOCBJZB1rAOCgd9Qob3EKu+dQ7tbBfVHD3Vnr6Xsn0DyKP1
6limkptJu35oO4epYg3CP46o0Sa3JawvhKe2uR/96UZLuaFqaXAiOWPXG/VlyPWU2JaBPpb6pPSA
FZHFhcfKTAr2lnK6GjfnmhX1tQVDNEBWKXz45pOqI9eHDjkWVuX5GbqtoMGngxCM37VBdlN9jcrR
36qTeEjgSpB0J0X7mTymcIl/ZCnZHZN02sjUHnx5wMSBD2U2pvpgdZQ8QjqZE64aM0fCmnWMgVg+
Sf4RsMLX+aIhGT3cKrlxUohH2B2CaF/K0TsJD/kuE+q7P8WhN05LDkBrWJcQoIHcs8foTGCaIfSD
2lze8NWaq4xuQk5f+SLFUF8j82eTInCRfHSDStTJhLHr3b5DeYhcOC+BnPgSQCO1qg5yNAJS48Sy
qiC+M8d3TTTiwC+Fm3YktyJbQHiF8dKDITzVYIDmOxAe6R5QLwV8tbmarG3ZR7U7Q8YB3TO/ElWq
b/JouE5z/z4JMLYIR6tNKPLmRHaMdPTDlp3MUn/fm5a0DTVUgWUA5cn2dRWgll26DHbPY0dIk4WO
jjmzQURUW12rMRpBKkdw2JPk7MsFcb90BOAAMBDXNneuqj4pWgGRaH6zBKWzHJ9ShoihBn6G+9R8
It8ASgcQU8ZN7b5pktulPTB1w8iobUQ7NWruyeI76/qbUHFdUuW5qWd0LWEGEd9c8PvpBO5TiJGw
kKC/Jtpm2qYE6/CnLeV9VekvJPVw09Dgpcs6kUEmzK2tMoADUsv2mYiDU2vK8ErU+V3EC8ljulPK
wYt+dX4go+A2jn1nN65hyr84AYftMKbMIWLtUTYhYDDPByelQdeSzGlnqzjf2nna+6rCCYgUJUzT
LUgxe8cyGULoJFOeU9LMTd+YY4xtEJ3AER5nI4WN20LFWJrPgVJ/s/O4IHMLwKuuZrskerSFuikV
koEho6K6jeUroGRePxNYotlUUbX+oE/RvURizZaeYuCYFSQqS9IyryYKYnCNwmISqlNoyWO0z1Km
mm6X9fcxZQu1in9lknVrQXbDZqONi5DWjb41WVXt0qrhGpnS2yzJrib8ci7NAtWU31tVVdymbc8k
rD7ZE0DNeAFGdkN2T3Ck78UZdDLCkBBo+a3hjnOJwU1Kd2YxM5/BiFlrFBPk1jVk/plkaoobFGvB
lSQukQDaXDZ0J9Th1Uc2ATlXRlvaTbSu5+Dxvyg7rx7HlWxL/yL2pQk64KIfJMqbVPrKeiEqK7Po
bTDofv181OmZntMDDGaAbuFkpdJJZMSOvdf6VpqJb7OZwq1cWk/z7EBKoewgXcR9spBJuii+wS9s
MPVZZ8kdELfapyRMbDW4P7S25MACQ/fSdx36efvNNXA9NcR66M0ahjaeMsA1kdRuepM0O88AbZUt
aObZJebHZXYWh63aaaX3Fkdjcmr04sOh0Gs6IsJMglDRsNAuG0bnBXD/3ghBeRPjSp1JmIijpWtS
QAUxDth4MPNd7Sod93raB04OvSdR4a8Y5+cqs7oei3J1SZT9U9HA3aKxZfTh7miK/uiNLjllvvnt
EPQFpjJezxWHxCTE1VGnDfU3fWEv4cqMfZvYHBO/AIK8el+YW6fkvOElE8FNSpbbHnt52ABvAuwT
UOY3Xk07L8kmTHYzmvuhIsKl6Z5Mh55GI/IXqbaag+EBg27KURXsVN63BzxlxqmNlyOelOaxq7qX
2udc76mM/JLa7jeW0+u7RFDxs1XhxSVlJk0mzoNtApyydAN8m/ne7qI/IVAphCrujlKEZXlgsj3L
lkNEt3BU6Saulg7VIMKC0AA2Tj2eTmNaYHnpD3XZrwQuGhZOB+RbUGYI8UDjv4JMytalOcK0S8ab
KSb45z1NYQtZMsLyi2D5HiA1Ex+XIce2QO3EMB3Hat86frexC7BJeL+DfrlJdT/MN/xEsHDE75Bj
S78NK5UHJCKNC17YFHqgAXnMm0CbkeSB59OmA0KzomUMQzCDIlo8+i6TXARz65LHatYw0LzsKVWl
t1NGPQVgB+fKKr/oi+cNyVHILGooa3nyTrTQuxIASgEeURwZzUlbqMxlfQhnmxoIq6ENEe4BFOGq
QbN94ib6siuYoUOcWcep1EfYnOZVG4oY1G/D0tBjSTGSrYesvhB7Tjs06tDcFxIXi1nV18S3say5
zqFNo35VMMDcSpeUKwefhJfuu7pPjwEHN4jEhQ4KHMTxFBf+ftKnpzHcoZ7T0Cm3Oydte44zMZvE
TziT0AU3ST3x8hiK8FeNkVDn90FrqXqd1+Kt8Qfgt/KtiRlnN7HzDsLY3GrzgxIhKQRmd9FjShJR
dBewLyc9sm4QB3kFBpf0n/gB/L69ZuB+Te2+4GZvQhLI6HdK+R4qB6PH5AZixAPHSqIHuCFtrhHQ
Yd04b2yJaM01yv5oROdq7F6YE6RrT/MLiMnp02zcuhYuiTBQPDWkU67EFAZgUrH0QJydNQAd4Mg3
/dhTcvmAi22nuYZ6HV/sYnhSRk/vs6IfyeTd0B7Gzn8ucIEe71w8Wrc0pcvEiTbgUYCdLLA8+mqM
11vEQaZbMVgiR2+FJb1mi62t18hkRqUiDa+dTE0mMjAcu7nCSywqZOfkNKR7J3Y3FSCF4/0B08GI
/I7SKe0guy0PTjhXQewSHWUrXBju8gBV7ujOurUnLYb4RUXYUAVDlYAc8zjkWH+7jlTSbpDJaXBe
uyRmTqDl8wfq3E1mKXdvZP54rMcWBZpVne+O6vuDtoTO3/+L7crh6CC89f3fCO6wxyY9Zou8vFt0
6MnyXwDnGKIaQ9TtKsynYokdj2hL4WNf/sJ/f2ypwgUq6TFxLVwLI5VK4UDXnUXnBwfE3ZFdJpwf
IH5Bo1t1XvRuZnkIm2ozpTV8seVnlneoyr9/fEL3TcK6J9TMGbC5yhSzXjkTbDNrz2JBcsgPBs0Y
gpfP35804kPZjCbRS7MVskB3UiOJI1sSKkp77dScPyJXrzf5gu0guxU6kKAb0fYTOWixDWkvKddl
k4oloEetS73vwNBSVnAFAPDSl4dMFqBWrwTFVsfiHtk+k/+Q1GFy8EMXP1Zf7//65HJ+541kUDh+
zp5F1NmdGdB0VnRPdmy3DLsfx+X8eX9I2SqCkbbVinxrmBgJeIeCgBrUvtfUKdCg1l0aUMWRFBLh
Tr/b0TNNIplhXN7t23QOim4yj+C/+9WgeeYHeYXdwUuyPVpuAOBZ9KtxGm1jlVy/XVds1cILuT/Q
zw4M5VIqD427nkiWoqMB3OL+yft/5cuHrVczSel8eISKoWeskcVnLb01vDxvMq8Z5TRExCwdHDOu
KS5fK8eaaKURO5JNH6yAcGFXCKAQ0fQ5EGLXRC6AaxHI/J+o4p/nfnjMvVMW6m+kXDDNDHu6vPrb
zLkW16x5M0fr3TCNN7tP5LoDpU8k0xNe7e00j+SRmOpATfxdRdTNPyNb/SDyB8Nozre2y/LB1YZH
FJhvktAk5Dqvo0MF4mKb6X1+ttFgf2w+XSF+Ib58HFuHw2atj2s0S4fCK08aTf61N9AyN00IvSDG
e06U3L+C6IK+oGRkVapA8U9nSMQc6pZ/+veDpB/F0EHFBzwnq/u/55jCdyCGjvfP/cdTk3y5+O7f
8v5pXXXuph3F+388r/d79PX3f7w/b5a2t9UbcamygqlQWRDrM1n5mlHDH0B6F6A8tNr95AchG0nQ
0m0q6iWljwpg5RY+TJNWDzztVKShd2qVhuw0JzABKP2aueCjtoRuE0SAyILAhcbqwPTyhhQDkRB9
+CSsZRJma9so8znDQmO1LT4lPUYbfUL60djV7jO3nKH/UbA9cZSvk3IcNnbVXgwWj7PjHsWQ5IGX
xcHk9+kTBPmUip7ipqyy9EjI6GmUxXi1SWpdt0vvLspL5hh199kg89xVSD4hIu5pJJjAEJsXjv0u
NV2zs23BctfpWxONcgCEbd44yng20mbcE9lJ0R2yF3vUGBPb9c5yrlZLoF3cyNtIyGEjddJ7Q/PQ
2jFRNx4pZ6k37mOOLJSKKK5jROY7OpGc9Tvjj+vCxs8IWpEZk6TUSn/Af6FFI+aNy54/De86pvkj
YRe/jCTvtqbj/Ja5d3Ed+Qgh8OZ00ZewS/1Ejm0QReSpxP3rkJk7PZP2AUPVetApfie562yvP3Cc
fS1az2Q2zKDOKKavSnpvjWlF22YZBMjKvXJ3vCZ+jN7AAFRSWN7W62IYt8MPVnv+xOogLJOzRBy/
kM56c/ErKeb9cw5Bqsi4z7qh3vZVMzBzmdUOyde39sU5azinnvNiOBGpYQnZ0XgnXnCcdEdbTPOa
wNmYXDv3T10NMPFnKJoS2VqLefetLnwNXXALVz6bnwWHlcI2jZ1RvFuO+O2W0JaWxFywbMm0WbTQ
HdPY0eX3scJk0VJBF1MMkRQc3V3SFjdavVS5HM6teDNo5l5JdS7HudraGhktmujXQk9usDd+ulZ8
G6L+liIGsHMOlIOISVcJCWwc/IbWdQZtQ9+AbuakuWky5zTV4K8thlcZShLTVpyTzfElMhgCl238
pVkz/s5GO+EYRZikLmMxfghQsqvYGm4ETz+2Dr2Kzn7Sh/49zvsfZRxDIh73KT17O63x/U7FT89F
f0ZMw8rSuC3EUJ2rsvzFu5/hDokeSfP5Ta01kyQcH8wpO7PQ68yVvhxZnZUzfI+G+FaM5Fmgf405
gjZpk86VqBt4iRZwqST90zHPbjF9FtL7gwWbgtjGNNMC9OiMmyW/0MB89obz03whCCalvcNCOTfV
70l3ePXj79HD7eySsrUG636NC+sjm5dWgMnMQvZvk2+OnIlSxAIeRm7S0qeGbCIE7h9cl8km1TGt
U3Bfp0h/6zwH9x06Yfrw+rZZvg96EVI+DRzz05idLK99NjxcD5JpIq2TYm2HJGih1VlkgC61HtFY
Ot5hhuwo6835bLkWQ3p+8UySOgAZ/CVtunpXziWj/uYUq+6jy/WS0f974mUZQGRjVRi4l90+9E8t
2TpZu1Dw7Id4tJqdUZq0QRt6FGjIjRJkBFyiq9U7dMEWI7fKdn3bnJ2RwQaH64cYxMs4kduKbUg0
ry1NXieyz91E78pd1izTJoA6jA96DOeMmRStNfF70JHhmGkTTJ4RB2akqH119eLJ9GmAvEDqnTHW
jE9UxQREo/WLk4fViguQ1B7af0Wz11pvz1266ISBAMhHZWm/Qt974hUmCH1kb+9vU8TSU9QbbSIo
kmxgTXUPZAwfq8jeVyadr8HcVMXwRoPJcvU/iJ9L5TMhcLOnqpqe+25+rwdCfHwDAkBSnMlbUyuN
t6e30T8aNLCM5DfCkCy3Hq0Mi4rb+Z+Grct10gPPiAdrKxMdRY3dr+sykbvSqlC5SqQkvyK0dCuc
pj/nQe83Br9Hzl0ZQ7UgoSLTSfxsmFcq65PWxGm28SmJsP5Nttm7oK+T1tLhlPFdK2RorRMyu3Jt
0q7lW5w4r0wtaKIpOshkoH13FR7g3vAegZPvVPMR6iHgXle/6oV2SQ1QxYn/NkaMQpkUIogjw8qe
KRrKN61lt638+ncUp7QC63DJBm22vRcaW6zT9nryOZ4K+YNhklgPqVfvsSpg8+p7dG2mTvUwYm41
+6+w4/ySqfnWOjp427jQAaXoNMvLPzptUTbX/pGgC25K1ART2sCmjV9m+VtLsB2prOVq6bqT0Ydc
RAj6t3nxXLQGxrEGURtmaYWVgRKYqIUpcpNL4rfvkNDkCh45WaJ0U1fMkj8NhgJ73E/kaBakrMas
JUJjEIEwoQg0nG7BrPF6psQYoQalBTqb1rma6bPqLim5faxf/UVGr9fhMfLsqzc64rmZwPhnKPUq
5BUGajwoeClzCgcMCqnGbEdFQKTO75Ci5tTMEEuqAa+IAlIzq6jZWxzENm6WEKplRQZxrsjXK4fz
pa7rBuNn+Sczhn3uI3tKsoL11TTrwEXLCIUAaRVeuO6YEL+1Hb26IW3bfwm9vH7u0owWipD9jnIz
2fiKRB5Qf8mptKfHhnne2Rede3aSxtziLYkRitnV2Sj8OogM8+Kb+WfUu/M5xEdxGJmJDb7bnNXy
4FUQrUaDtxfvnnM0F9/JNOanaqRFrtdzSTQXB0RIWXSWlkzuNlf+drFhTnlh7OmfPTgp6rn7g6dI
YDGLoGhsf5fZ7nRMsCPHXOiryBlIslFsoobAxj1kkv4YW8n1/mBMKPc0H6W5mG8eg3sY68PiSkT0
SbITxA/iZLa5M+IsTMnc6VH9mk0lziObIXBnBYa+GuFpKKk/U6v2zy7UYn1+9uysxMBhmydHVeYq
7Jh+9cXQvnTGWGxxRVAlpqm581IuuaiztUereo1UBcR7+cCJjGlrLDP8SoMXIWziVkxur0CYKLoz
KedrPMfsqw7VTK3DPfc7Xh7HLMU57stvKbpkZ5mtc85nnFVGm+wdJnRrp5GgLWPEP25oXX0X4gO6
U23j4Ju/5nSC18IdxGYezG5nEoe96tLZWQ093NTJ1xiuFx3frWcwPFdM+SednkvnX0dvN1j19Mx3
Ccy0I+qzYdKdAusQvVEhw+vHtTM4fM8d0TTGOZrY4siSRsxoAgLNshGkDvCokxbDbJ+UvgeuedB8
LEYx5USeGulJAautWoKM/eapm62YRqBBFBY9c0x0DDFm7TK2tgq8mNrdUSjvkMd0AbeZYEkN99qY
zlykzYRgdNM17EyJ5IstPdo6vGS72qERr9X0FaXsvGDoUV8gHsBEKY5hgqBSWpJa0T1GubhVfXow
aPxRQWkS99Kbp3P2uBt6VS2StR5BDpk5+Q2Wwp/HBroRXrqBCDsdsB9corFxL3E65ru5ax/qWZxn
Sf7x6LYfWa99+WIQaElJfosWeUsFZkUWvBDodTi6htkJPJnPYDosgMWxwszqU0zTde5L0t56cmF8
si8qGXlBTA1nVWybJaaWxNU2dhslG6+YogW0/icLh3bf0c1D4jRe3TQ8Lf+fbXbf1CXbq/Gb9xiR
GGPNuAV/6IXmSz0l0wMkC06frP9W7UHGjj8AlT9VUluNRhQiZIHklk1QHBLKFMHsjGQVlmpRQZxH
ALWGrQ76qFNLXE/0maeEHPjWRGtgquZLmvzOS9s/cNingepIwlTbqd6JEhlmAuCVoE/7kpVwR90W
S3bk0wRrsyONV4lWKyX+gBBSVlCdGZnzjksmvXXR8KMJKT9ipfZlxIFtHtKzn5LL2BfiNI1qsUwT
FOZTMjkGuQVRZkVUM128t0ZO1mmhY4csoq3ZDOHRcnLuSj3vnqC17lPxFYJPowZHcT0yWj2FaXxT
dq8dQmbSXWQQdJ+U+JRi4wSS0AsqDyRLlvfFpqBHuFzj+kZZtIZnP2tOU2dsm5INA/zeIVZ1e9Ax
X6W2YNjTz4+5kd/ipnD2pS/BHrhGci7tWiPx2n1gP3zVx/qDW4jwLQ2tpze3/sEFT4O4U3swzerN
ZAq1c1T3WabpcFR28oSqeHGbjOcpJWhMJfAzsVTBxRre2qyFNA+FZ2LmMTo0Zx2wRDGxlGsnZUIy
zz+bvlW0Fe2z1LEPiJoTlam4v5kih1gp0yPXF/DcuL7ZJDCOjcL849a4z0txUDNSmuixrHuBf9w+
eaQc2IiWmUrY7zmKCMvuPRwmPYbuUnwaswGKJvPooTORAD5VB6Hffd6t8fdXrCi7fpMlDzHGpFBi
C51fa3uvk9W1qj33JHlpg7KtZFAJSsTcIBIvo7JCYY77E4UIfWCaFJ5Iz9K3H3sFmeVuobib/fSh
s08OF/g6tEe1cm3ojzaK/mstnu7ParsWhaaPpxVMAWLvkhqkjyUKqLjxedPDhMM0QgTT27mD4++w
YVAVpN7VsGQV+A3BBKJML67O3KRxEI5kHhnJiOMulS8tvha8QNds79ZMPdI+o6l44azPzGyGnxWH
p8zIKDZx01TZZzxE+t5waAZL2FyZnXyWAhErkhZipBevvdGL7TAwwC0LJEwhdwBxhpw7567cxZsl
hgH+NSgBDOCYNJHpacLGs/DTqgds3shGN9VEnFXIgNMrMc9F7kdOM27NCfOFSIh+TUo2eWRNeMgt
XnF0UccCo9VK4oBVDprZJH8RzciPzrAa0zPZi7q/KYuKi9DenlEWasmwrTfSD9Xq/kw340B7X1Iz
uynWkQg/UjgrUTex0jFDWjglLJpTHgy+9gdQtb8uGiIq+pkJTYaBusUags6KEE+N3hXRDQ0OHZlm
N6OmF2cOpbUyPH5G1qRBHCOFGEwiuNP+nNjWL9dgPSL++VrFVNQ6iTeRyTofMz9Gzsi9YD9oA8Ak
3bSfGi4SqCWBJ7UXcvr8dZ1OH53iLObUTH20hDdbEKcUTymFkYbKTMpgeWUYRgJp9Cju5Eis0ojC
gwbnzkVcaBW5B30z/rzvJ3PjHvKoPEzprTft36Qloaj1+ZJ7+66Fzrg8daSWHMv+Rzzz3hnAXnFq
ltihEaGQsLBEKD8Iwyp3Tj0Wp9Qn06PFQCBVN26LmEMuUG2OqfmgvTpxNx4HQ+wbXb/O0pGXtlHd
pWLmTp5pfnCzcjwsNbCTD82NrFgODpP4UNEgbj1lpD6aLYa/fKNZZn/LumXCMwfM2spgGMZ0Xyrn
Q0ZEPt0ftF79jGMtOk5abW8I9z5rkdLDNZ25PjA4hJxI1HqPBw35LFn2l2nUk3044wRnHX1i2N7v
ZlN/qu3O2bKW2CdLwTEseuohwihqjvh7aE0//dww4T8ZjzGZjEE3aZvBYZNcLip9wTrESvzQiG0P
0m55/WivHe0JZ5oIj7OgCcpfeR59MuY7f7ec+aexc1cInPRD5+3dJvd3NPmdFVoEBneNHuSD3h4I
8AJQtMhuDdVba8OEjqB49ygM+hXRP5thOamZrRltJAOYrmL0x40YEZWc/Eh7lKCZi5uB+vHRzuqr
O0ZYyuagxd0jCxe1aZtwLQ3ataKSQeJA0ZQ72bPo7BIZzjcOOy9wLATYBqf1FSlQZMA29bSuWlLj
Buetq72WYxDlUoS6p5TNW0tlvG5G1qD7QkR7hSwW3/LJY2U7DnPN5mb/nMvlNKpczv4JYb4Nd7/L
XILZPcVts2rGhMOtRZy2y9SfzlpP5uJDoYMsGcKp2etQIqgU0YuYAkUHEFN+Gquxkv27oWG4DinL
BFwYSn1Gxh2oybw94npBbduzqd5fJ8f5oQ1o04SBZ97EMXT/hYmznqH/5zt9iF5nCsGA0pW9HgaK
AXgoYYi+jbkEEKYY39MUjwH3ZADzCDeWQizhDSFF60gjE1cdHQXu1YSwFQjnKT0DFizTYKnJkPt0
Xa+oehg6xDUzU/dQZYzxkjo+tm78uZj/O5l/FiVXE0JaxN4wRM1psZ17/XNkdG8TlxUeJUgq/7oE
9Zahd4rnOxLqxQj6jBUL0Db1Cgm8zTXzJ/ZH75AY8Q9c9DIoB4xoUCEoS3hS1bm7qbA5+oYtkbCZ
/q1jYKdb5gV6y5IfXmFasSY7w4XW9bR2wcEQb99BtkZkgj5ALtnSvAJYXYziiXP8VYswCLqk+9xX
8l5ue0QRaPZZyeXEgS/j6aKl5MMgQqvSTD99OV3uLXVsJBa4QvQYmahowaVToAnn7C59Spb2eRsS
iLBusuJWu+oCDo4udfHZGarBRsxfU0PJhQHLrH/eF6GMA5v2+Upb3se/1kQ1HDUjG7b+kH4CdiZ9
zcIsk5OzY/bWKU8RUNiDv4awJaEkP3Amia8NU6hVQd/2ve/jBrdIFW1zl+TMAs+hPoAXriz1ndDQ
2Tejrd+8Sv8ex+fIr8yfNCpQPJfzfE6Ek+5ta26huLlWoNGgqnSCBqumOsByVhdr7A9Fz+HPN4R5
IRiUQO0ZnXU1hTsySLhPQggpJfJNtP1czjXIg1Xj5nzDIQ+SlkQ7Tys/7XKhI+fcj8sV0hrqd+dP
r6ZZXmAKXIcKHEjY9oAd2Xf1VhzofXPIUQZjPfrMw3L12HrDIkWVqC8rwehnbLMsKlaukSiWc8eJ
yPs5k+Pj5vicHZG9L+sh9wmqA5j1cfIZu+FLlTWP5Sx+dFP8lefOPh5KVrWU9BK6GuSV08InxvO5
oby2BjqEVrJ09nPKXbHcRM3ID5IVjb3ZXqyQRf0Q1ZAdUfwQQk/Zge+2W80TzTedFdnPyTfO3f19
ww452+rmCdMc7NjIzoOUgYdKT/3JbL3PWvcOmfBxB5oH8luxZ3X171B6XLNcXLqyX0aPObkAdBgG
pV9Mq7JhiSYIcDWXbL5ez6UtGKSw+aWfDmbqVTT7++XeNVM5bwt+nVHzXsaO5a7V02ylaR1RZNSK
aiknRqhzosGt7FUPYc3NoJe4pSWtbjsS1wod3ur+m7c9Lu3Umcit1Z5VLzTG8djfqCLq2b+aizd4
mtkICPmUq85nkYvxWo0u0dJc/ncQ1f12iciKwyBx0dBO01vk/Y0wISgFZ9euWZZI0dxg2Hhzln/m
fgDY21qk0LGrVPhrgwLwR2X462kSV0h/vAqAGlnAiDtNxFzuln/XJ6RWlK5ekPdIhZAMtWHDOymY
mE4XMYQquP+s5bmSBQ48EqBKci/vx53a1c21aXEnqeSCI2rp0rPpxCUJ754FRtOkHVJqTEscFtta
cVF4eJpyp+XNK9jDVJF/moV1bDMP+9jCyUpJSchdOoqkQSOwc/izZz+doCKfbA8+Vbyc7QuNlMfK
/m3XnFRC+ODg0dE7xLW/yzXd2VD5vPUkSmsthzuu/lVO2sz6bs31CErmAlo6haQIhBl0YslRvMgp
EVzPD1zgRwx3MGRog/XcmDYwUy5ZdvF2aVfECNw4CizbJhdHhSd93mHR0DZzg/uMGG2uuZ8V7xyZ
iP6rxFhjJNoj8YsRUnafqakgMQ/d3Tpshb4zSI4OQimfxaDeuuWUlbfuqeutCQcF27RHfkIaD7cU
b3eQz8nnYHLTt8LZKZ8MMCejrG1wcWBAavcREn80ljOSktmnZbxcj8Odj1T1gt/2z33txktHo8FA
wT5WsNZLgscq3rLRsp69pk6v7iS+8+ITjNn4gzGoPhEVZwOWRbEMtzWsDoTOTcfGaDPcz8IPbDeF
NEh+9UNK74HcspomjEOGgF/4zMAr75lxzrocYjPgW2wxCiMPwn1ncAcdRJpvBn98zdQUB36bIcKZ
JCN+vUvWNA8JxCXKTx+M8KLNrFimO714Fpoobn7cGj2jlcaf972UN4Pf8QTJ/1c82e1BJEOzbacH
ScdrRrfkpeGbXxotSbkQWqV0dn2Ea3Cul0ST9mwQ34vV1G+3naXYYyMKIMwN4ODjct6OTXcDe4Sp
ZcryJ8NCeVOxfGOk6RH1mSq9SE7wa4smXqnp5W3ktPg0I+BU6En+Qvr8198IAPKf/83HvytsaUkU
d//x4T9fqoL//ffyNf/rOX//in9ekt+cdas/3f/1WbvvakH7yf980t++Mz/9X7/dQgT82webOx3w
UX2309O35OR//y1gLSzP/H/95L8Ygy9TDWPw1xejZtpzXctk5G+xX7blgCT5r//9J/yNTviW0N4q
k7/BCa2/vuhfcELX/oeJ8piBni08z/QW9tu/ssI86x+YfMFSAOexOfVaUAL+J5zQ/4dgGG7QTrcc
xzSWJKt/wQkt5x98N4vBGnwv02Qo/f8DJzTvP+Vv+ASPn8+az/fk19D/DwaL1zsVg6XI2Hdz8+j4
RrMSWZlu3DPAGDaKCH2fT9NxkUrkM8vEsM7owu6cwsa2XywpwlM6KI5yk3Uw3Wu1ZBKaI2rQJfin
qluyFaDF+wh4jkWtvS5hs1OvvcJWYeyrVOBz7sktqNVsefin+yA0xic3oRpW3rHR5TNZprO3QAnL
Ao9TdckNsL5ufM3+zHP7Xofjj9CtdZqUDAOnaPw5yFvy1trMFNvhNCfQt12z/kmQ7Oc9zmjBuUa1
85SYztlD0BN4jrWhtzb9SSSmCNcJt5EsGTK5bj/tWZwB0JjucdDpsUUm8/CwdB6A+YJzqYS1x6cd
ZDZEhpWIaTtDKMMqj0WErQfFUw2x2J9m6rfyj1vo9rrgi5vWV2wE8Msn1fyia4tiK0ufWv0t978s
23+xkp6upf86GiwJhTl2x3yRy/H2PSUhtOfIInshWR6Q1xRaijwQauQGiR5QDhXR3SDFkBEUZmpT
LzFjmFmMm1oPBeXZ0SGIF2J7KYjnGaLtjJGgm0PifhJ+f9Mi9arlsn8N4+ZHZSOpy3Euu/LP6ONn
qRPnlDf82VgLtKNJd9uuRHIzFUpEOywrwh80xUGwj7blop6eooQjWYfrDhd/vJyUYrqpnEpwplON
HGrif01aSPRKmMJMQ5husnmZS2SOsfdSJpgc/woUmI0Xi4eeDEwkVTnLXot+N/NvE5oMok+o2meL
4IK6fK2JiT36ESwCJ2bNpEV+6qG5GWv0lat29IxDO2p8XZ/vSGcUwJK5aIyfUNOw3bTZcCyk+WYn
Zbx1lqSvZKTfOTr7xOXt93I9Imc+2k1p/k3h/zLExm6Iqq/Z0z5jVGnbYRlC6CHodVJRU4LNj5Lk
ztIGmu+V5xZj9NE0ymqbxN6RaT1HRWkHBX8WTmQGvAiXiW6Dwa4VxRCAjFnrCP4ONMRPWUsB17e5
wTkHf91MxHJlTJ8jWikUtUgGfdWf4SlB8FxuNXsUAwC4lGz4JZHm/tAW2OFnXI5/oXG1aDKDqOFw
+Ffq2YI+FkpD8Zrae3/BAo/5B/6GD6EX57C1taVqRH76O/O8HTQNOB5t2QUwP9ygaEe0ZK0+b0w7
/wNSU/11ySZ4GlhecGLG1VfuFu8t88ctiuJINXIzNjYex8qFYh6CzVjy9+4PoZYfkmkedvaie7yH
nlEVM6RZPI1V4NKwp0BB/pn16H/82g2s5YXRiuZCus8r8s592o75Ws9sSfOFEM2wTPUjpIbFy0wB
XiWRPFW6fGyVk+1mHCyeQxrenTTd2BpxXHmg1enNbTBHSjtm+kJZ2UURO7dVDVgRkg0d4/nQVf62
i/TuQIwuXWJS3WuTyX1fI4dDw6TjfGk3rdSqPS0WKjqJh74X5BExp7O2LbTqplmw+Qzo1riZ93/9
non9zBY9oPQhIK3UMYThY92Fzaht4iH+5VGNMsS3n41FFNliNNkPCUr4L31Rn5rLQzhbK294yoau
I2JBpw3ZMZcm6hBazbWOXF5aWilZlRaHMbfWcnSnvbFcKI1moMwK5QSsvyYYsY12rmaCQSh/DQUO
DTUZt2ggylGxFKzbUn5Orplsa1R3gVSExvcGTn6DlUYD1btuEuawrkXGjWmm01PueWdHzRy0qaV3
3aGKnPYmQARfPVQ6OW2nkwGnnIt3640tdKE6ekFpX+6YlPercBhcVgQa+MNkQG4WOwdG+dG0sy9z
IojCcSKcxcNUnWiKJEHjUPhN2eG+EY2tuBCbjKU6KgcyMbLnMgvDXYgTB6hNe2V0XD21vr8DH9i+
kSDPutXIj/tHUSxTnBbJHFjd+4Bo+mIaUlxpgSK/zrUIiW5m7JVC2VGGEa96iKIm8hGH0Z8WZ6Mx
v7s+PhZt1T5mHmp+Jnq9182/zLi6xhhiIfNYOpNihoiMyKx3XlrcBJCxJ7x+57LoCPjNuouC+UMC
NEqp1q/p4uQWgYdOCKJrJQasEBFJkqjw6x1TYAH6n7GTO4ZRUAqN+IqcOBZpoSKETeAeufAlKEgi
uuVcRbcIziKC+lPViHw7teis41HhQJo9lvwm4bJDpmtzT12qMfqsQ4D6YsyGfQbRyLYr92hCBDk6
cXJuhc84oh3AT47Zu+yEfsaDaGOkKNEtdLRM1IzjDXJkQkdMEzB4aEzIqJMbU6ZvzpST/0FKeTDY
oYJOnjdBEefe0W/id8cuQCYpjWNcAr4mqwdnP07e3YPB2LD3u2d7CkSYy4ewrB9iv6oOytWdHVoQ
2gdA09chSPJjkX+VFrtI5/OeNpl3GhKhDugMCIgw9P1ARcY6oQhph9m1zzVOn0YZ5Red7xXcP8FL
WG7cWu1YlEgsTTKShc3b/+DrTJYjZdJt+0SYgQMOTKNvFYpQk0pNMCkb+h4cnKc/i6zJtbrHziTN
6q9sJAW4f83ea6czG/vSLuWeZeljMKCHJSmka8Yx5bWm+wROlT7ywSTOxQxeo4iltGG/h30WfkIZ
AHWnsvraWmul0uxF2TPhxY4i3BGWjUUzf0Ka1n+1ep+bo3GK2fFu7S7HgOSgB1sj1tlPugl3ZpvS
zTlgA1Qtp8dod0fPM57TsQruzki0Q4+O59ydA5vh0IDLA4WL3R0qzac6Dy1lnEVgnt+/Vv5QsNDM
2ILr/MsYgodtyOKWSdRhrmqA+aC1LWsUGBasYDcUp8Gbrl6viJ1rA2dXRc5t9joC27PbMNnR0XcU
vlHFb5oldVkdjj+H2Y+eLXZEJbOvrUtkeVnzyLKwf+EjOs2xvFCd9g9D1/MOJN0HoqdiY5EW/wY4
6pqnBI1laXsJR9Bw3ELz2Wxf4pnFUSzG/MkJY0h1hVWdRee8uCa5QEnRGrfY1PHVkByt/qcuIxLB
DTTVWRZOB+Lo9mlKPkidRdUKXunwppykWDNTr05WlwxvmFcIr5pGgX2sQX/M2wYVpHkrrI95AD8a
jXw8lbMq4ta7WpXrItDSfBzCcybiw1NUB+780i/SBdQv2Z4eXPyAguLbgzxjJSrXlje5lxrnkxEI
Lt+hJ6M9XYSbyjjVnajh6AQzavyMe7/hS7ANRBgoBezLqGL3EE7BxZxMh31nb781PF/rYHFHEef2
1dKM3JJ0BBzQssxMowrthM2scMStdcydwr9Pqr0x/birOWhfZ1AHW+xlwzWDnn2Kdyk8gDP7p3Qn
SNN8a23xydG3suukf0tg/trsEfnWeeKowhiwThHqqzjJmcsWv9K0Mta2wZZ/Tgf3I0N2Gn3iklS3
mBKRsD3WiUXL1svihrzpwX4EOnC3HPje1kBSuKldJiWkc6JHzEMIHx08MT1HhGRMbr82nL49WFGU
beaMmCfRaeulqvnrsrIL71PV/+i7uFqZkCreTMGOrmAv+dtdYgtU7b+xY8Y1i54A5cRbmVrtupgm
TvVmrn92aY3wD5rQuUCtui49iZ9VVd9e0arTskeCQV66O/Ybb4S9odVH2Du2N7cqNonmoHcqITeh
rnNmMwP4EF/iw85rVG09jU4qh3fspeYxhIyxcd26OmSzibZkMDimWiQ/JpqjZPhDkB25LaNH8RRz
nfcZBbGSPB38XOHFBTtEpuExbH/o0GovuEFp5RCR75Qh7aNbaOdg9BpVTQxIIpizTQSChwbP8z9i
ormSXLp3rRWZLn57QWaLFYH4NfQ9zfRUBekXf0uIvlb6a8+r3C8VROKG6ZjtazBGe/q+7RxO1kdP
b9jM0SOaImi/qiwPVREz+zfN7mhZ/NxTuMh17+nnvMSUYJRdtA7muEBfY6tdHqPodvP+LwST+AU5
j8PUkjizVo34KSkOzRCWLq//cZ7tK3LNflc0LKM7lxicMQmfVR7eh9h1eXOMv2UN8UgahHxVxygd
gm1Z4NfHHTPveNBwZ/UGHiL2igdf14c67IyrMPQl5foEMj4QaxayMfFjvSlhq5xjzP8biElI7qRx
pfq6YcyhM2LCumr97sglQW4xwP9jiZs3Hmd0iSlGPjMAfDFEUMeg0jPHG4rqijz4ngz96xjU2YHy
199Oqg7oglGbN2gaegQW/M2Iv9soOHQzf7PX2H/dEO5BI8x2A002vXHcUG/UVvdoU1yiOsZyVqCj
2nJK9thc0xCDj4dALyow/VFhbGQYPU1g6J7Cn4wgxlUWdO2hYIixIjkQMXXh2Mdee0wQjf4wTaW3
ihRxV55ET+Fgd7iI/Dq7TYJmHeBXN1TxMYy9D20DM2y9/K0MzRtSb57FuLjEczPw+WR7hwQ4eAfO
Ma0xzPbupDbVWGJezWDQeK0pTmVTnQ0kfgsQyT+NBelAsxOfh2zmhxyyqUNAeDc8HszUQlRiisXb
/GcenOasRMZXX8qvNsqK9ego8nDK3iSyY8Ii4Y/B0VLpOkpDjEedHMAp1D+tWGj2HkhQIwt/hEVE
NHYQRPRKq/hQ4JFJs9TG+ujaG79W08E1fYKsdPGcxMrf1lUldpb0+1M9+796HVRnF7c9xCZxDl1r
mXBn48ULxxt6xe3ozcE9yNPhqqrs1SgeoLfiF4nb4do41rNpRPOpVtXDaEFG+UGEmLY1HDTs6lKk
FHqYGy5VLINb7BKlVaod6stkr3vHORveb7Pq9VlkuAq8tOGzJIPFrF6wvdqnjGzLc8j2d5B5dCyM
HFKmGGm7RcRy3IBY1dnhqwODKfZICkUx8NkvmX4pwZBsGX8qAZEuI4IzFk+dIqDPqlq02xXuKtts
WUC5WYtZmRvXC9FtFKjuD70GCQXe+T55KATpKIFd+bBPHIg/+DXadd0O3qp0xFlVfn9OE3tjVRYF
ot+96kCrbdSz0ZLwZDeoCMVWwCLZYnCtmZXmh85Dqd/DPeOqFvgpS32Sw4iaJRqOcedsUrrAo+XI
N/gdw55kQeSAgmzH1jTESb6hVZ6misqlwYmDdgUVcOdJlDHxu2xzypqc90nw8yb7wlrV32MWTfdp
dtF5KPXbmtRrXA3OPs1gEo2Nu9WJ86cxgz9uPok9OvZfBIq2KHn7XVCn8kozXOJNJYSraaV4t+Fu
W0HwJoLyKyMt8jCDs0LnVi/x2oxUZHPtSxshaNGV58HC+a+6of6Kre6Fn8QH9L7xWCVESiUxC7MD
adJUiMLMPwgMbMD0/Aij2T3yztkw9ZzigcvkGFQIBQ0Pap4a3i1mH0gHA66DuLq5vOJnA+cxjiJU
S3Pv+/cKF18XiGPkdv0vftnMNczBBuNQnNobL1c7Y4ypf72WJ17B0WrJXZsol25JgsjKUTrZRYyd
yBCHZclPlNAE1H+y/Sm9RS2cOdE2hg0cQdR6lEbyMkHJXuvWCPfDB6shRfs+7MaWiCj+GzYG5FVr
o6x3BCWTSQJPI1u25XjyMGQm89bIqkMsMAwWDFc2UFE1PAd2kXxMUBckAz9lfeFsqLbPwpt+qBGb
qTdVXIWDaA8Dkms+cv00jL7zzNHvPucFkAwr56KUQ30Pu8o/S9Mb1sLwqcjcadO0dfJTxOpIQ5V/
soLYOp4BSDppYNoFdkKl3mWUiOh25iaG0tYyiemQ9d4sk/mLz7cFhSj87RIFu0ZRUbDiBoymDbZn
Ku3vpT/bz51h22u2ecWGHWC1MYNuOMwp37RMDJOQKE3uSmnFh5ZHrqmIj/TALdv1nwJ/4doCZWg5
ndo0DFifnWggfxT4Dbe/PXIXJe41kFa99fTgbXtffC3L47aJrnlJkqzmQh9cTmW/JONCFBX7w/DC
JqU6p365B1ZWvLos0G0TdsUwOC/JCBWv6cW5TYatCtzXqpkR8pwQBE/YTh5q+SWW5Wfj9cXdLXhA
6frQ/u2A+7HaVOQ+DZ0FVxLv0gkFFbuhRWAZxdlaAQYSHfttjeyuJ7iCLQkGfQN/mpABqMgW/lVl
8IRVdfJtEMboIjO1BuepGXDgJOITI/q+DVkDTm15axF8bWpSjWfyFlFu22/8lNWSRHlzRf1zCp1D
NjHrLpL7zD1InQPoqvTtK/RX9CbZtwvQoqBWRMcGhehVitFeQexh+hzJ7q+TkCwBvn4LCIQWnYoH
Xpa4TdjTMuHuh3E4M7ZuWQYvOc4meXhJ/BaN+lrmzVucOwjtE+OtzNm0lg2GDZGB+5njmFdu+Glr
YmqUe/USiiYw5AkzAOnuUFTA8EqLH6OgsI5qciaZjRjUG+5Y7ButwLfF/sqa+FN1Nf8UyXMcUynU
+QfP5KdToMNUJUa1WnY/e8goe2Gxugohck2Zs88M81zDKjlwx69HLgDhEFTYkS04C404MbUermZw
yoxiJeUEZyz3mBjxY3VixivGw7OaBZVve2eGb++RluhR4kU2NjnDpi3E3tF4ryI/fXOq7iggPy4D
bZrMypjBFDF0tYxpO3R4gIDlb6qWj88s059sdvUqc2RIiYnWYOSb7Yv5b274l4zcajFxT1qs6xYO
09ZCs4ikuh4OXofjjPnl9+BP3x6C8brsfVQCHLVas6csDPcMM7azAHd6PatPpEq0ls0fmWCNkR3a
KHJHNlX+NKQ+ILfJOVMzCBzeXtAcLJi/woF/6MzZZYgE8Y5QCNaF5T1jn2T81zrsG/rx4I9uDCiy
+4Tvevcs+A/mTPduBd0ZvzstYHZwghNykmxbMWahmU7WODpYgidnRDy/Io9Cbk6SXduo8mpBIhjn
bzMvjA3TlGBnprjBx+Q7csbumPkAXQriNE1tHa3G98D1pBsHGVmHvAT2mP1sSzROkDFsFJfdnxCr
6m1m/1xY0a9ROOqDSgX6uFde3cTbk0r97lFz41WJYgbeVHaVzY+2rUHcjPXQfGIinlfAYrIbakr2
xcaM2ZHvDWdBhGqGibfGL7B8cGoj0CRjEUTRkDoNflaslaYjnqLMyy4l+w7DHt79xjpJdfSaofg0
bSR0hfHXAMxzGmaeuHyZLri2jfWamCATrAkH1RSCLm7JvvRYPLsKplwwAZ2tu2cyVRjaiPzS24Z/
ErlCG6aozHIQi4hm7ebVpaSdLAKv4N8W8Mu7Z0dVFoY2BYo0pvssneYHLVn7M5U1feukDHIzZxvL
Ir6IKUR2UjDyWlE1Dgco/84qANzg2+4lKOs71R1ZxM/GTCCyMEYsbh5TmM6Ey98Evl7JuDl2MY0n
esunstYPOfVsBkSz1vSem7Jz7hLgX8XO1pxbuu0A3RxGAqTUI7ICYTBhbyrj2a6erI6DV9RL+Gp1
m8f8MZtkCqcjMOz0qWjB77kCfnSMLRwxeXyLmkgeOzV/hsL8HiAE8eTTJNHHfHPcWHim9gZCn5Xd
fUejlSNIvmIsWy51pXdeBJOj60Zs/l0TgQSz210AiWHf8fyleZRfSjMnfIT6wB+6YOeMP2Id8vF1
Ecq4OT3ao15gpQjQMB7gxQ//hsn8V2eOc3dN1jlBOt2zgU4yybgUlqmVI9H5ewlnwBLnvXFb49Vr
PqeaiwET10fsRkzda6zx093SfrPthPiSbeSei8R4LrPu2E+w/XPTgmW7mHTCBiOLqL95IgqUeNha
66tjzDgjTCu7lgEVBYulaFXO/RtwQ1aOw9xf7JzELLhGYw9aiokpNICqfU+D/iGbSq79hqVc0cOM
czFsezL/KvMMf/1gvkO5YgQw420ZEi12qtUI2Op+MxN50jVID7MQjCpszw4prTjbZrrnrsMEYgTf
AUbBj9z8BEOsdjbzgINuymG3hGVi4lDw4kBbHpojrlTaHFLlMu+H3RSvHjNnIsC76cc4AkRBLpig
gZoL8TlWUELrOX6zVINLAVjvoUUvtEvILvm0Wn8rp6K4eUUEXmcCtN35hIXHhNfA6RlZWqI10QYz
WEBPZ2bwxTpkjDAX5rG2qPCCGgh9aA9blCwYC/2Qf0E8DM5I+kPrNQ1D7qMaJGAoTzpurMV40u5q
Is4bh38JTZ0EG139KV1nAFn9Gx/kIrVz4g1pHBUjUkr/prgNDT+xXq/Q6rG/05SF7JIO+KYiWJ8o
hxUiliKsDbY3w6MX5ifI3gU7jroCu9LvQsYkPRamvsveu6uOc6uZmp3TLjRkOSzLkLF9ynH6+fps
xmK4AzdhVAW1I+X3tdlRsno9OKW/MGpmAOgE3bF7W48RtCW3Iww3VeRqjsOPoE19RKLvwA4hmEze
q5qrN9EPLzL1gMV02EbkISrG4khKT/ZcKyN7TikLTyR+vES1Ms8oe65ZLNUTNCGOYGnc2H3J+lq0
fXVBaIP91kuOXmwwJUMHe0aPUH4scJMawquTdf7zhImPUrvZjLF99I3IesJvmO2TBa5UJO/kh4hL
wdSkxQGDVzuiACauc+aiWXdOTXUBj8SWi2DW1SE7gp7jvBg2I2hfRFxPfjnexpmum4tV1xOoouau
bJO60Gk+hl8Ai9WhnOWnG7jJvjQB3plD/qKFy88tMdEiTHhlFfrSYfE0L6BPS7LGnrcZCKNNs0io
/cWzXKQmPgotgKAnu7RMog1cBrYUhdr7Bh9Pd5Bh8Jo503ANWDGQSwsVKsQQ3Ob1yc8MC8cMd0Ia
QIPwWPtjBM5r1iNN7LxFqO641DgzMhu5D6WXqS9kWJGlk1ZsUz2MPsTq7nuLoy52l6YjyNqrRtvX
RfeepK1Vl8Tz3pya6xwI1FlacDqxBWB9QA3Pgxn332ltLQEG5Q7PIgF/Fid0ZXXj0xh8qzpikTnr
V1nxoET2SK4QTaWTiT+5pozNZtaTsSHf3fTvkNp/xrm91J50tlOe1Fs/Ksmxrhnq+Tj01zP0t2a0
vLsXeUcND6WYmdAGzTvzteLU2/27VxPqMLnuLVkcLXVS2LegmLf2GP7OPLFgXF3j2BDkBTMx+xoK
FIGN+7AsztFuDN/82QeE1GoW66a41P50FHJ06IwJ3Lba6tc8pLQOKKQOysORUmIOrLElo/qLkYGb
8TYZpi9lyY2l0P/X3teEl2fd5V8A7Q8T4is8yTNyy8qcNmqAuz2ADF55g2WvbTtxN5WRPqkiXgei
m9k23HwzvPMT3MkwfCaLrtkjej4ovKctPO4V9DtQ0zjqNwT/PBvRsrlyfU1RDbUsWKI32xFzHmZ5
XXl7zx/+GNmPBk5p6fn1rpX205xNAK2gCaH5YOdi35n9fiwmrdCjuezsrT8lBjBWyb/qPpd+H39M
cwupTtVQ9PKWRTVdPdGZZrRGW73rk/opnebfhM7w2ujxN9+QuzLtwdjH7YNkuUdwn+dofGPhtXOl
X19l7z65rBDB1Sx2IxpaNwwfWQFtq6TrXVZ7qzhtGPpkDWSi8Sqb9sa2ttngJH1YSXT1G0S0lj3V
a9sFkxajhIF/sxVJkB+HBISU72/Zc8ALHPiAELZqNq3BvlcMsAFTnliuzasqnPeFJFTPz3EeaA9e
MGw4zG6crlUO1V42/pYZ0Cr1pM90rB0PxoitWYvmpqr4g5Wf3CbJZ5URPR+W3i0P3XtjiYth2g8i
BCgynfzqRgvVXzALwkD3Gky/iiJC5gldf6/DfG3ldIASfNDGDmS5qS3et5LrCDX60Nv1R4ZW77xo
m6hdsd0NHYFzlQoxTWj4RjwR+9ZEdGg3WGRib7T2k4/7TMYYUzxvRPEdS8ziqtoxNMGHKBOQkLH+
6HzMKyWeRnzu4IEAA+W9PJFJckhBFiC0nZCg5NXZkn23GxKSwSzLeRqKgL0B+ydIi8SZImGFgEfz
BK8UcDvLlVDi50GXlGluFn/g1pyClVmXhNx7b8k4XWFc3hojONN4bRntIX58T/nKJbGGtWQiMcqd
4yDOicf7hBXfZLU5x8Yrjrvxktfi1Tx0GR6nGPqLzaqiy4LyOKTdOu3kI0iK6RU7xtaKsxR3UpkS
DxXvIr9QCKWrZlNHyJqlipjM9jgPypQv0NMQ9UFEbZcSWHj/dnlLLBcuTyVxjhaAkGiuAZziFSP+
hAwqf9dPisQ0iqQowLvomDmODFPm+7xzQWZkCFtrB0lTlwEH0UW3fGyms7XGBO00ZuxnaN9XonHU
LkziZCME8k8lt8zEm00Vltcw7mL2RcI6JpRdheXjqGvWRKMYOLirm+llIClp78cony8inM4Zn8na
9cedHzHBtsvxa9SsnV2HYUzng5FRfnVk9r3JbH9r20G9c/B/rW2rPHR5xnvWHgw/w6kBnHsb/Qyz
6ccQ5tnWTh2Y6z5KXNme8hhqnxzPUelfYw0k0PTicL+8tdimEQyrBamVpuGtL90vk9wSy02wyS5N
g24YZpNVWSmE1NpU8thus6wdniQ4fgA4x8RvvyYrI5spnPJt5mTtWZjRbUiZ7Pph/gcuTLpzzOk3
vhJH0arZqULGHNEjY7Mb7tI41IikQFLocJta+QF85lpVEPT7qlwnHnkFmWGPW4IQUR3pNZtJ72E6
LvlLk97EQ5Lyu2sCjH0LOrPb3xAz4nUPE4pvX29wKcMcs6lJmhdhL6MbkiVscAqAU/ZdzlJBTTHv
iaidTVXm6Tat+MpgAWeoeOaXNOyavWzehhklMWJhDJdxyqC3u5qdfgsK9y0FIbrTab9HULBRHkOj
XOmGNJIvfBYY7797LT8024dV4iDfGRPrkRep3LoYGVZBIr9jf7F5JE21HarmL2KiyViWt+Vkb3KX
kr2hG/Gq4q2buGTTq/C30O3Y1UWdSV7GfMwTuS1ZL1NplbP7laWT3hpcEqeUjdcW8xta8KgkACOm
veR9Cu28/CB4FyhH+rt0i1M7Rt7ZlmydAorAieuqYw66pSc+VpSL77q5dq1Wn24MBsbMTGSWR2ox
rD+kqKwnt7o2ZnZxmMkzYX4pg+puD6K7iL46wY9iax1V2TqIFr5KMOENIGLrUA08TpRd7crWdfXV
4itcVa3YupxeRyMJoMf+Tf3UOZu/SvrTjTkY7tGtEW7KguTGBAkChwBarkzg9opdgvEaDAAWSNmJ
GCQWn6+WGTI+kN7H4Az7pJDWs2UM1jPTuQWtxmDYZi3Mam9eh6zk9szX2+005khglPthgkBi+WGa
ES13jMzdGd2fhbVQf8V9Cp6SvhQ/uCf4vlOQh4kdAXuYB2YqvthGHmqqLKnGrQMNNTf1nvznfF1n
zGKtbqBbCjjI0J0B5kjt9159hqwMz7MJYxJH952nqNirPkGsH15yRP50C8uwlkVTVz8nCrqG3/YK
kw1i0KxNfoDAtIy+eGun4tYzJ96VY7gruWa2Meu8dSRxGuj0ykfQvKCMetbY1tZBHlOd5g8t/atq
yp+958MfCNp15goUK2Cat7KhJBaSdZRGEdvX0F47296ENYKrIvSyjdf+ggHLdlqDqDJPbue6HAwQ
7fVs3NUEmDiqA5bdMeTpyt65fTGuHZkna1EtnYHT5XuAABRYxQTRGyYdmrC8YctDKYT1NJyvc4Fc
03RyiA5Ww4Ntcu5p96C9Yj4WcUixKlyGywNnqkJwuO696ltx4S95cavcCBL8NYx3HVH+yDgXmW2H
5BGAAh4hnB6YGnRtQQx4Ux7+EQwzyTxDBj6FPaCECu1L0N/MjnfCJpwKE7LLag1GKsqr7yJWzT4T
8I7aQnEu8+O2W8ZNgkZ9PXsGds1YxgiIU+8poIDy5w64DXoqwD/ASnTMK6gD51qm9bHyAhfFP8HJ
iWtcu6b4E6ap2tFJT+bPNp7Zzs0TWtqHi7UbTnXbH40cz+tCqMXKLXGp8Bnb+Yw2y3cOOcIY4qtU
qqpN5SprA1qL8IzUfYp7hYiRORpXKg1ciSyPx26VTzyWBdZ0VkB0Yz2Vy8zeTE/poy5xUNld+Ca6
L2thFv7TA+e5BhOcdN6mS9iAxg7Fiq5dEJYeFuR60fyVSXIkTWrYmqn1Z9ZFto3sRaqckj+pmVM1
Gjo7MDf3WLS42XIWhAi4QUe2ZvuaByLf5QYu19bkefm3UMN3BIYqzE5mM20ywqC5Qfpkl0NyxaDb
466rmxPKKHzlDcO5KX53khfPsmY28uHDHogr+SfxLBtAqGEnDq5PItkEPhdvNmJLboIbfBB3F/jZ
SeL23TPvnk68YVdGzwxX+vq1g8p4UtjxDzifkU+MN09a3T4EkYW5H8DiqYUGP8dhdPz35YTSYybJ
/9xk6cvYmmjCdORsCg804H/U3/MiX08UNGDHAv1TEzBvCKhUpiICTal5hIDGTA8xwgyozHCH+xDW
eu9SBOgUZUfjV7Bzl1ez4FOVOk7W0goYiQcI0KJSuDvfaG5Q79Dxmsmv2q8O48jLIY3FFR/jMwt0
12yD4LfqFIEu+EClJQ9jmjCYXJhgGQ9iVxSPgXsYpuUiKq0W3a3hlV+VWYht6MeECijcMrNPDk4U
6p+LEoM1jfcK2cpHdYiac221kbP33OowxEWx7Wbj02ICwXqlvPcWwV7jwj7htb2iQweBGYtPWOnm
iX0RvzQjdkQwFXWMA9KJqGECMQMMcjIKLxdfsHhkZg3z12lZieX06ssvDWFBvHDTfvZzTcZF8gEj
9CWxzCfZE6WumWsP0XRKIbJMbsmuDs1JxH/aIni8tX78Nntftg8CWS6S4Txw9rYL7r523GNmib+R
oQKuWQx0WRCSXp+nfMw+VPC8bpxtg8SJMhMQhQ6zfot8EJ+ui2y7t8Z3W1j2vuGQCzxVHlPm7idC
QP0TJo6NKD1A4zZxZsykFi1trOV3LsQiYSyJxtI8EuRUT2vR11+0uD/8CbyuLrwrF2CycsxBn6qc
Lb9fpc6u6ZsH0ukR7JP3CGgHXDqSYuz3ReQTA0V+N30R/KK6a5A78fYRxmK9dFP1PseYXcfK+JAd
PsghCdEb51//lMMe1cd/tM6aIereSYM7jQPFk/7C2o05oJ+zfeUMNyMICFsmtHyInlBr46Sb+wZc
a3WLoplk9LAEx1WMzqks10RDqBOy053p8iYMXNGst4gtChhl1i7WptbOX/69VRZhE6tRxN22NmMS
N8Nnm797+++x/Kd6/vfL3FZs9sNbNGGD6I271+AzYSIOqrduip3wgcFbgdpRdPwYPQeyTJNFO71A
mwz4vFY4mPuxK6zTAIqHhc2FYxth8vLVthXqlWZ5UszQTM+OjuIFiAH3QI7L7aB/gnXoTkYT8Ve4
WF5q3ASEkoINHcPm5s60K8RbfZS2QYpcmhxsziSpikeOP2FnRXPHmRwbfH8q+hOUI/cckOiVRuCM
arTYKclQLRUGvtLl6U6dUxbxJZslJNI+jpyDIEDSlCx/RidnYBaF+2Z2UF7axTGgnmIwN63NEPwU
JPlNcEjYDyPVnX4zIOfed0tWjFzo/17AyOZIwKLNJtNgWE3Q/DpSyyEnspfBgvpvwL3IngbLxfun
J4RhSfRQGQvVQIHzEkCqEPtgf+x43ZwK7ZWX0aP+P3ao/y3c9v9LHzZt18d6YzOVs/C9/FcSahSM
A4351KJQT//MrhNuUheAfSkXuGDsOljReX6JkndOCE8EIxS2Zlp+BYzx9v/318If+u+kWNOxLR8m
h+3Rigj3vxK+81hpCQmvguCCfNojYm2Xg/M/M/C8irp5oSPZQLwH/oX6ilEQRCyrt8tNZ/nzEr4T
vVfVS8ardSHZr7wsSmhGzY86zrInyaRsgeykjo6ZPk0hAHKfHA4RGzeHcpI0WsbiSWKf+rzoNxgL
OjhmHiLKnk0n1sKWUNNUn3zgO9sxK/aJ5WSPvgcwEsxPdRgmf9ncf5vK9A+WqGN0uUiNuHIGXnj2
sWZRhuseCvebdndYAqI1mmDzbtQJp/uo3GOesTVwK2p7x6X+iXKuzchp/dWYWjseR+MnvCTXbo44
yPP12BhPYmJZWMRTgvjJTH6Q9UZ0Ul5ukY7gUImjY0qm6HFw+mNoQuZ0kvpDtGNxiWKjArdGY6PD
8gGezz8xhsBW0CrrqfR5zus24ZgkeGur7OXGnH37Zi77xXIKwSgZ0TtDlDxiZ07XDXUdIPvogXOU
HVsJJLf2Ps9DBG1V6h8BJ5DdTOOzFxylWwY//R7xg0UQmvmRu3PxMFz/4TT5fK0YRm/62hHAeWDD
cC51pGuOyyy6/SZ0OTqDWxrwSJRklIrcuDA5/M1VYZ0y8iDWRA5Gu9Eq/DNE9n3ijdPFKzkEK91P
V5SCxhpy/s0cm+p7irH4+vcFrUf4N+WuG0N+Yoz3FSB6XPJl35Nwyi4GW0pUbZAbSYe7xM7MRc9o
sSqEeBUGPqd8Tn9iOzl4de5vUbUBuVPO/KMA37pO6vyvXQuAtAUPE34UjX46a98Dr/+0cmtk9sko
bNTggx3ZFkdSBJ6B2ZjXVCqI6f/+Dzjb5tUGarXz68pchX6TQ4dBq8ZEkG2/OREdGUZQLjf//uS/
P5OUbLIG4Nz/+Y346b2NhON9CCVTCeRn2cnpa0p8vGywtgQlqZsMbHVc+xi7wfToprY9OBYyt6lb
/P3vTop+oGQRHfues64i8COJzl8qXTWwiqS5MbPU5K1kljpTSaECAYfHO1m+dOMZ7VDxbBZedKil
vWYlry9BMGJil4jH4l4epdW0O2G0fxojFtzsREoaYGvWuL3Klaha50G9iao6vOUNjz5UQnS/sXB2
URVih+IHe+vHEKw2aVxXsy0hKvSOh3lxnB/oz6sVaWTpMXQ6Ft4hrj1VirVVp/Utc/82kRrffJQ0
rtXDX8mY0qHMdM9Jau4AfdtPmd8TfpSj8PVkyixQe9/QvNqDL5RzCaPhhdTD+jopyR7TmsgGssdd
X4Ph9Ac4THPVQmr2OMjAGrPKZZBjoKnASjRvwwn6YE5dHJc2EHNzPNkVuXYEpp1Tm7BPZkw9PWIB
CxWi27qfxvHsBYhKWU63QGnqZO/J+ZsRb0uQZwrtRFeH/2HvzHobR7Jt/VcOzvNhg2ME+dAvoqjJ
km05LTvTL4Qz7eQ8BWf++vvR1Tiorga6cXFfbwNVqKpOWxJFRsTee61vubmbbJ2Itsy/X5yNf0lB
16UjbNt1WeqJ87b/slFkyjBDyJjVAUWBz9FX+bZRpicdVPTZGc2QAiX7xIOucMzkSAbcpEL/PmVb
z9GTszloDwDE86AsMZEwa/lNN/E/vEUT6+8/OWXxqDrCEzYuXhte9l/3MlcJmnxooA6TkVoBXCHD
H10GeGi9zDs9J8+qL4r0M2Qpt7OiWeEXnE4dS3sc0nFr6Ne8pPUe0z6EILUSW9UkLwKxWlKBuECX
ZNDoZl5Fz7DetBzoaXUSy/0fLjTW4b98Cle3XI9kaFuHqeOsYe+/3p+SMmr//t/G/9RkP+Gvx4aP
3K+52JHziAFvIyg+tg5+9ktL/Gk1nCPWQHpYzT6ZAKsJOn87Vp8RfXt9syE8b73pnXESqrmq0dDr
FnjC/v07tf8l2F13kXnormca0vL+5XpjQ9TCKlQo4VOBEIpQtm1b6+JguiORuA0OmXb8NUXq2nSu
+t6JX6D8u7MUcBS7EmOHGxZ3RLmU0HcGbV8V3mvZyLuinKezi4g7UBlbvaMajwO2CWovhEchyto5
DTYeMocB6KaGt7QfRlIwvaLYm9QUr6GYPoflQZvd6VrXERro3D5EiSdwyyL11zvaOxlpqnDh8fvM
hO7qTPK+Ls3/N+T/B0M+fTpb/9NdtFr+/8mQf3lPys8/W/j/8RP/cOML8TfOJo5Nl4C5GNsPj/g/
3PjS+Bu3m2u4BsYN4TmW8b9ufFvixnel6bL64UU0dW7Uf7jxbetvxHxJB1G/4XGzevL/xo1vrM9e
lc9RVR4//v7fEAKk9CydX+RxZqacX1egPz2bnUx1rZu05dDjttuwCqA/NiHA9Rvzl3FSb/2zdoy2
iK2cI/KfP12oxz9e5b8g73KsKbv1UecD/uXFXUNg/kF8zKdxjL+8OOaVqhE6ZAtrYhRB1767y8d7
gudEt9e5zQEGiU8C8/4fX3Y9tP/pM/eEhw+KOclBfafHFSPf0PZBn/sznpeWp3AH8vzfv+S6lfzz
Vf7nD/qXFZCsdxWiOF0OpKT0y9Wg6dvSHiF7ddulL//+tUgY+JeXcw3DtUnTMBHgGsbXtvKnD9jm
Wk2QEKJ8UCnhCfX7XtrWGoIDI6l0G7hUWRxYKN9hArDEUUymF68YM+T4DrMBMyOBkqSEVAtdMgo8
dKEzqPSxqSuUw4WzNbCN0QnU+90i9ddQDsYGe4S+Y05Gl9X+gLCzmfjiSYCRJbRScOjKKro9uoMN
rMQwiNPxIWR8BbqHeAqBcQFberrleF5umdjuBv63JWWKSFb9iI3pqSf10V8QjU4Tyme1wAOzRHEf
EohzConrKW31iqUEz3Yy3SycEwBa5beJodG3S58gHDLrhG7XogehRNy5wiANuJYHod6pVLnzLIAq
ZKJX5XzDsudztu5o4zinVgw0o4n/kyOOYsc5lXF/HM3ul1WBOAoXuMWl9ekUwL7q5o1W4W2ca+Ym
7UVzxtfZHKUvO67skqLeaZnoZli8+hEULr0UpNpkd+XiJ/Nuqv6ZCeoyoEd0+/FGx422cK3edPad
TUyuXJlou3nWcKtVONDQD0xbqzo02S9o9Z+Wxs+NFt+ESTaxMPlVZsRsx3UL3yiXa2VUSB44r6t+
DAMu20FrZmQ5J0FoSNB1C2x4hgdFTvR1YjDJrZLAtqu3FUKQJqC5+/kzW6ZbLBAcRiR4qOk2j0lM
/7TeDyWjj0wun5ZV3KL6oyza975tcvrbLjoP9EPEu/pzlhaBHOu3kDxivNo7s4TXbYnh5tTFpz5W
QdJ1+Xb9PYU13fTZeZirR9GAuspa6k1sHUlNh88FR+SK+ClyWK5qRfR5yYw046RpM21akrD0CVAd
tz019YZg7AzJMpLPYvXtuRT8oyAF1eQzHicXWX5R2Z8as8I9sW+Id/Rsk2mPoTka+FqS3+0KbCpa
+j6x1p0zy0BXa6HhMHP1HSDoBEyg/fAq0pC0WKIYzrJTkfGnYQd80q9Gjx1xz+Gx8D0Br9CoavT1
vJEGDbG/lIhKdAyqqZ6al5zkz0Y0mR83vGfZllfPUE82bkY/N4xzlXrE4mrwJy0dAVSuxUciDQLM
4VBQG+6fJuvGTZxDewMNmIS6QCFJGTLP/AADiq8v2kMBh2H33fXcR34XdV/HGg//hCaa2tdgfHl1
rJDxeAF+dZ2hWX3dvqXpoVshD8KgkiO2KL9Gc5oyPqMC6Wz3KSOmmrRJPl2oGWSNLVm7saiEKTGy
43rfTHP5nBXjPTKriBqTcrGhvsDURmsPhL4t0V9oHgqewSRne2KQVTr9Z66ts5aYSWNP8Nu43ElT
psdehwJSQw0ZMvVIlIyxb/v24tbdTSsVDqqey/d153EM2rLulqvsH9Idj2GeNAVW2zBIVBgxeuUx
4SzKDbOHKrjzBrggE1ZHJghminSGqb9ZE+xNKhvueZ7OLHLoi+qfhdF9M8f0PjMNf7F5Uo31b4B6
kKj1rPG2WmWo6GUk1xhFwRv6ebWVXn9FbYnd3JsR30Qo5LR49ocXECsm9gdy1ZBs1iBnGX2zfmKp
IAE17Ivjeju5lTZsZ5PFLFpHgnVyy60X1VA16m5NuVeIq1MRRyx4IOMMZnw1Q8Ik7CPUecTBD6JN
Zsn/+j7h+8/tGvuIRLh3+mzTIw1AosiH8hqQ1bwIfsnPrmWhGpj2b3OKdR/Zc2mGTy40yk3Kl2ov
5qfCTrGxPO+wWOIptoCT88ao7LAaMABO7OSKh3Lfq/KmmRmd22Qmzy9RXz8/YVhyZPXqmeOtGeab
8laybPigo5/19YT4iiidbmhudsQZfOuXJmBRpZU3ElFZ8T5Jr2KNUcWbSpxbUwZDVEtSTazPKoUo
6HA3spbBnraudJuuhl5cC6/57S0SR4O5icz1OaYc2VDUAYvWMuoNoi104OK+0xQAcOW8R38B26K9
9DqXAqcZEi3YyjGXdVoX90ljDZJYUSTd1o1Dw2YTjYIZP/uPr+bponKNXdNDRWIq8xOAOWtnmjzn
3QN8mmbpXubsQK1NT4Zif3Uk4BnR5mPrKbjU821u2GIQw8MJ5GkqyOH1GbZ/fUBDwy6IYeP0dcM7
dfdGnCh57QBUvYWxCnfebLCPJpWzl233gx0ZtZcZByrlC/dCZBZ6W1yl3V7Y2t9iK/qustjYJBIr
x1dTlG28l4iovATC4xTTPzatoFf5z8UQtZ+uqxoSTUaoRoaOWdEOyKHBb3CJBJAz/Gocs6s7qvnA
TIGJLBAHf5TtNZ1LyH30W5lei70RO8QWlzxCsZp9YyyuquShwNj7SI/4vg/bS4P6b7PG0+Xrzhd3
+QVI+tXWqp4Qqfgbe/QdXyGN3oHedYa20R1v9SSLHS3ZZZOldF66yfvdRSVmUXYAIinqrVFi63H5
CF2cEMtHDxTDgONrPLEnlxAtgs8QdsjYT0WiB6yy2r6uC3PrJrQTEwJS5/ZOjc+wgwLUPA+dSTJs
LtBhu5P7XWFfZ+3wrE1MoGAjh2DVIqJUUojNozYPdIdfxab60TpLUBf2I1kKGEy76ZzxV9WRqTaH
3aE2B/N1JA3KdYo9pgHMtJgsxrSjoyLIuWiw4kCVRxq64qB6LaMABPiCRkFIbuWmGnmpCZW1QYAe
6osyrlswuUt/xB8VVGPkYbmYrkQxkHvek4MWIifIoDL7mOwYCqEcYQDFh4pLl8uZM3FIvWwVDQOb
ZlAOAz7/qVVZz468sFcwFN3EvYYuMKaCZURDImthoTbHLk/UYb8Zxu6YNqXle7DdIW5fexH+tOcc
t1+nvWkd5pVYm7ka8wABicZcg7ehGF10O+i2B/eoPCC6zPoBLNbEL2vTTqYc4PgoNe1emox6v7gH
zVZnc2kerFGUd+2SvUQai88wmcThLSnSLuQqg35wgQ7tMKXhxwFnA5OCtkSL3agxCpwH4FYOgzv+
WiQKcRpYgDUdIxgcjIPd8Ox2vY2nag3qYtDcxbq74a/TbLGnK3uElNh+sNqNd2KYzpFF66ybSBt1
x574nr6CURu+Vw0b0B9vAh8fagnnYM8PpracvSl5Aw8CUwbir09K1sjzwSQlrkhXtxLPJOk22qWa
/qpFIYEBXX1AgKcflpqgWw+5HlDXGKNURzoaRegmi+3n2UqerFgydumG6KRMu9yqDtuR5YUlZliO
P2Roqf00ufc2ZM+SyYFi700baIhJimzLkcepkj9D13a2uYaLqkZYvEwfg+ShCmOjxnmaH1mAORR0
IUIHgBObOKr1Q2dWTxgQOCU17a+WRxNs4wfxMziAh/iXDY4BpIKcN2muMyZhfO1x4t2mcxcGIPIz
Z/pY9MEIJlxqHLTgR5hLxtPCkosScfWk8ea/7igWikTSMHSd8JLA56VptAulwnPP6hHNZ2Osxcbs
GTK6SEEOXAnCdkVhbGKDQVkaEZk+aeFj7nxEOV92K6o0IEnw4mRLHtg9d1qLEnxCG8YcN2yYDyc/
sw5761QkVCApSUCegPaKVxF6IvIYQCkhytIOKEEjFH6Vlp3egOyvmfotYWS2GraCnOoLIU4j99no
vBcFLXCwu4urhscimVkGsAKvs7uQLXyHUJLT1QisQLERj1MGk4vRs2FCyWTezFm4AFNhwQ+lW8SO
TiAbt3G6RYtaUvpAjNABjkH+9TsITFuFTxqy+j0TJkAZMcDW5AtVHGdPtU7W+crOpYUb7yH1AQIi
rWdjtg2h9CnrUUd7O85YFYshZf5une0Ecn8J3KNBbSFNICY5JJzJtu9F5Xz0FKywuhmdKMfswO6z
6dvyo4jM3yXuNTQTHG3rKsXzbvK9Crv19tg5j2S/YBzTIcLCHn2F2fcka6CyRiXXbLD4GLmKu8AM
u6uCmoBuagximUJ67n87ismYU7cUtnN6s/QcY6M54mhesnsHsK1J195PXKvaGebQ3LUcLYiv0PSm
o9jM0oAzJfLbGvtU2vYUGxa3tOiZLenZTsxJu49kuLPURFxA637vMsPZKlv7ltTyyawBq2Va0e5z
a02hQadMigSnZmw+5LdwiJ1rJCPpwRuc5GI54bcQN6zjPLUQoogPwG9KQG6aMuLVKwcO7sDPpssK
MHO2DjEH0CWWn3LpYuyKYjd6hFBExB5ugfKz2gx7y34lW6YjFM77Jqy5O3Kywgk54V3iqhEU50mW
8NE5cxBGaTbxXDPHwD3BYCyhZRD34+zT3UTEY7loZnXzmVnng4aL0Vb5vJXIcvo8uk9HbzyWoFLD
XIz7op5+uo7jsSjynBm02IOR8f5mcgFec3W53bsxqNIUsyMKjmM3EnDu2gr2o5io4truPHXr45Yi
1xYoVpdiQD+7QsapNrk9PWI56cLuRulo9ErXOy23STR19L3VmAGvvRtjKka1uv9GVksIqCRJJdhY
+mk4Lhpn/bhBcc9XFVfRlg7EoXR1QmMlvYeWfkOZYQEBAKYhrOlKfTmgBLqrxvrSoXfaeGLem0DA
ZVJnKJ4WxdRnV0+TTjPX+lFiclbGkJ0GoL9Si99GEIOATPXlZHOqQcHQvFfrzKGdGPMZNsjJ8Nyb
cGvcaa8NjaRHUlxxZn5m83wEhggOU+EUjbFSsv5z/9IvPIi2/KGjNgCBbKDCrK+YeN9rInmZ0FN8
FTq+z9lGcYwQVXDM2bTCe+rgpmwfjEoQAaDUh87Ud1PWawpdaQDcTJrdAndlW/WT51fVE4Zsm+Sn
ilY4eRypFeGSLe3Rn20y7XiZb3C+ADkvzOHCYACwhYqGkUIo3TtV6vvBeQFrU+4X4cS70CjuTZcW
WEKGWBwyOCnKxAlWgy1mih0u2c+irZ9wUXyTZfjyhRHHuUPJHpeCvE8WValhRnM06Fy2OiZO9Ypk
zEQgK6pd6MLyomnZ4HDdMDVm0uYud/VigYTgHXB1z5Oyrm1iXyyIC8jIqnSP/WXX59Z0tG3eTS7c
g+3Y8D9IRYFsfNFCOikpXxunWuuxJnV5R/rRSrBGKT9r9t6mQkHCUOxgX9z0kv7JRGxLuMY04dq0
AaQUj/D3WJnpJgVzTXnXDaW37TnYM/5gEcQShrZyeOwsJvKtWAHcunhhVtrtjJLhruqVL20QTdBZ
j8mjppPcNqPkxXvU/xaxaLbp/gt4D8EqhT0UcUaSsORzEFdgGNM9xRHE8MYITzkxJwwLt3mRIXGs
KunTfYZdmXi7tb4jjkQFc/Nq0sHwBczguGR5S1N3H+oz3P2YT9DU973kcYznPD6DFUELY0Od0s2n
fGy/r+yT7Sry9odivs+k8lhQ+hWbLvazzJZdTFxgb2B9Gdt23s7YZr5A1Vlpt8DvMyjP03CZuonU
1yRGIElL8DAX87ibjWo6aJbySVgiTz6vrdc+leee1LsdSeDl3kasd1dlE4lkMAUsHaPd4KRPRHAX
x8p0rlZjWXclhyDmfbBVdXnSIWeSp9XyzDFNhQZvoFih82tFUeE3GsmIlk7MxrxYP+NWPY9t/WBK
ImCtkBACb57JuBuZ8DJV5HH2LgSBqGM/5sfBNBnpVs7dtECliJpxXxfsrgVoCjUgo3PJoiR38Y+9
WvQesgfKtDSmavI8NmynjTnqhtKjnabH23FpXqul2Be9zVkzZmWfFkp4Yw0+YHrFSU6Gj+BEtsXY
Wv5XEkWNx1itUV64Cx4YsL6GKWoFwdDLz2dEcB5E70pa6tiMX+tiehvWNw8bNjwJ4A2tqiLM1qAt
BrPIA2XTam2c17BarMCcQl8J9VEX2o884z5rs4l47IxdIXe8YFwvoOkAQmk5VoDE3tW4M6Nstrej
h5S7lKnyB9ZeIw6dXVt6L67TalgcuKb4YtsAnc6ucNUW5f8pn9Ud9L1rrNE1bD12zHGqOLFk25RO
G1em3KHp5vHJwMPMGWjwNWHI1jXhx+m8qheRB8aA+bveSva6jcfZKBow3Nw5uQbbfG5/CVSDAG3N
F/IMLwk6kzZKcMepiNLoh4CdekbGl8/TflLqiDlXP3UjzUfSaXlWjPz3F4I+i9N+B5GwJYGoI3/J
4J7n5p7u6Ph+OH1DUzDnnSnIOrmlPQyp2okJxmJprCk+ZvZo19rPEso45vOtqdcIkUgVHQmSObAV
GafoTWi/zQXku8xZgCMioIivir29k0bFxhoYKkjyU4G55QR/XAxkzEC0MGcn/Bm6vdfEKs+aTQHh
LQZ8TC/7KCfW99lr0n15q5YpIHMl9AcHoU4jm8r/SjZAg7iZemfCYQIYopXF2fFi2nMO95+rCYKF
V4i9WWJ+XiNPEmt0/E6PcWqFeBCkwiCpBJ0gMJosQNFIlxal75qZoHfuc+vO6EoaLq+Z/RpHVLze
XFyT+X1pPWwVKQYzDW90DNV/3UUTDXM16jcYEIuxKXpUHqZcm4ALvfFqbB5G0yU9dxQ4b8fqNna2
tokU44DQYJcwgA54uSl2yhAPo0YDutOP8D39YiietQ+MawAyOgnOcJGosTGA4Rbvagt6r2bvnCHe
NXWN6qh5b5zjrDK8kw0leeuEP0WIpZL8Kw5XO89WweI5mDQShCaRcF+tyboToCUGOS+bsmPYLmhj
N+2uaHneRz6FW6n3DJYNHUGWU3qj/aYNKjV8eCYt5cTI7wWQQYh1HNzTdg6qp0mcLTETnmPCZu2c
giOiZM/ryFOuRXuO6hBqcG88azUQZrdF+70WGbFmbHUnvkZlfHRUZdAZiFELZ9ZriMfNbpp315wZ
2vTalRPqe02iz9zPr2nknpkTXFd5hglhsMaGg9wPo0821xhUq4Ng3gzkuHqnMfiaTNbzotnPY5aT
hz1eNGaOm8zy4JQgTtlyx78TY/zN1softuI/ZJq6AzEDLtFBUKh5dSC0+imv49xv2SyzxSE7EAol
fazv3ZpMUSfeueBewHdc/bI0vOodjhFfrTEF80thGG/NDI2gQ2/FVJMqcc2gkBUreV8sKKTJRgAw
hTWNdQEmPZGc0s+pr+BUs4s0KZkqWJ8J2okva6yCQVmbMx/aFsSp+I79VAnb+waAnHBlikDyb8Cv
NsS1tm62VzVnbocxi0iV8IfOJGr9OPNI+l4YDntdX4VvbiEJ0krHazU0B+LC38yUCI/EemjpL6FZ
dm0fgOYjhaSkf05iUEGvyRSXrCVWcG7l6+KI77oYcJwVHJ3iePWWlIj5iUSwY2VthpTKHbMKh05g
LF/BCbEgW+KryMsjugg2zp9OT3exlvxU2Tzdtw7LfkLWPUY5bE9r6M4yk7TRSVlDmam+GYPlEtRE
R28m/Blr41wfTdSL2Fs77zoWqME+x8H7CbLmUTN5zKHh/JgGVosO+frgPmtq4vUQrpI/O6/xHnh+
OBgtdKZz1yc/nGliOtNTXgvbzjo4IYQJHPL3uQXmUxZX/JB8hSkL5BRXeKdJ2/F6jiXSwMBuRE+q
6WmgDkC05vr0dWBpGlpEAALyO8JI2zJVW62Rj1NaVmeyIuqr0I94wl+KEe92q3RxcqbkNe2biPid
vN1ls7XTKiTFFbO6ja7EzWlG7BT2I22BBLSPCME5wKVnxNQ0tQnCJXsiKKG5F25/rLDY7pc2Sve2
sU9dgj2zynqO5+kDoAyzIZr+dxz21J0DYFqbCg8ZLiOYkGq+h2+3c9qKTTfii0ChxErFNXNlhVlu
UM/KuRVaEh2Jh4gO2muDRYa0x+OC5JG4OZ1+COfUr70w0vgFqfmEAoDdYBL3kcOW7fbZPSwEvmya
qkHuXBrLJZ/XKQmBr+XzVx6RmuKYL9HbJWHLbBSLrgvh9Y9sKxQL5QbP9bVDroKhIfn5detq0GdI
WckdfZM16wk0pu03ar9zg8BM2wIOWriPOvlz2yIb7pMlIomVXBSJBXsj6uFtjYVxB+Jtvp5z6pXf
luJ7J79GJQQE5E39u4f7gsAGD0QbI/qrKwxIMzlb690w5N6zt77Haj1uNdmy7VxaF01FacGi5eOa
xwBTVszEZhqhqxuyZtyLcOMwJcSReDW7WZySiJdaUE4NV/iJ4ZgnM/XevZExKRkgAYLI+ZACOcZN
DDdFN4CQVFYK/8um35EPECDtbxaNxZOsFhp0qwuSz5jkqKvpDse+7gYgJz1uDXycNCsp2bXfKcrI
kzEn+NhKbBtS8gxaBbJMMEDCpN4wF8ItO2xS3hoCQu1lbYSuYfHWf+OWNwIv9uRpkCejEx9LG3sn
q4101KQ20mLZTfdf/9S3mH+4UQ0G+lOy88Ik3/YuKWg5R4EEvA2s8WE82BYs8ZHTsV+TdrMFgXtD
4AnROgPsfDU1ntm0KxwoWRBOymmuTrPLah0Zr2YS3jGvzE/GoPEkx7QpyJA0HmodTk41DkjsSCuK
04iqh/3xoLTp0XF1YEZekTx0ev6Z2+wyk1DgDDk+itDMvzephTfa21u5/aPK4um6ODOlJDApOjO7
aMG3qEvGpKbL1MaA0NmHb86gScb9luvXxRuQ7p5WNn6vVF5KIBJL72000aUYsQi4bBYQBVHSvILm
phtFMaWd9IRwtNhIv8+8c55JYpkcRW1XR96W6GnQXG51rhw6C2aD16pvVtViJX6NDOAdwD4+UoMK
Jy95BGOa/5AVsIt1QyMWyaqVzoaHfj/G/BowBis3RjL/7rvhLu2AQaCLeByoI1Zrxo+ybPa0/j/C
OrnAXzHg+OI1MGNsqQWeF5JzFqrDKHyFXKi9yQFgeLelAoKEhk4fDCJ+ATFt0fSuEORT3UlMlhat
FjsFnDMzWt3aaQKDXjpvZmIuJz2rFt4U5X5J69xImnNdggSai6E9NnV2X9SNuUKTew4keIhwA+yN
cHjXxrJ8nnpasV6W7+lr3UqsnBhcoeFyYl2zdKErecw/EwuvSAvEk8bYPer0NW8swhQZ0RxyvWk4
25BVgn4MSrLDbiblWT2QgqOF8bNhq3DLxgfSpZztY8hfKxOS6fgpFHpEby31MDm5FxLLu7u6MN7z
jpCiKc/JS+Bu3ObcvDtikJagkoPaFxrDT7vMzlY2/zYZiGx7vIon6ANQQzOAJTHDTs+caA4x5d/F
024IMU6bjXdsEenuhdNxOkIJPaUaN9+y4F8XFYaZaGC8qxEAPeI/4KZZtRMGcVGSRulcjt+wroJt
cNhCOdiQccSsz5VL8yTtIO4bAo8q73E0aXSKZaIId8Wh1Kxs16XDQ2aPBuDPwvXpuAblEtJMoR6K
GuzsRi4fahkZlB0elN6vv1Xs4ifLKCFWojT43380dW4wcPKdTn/YFrumbO//+FHmh/xfX3+26dRi
ff/6DYkOJ8fc5IgVqCyS8tTZA2FRfI/04/m1aYH3zkrDG/g5KHvl5bnEC/6Qj5DjgJijW4/go4aD
6aFAWYmkPAG+VRvzZopr72B4u0zD+z6l0YMXK+39SaAxJsPaC+9nnDqb0vxZdvIzu86Rhp0eM8Ou
nsOHGiF2BpP6kc+QnPSaDJLUCaSb9JtaH7wH3axrkrWjYI7M5FomTI/zPs4QwHwShLPQIbMlwja4
RBmv981gQydU41sIaCrLvTNBqOB0u2qX1vUPPCxEB5jjj7QwwI2Gw0UncnsPvbFAHYCXMfesSwTb
dzfnfIeA+29TPfYQfmidWn2S3RXFtPdwB2+Lmrwos3CGSwNsA0XLdKiRVB9MjkxFWu4Sz7pTSZhx
ss6eCphOO1iTt8lEmLH6JRd0X6zNAIqMon/tqvAssvrbnOEQwkT3KBREvFGMaE5adUdPqkRvRk5l
lw8OXiYom7GR2UcL3Z/vEMrMv1YsCJ2fyeo3rUUO6U7+CuVpWyRyBx2j5us9QTOkU9psKlLM9WJ9
0m3keZ41JU8lwK9hlHIT0zkMjKj1Tkzxj43OdHk0qx2hc5Q+Y7RNC8KvI6RVrpjZhYkmw/Y9ujsJ
Uuu+XzhBRW13b6G+3i9AwNc2GgHhjNXoPjj9DZUOXo1l3sWJWR9pABKRrMOMz/2OivRUafPnXLrZ
K4IKEJLGaYij6Vi2aD+SmGlzgwQXkhm9vHIgYFl4Zr/LYGdgSag3wCGau76NGX1BFA1ECPKn13j+
8eh+LLEld3XsPtX1SGeiZorbzIym01WGBPkcz9fk7PJCAZAyBXLcdvxtpiMkQdyyEKp9uVS/U8t5
ccb5Vw9iivLQPjvSuWP2RhCLTjPSsJq1s/SKLA+bTF8+cxM79yTWhJygc/LN48X+Jh5dLcHzCaIo
NSMalrqRYuBdMAtVIVQHY5THkrAFDeBpkDPdOin0qDwqg7yEnk3+hsxpmlGQH1SHo4RA8AR2read
hiH0jo3VxqfR4WNw+0N/8oRFXgkMsDL0TCI0AK1MmWldQFO7u8wanPsqZMKexpiU7fAePZQZKDPV
H6URlkHZWOVhYdqDwoUwu25NJzDoQ24RfA9PdGDBNWmO9mShAYcTTjxnVEzfOpvRutK65LmxNaLc
VKM/914zk5MsixuSHdIvZMUBOBYMORmUH42QgsrmCfNFGaqXkTIGjPDqSIF/6jtQ21+ikLPppPfl
S9cwRKonkb8YrpvRKWAurKs692lfpi/t+ktN2GIAqIhmNowsegmxl/sdh9TbVCIiyFPPvbEw0ZBv
a3lDXlX5Bg7DR9LTMdZXJh1u5FGuQpH49a9pvJj3hFHowZR873OBY3Rkth56wJ/aRnuMU8c5JgLk
UhjZwz1oWeBL0MPPfcwcc/3vXTN2AWi5gTmVdC6t0d2pVB6MXrgvXebeuhFdZLn8zKcx2fbZOl4g
PzQgMuhHunSk2saK8XGEPVtMtsFVSqddNSYqaHtAfO7AF6FNFRQoMuuZV867RCnSxLEVgvNjNqp0
Y76YnEtojGRWkHXFuzYvZ103qsdUpON+qe9HTNN7LJPyceEda6k4l1F68tImfyqw4awT4ILeq8d6
NpToonj/YUb+X7aaLIyWiaBdo5Sw8aGtIscONIeiAa4FKokFugA5XBx7YHoCuxhccUf2o+qfyAm7
61S17Jt2ZFrjZI94BA69GtPTtGq+woVFfhiYJ09Wfg4reIAdsTyNFKQhJpzsOE6xCXRvpV4tB4Zs
bUAs0ocbpjTcyJVeV+0oJ5ZeFL3a9sCc8ZU5zEbXupYpiT8iB2VxZxEph/bcKLYGKIpM/cR+iRBi
IQSrEQiYdHlii5zEJBMbcsQ5sOeDzl3lLmfLEeKSctikaPJ2LoCaO8MebfitoXzAawbIbrhrFaYB
O3SrHd5R88iCMB24/YgvKh60YWoQsRJAPJDgNckZS+CMZdSWC6e0PHYOvRDU9FO5BVpCxsoyUDmk
DBbt9NZiU3qM5sncEI/wxrK97K2qmU+UQmaUvMDzW54IsFljFNC2lMACLi3ZI75FyHrv6d4JSZxf
VrAcwzhnKYlARvSN3M4TPQE+JEiSuFse5WJg18beBc7wvnWhf4+9fc5h0gclCJCTPcCv7RPMeysh
Y4i0tS4zMUAVCFUt61VL6885V7cYITN31vwg6tVA5xjWmpZYbOMWmGbLqnUAJkPTsqJXS3LGWQ/b
1ekGq2XyxgeEFpNkOfZ0UZzY+8NgFnHpE3r6Wk3MR2bdwxbTl5gVJ3vEb0fpYcqHzu6rbYuNc9PX
ZnHS4kFn1e/PE/IykkOHEU5/1Zw5md1HSzjseu43RuuZb+lx9UxZZ6A2Ivhg8qYTBBbsnWpo97WN
W3buIE6jiTg5UlPBOKPEq6Ifmg4nyKVlvCeq7XGeQP9byrAP7KHfcX7/ILrdXZs/UBIV2Ejiw4Fn
pLuycfN9SPhs4IVraLKITr1bsHnW6tpaVMDDynQqejhuWonpdJkmZrGhfuZkM3MzDmfcjrtxytXd
1IqHr8KRK7lRhYAB1iwHmRekdDsoCAZnjyZVXDWhiB7vnTzo+Ty73JQXRyLHzUtASJlOHd3oJspw
LboH9Fifif0BnG3NRVAIm7YOLm9OO7RcxwLd+JCmL1YU5qdsKY/i/1D2HsuNa1uX7qvcqD6i4M2N
itsAHWglipRIqYOQhfceT18fdDs7mYpU/I2TkSdzKwkCC8vMOcY3RFnfWnq9G0KtdtQwvNcyPPop
Bs2ZUqjN2gg6zkK1F0tbL2uk7djSH8ynxf/7z75/aae/dWGdcy4rB4rVyZR8BobBKXU4h5ohgsbK
oWcSerpU3SJZK/0gboPpL75/J6e0+VMLwGjR1+7c3JuEah7bekIujBON19Y3AX4emtfHFpSYrZwx
c6+hztynV/Olfbd2Eu1Cn/DvJahuCrvEzD1xXFCPBQNBXXRHsmfdVwVuf3eEL2ShJSSjhrLKAOlw
6Vu29Oy1y3wVOqIDIWWhv/MHd9lJ50eR0UucN/ACPsnEJhzGZwOSTjRDZAfyDbQ25etHYxcsx70g
LgXnCRN8hpGQDf4drGDrTItQfDPW8iGEYneK3nRjqWaA121xBW48mqcf+ZmQH6vYG/ld68/1o/ek
Jk5VAAfcMyHAGFRYR2hlplupWgzAQeR5Q/Q0UcZ7lNGQYihbM8yIZwowZ5bxMty5MAuZXh6KN7yf
DakBe9M4C8I7Xx1x3lJ5jGpAEwtqTN1HsUZYUtOKfIVt1h9UZFpg/DcQIKNzcmLXrabrQVqIyBWZ
O454SJp1+hQ+CS9ICSglYXtYZKtGWyhPKtgEcFS20s9G/7PeK4/wGhiqDuRE1XA8mol2uy3AEi8B
gYUv7WvS2srRn5v3fLlhpr73q+6S95v26p+bJwkCwQyp7V6gJg1O7sSqhoRoxYlTWiAXaQ+4NfNZ
GaPCsNNHMZujJhHOoQAz2+7bBag4tz6Md1U3D8Hz0s+h4UO50o61GXxUQohOnYP9JVvS7BHCBd2t
Lfxgns2wSXfJk3SnndOJoHNsZAc0rrtXYQrbLRw4+hAn8Wic5QEq5ioU1qC52F5emw3egJHacDgT
dsnW3FM45iB5DtdxP40AjxPH4HgXGnakaHyW++JZOPabGIX+KlmPC3X7iHByAWyeL3OBHIGghmry
e8WW9xUs0kE8SB+Q4hAizwtsDncla9wLdogLE3CirLN8gb8evhJKjJpF9WCtfcTX1QwiZGKLyjp8
NMVZw0m23xgUmXlV5825WKYHzuFoCYaZIG78p3jSVUOzBNtIh2de7WQ73Hin/lFYhQdYYGsIdum9
Fqx10NLe/CId5Xt3zd6U8MD0Utc2ls4taR0djJb5VFtdeirrjl09V/PsWm5dyoAXjIdz4SGwoVTw
E7UDCx01iX/oX+NNuTfu89VrDzhyp6zyBarcYk4I+SV6wRByMo5oXLKramfUomH0R8uA5AFzVn+F
X0D9EE/A/kGEeBCV+9qRthR9uhemMuWNPt8kqEcBvqL6HSPLOyjcGJSaTnqy3rRoRuDyozCjZZKv
1HO9NTvkDo70Vr2I0YJGq7UQ9sVanEAqtjXrZ+a1WJsnIEzdu25n83LV3CWnydGDFHcEjhqdYmiI
Z2pFIXSAC+Ug8awu5ffqGr66tKkWxko7jkCNLiQImSfOieMXyPk6dpKdeFKO1tEP15TBXHg0c+HA
HeKwHm4i067eBHWOJ35BZANtIn3jb7I7/dotjRd3V269VerkX9XSd2fhG8y+AcpysiUUgI0n6i/V
brCFZw59um1jPMTHmFoXaUJ2/Ejd/iqCC7/Dv06QY4TTxiH+HDEy0rruy8N2jl63YUm0jQ90nMOA
AebQIa1RZvBKyzOehYK1hkEjIwezYcAjfdTYeybg0NbceTt/8l8FA6/RrHrnxNovwPqiTqQZG9v+
onKkex/1MVEcc33b7IKSh81gSiXgWjNl0j7Y5l1+JPndzOZg89JgK3QrA5hoBb5upi+qjfuo5jMV
6mz5gCCyH++Fk0zf8SF8RM8tUAq244TckoW0HwhfsEF4UBWfMeu+ewdzn4dzGHeLeiec+ntrhy2U
Jio7hr2187S9+9mZs3AnEBVk48NQzqyI2JLTq3Y27o1n78SS8GyslQ9hVzm8fxhOEVPS8uKF9p3y
CUQgEDOUojPxzlpgZpj5z/qXt0Um7tF8teVniUJ/Z9ORaOmROtLBIt5sRSPX2lQeOoUZAmBRIWJ3
YZ5K8k++RG8hbMIXkUf6AAj+rmhew11ycRna7MHRK3c2IVoBIT+zbM7/yWrIapP42SmYD8Vupa6r
Yk6KzLAMv6z6SRhtbMMdSyZJNVzLZBuZe9qcN4sEKKC9z8m6yh1aSmgqDMb5WtjTgkVlPcwVxDI0
QJzx6KcrUbbThTevuxloLqTZR2Ww5WX9ZO0lcZVvMUFqhl2s+p2+snhNpDvhGi3gqdJWvQ8+vX2Y
zc0PESIQc+r9INloF7DBJyt0wmyC1PfUIWUGTTJfsXhsa8I5Z3I667fIfP1FdkifrSt7dGlXkBZs
zGgDCq/U+ZHjktFxiDpbvo+Id3LhJIp2/WYRFYe7R9yXLtPCXDjqJ6896v1m3MbzalXNPAxAq2Lv
2e1bepHPwzWhafRG6cffmNv0kKiL6tl/yodF9c4rB0683ipvwgN3dyltXNKc6FvDsGJ3UMyCah6c
I9+xrGPY2Y20lmmj1ZQ1eUq807ZyEYMNAQf9Wot2QPQcCZT3orrWTo1y14TNZOsf4Auifk4orriF
X2Xs269adFxqXzK1oFX6VCEYnLWPwvPInW4XAIiTOxOIB/2mRUpw55YUYNcBWodsYOc76ptqHZs7
hIlZP8yGZfXurhVhZpEG8hBqUF2X1aOAAyMhfgoDjZ1w87YYFAeIsrSfne5Oa3a6v8KNIe+Mr4yx
DSNDs/HDS7Z2bFjuBSDQc4TE2lN57JDJv6VoLjGa2/29sPSQ1KCsNVAm22q24MVMV+ReOkntlOMd
I6y6T/I1YTC+OKNhhfyh2cb13MSKlG7kB/57QwBCM6P6NDz07daIlpO2MrKZq+gj6f5SScGObDiz
B/qRnUKYPerqHmBCZZ45SArNng1b/lk+1NapDh2XbegLYarSkQkK+ZMcPFIUTB+qu+AuxVO56YqF
d2ou4HcjGi8acxTGobmxNtm45O+iMfNZ9J+0u17Bp7LkVIwyAPR3diiiDcU5tnOokIKD92q+yHsm
ifgzPLYvpNXBslwoL9muWPubZls/qw85uEI6wmhKT0rmg60BxDEDSA7hJ18UhmO91MCGURQlW8Ie
hvQuNeZYAH24oHfeeMo+8pfcx7lhc/QLTLbmn562wO6RwlRYJeon3rLhincRG1YMXQ4FqIaFEbi7
XS+Nu1K2ga0thXMKKnhbneh2uheiemEGfmU7/ZRdAcG7jnn22H5t0ic8qDMFuiPevH2uzXMeFtYR
fVbwsvKUGGzHAuIWCpRZ/Mg+rk5fPd/OKI3ue+p6F64TcyjmAZavTYSum9CaBzpubn7R2qNwn5xw
ygDbZDtO9zpEKvqG2HP8ZGErMEZsPbYStuluxQu6lVPFqWMjKLZGr/1gOhWCaeqK40w7ant09OHT
sHTZo74x8IVNG2/Yt2L4gUYwS1+CYl5+NrsKDv0CwwjK5wFB/hOJ4cLGddi3zJNjtFXKOdjWDbyV
dbA3dzleMFI3/Zmx9+/YOXgvvDMxqVibHAuMSjSknZ8IMM7D5eS3jVCwL0rrDKUfNZ2kbbSDkdj9
lro6dQrVcXHw5Ut43HQ88xPtX6j9TFjsqMI5xpJ0G5mr+MmVyB35eBZe8v5FzI5guYsrVWdPWJOY
weqzQqKAkJrtWV+ee7VYmQ8NgQGQuI51Stttxp2zPngYrKoR23gONGvZFvbJuX8kIK19sYx5uVF9
myr7x6DZ2hlDC91JSZ2P9yUtvyXZGQ6P0X1wkRR1rHdbn42fvKQQbMoOgDcmFpTjS3WTHL0VIluT
+XMTr+Nd9tqatreNz96BUAsivIsLHOHwk0LAg/pGf4aDKBtWcKxMfjsUy54dIRbfBPfpA5ct3Ysv
4lE5U8zgY3FHcUZ4xuvTokhGzr7N5jxcYRu/ULvjoBB/Vu4WAcnUZT97H8zGibBBUVUfzAuG3bfw
q3SAJZtrKLrv7s7ErOly5mOPbGd76wEvI3W9fNeRKj7T5tXC/0iIXWGNah3SYHmPyk0IntJmvDRX
SgWs182V0gcwNggtHBrm3p36IDwnS/FdHJYwpipe1fuI+RDhJ7e8foXMqL6XX6xaXTGvxxkgvm7t
t3Nl4b672+rildsQMe8aivbc2CTY3Px5Ac0KctKyeLZ0ZiLeUG72FxJ6QbOtDT4QA63E3O2X2so6
lsf6ETHnBWxvhv8R4SfvKorQ5bDzX9lVh1/MfhBCJ5bz20CBz7M/2xyV5ZJtE/psVvn60hx9ZRd/
aFdG50Pw6q4Sx3LnoKWsrXGQ8Bd+0FtAdGGNTz4FzAXIvxmz8YuwEx2YT8rCGmwCgztb39I6mft7
hhX4qHANhg8L/L10miabSSTGGc5YS/f5dIg16TCsqOd5h+FRul6JkJliPkoaujaecxbG4iVGyz7r
l+qBgcND8o/y1v/E/mo+AAcPvsJz+84iIJykZfqcnodklbFOHN1VvzZOzFG8FMYHXbedshs2IUbh
Z+iqGpleJ/6x/rn25s24ViOo8OzSZv6aHbH7iXKc4zra2/ATvF3CzkhFOWn7e+xV4gOzvGf32C32
IR6Yc3bIXpGjW7upvinQ9Vm4D97J532y3Uv8yRhur2yhYQsWM/EY3DEdyUw5WM5s2l3Vpbpoz9WF
6dF/ELcYCe6LZXfh7ArhdCctje06OooL41rythUISrMlkyeTpfbM3vqxfekcujGX/BGBmjAf0JFu
gJdit7tyYHcDuyJnAJbcvFqKtPxo9j1ZG0bTG1AWgbLMLEIUls67s3kd+q01bw/ue9dfCK8XkpUm
wiLkbGmj6neMQ0Tpn9cGhw+HuA4boy0+Ty9Qfyi6bf7lLjXZGdVlwg6gWYqF4634D7OVth0O+R2z
IJpDazNwseUKIOumX3EHxB2gHhqCj3iMfTuiHpQ+kVCUURdioaS5dZi2z3gJ31K2Zf6iX4gfhbmK
qgUT+IXQqXQSLti5Y+zz1+qKnULm4CkdhcdAm3laTQJFSxSggQi6s2IAhbRmNt+/i3oi5IAuWvNq
FMO5UfJKI97H0PRClCUPT4m6kUJDIAVbvLK+GG2D7z+PEGElUV0wVKxoW0kETYYl6zieJ3cehBim
lDG+CrFSLY1a43vrFamGopbyW8+MNjgO6fiFuEsC9l6olFGIds19JIaEmqVcj5+3WJ0HXoZu+iVE
dgMZv+jweI8KMrhqp0o926UeUNT3L71Z7hs1J0Zb9+NNDzRLrQnZtkkuKDbWp/WZVVa7s4TGBE+f
ZRRh0ScsknyKyv3+RR8fY4OcdJoLFDERGOeLugzYPvjmBZFl6fg5G3N0j1gQKTyreE9RclCiHci0
18IzqSceFYsu9wgSiCSsz+WhU+UPORIrOw05zOnm0eX7boKC9h8E/nlWcOZyBc7fFu7uwhs+ldzd
u7Urs4WFHq0211CXK14VEf8xD6JRZQe9cmKTSMDy2B+NqolWI1YLKjM0ztz8Sa0uwxSZNf0+MHsQ
9UH1IYTh2YrzU9lXD7VAoG42QjDr49dOzymhDpchF5RVrYoOlfWlNBj3sPmcXJAPCgdPq3UfUkk9
GS6HI0MGnK0PnFhKxZGJsHVp7iy62nzKm1FbRh5qILcfH7tRvuNxsIHJVJc6Uf4BAdK3jZYwNbF/
N2VN2Fiuj6PPd1yl3FVpX60bXFbMM3G8Lg22rkbvdERgH0oB0wlmjGHlFs2qFUlSCNSpi1kZezO2
+m1L0LFttRQDC2IcJGFUV5Ylvw8UjRdk2Ll2gDhj7kku/tHL2GhfaofwUXB566ImXmox24VGbDYY
2A9h4XMalszfIJMggP4EupiIlyY2l4o7kw+9AbrokP3TVjCBTKrwITILTEHLegFtfl0ltZ0kxapU
w02uyCzG5fD4v/6f//3//Z/3/v/1PrP7v8E5f/Ndpk8HcSmaOh0i9YabY/RaX2uZUTpi1H25ZBCJ
lUfpIKSKIUwCJWjrVLtEvNL//lzplo9l8rUlQNYWSEtEEvINMk2s9LyXe6mk05K4dolTrNQnLOE9
BOepZoKaPin32PD2uoWek3YyJ9tMWatWt/nlUqbv+AdS5/tSDFlRVcviim6eANl64oA8tHRcESxC
WJC2LAqffmaiirwjVCynPzkBYRi+Pd2z9lFzi3FmTQEG3vDLcLglyU23RZbQoiqmqsmAzrjW//B2
tMCVZCEL6JUXMMzSkAV+wgpAxn718aK5gqn+8iSUnwagjMXDwGIi6n9RTiM6dmOeC6Wjp5T7jC55
NBQNnSQ7LcC6iDe5/YZUv+S5CzCGAE2cqEXP1h45AC6TeKPEBJAAMbZFrLTQ89nrqxo/5EZLbLc4
rsryyUQDkg8oU8G1ozppaIEXkCM4ECEOWwRmffz3Q/3pmcqKYmCRNSfq1c24hoedsyp5lWMmLIQ6
eBhbL7pfXp7vQXo7chSZd0cT4W8Zhvzn0+pxOg81mUhOW2pn2DTHNjG2nUHxu+aNySnBkutxHPMW
HIPFbzpz3YfaHv8HmZVdfNR9RlRc5fcdOFVzx7Nf5ab6adUTsyR/iYtyPw4ANHJQdmLl3ouN/5WV
Sbn8982S/6JnMepgAmqyaJmSJanTEPnPqLM0FeKgrHAcsNiaekYGrUBH40SrZUh4pmMZJA40uXUP
7Umcysrm8jsNU+oQOEYQRuDKeZb8aUblYzUxFxQCFOyx8+7h0pW/vCM/zh2KSuNuYo7J+vff/+dy
lcrSMyPgchlZs0aCaoPhajZO2CkpaR8jWuqTp/+l14BFUrv0EMBRk7FjU6x/u5af3h4QwcD+UNQj
DL0ZAh7CEkkwh9KJNLonRgEod6KNDD41oYK4Jk/jfapbWuwebYzOTz7+/ex+fH0hIcoqVGDmcPH2
2eE3+f/HYI+gaF5KMkXmNkAkOjyaTRjaMhHR1fTm4csiaHWixCitfII7yrEQnEyPTQ4be/8Jbp4n
jdh/VgPXr42Igqu3z+Mcdk/MKduqsfcP59Z33+BEbLFRUjAN281EWaonDNW/v5j08501daK+FFk1
b4mVERpUBpBI2j08w4YSu67gCkS1tuxBzdQhWuJRssgq4dQE+eXfn/7TusgIm4hnIsA95WYeVknS
bdSENWGYOD0CpYlupJvadiF8XuMx1FIKJF39y3f+adZSYUaaKnwfSHY3OLmob9J2iLvSGXueJYKb
F93MXv79zX77jJtvFmi1jE+UAYvIbz/qgNbN5JfJ98cxycsgKRbvBU3u2zFphbBa5JqXYspB7GgB
DMwiFoFrtLjTY/+NCVKDhVY0e/wyR0xNNOPRD8fxLnaLbVC2+1bEH2rK0hxsL10qg4qBP/gvARjj
ukIB3CqM5EYYHv2ctXmYgFGe8ZAH7tsEHDNdVBr/vnHS9Cr/OdsroggQ3GTusZDs36wpqpY3igAs
yPEQp9s1y7itxslCRgQ1CxNeM7J5H3F303IAd+MJBV2TnK1vbqXzf1/KLQaVJU0UDTiolqzJknE7
6RS6IZpDrhROkX4JHs12X6Z+bdTkBejDsS9rl/CdcO4r239/7t+7E1STJsI6Qzdlxfy+Q/+ZeC1P
qscyigsCOn3o4LyTFTeb6OoWPxqTbun+th+aRvzNPef7mZqBcV5T1NvdsVUFwTgM5EuwFsCPQJnN
Vvaal+HTv7/Zj5+jyqLEA2Y2V6dv/p9vpnOGU6zSgBFM7WZ05ZVAjkJQuL/sNc2/t72KZPznc262
vaRd6C7CkcwBSVELFpmfONsWFUjyHlmAlKn0FR/iICMmKeyZt/NnNSQ3ODzz9ak1tA3x9dakuVKS
hYIeS1J8cRmyEyIfJOGK08Hk7yAfdCjYChXATeNRM1KtHvt9LqYr+KHEjmkiil7oPo1lIqpwvZOX
4AOTXY75obLWispbju0yS8gP61Q6dFJrZOQtEWkUEk/qZ+M7PnNh3XGgxDPZIY+kl583761JyroR
+R4H4hTXTh+9dsac4ymtNq+v0auZz5KBUgLsIwk1dVfPszUyJOmMj3FDXtlzl+giwlXoOlqvHr3c
/xJh4s0jlw62oZnUMEfJWJYaeUpLORzvOTQXK5cKa2bRAG917DZhhHjAJKolGMezF9z9e6RIPyxM
bCgNjVeQ0AgF4vOfYyWOR0HhmJY5YQIQQPa7UxunR6WTT2ZpvVGNIAx7iI7YeS5WEt5Xlq8Caeqw
+u+yQNsMqXrCvH4lkIJsuvxxFOIXSScGRVbq0s5ieQUmnMJOoQPk9Z7KliRmwl+aGabEVe+KH2WF
v9qIjtja6FKp/lPW0jqFNT9TrLe4605abR3GujnJcNyr1l2qITkkQmIdysJfgPif1So/EJKBo5BG
SLiel4bHRFZ3eEmOct2esMx55Uc4pGtFkT4GT1q5gnGABxPZSim/Nqm0yntajwG33XXpYgUBWVTJ
oihHxBV4FgiRFj9ktYvmldGcfF36+P65Vt9VWXVEfTuvWggVMnK+OrY2veI6Gm3BphRfq7B13J45
TVKvipyu8Vls4iDdj75872nqnRfBhvDLR2HM9rhdYO74/qPfRUQa5eOu9mHyuJ7wUKfVXm2MDxjS
VPPN8kJuCVF7rYV3K73HGpc9cAZlTLkYrn4ZIT8sFLIFLZXik4Yq07iZTNwEaqlcAhwvwZBlXjls
asilM92iDpkQfBck1keAgB1JRomcBeqyHVU9TVBX6ZxfrmVazm8mUEU2VHATFiwP6/aIQpWlbbs8
yRxwIMjTN5EgBJNRLVmY6OUanbBUhPfiTMg7okrrdykTT1WJssb3TXWRtTndRIJ1113d/7KISX+f
OhROaKKuy5IJFfN2bi+9oRVIEUwJCjaoBwu5iVSWxgvicm/r9uUzaXnQCQ05dioDzpYvdOumEd1f
FrUJjnx7i+Dbsp6Bb+d/t2fFeojMzh0a8LLmI0SAZIX/LxEW39wQTB12H/bDNo0RJyrZGvA4QXmT
51xtLWTFcYijUX/Xkm2MnYCyfH8P74+4BldA/oSxRFajmWyhnHVLgrF1cs3bmO8S1CTTZbC11Gxc
uo1uY9mI/+eHE4XzkQKSQaO2Ics3M1UVka9GTkAKobU51LJF6718hUFF5k55Lrr0HDcD0h9lBBaT
vf575P29g1an1RQe+1Rg0rSbfWbU5ribpBA7ikm7Cb/SvB+GM9W6JWD2XScnD6OAeOjfH/rDmGLX
Du7aMNgYKaJ+843zKssar21iJ4uQfKIlzKPqddQboB/hneaik07xyPWvSWgcUVF//Pvjv7eAf75t
qqjwtWVJlXRdu92YeUGcp2pcxM6o1Sq9RSIlTJ0UXgxSlFbvwlg/tpgDaG+TbpUKoC06qhNFq9q9
aF7KRjk301+bQUToM17+vDepmGSvw0DW2B6M34YsSd6Q8ren9fc0wYVz6GDTrmlc/jSl/Wf/U2jU
rfUm4cIx3fsKbuDR/Agx4YOg/OV08NPAUCj66dwmdkLazUf5SIWnENHIiSK4BgYOD89YJRoZqOi8
sYxxoqyty78fzN8bZr4exHQFyPk02dxuu9QcsCahpiiB+Oet/DUbpDNIhrmYS4/ftzxyk4UqG7+M
x7+3larIkVz53qzzwTcvgVZRxKhdI3KEptkMceuoanQXEDv6768n/XRPNZFyl2JCFpRvy7hsu/og
4N92vFQ7EmSSQ2ZUpoIbS2X2XAjKLlLlZSgS3AZbQK2YZUsFp1UzrANEgUCqNDhwo3EhtOCXeeCH
7RL3gMBbibVQJOfw5pXsBblPwxDbb4kPaAz8k0JMdKC7uzogMrV9ltwQkU8II0r6bahp00p7+z5O
U5+hAQljpbn5bBaQ2oJyFDmWBlxCxehHBQTWgmhkzOtZt65hutkYNME1QCJJFYJKwNvjqvPufEzw
dte6IyF9wf4beGtKGAHJo5spEt7jPokg1rASkKPAa0/BTJLLOc44RCF5ky7dKn2IVUzk/USQ+YaO
kd+DgR43CT6xeHK0nb9ZBgLR0loHvOj7PweIZ8FOAvqEiZxSKzi4rnupK21TEleIQkecTPHe0jeJ
D4d9DJIjeKOuh/KtB+4nZK0DiMuayVLxCuB5mU/HgF8G3PSS/nVjTfJEFBZvS70dcMSw+7FPLpEz
dMKLG6KX87WFPmySEjVaARDF1Yj0SyGRYJr6wJ2zUPLq/t8X8ePLReQA7QtLJmz9ZiJJ1ILNg5fF
Dp5OJFV8bTGSzqZR/3Jo+6HeyAi2dM69TOo6tb4/J0fcbkqaF2nsdApNJ7SJZgOyg3m6KtoNW6gz
zAP04DybWtGOfiPvSrfddeb424X8vVOZKvQSbSKT4id3/88LGUMRGzFoVkeq4F40/DLvy1XlvUbJ
cNUmK2dVxW9loZGLd1cn5tv//IZzF1QWdNUUxduKHK+BTgYbs9kQuR/T/S7RlyWl+8tkLf99SKYI
xsxIn4HyvXz71vZVlEpjxoyhR7QYLDj/dpzHqLMMEgGJLtaZs0KldoJWt+yuZpRDnrdbNCZyCUU8
wvDAycEZLba8U/suUK1LAjNHdgkb6JEHVhICp9+n4Z9mG9IZVE7437EvNwPS1EsThF8boexsNkJX
b4Q8f+VWzlJZ3g3ir7P+j/dJVmDdgb0w/+rcxNwkQ6f65Qz9nSA1IJEjwhspm4KENFHWxMFbE7+p
gF86AVxVx45UJ2s1RQDz74FhTG/A7XTAg6LJq0oK4SQ365zVyACevCJyMBnj0gH0bwJ+gEBZQK0M
0H5hksrq6t5nN8GW4GiZ1Uo0nw1TPSdoa7LP3sO6EiStU7FdClkgQU37RDnwS2tJKNt7ba9Z7n6o
5bPZU8zIGQyikr+qdfREmOMpIfLZ6sVdDqjerlBOquVzaWqLwhNQ17JfolRNCdI6j1LxoEBryi3y
oWX9M8hotvtmoiwyWd/hMX5oFRAwuVFu/UYBbyEu6fDPXcMAeKpf0oBjLsNeRHHai2At5Z3PcLAj
LYC18/L9e0NPFt93OS+oqPjZWyj+tqr+lS9kEiZjGlRYmf/w9t1u7Uu3mkoKCStbUW6IbzuaUbvp
aHLOpxei7Dr0QaQRa1JTcoB507nToSWdwzJ9Db3yvfGr9SiqZyFgl1l3TNhFWZxgcdyPakneE9Wv
qPTfwzfJAjnS+IgS9OEeh5eTwSKLJs6UEetTBKb+0TK4zFyrZq2C7nGaixWDvxIh4IOXynHrtDgJ
Mu+hruhnGcIvy8BPGwxJVDlGYvC2pmPcn7NibDR9SHA7R9xasqU+ffB6dyOGC4L0HrNyeBVztDpu
fLRIEv33uJd/WIIkJsNp00yzVrnd78sSb7WKfdsZXekDXNsV2P+TIfmLwkpPYf7SSIqjOMOnPhnL
NIQ7/lXMjF3mKq9mW5/SAqCemdP1y6dK1arqEVDIbrqcwn5t0apP5IWtf7nmH2YNalqSzn6f/dhf
x+4W2mpfehmhnyGKNiNdFw31naQ7lVG6HnOikDtjqfg4tFBpDikXh47E7sTmFNeoIwwf64x/Fxvj
e9ir18QUP0ZYcKH5KCXDa1SJv5ypfny8kkRbkl4MZ7rb1VcVrDAozSojUJQalN6ViIaevDrfimJw
9NhspXG/GEJvNZjar7lCP2ys+eyp8ixLmsVc/efYYsrr6kotGFuEp8xkRrPUqzveGtIo55oQnnDW
b/xR/Mhj8YM69RJi24qo9IMmNyes+XZUm8iYgU8rYrr/95P86bDLxXGcIRiUxu13ItN/Dm2JW6oA
53mSY51dwY0th1G7hhrTpecbNufTnZhSW/KmBHXP2qi99/TLFfxwruLJEMVm6hywzNttYG6oQZ2k
VJeKoT1Nz6fTLcergJjXV9VqT6IYPWWJvusj8xDgJ0PnkYXKNazGj9rwjkKqXlMg+6TtbvAU//J2
/rAcSwqqGktRWZP+6s638C3TkTo0SuiGc3X2qWnFOa4YQIFXHM0m/a0Z/NNgUYjZkjVJRt1yOxEx
MtxMrsbUoTqwLD3U8PBMbMirhJf7p9Af+MP+l9f5h4M7/XpRUxQ60KpsTTPUf8ZAPnZ9SehuOjmW
LyRjI7PWSZDYE9v1W+Hb+Olp//ezbld5IYxCVZ0KZRZ8rCogmT2UIHVxwpGC14JowC4wkTWqysoX
i8OYZwYmHHNrDhYvrT7Hsn6eiL6Jaiw9+nllPqzFTL0Aqk/o5JNOAm4pHle51ARgeMR1JeRnLLE+
CH2lplgLRWJrbPOmPH+Tj5FoElrKz0T5p5pKzqCwL9RasCvhuK58aV2Q/p1m7d0QfHiysbCqFCWd
sTHxYFNykckRrLNhJRbWNi/bg5UAfRGGVTlWB6ErzhEAn0bAaooBNG73STuslQaXWtF8hWF9biuu
0ksPfQrBhJz0kxbTKZEtIo0yTNqzwABhE/fku76Zaz/ieJapFswXV7wSZfMcVbpTgiwTBmWYAdK2
+nkrEpKjQKRZFvjRvgmXFl9lqaKSxI2nbnQ0QUboFcukRyktJq850iwqixU5WPV29IYYFmrKOqIX
JPlkjEDwAitVGWWgSF6w4Q3GCUqrZRV6HcLNuoNNByiqG0ICIprooUnYJCqWChgkFmP+iYm6jywR
VoJ28HvDX0EWQjJOBdsmhOHqFuisQ0tZpcQCmUJ+BKOHR4dRP5rpEdT5XMnZjxliv65SlkINalyE
X7glO8iKPi3sQUZQnU3X3Gpm+dkG2dEr06NQ1WgpXDRPKpb27L0ypYsc41tMo+wp7NewDG1DB3dL
4+BiAEdyc0zeQIot3/E1/q3I3YuEWjWAAxRfW9bCehoSvV4crcHYmvqAiZSLnOYBIOkr9K0rJYJ7
6Pq7LmiumeH187QZVv+eLn98fyTDkJgcFGQrN+cDvaiKetCZkOTKnZc6M7Lf3Q85iReohNRBXzSj
teUr/jIP/rRJof7B6RUxBVqlm4/V/AGGijfgIqP9I4nWIY0S6vnpLzPRj8uRxg6TDiclZ8A3f05F
KuIg4PVW6nSD5TRdgycKEnyCW5dqSoacDuimf7RKeR8Qi1NIv+8UfprxWVQNnXtMFfb24GjlSZHk
nUZHAQ9HXKA4bdC/d4K+448PCAU49Jm2640PTP4L//+yd2bLkWLblv2Vsnwni74xq3MfHLzDJVfn
al8wKSTR9z1fXwMUJxWpjBNxr9VrWYS5AQ4IcNjsvdZcY4YoXkEinokVgGST4GOLIU/TVJexjKWW
qR+8VCaDpQFL9jCi6SFnrlIp4xGsvZ2fZK+531y3gY9JLbffiLEr+FvotxUVChnRfB+jEJ8C4rRv
nTHXT0oLBi6muWzHOUeYCLZcQSsNxrnSSRyflWzaZROGO4FhS5ZxTAMRIf+rXMcIczoK8PH1WhlK
eF0WV5WZo2FXKRoQm+l5/jVzyGDUf+Eqa0b6HUOpONWBNozgs6KrCt4S5F56Ik+e0CNcmDN2Ae2G
AkfPkfyQQE0XnZt0UvEqiMApEIWqU6Nx5KjziTKAcZRACCdeuMXyAxcCBOpNUrxRSAWYVITNPXRg
+RFG9D728JgMn4qhLzcjmn+jaHzwDhYV2hIcCnKPRqe7tUgRZVL5q3agxraL7qa4gL6RziJxaj5D
jz8wYwV//Qz+7H2pKwzRLfRu3KrzM/rD+zIUay3N4i6DfkiOSb5N9eQw9uI2lrCr+X/6U1+HaF0B
bzgH+bgLDEiKGXzhjBg7mES7b4TfnNZPe8k64yp0KcjRGM79/bzEUi7yUq04r3hXB7jp+dk6GPLN
3G+PpPFR8rEXo5Id3PBvTvNnvR6iNISk6GoxDvvSRdYrZAVZQvMykPaFgJ6mlLw0zdEIrINU8Psy
/+sL+/O/qBHJn41N/xFtAE6NugWO4a6KKgrAqhNUmWfJG+/zpHpreIdAdVr/+k8uTceXCAdhHeLX
cypVNr6Kf6a6gOqPg8IuGpLAVjE57NA4UmxpYTQqVqup0W9q2Ex4wfXJjWmeyhiKYzXSR6j6OdWX
U2PeXAm8qGqKXakzTRt6pOG0tUakDZqQQ53AecRItUOM6I1Al0dR3LTXC0O3p2ra+l7R2IbJ89ZT
lYbXALHtQwdH1+FZOYQhfCmSt7UteTdVQmFcAxMutZQdfuy3g1VeZkI2rjwisQianaAJoAlbQuzI
+CcQm+2pOp6rz8saaBICQEzCcpvRZ2bD8X+MTKgTGnC8X1/Vn9613LMKqSBS02hQ/37X9oOHV1pg
pbu+LN6S8c6CNhJ70x583VFW103rRNQ7Tr8LZP7sBoIHRCCTgK76j5FB3QljUMh6uoNQ/RZN/HzW
VD+PSfOczhqMoSqu4P6cfn2yP3v7k3lC8U7gxuL/389VtKoYQTLkw5hXSA6uxrbQac2v/irX3MiU
LpK8PM39k1//3Z+1eD/83a/j52hSky7XxJTC5mFrJtxjkVkfe1m6r/Lu+Ou/Zf0kQo0LsY5IjGEp
rcKXUHnTmxh6YMq0U7Loehi63gmRrftEY+UqabBxKd41zNzIPk3bEYN73BVhZhA3lPihPa/Gmb7e
Kf5rkkM/0vXhIvKVK1iVQ+oBOFUSRH6C9Orr1GLVKrA8T3uM0EiuZRlZ3oDtHg7gVRABztGm26YF
aTLFN7SNsHshT22CbE+flrJoqk1qqrVxbrtfikt0MxKxfaLszjrGOdVIpcB4QwJ/vWLkRcA4p68v
ZCdsNmpKQog7e9LW7zQ87poaNz2MIZFSrTOtf+wmtccEjmGP1Ghb5F5HT/chOffAL/E04RXcwJiI
bV+GIRwrw5WaBO7cby4r5d6kRzzU3BtYKqz9YLhX/QkbrOYU5e0Ru4dibcTCYYi1dQ9+NhSCd2Gq
xrUWNC4es81RqwLcoih+xaH3N6+Ynz001mxATeKBp/WrqDNJihrdZUFcvWB0lSv3HTiKRlTvtUI7
kPC9b7Ao+01LL//s5rXQZFANYZAq/no/Mb708S2kgdAT4ygDvEd268mOVNslJNxwdoeS5hRcHVo7
3YuwNEy94xBG0c6P0puqJa1ZyKR9U1w75Og984oH9PaYW3XTjJaID7B44SW0ANXBZq2TjhJgSYMG
8evn4ieVAio1Fug8ZJobYpVfngtfGBM0lQnMIy/doJ+iwl0k4j1U0lFNOSv8t4pVSFGfMMJfj4UA
sz3LQpg95kTIfQoRBavZdi2tcJPd4KqHfotSpy2uBVTiwm/H0iO565SNpyvA4wuIl42AAUUiztbQ
Ir6vYRfsfn1S/3T8Bv2IaECaO1Mm4Z/5jvmhL2Xpo5k2spLsBjlalwTVQamZpybXO7uSh41keYWT
p6DDU1k6BfAVGMNnlPf6eIM0WbwNY4YBUCvNwPxNO/QzIQaibVJHcy/B+Edg1h+0qfA6GtvCDM7a
MHkWkvIqyCmM1lQKkRs8Tio43rU2nIA/XgRDc66R+lp1HiPPpjbu+k0aZG9NzA8FpR6ZW/o24lZg
9OyizcwDpjWofVTh/TfXVPxJC4o2AqkAAjcSO1+zmmLk+TphoxR9doWRUky9XzvSbHiii/MzGhGu
7jDl4b4PXKsHPZBH8XRuibAb+uBVHEv5ggQa2e0EYpDizf6cbYnqTRqf/YnHZUxe8IfM1n3WXEBH
hXuCs6JVEOPIdJ4WLewEJ4Krim8nD9sIdVwzw2saKwCVWW7skthScdvNGEuZipvLOOQoAXHhOfMF
NyVwAagB6UsIUHTdzDX13qhTvL6vSyVAa2gJa7EsUJ4KyrWphfcZMqSV0qrSqi/oK5mCeRZb34ye
JliP2ldfEx1PozeTdTuEbE6pP0EsffM93x182E9+pDm+kl/N75POuMUG82nuFDaJcl9X1Ulq21eZ
XB958/sulCWy/+xYEZtTQJ+/77u9VTQkyIMD1PrO8cP+/dwTlaPF28BXo3hLtJCS9KrEMsUyrrBD
ZvgIEZAmtoP5VTS7KZm5o6P4lOXjt9/cCz+7FRCkKSKiFQa1X7NqI8mEpG6UdDdEeQIWUlmB971O
/XrYMp7j+oTWVacKmHjO7Rd1NnEq/UZZ8pNOCwWCJjpzbX6jfw3wYnddluncQbNyfr4+Ke50A8Rw
Z5VcG+SkO2ss1xN1pKsQ1vLvnuKftP6ESsjpEMalh/g1+p6RY2/7NMx2cYuJZJFFOzWHYWYAuneU
kvKqnGKkM1O70XgGNqkXAA+td16R4/scNOZWzqKj15byXhlnC8DOAkKIL5eo7bt28M6hZToYJp1C
E+NQ+hZbejX0Cavq4y32v/9WZVkvVZff8gLjVT9ovsz+1ylP+f9/5m3+WufvW/zXOc5teZ2/N79c
a/uWH5/Tt/rrSn/bM3/9+9E5z83z32bWGbqa8ap9q8brt7pNmn9Xi85r/ne//F9vy15OY/H2rz+e
X/kJoBFT9vyt+eP7V/vXf/2hqLTAP9zz81/4/vV8Cv/647Z5Dn6ywdtz3fzrD4FQ1J+op2ZJ5jKs
nW++/u3jK0n9k/AO4W4yf3ORCZGgLK+a4F9/qPKfoiTrCL1FS5+L2Xiq6rydv1KMP9Fso8ZClajN
ghHtj3+f/OXHWO/jV/t56axM6QcvuB8GhfRKyPmJlIMQUeDd/vUBzTGFCPIR8qIuQcdKYsQos0i9
cH+Y1I0WQEYXtiWi7Xny6wpqsmUAaEDwrGMMX3MDUTvdx1Vt5Q1GV+i+9d66owvfb9pcPaM/FG6z
EeKvIfW7qjXPqkroXZUCwrUgTe9DLoALGQH6S+M4pxSxN8grAZqzOjFeHXwD6qo8biPDP6ZT37p9
ED0GwvTA02CsEgJdO15r1HEyWpDTllizQYPPiwrryVKPAX/G9IfDXpvs5UzM1Mryi2VSwKhrulkm
1XRKuoM55b3DK7VGolTo3zcIWyrvPy7FD7tZtvrhKi1rLQvRoWxDzJoAu4BMXRuTB4wlLvXuYZn0
wOZuVDU4afMXy6LlI+aV5RKZKH66TO0b2CPLigmA1u+TqtBRvbNsuXy1bP45uyz7/DPZsuEy/4/J
X//1zwNcpvwQ2v0YVsO+6avCFc2wcJepbp5dpj6/qGPx+7LP9RgX4NP2ZZPPr5dNltkgIXghhgmV
t/OuP/e/fCtp+jR9fPPDHj+WLitoPpWA+GNwfKEBWqgMPg72yzF9/r3PY//8U8sybBtr7CVVeoJ/
nU8xqFz9ZT7wTNnOCtIExTiCdsuWTwyiMrdXI+7OZTJJzMzV09JN/CrfLos+VszmLz5X+djHsvbH
SvPXn7M/fB3XWKWuWjXO3Y/JZa0vu1tm//PXy5/44Sj9hlw+vV/YEhaCGNhnZebG86ksayJQgexl
YSY2Wyh3mPXM84s7wrLSsvoyOwlB5PbXy9JlweeeJr1ho2U+mXe/TH1umaW99X2fy0JTQHDepjJm
ToGAl4hQuo1EQS/oqL8mWy+r3FSSS3f5fsjS2CkQWa56wcfBSooVp2sN/PgEiuZj9SqlBwG0LIVK
aLa1m4X1mYHAf2M0AvDBcLCLKeMgiFWlOE/Mk5KUZi6+uRy5mHf/nlyWBo1xUCM/2C5zy8ey4bLe
5+wPu1wWLl8vK35utyzzZLI7mCTgv+ZPSKO6NH/pRmBCk1cdqAVRaCkSSsQ1A+RB0jzRESjc5UOp
Bxr1fGna9XmphO87jqZVY+Ph3Lu9FQ6uanjAmybRiUfSnmp5yskFOnJXGfyy6ZC6pOKrtB73i/GC
OZ/3MvX5sSzLdAQ0uYzfMxrOzJ0qEgIwmCIadkIDKhR03hOSvguqUtn6QY9hic9HAnx7E07SKUzB
ZVNoVeONgtMyikZsSikcKqqmcZuQ/mPYlyHoW2ZTTBjUhrOQO4Rj4xBPbiT3DQAtE0ZJ3IG+1MMC
khdZUteYO8C+1W6asOz3UnunKd2zYrYS9nM+5ZoYlmJGQ0zDsnARSUXF2wzSdONBg9GLFghSibmH
JeIhognG96narNSdIbe2MrfRZlgFa02naJoRB4SxufGuC3Ox2mbyc2HYiVixB9NmmJ+g5SPQeFw/
Z5epahSoPE3VYzfbjCwfcVDVUBulvWUkcGIDXRRdwb8oxUbY6pVeAGXveQTGFH9m3YfLImBmCh7+
Ura6/uNGVOZf7vP2W6aWZWVSwYrqSHwkIJ+FPE+25vwUFKPCOVdWj6b/r/llqpRb5JokxsedqSSO
YHSDGxegsUnwFDR4WRCtw2U+MPlqwDkdbCP8zkw1GgiMdGudUczIWZm9INnipA7ux2RT7qy2lvfB
RGFJX6muXwEW8QvqjXyfBzDILDfOJfPjo2z3KigdF2c3022q2nRrZVIZ24EvzxsFVuEwKWRpfcxD
nGBYgz0uBrCU9Gh2EnZ+0Wa8ATCmBPv6ZngyARd7KxP4VGZPd8lOeM+Dra84uCAAyeRWjF+pGYsv
w25b+A/UARYD2Jfd2D6svynFkayYWu/kwBGDdTfI9trowrWMmyeOV6NBfY4dTkdfvJTGdam+tt5z
l867jipy1oxO18ngNHdYt1UMMgNiuYz8oZO55nBoTQQShP+cyHL0/CEY9+n0JsvrCJohwMCw32j+
voOVJtgxY6nY7sxu06twE3eqRhXcofPvjTe92I/aLf6kebuuJNIP57l+FyjbElcAHMXkVToe1Pgs
C84rcV/A9aPOraGICkM9rEhWU9s4hbLFFMqQhVVNg6NyWOG5NBdi7gXTVvBCfh8K0mEy1Or2Afqn
BC85PvOKC9hCabYh0ya0Z6N5nSXbvr1PAam2/mXRvOrdlgJKai+x5sKMYauFLtEwgzQ2PH1Bs01z
p7Zuk7p+fI1Cr1VtTzz6nYtVMaBAz9wpz70PcSzfol0t4r0cn8Fd65ALiMfAsmvSlFxf5RQqd7id
pZcjeiuZPupWBCj3Lie2+ADlQ3AHcae8RzqNO5Bg6TytHSHZeWjDgzV6kdl5Dgv5u+gwWOv+widO
e9uch45irn2cYzysoAhd7kd9P0BEDsgDrDRSOgBhEujs51htSOEu9zb6dGbKL9FEP5JmEqdLfCSs
q1xApbg1q20wuRWsovYQhS5uD62pEA6JVlH8niNrq8997qNDYc3XG3Mx0d9GnBs1uO+E1fBDpw0T
uE0HPG5921fWRFzUbjsVB+2dZ1bVXoOJ3JpT4lXfuBJEjqss3uNjreAEiN4zw4oa8+YG125HNnal
uY+EdZpS4W6D1WJnzRN0KvxQQww0MoqDbAGuPMa10XnYrjPLxogDlYwIE3dwULRe464nqYCa3Ekk
Y+HUe0ihlFAOQLTyQwJlqaLrcGb00wowP+lTEKLqGZUJq/XwNNwG1SrCGgni/lUjEzUSsLI40/AX
ijbDltP0qSDQwJc3+346UGsqvc22FRzqsOrrrSw6vXzdp2eGvhFPsuCoAmCz89C4CB/w8yXsoneu
pNMDt9NHS3FrHgUU8jDsiJKI4fU0pKsJ6CBPbRWB9SKAHziSugG3Zox2kjo9JXJYi2oE1FdV7DIN
khtqcDuLS8+i6gXgJ/SoVSSdWvOiAXER7VCfTJDsXqGbWbfQQOGyH/VgRSUq+fec2HzlBt66QAPz
COpWN7YRpgvZZmamVXb+gKscVkLE7xTdEUuHvdQwv8mHJc7MIeZmNs6to3KALbvLa/w/N7zH4YPh
CACLcoWsBsIHRxIKuHCgorll4ERmvzi0iPAfyhaHA/C+7bX86uFzAliH40IGhAN6Yh6rYssxefXW
TM9k/PdwDLT92+J+xuqEW4V04kFs16iOc/km82wqxyyaYgyEu/5MR4v80obHCefvdi88J/xcJYBM
IHB1eOxWaCsQJ9jhbXafnpducIHAd91M1wHofmRS5ZOiUNbitEAS9Yw+3Bq4G8IdJTmXBox9IQIf
fEiCxe2YbyhJwSXdSihYm9GdWOqSD1HRQSLbAreway4R1XP9v+V3xiHB/HCnrqubjJo1de9fTQeQ
w5O0Hu7J+ptorODoxWvol5jsTAQYYW+7+oRKWkbfvasT3nU2dTkWIesJ+80VKoTgrBBOmoDr1Emd
3HG8gh5BMZ8lnjUVLwZMrIAO8SPbrK5h4VfZc4lPfoPU74T/GsWeKzItYeS2ydrQt1l740fv/fjY
QTRkPImb031aQ/BuzmUfU4LBFpkRNwq2wsk2Ma9nt/ZyF2OLNeyIieahW4hOWD73BV4MhzrecoVw
jK7MVVmu0LjjCp4ElISsrAb1E9j1VfdqPnOUF8FDqB7Ye3xgQBNQsdyBSlsFJ0Cx2/46x4VbdqaG
gtNV0q4yxtkEt9YlrKQXCQHdFjepuHVOoN11W3dlG6DvxrB51L9p2MLdF6OjX2JGtlevcHebNgBE
DyP2XZB1IbdGdq7Zxpo7zVjHPajKgubgzj9FFEHdoNeM1hy5ZPMwBPeD5XjeDoWbf6temq+gr8/9
87fqvsVZ+xgBG/UhPADdtSkkuGVGWFMKu9KuSV9AxcWDeoVazIZJu9Guv63einX7rd7ozj4QQVAr
R3KAlyjkRDoAtyoiPX+V3Uf3ogK0BzK8dt1RNwXgX3UGeK0nnRB2sQ6Sc1bt0aKAx26cGFsZx7v0
jHUn3ybhBp/FBjipZ0NTRAiI9A6cAV2o3Gm6jd+v9xAyAckF5LSf6m1xgc/cLEzf+vU1wyX8t6nu
8qvNuA5d1UHlxy+h2ZW66bLj5Cr4OEvOi7UqbVx95HUrb6T7vYrf1JPn2zAz1/6OwmXEgt/EO9wz
sLKrn30eg9TNr8jvX4m3vhufw9MHdJ3qoBWOwLvz2xwj11W6Da/MRzDTfCfdpzEeSfb0gvWiv0bt
g11AAAPCZqQVQIwFRck9u4qc8ArWCYXy4G21e5EnjDARo6db6YSKtruR7+pj5mSb7lI7G6icuIwP
oOSBOK42rWWrXDRbA/ZZH7vLau9tnwRA/GfTWXlUNpAVwJ0xawXrcx7vdK6jYRZVT3VqPN4Zq81E
B2HEQYDK/5WwYqRzpm2Cx2avIdt5HtfYxrpP9fNwlh4HZ7Yy2dL7OJOxmQjk1bRBOGnHNkaxjrVK
V1gFnHs2+D4nc/LzZGNtZDu6bPY6zMpTfCxOwkN4jYLvOTpZq+gEDfO9vOvXxV5bFQ680ebRv9dx
THGsE3k0xEhahOMplgdAVBHfvjT3tGTcOlxh7N5gc9JBhExK6geHx8vpujozA7vYx0dhpznGmXYq
HMNBS761LrHS2xiP4FqFBlarXtnTY2vDWV0JNi2UaKMy1x8FhBW2ycvlMeWstv6WTsk+OXA73EWn
5qx/j4/mtjsrnxN6PUS+HsT3h/QYXo9r7z14zF7TnciVoI3RDtqhPbcAjmJzfpPdtOeZbG/aJ/E2
vNJzW6dtWSHq4PMkvmUOK4r4z91iAjOsTuAmnhqZXzY+lFfpznxWb6vH8UhDSAOpPleP0TfV7o9I
vIab+BAf5Fv8pC/LK/UWYxSbi7qVz/m0JweTsNVLEdu0PpvazhxihdqZsdPt3A0e5psOh+ABYhQV
VYxpG+CzyFuwul9hPMqRpFfSLrvgleiWb9yr+W2SrfbTIdrUtxOAZ9qye2CU+Tlvp/htue8xvbxA
VMb/gafIGQ7AhtXImV0yMI7zbJxPCyiYGKQxJn2DBt/Mnhs8TNjb6tLBZIzCpVFXbJZymYDL8s54
mV6iGwGaNuY1PdSSjSSu1HELS7rBWvNWeBHPaZd1W9sMewFnimN2qbv+btgP/CDjcXitHsGLUgq7
4X7PTjggKN98OOF2fidcTBtp4+9y3kiRtKurlXjXKw/xVtz7+3A/Q+ZWXbmZ1oornCvn0FLXxjVJ
Q7p2MNKs1znXiRZK5pWJK/c9WE7d2gRX47W4NS6ms3a8is+rA10KDRkDpjOPAFfWoDAu38Krnks9
AFZdSZPT01V2o4vwarrHfZcGcGklIPDRqOAIXd/mb7CuaVTElfbSsiFMafQmtB+8Bl96cIq2etfs
sdPB8m5lPjcXcFBf0mQtCHZ/bcW2+cxU9Rg8aGfdhT7MRz2d+VjJXHeN3VY2v3t3Y9yLt9VFXNjx
tE2v5v7Bk/RSPnGIGBWE+La8dePZdM8LsXuZ+BlBjmdzY0zDRhehP69plsY1jsTVanTH9QuV0UiO
V8O1cjQd3H5oK5CwrasL2lJek09Tet6P2/o2uaDJSy76c65rvBPtci0ccJGULmQ34AmlC2RLT+I+
QW9+hohwz4Ovoumwgcc7KNRobvBguBC34hHtN24BJ/++2hQOXji8umjG7vzdSwBqXttiy+Lthiv9
DD0FL7zoguMeILbQSIowlxmN3Ze8cV6M1+mxgYDzKj1qFwDKnWiDwva+OOj75hDUtnVNcrw31m20
5pUmX9IdJA7DTXs77BSa52rf21iKH6Qbc1tu6aGy5+0lxhTX9Cn6N3g25ZPvdod8O+3at452YoeK
wC5taRdtopvwKr7SDtmmv97goYVMmltgxrw58m3Hk3nFM+vdEVvkB1TflBAXkbV4Nz6Pz8VldcJG
79icwVg5Gt+si+Bk3EgXFfznPYCZbXo0gSuTIXt8ifCwgabK44yGm386NdMzgdzW7+Tn5FLQ1lGx
6pNdied6ZwsPYrJTwlVMFwo/jtWDGZzzphHvag/I+IZ+sau78TrcWoR3oaJ7V9FGOtLN5K6Vby1p
lWxopynOHk6+q+6tycmijWyuJ+NNHGd/xytAs/yKuD0Yp+ZkYdrh6txHkMhP+bV1z0G8+Fs6+FGE
i9oSbcWccEUplMLYiPHREnYT5kBk3kvfPz6W1d5Koc6RWAFBJ3NOKCxT0hyiWqaWj9GUWqwPoytG
IQSh1DmcvHwskajP2WXKH3sgnr2i2ksUajkeU0zcNrAKpzekG1DKwz7w4XB4fbFXCqyQECDsJQTU
WRceauGpI5gjwWMipbIuOzncjWLuuyZP9Xz4oYB1jxHnO1H0L2Ri8tsqgZmzfDB0weBb3/ulnrto
MnJ3mapr4ImT0jsyUje3juaovpTMeYWqxtVrmYwbMeQt0NNcJnW+R7q6kkMKGSj08s0KHxxfIUKS
Zdf5VM4wC4UB7xSRTxqV8rJSiQ2GOhEHaV409EHnBoFUO8BWXqRGJ/qChVYU0KMuBp8E1TDMnXIE
JHFyPhY63aD5iIlqkREQIywmtDi08OPAIRvxw5GM8czNEC6I0e4qv0poODkmxVfgo+f3QwdRvo3H
1NasOZdizOmRZbKlBsDOQ+jF6RLSXWK8S1x3mTKWDF1flofU89NtBHTXXT4wVS9d1NrfZ5dlhdCG
u4pCfD8bsfRppb5ym1Kr3G7+WGaXD7EgcNX1jMCWOOjyUQhCKa+XSd3zrpoWW84lLvsRq5UnGR5U
GfLZB7qwC8EwrigEJeI5R4bHv6a01if2OS9bPr7MLustm8VCQWIjzcYnycwJdNdvsVi/iYNpk1ul
AYhbHlWR90wj5QepkWXXqo5JM3vUDgQp3dESK7eUlGEb5dMx9UB/+ZEjtwotkUpUvJizOENNZm+Z
ik3rMGUBXunTcJmLegb4vSTKmJat0R0kpb1oy0rCiYl65EkuSrckqk6MVL9D8NvuP+aWLxAnGE7o
E7P/YeGy3cf8MtkNayszioMyEXNF4MNrhSBy44PngXGpBeTGlull8fKRkat0k/njc/bz2xLC1lB2
+OT9tcby5cdelBYbTfvzKx0Jp9nieZiXhmJ3YijZCEK089AiC7qS6zEmytCBD1Z1Li/PoJdzbwtq
J68taXjME63a5pa6//xumfIL1jKniXNYNlCoH8Gtad7B8lHKAj8alo04SRSd7CwrLRsRvcZLQVrS
iPPqg5Gw5seuPpd+zC8bLJsuO42MmNfwMvm5v481l4Wfm39u87H7r6sPmp9tqqq7+bLJ8gd7g3qv
viKm/bmbz/W+HtkP8z89ss8/XWr4xstWROZ5vm7LLn84+h/O7mNy2dL7vMY//KWPyWWFjxO0WsaZ
ekLU9vOY/+M1Wf6yAb3w+4/3w1/+PM8vJ7Ps9h9H8PknpqepUW9J0z3Wc1Ijmxv/iRqbj48vy77M
Lut9WUYOgLjWl91IS9Lqc/Vl6nOdZRe4+zIC+1zn8+ufLfv6Z5ZdfNntxzqGMl035Ns27Xx+5pKL
9aMxx5c3cpv5Rd7O79vl2y+zxpLhpH3GU37+MJcs6rL6x+SyFFAeOCqt3f5sF8say8fnbpbZH47m
P2735cD+426W9T7/0rK/z2XDnAVbBDX/X3v0G+2RTN09oqC/WPj/0B6dP1dj8py9/qg/+r7Rd/2R
of3Jy28G1IlUvVLYi5bpu/7IsP6keABGL7CsDyHRv+VHivUnJXBIYimHUfSv8iPk/1THkUZWDdEQ
lf+J/Ej6WuxmiShfZu449dcUM32V5mViG1VpEE+7Ymr7udQRYapa0zfA320UEBINFK/FKOTtsrQ0
aBW9hy7JMFdmSSRk1F8t6J5q1hCPNKLflMtIX6WLHJyhGCaSbU7zn2gSoI4BhhLYgAp168qGCgyt
wzNGa/oLEB4kUdLqblSpTU27rZQaRI11pf6dePxr4SMHYVJWAtdfQ037D/F4A36Lrlgw7MYGzZTI
S5l6OFKxY8FFMTyKiMlk+coRk4O3lyjPGPZ1BJOEezHmEJFCwU2VbnIDs8KoUW10LyQsxeQJgYBK
fwrrdo5ZCMzfcftmceXflWXcXAAaZFBTqikz87WWsm1HM+xGo9lpCmEpq73vjKQgiqvsEjqmdjTo
pPTS8GAEkegAydboYqw6fXoMRc6yEZJLhMqdvVzrKcZpWowqaCcNYmtZhVUOUlWB9N9J4mmQg8oN
LeRZnffIRVLgmjYHI+PPNEF41ZD93hWdFjL6jbe+SDwhbeXRlksz3JEmJoTI8KMiEDO08hpR+7ga
qfFHAYwk0yyuZRBStqdKMUm72d476tejgTO75RPmFjGlwnLEzOJz2j6yHmkPjlbAjLjDgcmUIwzl
PHS5WkbctbjxfeFSGHysUnPWSVKdXybD7ibWTNsI5V1ccfKJZ5qk+4onA4+tZtBKx+joyqci/ZpJ
ix0NBwm9DTDD1uYrOa9dUeuhR5eFlVJzOLUhZrc+NRRFhdmmCtNYiv1DYShrCUttTMLxK1SSBz8z
Qvxcy8xOPBUjI9l/t/w82vdpR3jT1IKt7LVPfq8+oIqTV+V8g3syHVlopiJWkyQaLBAhfUh/PI0P
kHy+JaIaO0pkxs4o+BZIrQs2H5FWa51dymWPKeSI+JvkOkqRaRNGd2rrl05oCNghjjxVuXJmRHJM
PrS4LKlNw2iTEAz1oNvMIm3rWWi96yfGYUpgXqgqQdyyHrdNT6TNItilFbiyxo1PQqyQ33QDg+lG
wCwH1jfGMYCTlqdU6MR3UACr2uSP8Dj4pnYqVUb4ptHf13r0pGXBkTGPA6n4qUJYrpSE0r3UOlH+
QhQ40OzCUOtVRVpw9Mn+sxNG7/6hx2QmrCOiNEp0P2jx0/JNKvEzdX2/GTT1BipujaAda7uJWiAE
k9jxkpnrgg7OhS4QAujrW1XEDXmM1DvBJ66uewnxfMph1QwSUJzhT8a1Mwoe63IK3o3CP6Pg9VZW
zZUuaHhEtwh+dNNC9VOFG0Yy+NHJpORxE+0FoAUGjUdF5c0qDsqjJ3EjZozwe0nHwUwlN5hkItXm
WCT2uUSzXJjOcgZ+iO9pno03ag/Rzbe4U6OKwKTYAQ6af/epU997nUBY1Z8pUX/qpzSxBamkoJaf
Lo+pAqypdiloliqhjq97QmTe4ED0N/ZZT4mxh3NtprTiylSKyxp8wJoaOMfSvPMuZA+jqWaOGpfr
Np9vjM7w1xaqkZXhp1ScVHniaP30GHWzu6g4+4sG3cUU4sFZD6zvU4UwlfjYa8XGK6mtt4TxopuS
u4jCc1fulRegklgejGO88dP8tqp0DIL6NxySinWRCLgy9/1dNmq1XQiahKcjJucixkiRhxwhV7h7
QwtIKHylWzxCqO1J2JAB664SSLWWtcVPapZEA+ZmPBcpVaipzt6ImDkhWczPLN2sV6iDCEXkjjHH
U5bGr6Qu2xY8+cIX7iAqfWs1qqDB7J1VJSnESrKNBqMfq71rJVo2M4LDvPw2Rcv9kVvJ0ziJFAiZ
2xyr3rKWKfpoeUj6MLJWBIPg3unUk0iFdC5K6kuV8oqIk1FeU8iwakdcxqOBxzm66ADJ2FHD61eN
ebSXXwR8MXK6PlhPg/CmDcF1NdBGjHiFmipHjWQhtcMd0EGKhn3Obs5WZTI5pCFh70Efb1P8JtHz
mKuc4qa8WG5TKtxhTsJjzjEuNZAJ5LcTlSHqOLs7xE+SUhbr5Q/RS+GJHlytVQhFcLNvEzG8q83y
QsFXC/NIfnbeDfLa7/3rSa5DO5t4NLpaW0nWc0T9SV76D8stMvW0Zonov9c5BmAJCb9w8jem1OGC
GV5T9WGSmc+erKTCq1SK32WRF1BR8/Joo2Eg6xbziEvJhaZR8P1/+Tqv5baRrI+/yvcCqEIOtySY
KYmygi3doCzZQmw0cnr679fw7M7WbNVejEeBIkEQ6D7n/NNAJmcb54g1VKVguTgINGEug4coH0A1
mGJthB7i0TuGmpjDzjA/Y8y6N3hLKmPx6mZFxNLhwyp5D5xQX5/4ZdeDI9rf24IojG6KTuuFGc1s
3mmcf2lRooca1I3ZYvwul/ajSyMGxxg6EpL2tF5FVsCygh7vp5WQSd6Aj0fsErrJx1mrC7wlAgRl
sLjOpjFs+zrJNy4W+X7PAFw2XNtNxkqmufLdLIJiO8X5vhncN6VLC0wWFaGWaNksoRBIE/WZFq+G
B77+rhLVOY/rzzLxAsyWILOQ30VaW73zBUvxgqnA6pOudeqJBjhAZfrqqleeJXSyPn8QVvlesa0i
cZo3GfTAgTAYQm6xNJIViHQUsCTrGCSzyPPB451HHAOkpThm38nqLCQ+68GwywpIPfuFUwYXcVW/
tJzbyLeardfnDNkdvu3MGIer/t1NoLTaOekPU6tvU3I11x3bwKc07IPkd5a0e9T4Y1hgJA6Ca+3t
yHkZePfh4Iv3tQ7QJq77SWeb5DPZLALKVl7ez7Hst5GH8saavnc1m0qWW9zwbf6VV/1bZXs34Whb
R3bXGfYV+nfCiGH/lNMzOqZ6C5vuXZu4uGavUqXzdZCT3LHVsg0y+MY/DHYIC5m5iFOpz3hhZ5wD
zpmlxz+HlNAqVXpoFVHwGiQWjV1o0Smksd37JOAtDfrtX7cF5zQ1zQMEymFTtZzcPyWIkZKqWIuw
DJRAseWy6OCKMfgMELc8VFZ0cE1rnyTc5vFYPw3d8hq4iGBtyOn2vZWXihtIlB029XC8CFdEkHO0
XbhBLV6fjKcYR0baDj08RpzgStb9XGu/aErQ4hXcKn3U5XAczEtlByo+bvoeFw13pFpWMQKGqlBx
dhpZvZP5wOgNJ+Otee+2wEhWgmuGOhdtr8MIFhGLDxauW80bN7GgvrIcDiGbztjFDNv1ljXHaINQ
q8aNhntZi3ky25t/xT52Ra7NQopYVXHQfGfbOdrvwMbNMe+nY77UaKsiVepCcIyZiBpYfcW29irH
4svz2VqdgOtHpho51sEX/cbeqeCQNGzBc2n+IIGEaBHywfGaapMWza3ezIdF1fGT3e5FVzxXWrHs
rZk3Wcr4qAxxW5NVWUOPRTys3HezfQwQM7Dbs4AOc4rwMsfOxIX0aAoumLIVn20PqFGjf6tRpIZ4
cl+qzPmujAcHa8HU/K1VCzsmuJfUl97WnrCW6cdXVE04dAxfUcGtA204xkQUYpjPmpSY3UNHoQcb
Ofny1euLIUcbD2qojyNkNXHrm+I9y8pbpX0UU4o5WaTMtdZ9VN66ONGPHhCB7ebvRV/4YSnZh7QG
5m+WAGdJ3dyJ3r7MqccIeNL3scG12loCcYekRMzl+3r5BYONTFILhRx27lL/FEu846a8w9KHy0jV
c3ISt7UMSs23YiRCdl2MM8N/XmuQdRHPWjZXI9MfIwu6Up8DTup5g5QPW0g+yr5vXwII0jBRuEWs
0n+uRHqbyvY9q+hqzMPgTfdT8mJVRhgvlBlBzO4sdBVQ1+afa+3ruTiqRzDpfEu7iIEavFK+bawH
8CHT4gsXQO5uCu6izd8C2puNMVBCunp0Tvv0KzXy9yRqWC9d8VhHoOZE40r7bMzNDSBoL3ugp9Kn
086yFmpK3uHZTYm6qOV/yXFerqFUsR9RbfhYCHjGWzSwwDbNcExa5z0XbKR4/DwVQf5YZpzrIS3e
vRaKAgwDy1K9OzTe0X/u0+B5Ki3WyM69dLPzvu6Oi0bjarr9vRjB2CnBaSjSLsycm20X72lLVYNy
6BcFSuipKr4QEZwQ3rJ67+Av1yAeboOqGwJhU39CN/Nl9kWVSBvCvufYebKZeUPYOPOYXF6ZfFAE
1NemdUkmoPiPU+enWf7uUxaJRbpY4hMsf6i0/Pd67XvumB7SCJhmfUSRhja18hZ6udiWffskSDPz
SrW/5AtFS/pD1QvEFjwXPk33kFIPW0pfpM6NPy53KcbRgOHDh+ze85oNc/2Yl+Qx75GnBlm8EAOS
3GLDP+Jscx0B38K6L9/NlmNtzOyQ4vUFLy7AAbn9RAdtzEzmCy37Ui0S4m+1oD2NC6vdeh2rfbi2
7aM+c1iip2zPxW0Y/etoPM46mbZ+Rok0m/1vSs13NN49pCRrL5ziq7Mgdg3DvJsb1eeOCeLYGECT
lg94bvo2kpGG49K10kV6V1X5Rav4IGzp72t30Y5gQW9W6rx0OnyxILj3CnkrXO4vabQjOeXFr9Lx
hgNi0Hz/kOssMfXwnC7AyXkyDgf7pKnmD186Nhtp6lAftgvYntPtpgXdo+mV9iZgdo3ePVyLSjUD
MFradelg2mIb8Z+mU8Z7F7EnZR4FoVGlr7kT/fDkfO2tasAgm9ICY6QXlw1yE3jaRP/FJrngzCCF
TA+1bW1ljbSsSo1rXwV9qEcYjdeGFhyT2Hooi+BriLwZaRkoee7k++DDlHV3iAbumj5GNAB4sp36
8spmfY19RYRYipOpvMqCZuFmd1xFLZ/QYyNn1hG/UVJEz543nOohg8jiViS/iO5pRQ//A/ubChmF
Eu3oRi8FGrxpgXKS+QQ8IwbAEd7KmvN4K4tE6rtB+MY+wA181T/8/U+l4FO9xPh6M5qLsalimYYr
RqyP8dYWnnOU5Inu7Xp4sRTsuB5EZFKsHFfodf1hH2GdKj0DXrvCXoshfUDICrd27ofzQCF29hx4
LrHl9VAhlfZpRYzXf9A97tLCT45//+jPQ/B+RE9jKhx6/ZW2js51M6UDjiBK1KCrf//N+tXfD/77
F8O/JRXrz9Zv169WScX6VfBHIKVG7OsP/37M3w/8x8/+8aypQAM1MKn56+2J9U0OjlJ1/f066+G1
nhdBCMqhYv/7yCKg80RhAobQmhb/GwABzC5s8Z8nJfglkeWcLFnPZwOCemK5GrHjurBxhV1VNc0A
bmoNY9Rech9Ydf0+9tzHvvLrfaR0HkHUmoexmA51V/ZnPXnvOzA+zuV4jvq42k5tNG2LpHDPPdHA
GID4EJc4bue8/nD9p66J0bTiDFZPbBG+ziCJLi7H4qudvHNcoLlYv2I59c5ppW/NqTMw7W1vHXTh
vZxj86w1FeQWBjLnaB4ezTkgAsqlw0R+/Zmz/1YRDccpHiDpTz3dlyd2riFgqhSCiGY9O3Df8gZ1
WhGhoQ+KSFyRAcyiRJG3yzwnNLfC1CywXwrNDX718y6brTPZNTWsEb/dxtGwNUzifRxXuDs7S+8G
SSt/CpxFJ/wkgglr4koU4XVskuKyD7AX65J7pyUvNCk1iz3aPHOvWtz0KQVES9c5OM9ZPjxWAxaR
Rlvea34B66wJ7iOd/PT0Jdbj81hgk4WDAfZ+oy/C1liiI1k0+1lL7nJ3vKZtin+b5362UX6rECOD
9xn9thsWWhoYQMQfldvegTC0RPHDhFushVZi0bCB02R/XHrzqffz/DIWacxG55d7Ull/m7P96Zce
tOJa85g7iV9B28MMqrvPGju7Cax5qgEBNac6yLS7OVl/31YGVbCYrrha0q64LLy1MxKIZfsnYIK7
skMG2xIfXVrjFI79r8KYh28tNIydZRMUUwlvh58JpCUuCL/wkDgYxWlyRgwcYUw1hSUfJuHVLNVU
gHPsHUWT4glS4ZEulNWH25Yb9Ps5sx0S680m+TYJ16VoySEeO1CU5wIPzdiGVJ+0+EKN/pOjvC0C
fOPNBOOOcrAqcIIY+VdLlCa2k1t83Jj5ivl+EJpx9LIZIwTi/GpoNVu7g3Dpx291TQiO3Q4XhF9y
KwdrPuHHFbbViEoUeWFkDe+GDWmYBMVwDJ7MlDE0LtUXcxwM5rbjterQfnSVr+PFUx8rC/9Q4dJk
VlH3iyOgXzGi4JBbiC/yOCwHXPfrNEJLMyY+3pkHW08I9NAhjSVNx2FkO5ESDBmnHX7XprzPF+86
dCHGL1T4WCsyj9O3GVrpQe+cU1B7oTUQNd631Set4TGuzHekzj0cff8Zbwp910ew3KKcGWLW8FJ1
umOcmuzxZLkkaNfvB2bXXEDY4zU6cQx1ujf14YiSNvRGae+dtoOD5xhICgvo07H9oI/Rvmw16NQt
xOfOGl/dLrkxRnhxI//QWywWblLfpBvcCcN7jiJGIo2PhtRIH1ptnJ+1Vv+gcWWk4maXXpPfjaRH
vOD1t6qdmGUZ47awK/SO6eCfyqAmEwwByBgk0JUwwGeEeu91ECnzEV/urhlx0JhOdCofjIY+kiW7
GwzrohXIQtLy3r23k6zfNzE4iTGmbMbYJEDk0goipFxFe5+0x1bkP42ebIy2jblsIVG5xn054Q3Y
uYyrYhdpSqljMUZdfmxq7/sMpP6A4H6vpnOlu7SnWta/RSAIk6cyWsz5mpdMEcQy7SJl1A6PpEGs
6d4aq2qONcbss5k8d5WAXj1lm7lXs8fAeBiH4W5WlCOcVw9WmjdbBt/cqLBwncw/+W28W6LK3PTj
ku76KkHYZG8XZgunxGkPUY5Jf1lkyZ05zqds0tJTJ/Lb2OUVa6fR7yTJY5dHa7CdJy2lO8tgKkUJ
wbwdDup9TEZUN7uvju28TOXWj+heZDvstJ5MVXN8nWfIxY4XBoPrbvDFmtEMHJa0/Rktd47Ingnr
OrDUPafjuMW7Bgos7qaAewjtcVdS0qLaOXaudQ4GeRbmRJCrFmwUvSWXMXkhVv1UCfRsQEHRfMQI
b49xAwgHPaIA60tSc2tWA1GCbriY3k2PaHFyNjHfmR6LNvm07AGRlryfcezz+3mDZKGoJ4FVZxHm
RrqtfURnxHTqdv+ZJROziVqa204E1752Pmw1y9CYMDJaBynRkFHtQMnul9a8q2T13LnGO8GxD2Bb
7qbtTtEgPrAQOjrqkjYggV0HX0uunbR2Gv6oYxxtm0Fcu0qyW5ISU+wmvOPTqnkgPvUuqfPnWWPZ
CKS8y4YQNs1HYlIGm3VzLHXjdYzNR8+t98ivccuLZ8ZaDgxjg7Icf8T7qa0veRaDA/SE23coAEey
2TAZX8wfxlTdjCK+mun4YLrMDxyPQfsizbO0uzAtxKOnF9cG9ZzXscVm2zjL681iIODIE8ZUdraE
beF9s+i5NgP3ZbFMyE2mXdY0r5qOsIh5RGnbr+qjUU9F7vmxZmXzmYyZzV3m/7AJx6ZjxxOqGd4i
3/2cau+ZNJgAReM0eS8FH0c/VW8z99CIZahvkEqefDiYCgd+HEaFA+KV4GVVeKd4cc+VJs6B0YdG
XpjMXMY7ZvAb2zb2PiPwfupOGlKxeZChxei08OsdGY4hhuE/mad8m7/NcUHPqGd2yMQTqwkYxpiA
JkvwTRMgFCxL3aEoalrVy6KVkJQ58XPBypZ6j60vfpZLfO7kzWeoU7QN9of1u5YRLGAl2k9kvpsu
Y7JEEK0dLgbONiD3d5aGL+9dN5nXUcvZAzMM4Yw6/zY5829mYt8pVZA6Vp9NevEzLsOS7WrL/OCE
42i+s8VlEhjnYLapB+1lWWr4+UYOPzj3H2cGHN7oJHTY47FvbGtX5lm9LQzvZs+lvu1pJRmKimtE
8ibTEefiMl4zoMFp3MyjfekyH2Pp4p66Og5nt11CgtvfSaL8XU3t1u3aYNsYMeIyY1cLzblMs37M
qpLVoISH7kLH7fzpo83rD7dl1y9tLkI9B2J1GCpXV+LBd/C2kOrOYUJcwNSOX8mAeg3fsG3rmBG0
+Io2yonfRo1rbVwMgFXKgykYd6OGX6vwnSXU+454bC9pN3wcJ83LXqyZ/qgW5kFMyFjypET0PNFS
iaZ4tUfLu6Akr7AR+MaE+9HVLGubFWz07sSM1sz55OcRQqfxbaZIUpOXHCUfMqeIdhDLWjn34zHT
9Es25faB1e/TMKJXJ9bSA0TCt550JSTZulIP9+8SADWZ+EjTm5TLmz6V+G6V7OnEyl/tURwcjR3b
tg+Iqb8PJtfImInvfcDgNMekbl+mI44+jNvYXO/M2eKaH/u3OUn2vV4Aask62S4QH7Zlqr3Ehc05
KeoXbZjv3DR5ETrcYdObNvikNBhnoBQ1ncPomlsxmw95xNzE02M4zbD4gUHSDeZWX0HAXCV0wLo2
0k+eaye4jcJ/sZnJWfmHvVBfU+u5HlOpWdAL5yJ9zEgnHSNExGb1NiCIRavoQ5RfQF75b4YXQb2+
7UcTBG7cu87wpIO+kwkx7nEPRDWTMhWrS4Zdjs0Y1t7oyOjUn/ns3eZfv0uRStuU9w1hhOxygM9i
23KB6LyEy9OrZ0vxGK4r4zAkPxvUbP/6UzOpWI0gi6iHBGBXE9aHvJx0UOXxFD2s9zxC9OX1u5mn
o5JX35pWGVrpy4JVDc8b1/PGVB7GPDjiNfoEdUNkoB9SRzVZJda+/TbNn30ZNpLBHLOzoMz3BhtS
lbhhxdcWvk7r1+p3/FdhGR9w5ZCkhUCbx1CkGjWya4wJbP0D5xuJ+tJK1v9XwLt0FdBxDo0SdyL6
Cfh79ZCKtFj1tbodA54nK4O7ZmiPlsQrknDGB9YhqJLg953+pQ6shKIMRMmYNx0fq8xkNjfsO/4C
B+WAbwcRMMIpuXEOlY0YiR+p16uS6pzIMlTH6rR1sVtE9G7hSqhevGr63foGAK6tfDqBJU81Wh7+
Vh2XellNvR3s3df3znPUziGm21J/nfj6QwOSbQgmJjy0GaOtOj3q7alT+K+3GnBU5kQ1x9ysXmgm
UNilAGtysnes3/s642rjZy0I2OyJUH2tHiPB+3X3Q6dtsSUjDh7a5n8eTkrpQU+jbcTT5dD1fbOD
nU7RjgAo8fbqRzG/lq1/VA/BUz1cejoUHFVto/hUT6VrzK4Njoah+9w0H6Msb+op1WMCeV8sD+oR
6phK+Tu5/9dBxfxQHXAsnZN6KV7ibhwyVupll7XG+nLq6dyxx5vs3mpylK/zt2A5jgkeGEptUcqr
aMhbAcTyVearyWCxgRnfWaB6RNJtyr6pw8EE6Yit9AsLzmeLuyrDT2GzaG51SGJdY7ufbyuAX3XZ
F9vtszZxuQoHqU8inuOMVE1d6McexNwcTeDgTOdaYhatl1yKftLdZVE0HaAjfFVBe5wm0Gwi3NJ9
mUcbd3Tqo9NgB1ln1zr+mTHQY7MxH+kWPsQwCQB372GlQdg1F+qAKEONb3sFiuAzYku0V6bw2rBp
Z0kj35YnTMQTUyQnKy6fIIY/R4sPW6cz6JvGkXFDcW7l8Kj+EwEc9ErRxBQVrIU0ZJLMsUc15bUg
WGwi2zEhgDka5D71PnGgrLeNM3/vogYRu8OIWk+ZfC9UbI4F3cBqvBdryd6s0sP4o27IrVM2hewQ
1fvsdE95TD20OAzZXRO0yZrZM2w0wZp+8qYSCyS1YTWZyi+pGRq7FbWnH+vP67gbLy4eKVMv1MJG
iCvh2WBVCoFhYFcg2gSPSa3jrNnpMWhksmXGyuXNUHgW863rERJkhbyLiTzduAoy0zsYFG2Zf9pN
2u6wcr8E5sjxl7+lj21VYxVv8Cd2utZRMQHun0YsH3QBgGSmer7Vo13dVd/LyijJyM6zEG0Ctrb2
fjEAWjq/lxjE6E/YRoOSmcV7JHtAyBqVsAIpZByRz23R66zgJLXzsfSYHZQJg24TXh9aB+uwRB1I
bME2TMgJvs/zwXJxDDCn4aJXhX2qGv3SBAwj5jG1tqMCMx1TXtcRfnESksNcmVcSqthGr0b4f8M+
nXDZ1SNm2YaCoUcD3lshn+KIInW90H0Pc4O+dLG4CJydPUX9XtDJzJhxHMoW0K8UVUuFBe7cq0u+
0jyXfhwNtlNf3dmxTrPGp9oPPoFk1I0a3hOlM493mFmGwCrOg+6dA6m9LtH0mfqoxNMg268vXU/w
L9xcQ6drlsl2sOPypFNfO6XKrbAhkUyWvP9FK6j6Sg8eIzcrNDdFByvLu2xJx7CNSRhJuS5G3X0t
Jr/ZViOD075w9kNA3bKkD5Ek9iOd+Usvc7aOTkUFI+zZUsyMkTU6w6p0wlVFMRkOJakxomTUnIwe
grU5Olu2WYR4RxY9n2363Ykk0jumGy4urvvSSMrDOH1ScUpiiWaSgkp56dDgYjf/QzcAJ5KxuNIH
OtjuLPm+H8ublchP8O5kA/Mm2CV2de6j+ta3ydVwsy+/uAsCSiNcZmzMXpk6q3sh6rm2NYHBQzzi
8eOyBhjIyk307aGhd9fAOGGea+6mBPaWID2esERYFiucqgDFlSUlJMdDkbdtl/TdHa07g3rfK6CI
dCPlUYesEAoZPhxsQ0Gik15AaWSjeEB1T6FXpJhrYB8KXLSCBk0BLkf58Z4rN1DMxkGQ+E635c1Z
nG8CBiFgD8ANN3Bfmfddb706GQ1cqR10IMd8kNfBrXdsB3s9c8F8xj7fRx6IgOzLTSf3eXSbdNQM
DXadywIvrrSoytSLjCDRZWR8Lyq03oXzlCfwgBTLi62D6hGwbOlKpkPcwELFrRd+sY+E/lvhZysx
ZxlYh3nRi2PBm2BWfBfPETgtPZqdkKqQXuk9mCKpPneKmb9Zg3+ps/zdNMTNqrgWyiBBN5yguwPU
NvvM2xejx/08Ec/S66ETseF3S9Bf244OVJ++J3H7lqgxkDPA5MH2r9ng0E01NOXPxsKMqOQdNlM1
0ZNY+TZLYrbsGGIlaS6/IIihnc9wE48ZkWkxziJU4H7oNuNx7HESIp8zuArN31eOebXz4RtO6imj
Qy4Qd+BNpOpDsqOSMkI0O1njdeFL66lqg/oMyBamsp82rgHTQ2ZOcSKP8sGSznvmmp9V336gy2LN
X6gBSh2jhYGPILDpL+ItGSh/YEa8Q3HiMBtIdVh2wunpVChGvCGwlhOpYKa+oXuwe3+P5f5RAM41
cfuaT8EhI3Zz23hg2l73VWb+8x/y1Nj+LKsvbXxM0aTZ/SXHlxqLIK7iInXvFtM464rW2SqmJ1mV
YZfirpNUA4SatoE0EpfvCrFzFcg+IfDbYZL4pUBB169eW3N8yo2AYQ39xjBz9TIIxi68ch+5br6V
DdpPDVvdFTvDQXRTyeBHMy4/xokFSGZgn3WQsAgbFZYm5NH8B0H9LwfK/yt7cQMn6lr8Kv/ph6pY
wYZLY2Kx85DV/A+7/MbkRoMDi/tLBYdi7ldQFOTX9zP0vKXztEAOPYqWMaKNvDlbAtTT3OpZz0lC
sPSHGqhjMwe7L/lSXKU65WqQjbxpisnoxZRFUeCd1u+caFKXe/HOOcFNJHYPZtK5d7NFh4PcKyt6
+rcBODJQAF6NQo4G9NsSc97+9xt3/ptO/udtW55j8N4DdWL+w2kaGpcUVVZ32DA4x4KFY1qMu8CD
PKqxNW+W5i6vvuQ8+SExbs6m9g1rwzPBuZAZNwSdHKwAyhUJ/25WNJ8EJsAOZOmLIuRn3aoCbAk+
/HqAcOLve4ezt+6iDNi2OYSCoWBbMxPxNDQRNwIU5EhLv1TZlKjrlKgV1gSLz+MP114RHMqSURCq
txtV1tvYsGKrFU64Ji1RMpx8vU6PeXKpftfp8tBohML/75Nm/dO7V10tvFHTcn1yVIN/njTf83Nv
0Kz2qKUWBLgqel7AKEmTZC1TWO7UPHUmsNhKplzpEaAuJ2kzjlNbCw3L1ZOByxqkoSXW7uPa3K/k
mIWo4s2ysHh4Lk4xRlpc8q7lzLlcQomePDImffvDZrOtl8EEx11okRS5IR7T45I3j9gns6kmp0aS
BMZQWt2B//vte/99zVikEdmoMHyYjP+VSxL3dW4Gadyii23NfYrHWuTHWw9rSWa5MfjWkMLcZq3Q
TQKoWz+9rCQ9zeKjTIUigSs2eTRHD05Fbnzt7Vj8jjgtbskpPbUVFMu1YJjq+XGCaSDVphLb4n32
OTMlUaNlIXhBg3ELHAjWH41AoRGMCPOhlTrkIICliMy+ikrHGmBs0Ymj1ot9mFTZBMOjwBpBJ3Jk
mVceUjba9dlpK0wyCJMhGIQGOzECvL7sk1RELD8eqq1RAANZjI9SWvBD0MD+zN/1CO5RPL/kUBMW
r3XRA7C7AldVFOQ5xlTqqjAxR4PHzQDMPtUwscL//YmYuvffC5hnmYhWLIQZJATp/3CMd3D9rop5
bI6ZJJV2oFg9dH42hSYu1qIc793FtXDtwcWsrPuz69Zm2AzJF3ty1UNsNrv4ZVYXX6V4VmVdXrCm
viP20SVflD/S0vJ7Y9L8l+BXfxal1jjZhJG2Q51hj2v+1Mfll5fG73DP9mObPptB8eXnLBxCe2Lw
wYbamGAosMryxtW3rfTuMrvHf6CqdnMd8Xm4b7XicZL1l+60IUl3yVzshKe9RF1CPlTVjw+BN2G7
1F00zJn2OdpMvykR6RsjZh/QXfMcT+8GmCThqa+DwMcxGBp+gjlhNJphKuqHllndkUTnnMKrxahB
tjpscrizYTUybix0sWNpQ7wh3xUH36tdhp0seIoZttLZrA4GumP9UoTYpqBGUkWa2xRfRRDvO5+1
ybHZGlYm1fp7k0LOarRHfYi/SlTgWobnttn+WgvKWFQ3VwPBbErsFladhSJuNZ7zjIXmVfXFcZX+
8LLmFMjohZXyXbWmdNHWdlazoaTofoyB8yPSqzB3eii9Q4R0JMDbKCmv9ULFFWjUCIscVPTMmyIG
UfFvbaIQ9nAYv+xheqyFuJh6gmlCBoc+xTdxXIJfcxm/IgE/rkzVLvkp4/5DM9VzJfQQmBd7JZII
RwiC+WxtN+RcKUsCYqf3cqfldKJpXV4b13vONRi8itWlKs62aE1FBimQ9BZXv0hOfoxLGcbwimzc
q76jHLjpdEyScWOqjykcUp8hgpcw6lAEOjsBdspJB7RLDtdsBYaMlQn33q6eewM+f90OW1+1wlSy
uxZi5L7trUeik39EahXyFl5c7+rXtDZ/rDd40lRJ6JTTY5KhHm6rGAFMbd6qjMRbLEkxhWHwEIPo
pX7z3Y/Hm2NpLDb0PRtnzA4OPbmvESlL1CHNc0BbZHj6t6mW36pU3malm+iAkjva46Bl89ejggQX
O3rWGJ6HkWFsG6sO/rTdncbgZDAYBeDvdjMU/VFq/GGGm0E6Xvv4J5N+TVsv2yS5GEbD7gFmVFj+
pXJh+GedlV4aTrK9VJAkyvLHKJZd7SNky0eAa5Dxlx6nyksPPY2ApO045uktM8fTPPvjUZo4w/ge
IWfjMkR7BGmMLMgwlOXAfqIHzsFekptDb3nScrcIq0gHAPTH6zgvH04+m09YjeXE/l21BC3Ygoil
81584g7BYATuOB0TpxS+p56IsPGqjvFWyUC2S+19mbTmdjStYUeH7oc5woq+Lw5upznA/70IZTCp
KWlHp2oD3HUVxB5ImuXRa53dSgzqkPXMeDrxSewmJ4nOsMrOVl7V+1zD+3VJ3bCZdAsrj+XOZGp+
SAYNIktZnkQ3m+clWO6S0s53SGBuWm/g30XyzlYs+WGxcaK1sh/VXNds3nW8H532azL5qaMxY5Ck
7J6hpFlnz2v/+grY0MgxxNBM/XExyOCGvnasdMsME9d6dgO5nIPuFfdYl/kSVBQsQ7HcWr/EUKno
u/Qgk3yCr1hrF5PsbCgP07GOFu2Sepl3bpav9ZtW/WT9CkUdIGhjQ7Mt52zHPu5AAPTvFsjrR9v2
gkvUL9nBL63vaR3k1ynG0cpaRBgYwgGamvULQbN3ePFAZxmxBfW87FhkhYFypIduXtTiUmiltpWD
Mh2UjnNJBvMGic45rEe5HoXlkd5TWu2XjOCwRLLE7SlIlcvObGwj2tCtHC3nIHDUNOM5OaH/Bt+p
82sRZcHWSXk5XaaXUtcJ0CwYnBuAhzvLgMfbwhC8+OK17qHXmdiL5l7jXipVhEQGCQX+RI4DYrNH
O+664+j4B89gpJJTdwK0TK9kUOyXdA4n0/xljVm+y3qzudh111ymxPisIafvxYSTZFJhagZDJt6T
0Y0l3WCcPLsEzGFKeBlN29tmMbAha/FTFPuveTqkiOx06CwRoiOMycijwcHVyi7j/Oh0833Zcrsk
gXEzNVoLJibwB7U2O05PcbkYePWeFw6gXxD4i4wcJEhOw6E1inPcz91BFy5d8mptsbr99pGFVTgg
yjabjVsJw+kMwT47ZTKCe4xygRmhkXdn2sIckQm2y4KPxMy8cH2OGCoviZL4zpoekZ1FmtxjrKCK
FUagNGM4vFKala1xXhnAeYsSRcoOZpZWbps2ZqzuJcdVwiW7jglwPnzFLnwdCGvXddUqlTYDevWv
InFfsGx4WasL4l5lCE52GE3gvLhrfwwxbEcfuA8md/HuE3aUL1MX6krP4EgG7ZndMeXZrdToYprS
Q4KganYI4WvyjzmOLys9uzQLd+tRSAPX4bFrIlobXe0eftR+PcqVMK1GREskbhNeuC6m04lxb9g1
JBPq9aUPgL/a57VOama2jxGvEgxsEurZoMEglu6MLcpg4L11yuVRbZ8rhxzxC6z+hrWfd0GCb/Zt
wRk7FG3+PipqsA7tnDK9eV5q8a74sIp97low0BE2ASVOYfv/7J3JctxMmmWfyNMwOKZtzMEIBmdJ
5AZGiRRGxzw/fR3Hn21WVd1Wbb3vjTIl8aeCEYDjG+49F0tAggkyLBeYnkzNx2je8dSnlHb5TtWI
NIeskjakuuwwIdoZe7gK8Fud36XMFTd9z7/TIX3OakRnoq9prfiT1SSzACnefKza/iGmc/fgsOXM
CFQGf7kfX5cuGc5wyEHF2CB2c7CARgsCi7p7FQiTUqm2jUEvOqCz33s1zjKElH/tKkJT0jLnVDb9
bT0t/iZx1Z3Z4XyFZ4IHNbBOk6hvjRG8Rg68t8J6pLvFG+KOrw7KXZUnf5c6515lBdWL12xi4uC6
eAea+YPQKMApRr235vqx9uSpmF2MJs5pbaA9rTbuW+8BtcTDqFrYYi0qrs5rzvk6TdN+wECcm7B5
NHSajIpmLBEQFnoY2ECCltx+yfVAs9LuGpEyjzHq4DLGPUWLfXUsdFN0+kOL84X/TUZmlbNXhCSM
TtvUqLNDTQwQU2OwahAiDYGLKgq/hxjC0HpFLLHNLJIycpNa1Y0ietysw5YppD/xhvynF3RHQth/
YU07R+xX8BVn485IR5xEvGiAtD1yFTlRPRURdRF5xTu7J0sgV+qjFeLQ5uLn+g9EToigh/PBLqZu
kzrtqzbtSM4HTtv6p6491/lBSIYaLJ1op+vztm5eMlbXmGSofRVDmzSlrY9FeU0aUYHh857z2b7V
ogNMiwo6bFA6t03wakQAgCud/RLw1gWQePZJSja7C0SMl2b0zuvoEIkQTT8NEz205XGDdCMfT+Qk
FjoEvtBk+rw1Zu+L4RZ6/lGbwBSQ2c51v/0hAADrJsG101bURFuRyA/ipUn2dGuLKPgWgRff+0P0
JaJ7yPAbptVvMNL/VmLJ0E1mR7gU9W7yIIFiwXwcC15rSKI92yMPzPxQPuTsWzl9sLpMoFJF9Nss
eA91lcoDe+/O3scy1h+ncg7eDaX+mhZmAX3fdmb85JJpM3TVdxZmZ1MPQBSTX3y9xjmbm6+Byamt
X+NE/Vt5PbyvYIFSKQKUQwXdh1rKEMZydVY2sPaOHHgajdMouHWCUDo7IUi7G2zMjX0tj06MWtee
0r/rRMTX4DERkvvKIHAnWbqvfyzieRMOAM8y/9OfghszqL2ul+Kh3xuDH2qtFe+AdvuV0UfhSByS
PQD/Fqqsbtj/OcsiPuixTD+CKfv0o/gbQlXNNLrCSd0Xu9ALCyD0hzmmk0ckznHY4puA5DfZYFA7
8NJlT4OjPXct+UXbofYO2rSi+3Hdkjgz7TU1Gf9IFm9r9DMzUS+71V+f2p9kl2EY1A6PtT+qYp7a
UVxhnukIExmC19U4tTowTH1R1bN4KyykSdip1wHcOre2dNXstZhSuhH3DUAFdKURll8KP6XnzHIs
sq3NjZoxiDz1k4nNPiOsWF+Kqz/HwOdIojEjf29ASqu7DmnBSW8Po3FuXIe6l8p+MIXE+/zkBrd+
6Y6qhC9uoj05J62JGMv12eIkOYEUccGj5a2XLh+Gc0lldDYlSFS79chBd136MYT/mHTFbVjc566C
UExwHzueTtPm7D+zPmUzetCxa8KNaBCe06/hJ3MrbqLiJKdDFSNpNRLX20t7Z3V8iqsj1kjgJKki
2GOnnXIC/syCRl+Bv9quL0GmnLhjWL/L2MCfzs0tJvnQTqDv9LGfKprFWuLa9xjQGi3FQTbKfR3O
j+YMt1jiuiBeuwCwZnibcsZIhFnjbjWIjkBbHciGfrfD6imKh3XBuTa5FhzIyvauvdDhBkzfG1W+
2504RGCw2pEbdXXdhh77Sqee+oP9uw+m10C0oOglBrVkKuQ5NYiAzdyvEhvEoVPetSoQ0M4eg/xq
NuxzSf5UGTN7MCycvuFpxXTMvZjvLfkjJwNtq8YBY4me+DiRxPPX+sWV2fSdF+A9mDhCm3n8W2YC
/adHdjwcgm2eP6YJKiGfqqnUFsPVs7w6T+KlPnOivQayfl9XbvPMs87v5vclMK+psTwNakk3SOEZ
jAWZVikUuzpI39exFU5Rnqtx/9sLl4cJ3fZYwuGrpx/E4xJP6b6O4XDflM7R1/1rz6gC1RieLc11
CCNR7pV2eel1s1tjluXFr2tcYcBrIFwkBX2bMfJJSgTn0JRbnnfrky+tmse2Z3vMNvOgHYjr3ZXZ
80HW7cUvLKRLkIUjfpQyrc9Bj4Yu7Da5Lu/qjuN5veWU3sisSw29KOqH3+TTlkzAjfpIAG0u6d07
Li47fUwc46vouS+FiA+Dy8kZKGgHenLse2hdDYKs1xfmZ9FvkZZIlXmX/1lJm824QRLlak9Uv4hr
KJyXddO7foZILdjVpwydG5b5TdWce4/dROu9smjiyaJrpNLgZOp97HLor8/TBApfL+OFIb4HOfzq
wvGJcRgLhwwQW3xKXG6PigHGejWIJqn2632xzhAECxZWPnxD5pPkrnrPumZGtJnt1s3FusDqnM/Q
715WL1GAtXkjEDU6Swrd2Y/gLTbLj3gSSBrC+FBQDzN75LWSUYcRPne2rBr59hkjqDqHaGHAGf9n
iNlRFaxD1QmMqL4gq57eWdfSvQ1PgR70LJriMSBiGtVhcTVzDt+WmimJBIoH1N4UQrAy9RPPR/KJ
lTt/1PWYTQK6Al2j/YKwIfTsS1daJqXn+i6nsfw5Unf6EwOf1eJlvnmLC8A9M9hLtoKnWLaJqHbM
sL/MMvqrd31JjD5lqW/VkB7X7+Xore5SsUlNm/qVxv9vIbBEkyQIYzyLtquxWKdc6lOfsR0RdMlx
nQFNqE7WefMUmQhO2UnorQv6M3ImqPbY4FaHFO9hPXbLQa8wkZqx8/L5WFTziL35V0tzu9TBG9YH
FhfMMlDUW/dZHv9a76HaNMeDNzUYVrxyH5Xz3u9wmGhGjbbEuRNJsLkfPa5GWl8b8LWb1xNfOUMK
XEzBEW8JZYa+M/0h/2BwZCz0wetJ0bPQNudpn1EoTaml34wf64pjUUAJKvdljt/6b4dg+80kefaE
3g1fzkdBSw2InpOxZclbF/lf2ys+EjU+JgHMfiOCD05zI71DbaM9Xv2Twqe6tSqenKotrrOGCSgv
A9g/HSV+gFLSN+iLdU6o7Ts9ndJlCzuyZEcyzGF1Fep6LtEoBFthf9UexVU24tjqkMuUkXHNUhv5
FG5NcbI9kMG4gvZFEjI2Trlq9Y3F2ufOmeSTFbEvM4hiPUjMzmMliSQu/66CAST27EyLbjfaUbf7
aBphoihXj8nSU6BE7gdemJN+yzjpfhnBDCc0x1zK1SlbpTPbuN95X/Spl1b9HrV/QXMU2Ztxyr/0
DHLsqSFXBzfPjx8RLB1IDlzXPnEWjoHXR9fpFaPfHp/oEjrn0fWT7fojxAPBtQGZMHUJrdOJX9YN
RqGvzckPX1euRYbNmmck6t8OljFMgKwyiGVxrA+Sp1mKc18lJfN0P1qeJ8HirIZexN/Da6ANqSz8
qlErXMTAeFokbnNaCNJlzPp5zt2ajpfmr+djCSr8sb2zGQRGYi6LtVjBCfVYAMMs/Pivfkf1vxbb
DR2ZdnS0FshiPZNW0tqxPas2jkOYChPkhZSowzrmN2hMTVJ51FdPcIqunJaMEo3a9pCnCa7igmuH
tcoPw2QME+IRVeY4bqzlZ91jwPUYdLi6kHAsCWc2Wi7rmdFqX3qaImjK8E9u8LFcwmY6MBbf83Jp
9Fim/2OLp7KZeo/W2WeWa0JYalzGpOVEHAXVRoalgm43UjtNvmBMxHpHOxxU030bLDwEGJOtNXCQ
qL9IRxnuht65NwPmKXRgUhtunW7YoSUDaQ7aCzXG8MdN06O+3NczMUsT/rk+Paz7ENfA9Z97rJQo
wdYy04h9pPzOH7/EAtGrayrJeff9Irxjp7kda+Hu9Ax8RRb4iXOgj7qtqAKohGobz0x5SwezlKKG
XO+f2PYwcDDm3ahc2ftmia669pIe+9AqWm7TmIXbNmlQ8Xlvc91WyLjf1mHCOscQ7RyhBLJeVjhG
k8+obbMWtSd+oCHjGPUDspwa27uLyay3Y66chYcNAePRoX1dJI/uLMOZpXxicKu/swSAlAmsp7Xj
vMRswDeFWE5TxzVQFDzYjWAwD2V26jXmRXnlvejBv7Om/PTH79WlHtYZ8pKA97xnVgNucetUyTXG
qev7A4+CBV9XMFr1VgsDOjoixvDVNh+4icqQMWTMOWSHNY/rBAi/uovNnj0a1H2274bH9HGg3J3G
6kfHkawnK4q0Da7GU01n5AWI/hAP/10b6G5pX2y7/zGMk9xafD5ZlifHlbFECNkvwdZ27O3dNMKi
Zq66aUcaDM/NvrOqPM+5QQkIAl96WuqrB/Woy97nRH1aMUcE27lhO5IYY3tItiwPcYbApJPUe1kh
5Bpz95KExoykTj4prfjIx+FWN9bCvia5SR8NVqPjG5UWT5GDYxQOdyXD2T0xV6RQuqSZLEzfaqak
O4MQ7VVy0RFyvXGd6OpSpGzrgPM4XL49Clu0ObheCq8oIHRRJxmL+qVq3BhOAwWo8fh+E2G+3KEI
uzJ3v4qHYhct3RzRnrbEIhMvnP+aHPsfwJE5fKaEP/QJL9lrPmyLhayDJHern+R6J7aSdxKXBUjt
8E0FYc1CGvt1gMJHXVOV/FzhKklWA6geXvRzs0aDzuC+v0Co0lEnfNOU7ZBncpu3Uf6n7H+uR+h6
nhXpR+LSFNgVWkr5Mw+SY5gwHyA7Bxh909x77F4PtPkfInb2pqqe4vp78PvPqmav7qd8ZrlFyZag
qiNTBgOmnV1bomjXNd6KCqEYrzbQ/Ji/fujuroiCk5+MmwGhjl24DHmiY71crSHWeICWeQ365YOs
gosQ4VGZ2e8VyqEEJ5zSo2k8BJtGiz6i0H8NCOejpKAC8znO9fTLAwqwajrGJb4b/eQXikOGe9Nm
HXNWrHq2+AmPweAlpxUMtSq9AAcTFVYzz+Pu0Mu/zEVE60fZN5InKqOQVDBZZ98rWIigbdZLpb3j
CfyzT+V32uZvGmCkH5tGmWLSKJsvv2zvEVF+res61H7Hua1+Lj51ENSdCraL5jYw5dSaoaFDbdmy
2Y31zQf79xWL5nldAJseGzsGNBsZBI+wAB9C5H57TBkctRGa9y580e3TNFHekyKLPlXbzQZPE6yo
DpWW+PVS3btZYBHRIL7X4bDlajvxNDCe6rdsSBCyOnzuZosSvmh8NNYarjNE6GTYz2Eq6g8D4rft
epGyGB22zuBuSZoDi566z32Mela/+1zc6HpYQKquujImvGqtEu6F01r7rb1bKW6JCveLz04zdxMH
z4iH/6tB+Igw2wbQhEQXSrbMjl3q/jQtjmTUpr9jLamNzWYftBYrUuoQu/GffXrau2SofnamX+9Y
72wDt7uhNUMIr1FiukubNBIJvx9xZcm7nvkOKgcdIBh+6vF62b62Es312t50mjS2rlH73vpyZFHs
eucrdyYchRonoTsbPR1NeAIWLTwGe/KwJdKy5fy1p+2zWgoikYakg/8w98Z9XC5IBWz6M+nUd9A6
OUYL71PfEKlCmmbhq9FV9CqAy1oqLW9J3uuHtKGhUPoHjXUF0PUP4uQ2qtiHE3l4vtk+rfyubOFx
nfgHdPPQ+2fyGTgjrb2LNLzVmdfuEIpDMWOctlhZbase46blvurp+FJ6X4VoPjXRSveMLD7e8LSc
6rx+1EyRMnGuC0MPhsjUjJNkexq8gC39hYsQHyYnOccd58qjWozXlX2Y65cfiOtkCGNfZ3iIW02j
gySijmRJEap+YYj5uU5ZzImTI24XGtHmrWTOj/E0QQaY2Dv9Fs5LBgc7HZ59fU+WZWizQEEEQ6tl
58WP3Fi36quEUjee6527aLqe7sHW2RMzijub6iWX6o+t56f6Xfar5V5V/p1Xsa5b3D9qrLHJINE1
1N9Z0+I8+WUl05P+eGzHzQ4x602Oe5YBLtchn4ZgyMTOhvCEqeczlfUzFj4e6Kzx9F+TTc+DoKCx
1ZWVfpvXiliP09f+evK46Vdakf7qGTocanFK5rUD7MAr4DzOLrM+KPQTHM9R1kHe66cUkUSVAmUT
2rfJZNsWe0fRD9M1fOBLfndaDl7RuBTccGp4JxZdavt6fA/rkigM/Gpa5bn0KK6b2n9enyQDKh9w
RwalPPv9tKIS4RJ9dwEWqkWRyxzBbOOI6u+zon/XZ8367HfC5WYjPNqjE5XzQaPYeuQ4GytK/oZw
MDaOkVzMCrZhUlS/uvJltp3XlSCli17XXj7yIrjgwNP4QcIWlij62d2MNn6vhP1VPclDJktn11R8
oLqqWB82wscNOs8HJJF+qEtVvVCwbi2whI0chnNajGdsUg9I9H+0YzBtcNe/FuNzrNgkY4l4rS2C
pATvkC5s1vpWFFJsVbhJWuetbOrxn2mcaTIMcBycjVZk/6OC/P9E4/8b0dg0tYTvfyAaJ3/iJPos
/gvR+J//6N9EY9/6FxzcwDNl4Dq+Zdho5v5NNA6Mf0nDR9CP1cA1HOmiJvxfier+v0w/QHjuotky
bMfkVfw7UV2a/3IDx4D0K01Umb73/5Sobup/5D8HqsNCMG1b2hR7ZLpL478HqtfMl7o6b82LCM2X
rqnL+3AZnLvSduijg9+TOTV3qHbinZd3xr60tHKynuNLsJi39Xc9EeR3Kg+eZrTyT7ief9XlMl7W
3zmMlTfCjNUBee4fifQbeROhkUJe46KhyzQrfM5FmNxZowvuMlaXKHMd0A9ECwnV48BwlHmy66J+
nqbhHcKty7IBkANr5gerKey3MF24PyajvbM8fzqXo3rgvX5sOyBAhecmB9cN2fIERhNvml6FOEmn
kxNb7YO0Ohf4xVFZUfRkOv2wm+eCmx9+AHX2GH+iOjipaRgPNinou3kyixc6ipj9kc/iSU+ZuzgM
WTXZ8mkx+oSiy30cQku8qNT5tJ3WeJoGScKQI3jR9R+3jMYXT8nxuCDk3aXAQjS85wNmVLXFZqz9
VA55rAqqqLRQdlixYDwADGpOjeFFRcTD1X5wxdNLckucKQzdtGJ8fGzQbNu7+TPcBTNsaWzNNL76
cnjQ1XmDwe5sdmK4oS4/VDg8vmezZ8I+tsGLv6BGsFAFDpR9BNmkxkNphe5uHWUmQ5bto6Qdrm7n
vrhMGI8WLhSsD2bxUJSocBEDXaduJrQxAdvUTneF7qt7B0lvyZff0BQMImoeE2Z4iylI80rZYFlo
ZLf8dGfDj9xH/N7hJXaiJ380snvloZoPGZiyBD7OrtXdwLRNe2FDVBOj4zwFOZ5KJ03v40585POS
7rsuqC+AJSnP6h+R6sjTGOgyY6MC2RqQFOQxlZuHzL9MzGEwB3jWeSC0+eRbJmwJK9siUDYf22Aa
tzjekIVAjNnM9gMin/HuPx0Q/wdFuWn/9xtOcp/5HAngOBwHqfB/FVb7bT/mYbM0lxHa7x5Jnst+
dbgiHiw3NIv3rdHHZ8dOXjqAF2dUB++E3pNnxTaGxSh16P/8eixKpf/tFUkDfLp0HDgEASfBf31F
IsntSvRldAmieDznmcJWRCz5Nq/G5z5T8mwM4AHbGpqf37sfyjTEU1g5lwaJfx3YzU9m/2Tt1ea+
y5X/iAViQbAbRh+jJECTrTiP/PHd43NjX5VGr8GfKnDmnWTufVlZZehvqHSx0hxxHYSYDZ0NfYHY
DlpeV5YkwuXYM0tGe13Pfxi5sLEi7cFkITmyXnJ6WnK6n87plwdvBqfRqxMZ8x6MKuTlRfVg5tJF
jGQne8OEyJ020XSTxrmDW/pbDAtD2FB4RxfMTSOX9DXqwViasXfxQnx1vjF0DJpM+yxN9z4TZnTv
mrSPlm5VIVp096opXqxZ0PBH87PfYM7jcZ5ZqbxCQ71zLSEflyY8xqEZYxcegXAEw65LK+vV2LJ6
KbaScgbv0Pg8VVZ6iqEzokfGbiZjMsOExzp5/Ksg+R2xJL6ZjcvNnbCww8427NogvuGh5zb2jPIS
RemV+VWwt9W7Ul20T8YCS1kedLtOmZ+B3yJHKxaXgMv+p4d/akdxlJ3TUaeyBvmZtSKJvFVHDGIX
Y3ZqF1zI6oLNUTChLNHMZvbwVGBObq3izEsqTwwbm72fATFKSRN36nG6TqB+9izLE9i9pLOmnrmx
zOGL3RmWyZRAN4S7W9OM5B4r5UwGtIeqPy0vA6JS32vbS5z5u3Zw2J87NFG4FN8JBTCOeA/o1CPX
PcqYOO6uW2COCrb0Vc83TfU90jjitBhIdNpw/olYmMad3N1ukORidXNQXmoZKJJ8LQyxKHLyoAr2
XcvaS8ZSXqxlfuVneli88EW6oHZSmQz3rGyxzYLGzNkH39aNlW4SvMA3Tl3cobMKJBSa1eFn/Rjq
GawmdwcahtA7eA3tcEMsqFUG5JMZxqn07eDqhN4T1tXskI42Wbc5IPQ6DPwrMogHbICC/Lw3Yp7k
OQ+I8PTt8NMJ6DKjIGJ9ZcZH0DAuU9gX0ZO+l8MiuJe61lZB9ox6Ina7EnNUGRyDaah2ha2hEz2a
uknW+7KigezM6dlnruoRGsAijM3nHGH2lVNxFlq/PVXOiz2Z8oFOujIX+9za1h8ilMBwLTgZswQ2
q/R+0AapjbALbOAy2ddpWV5nIpGR8dGaT49wn9vtDEC2ShuxCy0j2Idwcmk5yO1xocHwKAZumrL1
8MCcbtp5sDFvV4eyI0A5blUPNzspjpIqeGafgiCFwbMqEAigeNrVU+O8oEQGUCNahIf5EzVJuy9M
Q+6YKkR4jYi99tvyLRrm30AfmpO0o8e0CYDm1jRveNOep6TQKL38IyAhiGuNkwcz9wesIZQmsSDB
02l+DEXw1jLRBTy9qONUsN0f9ftQNs7FSMXEHBvbQL5gPgSP1/9qggE0gPnYGQBjhEnPHfWQPCYb
VCsN/x5L16kfjeRaxuhT4hz2BluPP2gCoM3+IayrpGZQu576Xjrm3zFRXIstu/82/gLDhU9d34xF
GD7GbnMChJJgjtOrzyTermdclbE4aNDNIHKwr9U0dJe5S075VNM9mPT1cmxQfo3piVmXW7FBa4zu
o1JlvWt8OPGLNs6ieT5mcyq2gTaZpvrOteR8N8No2VcjeplwLA6OenZC2wMDgc11mZxbNxYe43K+
WNkJI+64vHlec1cBZjo1rdechqa/IWernvD2bCO5NNdqZqRaoxLd8+AgWq7uvhmItzfV93ije2j7
6KTCxvQfAyMKHn1/xmQasSmWo86BtUlo73c1r43hp7Lv3Nr9YHMF0AP91bM7i4us5vaSR5SwZRKf
u6Aiql1h+mXkzrLdDV7D3HZPRaUOdr5417pEC5lYCO0E6b5RYd0jDyLob4nFboxFDMMuPSt/MS5F
NjqHuff+jiP3X4wqaSf9xLgMhf3NpDI9YXVgAmwycHaR/h+cka+gKiEyU1PiwIwj9uijryzIiqc6
w+SIV/YdjmN619j9EyaL7lJwmNya3LEuCattMMideaV7OOdycs6dAR287YI9K+LqIEb3VhY3NPDp
uYWYayvc57kVatYyplgp5QHXzKdYepb4rg0pa/GiRy8K7ufEoCDL3fbKJmUEvdvxMCKDcQKJgox8
N2OfOta9hJFhF2DR1VzuS7O6jUZc3/uoVlnGjZ99xyqp7rgJV0s+2okZBG+HD8IMDsyAiZfnHdsa
QO8Pbdi1gFNiHhCStri2cfsKwc0oRe2cvYZgRJHWSIZoz68iHZ9WM/r6uzETLUjjNZwO7VHHI/Yl
t+KTg63hVDvaNw10ctDcTK4xfGgDZ7kJdQtJb/gUodIkk9j2/fAn9hEME6ChD91kPBgG0KwFxMB+
cfzPnBi7/TBrBeJMWzK0hHxBvXmbm48qDLp9qQ/YRB+1ZLNV0HrRjQTcSmezn3/Zaomvlh8OzIZN
nC+WxTO9xQgKz+0UN7GGXD93nf+Nw7e8ZJYwX9sBfUxA1ZRT0lK3NF9mitjO98xbZZuvvJz0VGTJ
98Qu8HFwnbNNIgKDFlcdsWK8AcVzj4ns9Ogr7I5jDSZn0B97MrJgWMbpRzb20Go3kZGMe6bUwa2r
xbmc6wdpZ38Tw65OcTwfDa5VKYzmieX5jZkoD4PFJJUVn27mE14eW3vBTcZNuOOFTvtZv7lzmh5y
rxDPPLqkO0Mja4xHg2P3JJc2R9fLVqCJgSNh9XnH79xcmH0+LXFdPFcNAlN/6uW+1M6OvALC5ATT
c2JY7d5MOSzsnL1TJlyLCXdzsILIfms9wtyYwUKb7R4Vo3+wxbjI41J7lPQvfWF8lWnKl4uYBqyJ
5kvc4Ygd1CXtieeZ+Q5baxnOfYdJA2lTyDnMT3Ka6gnBeluw+HYdHDxrA9kk3vLMTjRJHMgxzKPO
VQKnChtNv0uoBndGESLyBUewD2M1neIlxGrgW9FpCLuHvEHmVY3kn3qVHhJWrI3V7HYnEie+w5CE
WCSiI18KL8mNYnlOPITNE9rgIOmr9/WqVFE0Pw5whdFSPARVXT3G7D1BUJIPYTnT75gOCYcH/j6k
NdZhDKi8KzlXh8qrf1p0d1qOhJK6dSoE5SWReYUrP3llvLyOcXBETY/6NiO5ZZgJX87n+EBi5Z2n
j37WfcU+6ivsDVZ2LoPRpQ2tdjERRzy37PJSFjb8vaKCLRuX+kpfToFQv0NYULeUaxTNz60BFWUQ
h2FnlObt4D7bIkn3vsgvkQj+EGZj3EGG+JZJ+ZsWV14ghnkn5lrgLHyfwFMseFOTYkHKRvcQMDL/
GBdUV1ihthHLNx5y3Mr8uXtsOqTkbtibzNQ11sTpg31kne1hMK9Db/02Z6qcSAZbe2Zk3Vd4odDg
gsxLAnvnJSGQkph0EhQKPHF9dqQluiK21FYONdJ/CiXzTTkyIm7bIbw6H3qReRsL89lmECEY7LNx
K6IDmQvn3CnLH06ZENheAGBZGs9+mKYPq8v39lPJ9u40o+U9kh11Q0lOuJw4IR0kXNVU9QGxLbSZ
MbTv/jC3Nm4wwFB1BrW7Kwg/Rh66nBNWoBBGIUMqH9FuZ710PqzzvtYrw9G72rxZexp8C/1+hPgm
LRoCSFLz2Er5l08FtnWVmTulJ+9Rc5YLAhec//bGagkhdWL11NfpjzAhFNgaOsxGrr4LdHiRNDkA
AlX/DrEAXJ2eTXMrvYuZpfOtOw3s8e/zkT0+Ghv7ZJCgAibDui/BO154YZ8hSOAnJ7QUci2Iccpy
jHuDmhvgK7V1JB+7ErVT0hLQ5tTc3rZK5A+q3BcYwoNnNeep6G7UANnVB9vJFz7Mpg0mEqPRo8Eg
x/RQIlUJY6a4SEkdKSr6/xzsX1NdRge5sgqmi1NL597MCIxeq7nCCr1tnEb3eegZB8elcxANw4OO
2n2vDBuZ0dwGVyNjs5/65mX9Ba5hgyPhIYxNA1qStex70Jy+VxonYK/uEf/UV2ZxJ40DBaNFbYX7
SDyPRV9exqbFyKHHbljeGXwxXaZWYHgTNB5s18Y8i3IeLk0pfXD9GbnIkxtfkilNLuv/q021C+Ga
3wWyA2tUQmCJ/bKGT8uFZZvmQ5IY6TPzyeLB6RUdGgcB8DwgUQivi5039Z92mGaP3CsZmIe4QUVO
81hZ2cGLrOqhzsbwGsKysTaDOVGLYg68UOpnl8LnYdf4AA1NYwkJv8XFP1qYkinR0z+IviRb1EI9
MwA1T+bcm3urExHmnm1SK+8gi/A97Dtog7G+swrYcrKHxYqMINkPXj1tZWOJ1zErflLp9kfUvyHC
pPpccklucyyP+7pK5gdTLQ2spTCB34j/KGP2ELE9ewZiRk6ErbMwkEahOibAHEjPw6iHXmKyb8PE
tB3mSnRM+ih5jTDz3xUdr0UkRvzKKb2QZBF9QZpJvBej9ryXuAbrKszCPcezAzbH66wjj/H0qYRf
lWBNuxhlTqfScDbOKakMZv1RLnaswZNM/t2hPIpEWY+9H74MdOwH2wkwUMW9AEtSCiJh/fP6QyOL
OZQRcvC5se5teIH367XSmSYcP/U0Ugs/VlW+bNYhZMVq9LIwytjJ0PoK3QEojukTDR0OD0u4n6GX
Y1dkWLJkLSy5qdkkeK2ol710xzCQMrhl5Ve/LV6zXBumAfeNcJ9DjyqtRrQkS2Gwvgjktb7vuu90
ifEAjBxLLFA6hnsWD95GpceG0gsoX+JdSidstnNw7p0gumeNiPhJZVfPSqdt5qNdmcAosvrrQJFF
/EhmgkE3KPmkWr99LSgoToiYO/Lel5vrtd0WT+d4r5Y+JImmTm6iXVoin+zx3jaIPjeIz9kVy6jk
Jkmw6gzhM1Zy/5pJSWoIBzpPW+3lW8zvQgXVpR1zrFYJbVKORvsYIvco0gDn2tSFjF3nmFjtzgNR
zC+ytLrjMo4vzmB5l0FrxPEO96e1AMHWebdEDZjkdjLvbBNlxLKY5xLjGZAjgwQl9vhHqhRbpSZ+
0/G7CornyasvI4hmxCzlZ2S3JdVDFe0tnlCgxnyEYdGpZejBdsj2z4RiqJORTmCRlyE5SBt4VZje
+jZrfwTQ9ZrKuCfxOHgr1L3lEqfumGl0U4Vp3jsiORhIJk88Miy4vZygddb6j2g5U+pd/6n3yPkO
vCW7BguaED+xL3VTPTSxU16muv1lV2xP/WAE34fMJ5wieUYrdied8jVUiL90I1m2ir6xV786n4HO
GoUiVHnyZVeAHeHHbzVPnfDdz6RdvsvYbw5B+1Ow11tc1zvbdnIfRgbkSp9yR+XTsk1TdzkuJXq3
Oe9xkZV3AAWCPR8yZOppOFfQPK+lGJ5AFyb3JN7+ionjpvIMAGfS4ilS6nQpPRWDw3uMfZmpRuOG
O6Sfy11xaZ2RmUJKry5ri3lTyEWrtPpOMs7uWdUcOGhapG0Wt5fsootMUNOCg62P9HHWwSdZa4fa
at9TKb+lDbge0yV3oLQNfEwo6duqaJnQgLVfP39Kt3kXClxCrqz+g7Iz260bybbtv5x3AiSD7cN5
0e5bbTWWbb0Qdjod7JtgsP36O7gTuDdLLti4KECQXVUWxU1GxFprzjE/G70ud4E9UwrlPRnsnuLc
LN7Av+rHqcivPV3QcwgDC5GAfZ5zxguMVJ1NnbfiMpXBFlMWgMawdCgqaGSqDG5ma7X1GZ3NKmOv
fIynzZChVOA+InNX5nhrS150Q9U7Uhf1mpH5z8H2mkvLytR2ATQJOp27XhpyHZuDeyzGEm9oke7p
JaFzHlgIFYQ5jgQ4+FSp1oZL0hw0IA+0EY3KOhGvBDAQk0dAzjo1kL/JDjSmDIA82fGOMoGkdVXQ
qctStU8mLm4iAgfh2LGNCJq3JF1MTjrJERsnPIyhF1+CzJyvWFWfMZ8RnG7KNzdGQJKj/ngQBt09
XaGmdNroR5b24PxoFtVmofY4fkmJdJsRYCdtLqjDOSKv1Gff9WgvwXAsfvql1UBTlsYLiJyth4Xn
n2YKAKgvjD2e6zHrN3Of9/sCkF1KjMhq8sr0WLx5Md1wpH/Dg1AcrRyv+iFUcpwmm9h7QXVRGmiU
3UYjR4zrfTibVAN+aRLGEKUcsazbBK1m7RUY/znN7PIRSJXv0bbxHPo79N+7TdEAjMAIV24M7z0b
sAu3FevOQKbEExKqrazdIycvZ4sftse8UwwEO9IKSkmK2mAXRu32Ldb98B5q97Vi5ZghiD2l0QVh
QflEqM8a3yNuMPx7lJlW/TWwB1LLwnKAr2ol675HGpvYr7q2woN0dHIauxa88QDTluf0y0g7K6EL
eu/cC55r32maq9DJc+tRaIczsB1NmRtWNjD6JArfsOxcVTZTO0Q1C6gajFNXoaK4dyQ6wRqOX9nE
VTgjGslBVQzMvxiup0nr7X0zXSi9Ix3vuZ7JFQqTfe8IzNs9Bz+WL3pcXvyCCQ4dcgOUVEZIaD3R
xS/thHRqGPCLuVaNSWn54ib+hRQUvbsfWmJ7fMIDZmzD3Jcnm0cHUc7c0zXSBfE8bcp1B80prZPN
0hOokDR52cHlj0ZoF2cCTQoEgcabVwHV1yqGwxQO5rVqwi1E22avtfWUWbiHWvEzMLSAONe/C6kC
uhkO1VPjz5tBg6fJW+mfaJPeosEh5wFP+rm1QYZMtTzOqfduGrLZVVWd0j0Yo6d2SD6z/38nyiN8
QXWAbUE3/trhREmEEx5Uujb5K+FBuIRSaAFpubSPQntXMzfFXcOFKr8Xn+NZ/5UBlSUSDzevnXqS
BJli3I1ZN+APK8GrdrjXtNWyj3vFxlEkFKRjVbzOZnFs7KA4aGNxYo4d89+IESs6SfcTR6B9j2hi
M/Q9uqncjC5pp+jP2AmUKxD7XRjMr+1iO0tDxgah3+PG9oObTot3BRcV/qb92jg/2sD01r70zduc
NudwSPJtYyfFNoNOtHIGumBi1p88t4y2QtU0O6xBnCy7+mQGPM6hmJlodshS5Dh/yVHabIT7RZDr
yJY61IxrCySCAyjXYuKAEvbFrmAYeDTh8af0NYVtrr1KM45kSnueQ+cmPW41FtLx89BEP0mVoByk
63YOeuBpLKVfytp+lim9m6yssdANbCx8RMYuqZP2hj6TI4p75u2wLmlikB8ZaeQ6JafaOUF3kmPT
kKghn0cZLlmOptyitcaxME7YPtP4i6EnufP7Rq6tPIeZ2pJw0ec+yPVllQw1J0yvRFk1Rk39tSaD
6hRG5NLc/1v2TOai5oo2Znn2jAqFEsPHVT1TTziLm11Mj11BkZZ2xH+70y3qYCZJI7YvPYmmqTcN
N95D+LDMOxiLmSsncLtPUfwNj59GRBQ5hyigaUJNpNaMsOqL4070qUPO8nBqEYlFbfrZrX5MsUyZ
tVU0wTGdskY08UkSD8veX4ynEd1XZTTBE+UbTVhGgLOauo1XzM6l9DR8tyiFkpuSfkq6mr8eFdp+
VNSMbCYWrjnlQNKo9nEoCnE2rZ/YWf8Za2cpJ/ww614jnaiXYPhsevbN6xJGmywjOB2Cv/pc0/1O
MCvHSuiX0cP0SzPnZkzzj6Er9bMkPkIH4dp1GuDJ8x3Hkf4cWajWqhHfStt89aQXIiUKs+16dOC8
TqGBsllOcqVH8ei0CSF/MA6TVD6mbvfi2IiAKD42fYc/JeQx9zzjRyRbZx0bVsZImFKicanJjfai
qW25l+3WMvamSYDJ2PL6xKZ1or7Bc2bA36ww4wVl0e4gnKuof/KzVCMBAIc09cUPy7Qks4fVMkrx
rBnmcRmMa6sw37XB0Zzhe7Aa04mXPukZHxh5QU+8I/ZoWyUE/Bp1AsCEGfnWgY1Xu+GDNzRns8ii
Sxx74eX+Hby0c4aY6aC9EQafyEW/R9/xZZDo1PEAAodfFKJNLBnt8+X+3f2LQVLJsbeNfTkqeZVl
ESM0j380QmQII/MmvpLFegCkOiFQWf6uW/5uaNGqaod9gmlrigPMszYY5HC2L0ra6/2LaSNL69Dj
/PN30TxZW6WZkPjOmF5NGaRXjv7zQcrilo1lev1/f3//jkwbjzOBQkPsb83EoJ1Cbk16JB7pjDOU
Co00BTZyltjGn5YzZLbSsDDI7SPpjX/fX8m+y/eChvC6IaSDHktmHsPQeSdfhrfHAgllmvm+N7IF
zUGiqj03amOFHH4xas4bI6isDdzM4SWjNXkGsQFzMnz2vFmiv07Svc2KEGn6ffTibwV3dmWwCLZB
fk1KOmQi8t4HKi8Iesmnyqx/lkPyJoZ4T+V/pJ+sGUpMFM8NrRw9iZ0SCe135ZyskdFKIUBkV/ro
VwXj6eFHWX71vP6bxfCvk8raDwTVWkSv5v7n3HIZq5E0qaR3DieaxdR2nNq8DrBSKZ9b5qiZi8pf
hrDeZzpnD8jZW58Us8pDp2GE/UNMKnCVmd/KMWwf4vfO+u4zL6KSco7VMAKfaPBtWr0sNmGaoerD
4eL0HgS4LgcYmroFOhObOFOyfZ1qfHQU7mbH+zpbOWntQUFyQIGkIvCfiPpixFurqzuTKwG8nVgx
ZdJbc6KCcTSQgCiqYw6rdKJjt3uKaInjWiWfJ867q4Exe4w/C7f20a1wPkg5NBraoY+n8zNGNLVo
GL6WyJMJF21ZdsH8zwTFJmTxBi3/ppkvVWG7zwy8dmX1Pe9dUACuqNb9jOXJiLxV6m+4DnctrAzK
+nQbw+/QGgs4zcSdThVmsNDyrBV5VLRttkytOA8X6E7tDlQR8zyKHPFjHkBEDc5CJnJfwtpfJ3Py
A2+z5y/vhTJjCKyEFzi1/9ecNA5EiSzfxcHwnNfZFRDSE7NjwoY0Xh0zG5utp6KTLXzeAklx5gTT
CvnNtGka9zVgTBT6mhZPTC6KH7t/h9mPrPOZmra4J5NWlMAn6gSCh7cnDH5ai6jc4VbWq2loqw0Q
/SP/65ehb1rIGs3JTqEztGWrqLucl9gGE4CT2tzU6NbZo5dUQPXZrrLd6A4JRKTmb9c3gW7aWzvD
uEyWyIEVnmZ8vLXLkk8A+MqmmJtnW8GULmZ3G0AS3gnDfwr9gYmC9Gv6v4sJB+ogdeYPaxS3TtF9
BN25FmWsN6arEV4lf/uYmoI26dYMKyFqjik5q61c6wg+Z+Srne2Wjy0NHuGNHlP6ItjqzHxnKPmV
+5rUj2I0eMA9HqpKBxznNQP6ztgwtWaPqWij1C2uD0mcZ2Xw+URIIsjHQa8LRvAQ63ZPzQmrSboM
YWqa9qDPgMeAajKqfDtM6a1dwpKxAlm4pMJwTQeNDceuBmJFW/Xi2Ryb235LPKLe9AnhPabTrksk
0Ou5QJiUsx0OUjGgRwNej2wV0m/OUiWkfGNXzmyaTWa+KhrPWqOp2yTImzZpABLPyJ6qIHUIQ83n
1WyQspow1pk6w2EhxLHulfS3QktcGYfiY7dmLPgePOchNL/rHN4IoBjIMQrQW2TCvq1/TGklVkVN
034GO48C9lMFQyQv6KUoS0mQmOlLZzUEV2zxL/5VyJzpyvQNZdO3jBXtwYfLhIN/POSt8rZDZL43
Ey0fOhi44cRbN0DB9l+LztLbudySGw8K0NeXqmBUG3k04pyJ1Cacy0Qm0ykaXH1IvB6jG4d4MyAa
Gua2QvKyGnQccHvaFxjROFVKlJSw945uwofqmd7WabMDhd3nNM2+W/FQPbgsxqWaNmEyxDs4fq/T
eMKq+dVmJVprxlHbYHSeTdr1cUBz2QmofJPsCxiVeCNr0LCVfOt464hfQiJOoABU+fmdbJ+//b6t
wS6cInKJZK2+Fh5opFn0jBrmc6UErdPYphmhwE8XGlyz0d+sFnJEakTJxeSzKKJUr3NMPBQf1Zl+
6Q/UAe+y6oeDp4Of/Rz+TUYgqRu5gRA5MB9+L09blK7/qU91fF/wHyv0IW6HwQd+YVMVAiF1jZuO
7ItkCj7XXq1XaEbhXg4onW2Bth2jIe6JLtpk+QgjyLhkFPrrDlfCxsmQlYMZineS09EfLs7/Lxfn
uuh6PUS+vhN+oMM60Rz7MbOEY9oG4qBatB1emGCPjZ0NLXr6+Xl4CQU8DDpaUO2giwCYWoEundeG
xblsmCNKlMI6I6M3d/b0/IcL/EDktAPuHvRaj76VzVJofpD29XHldW0oo6NDmUfugOI0QWBiNifG
ruHCcTMM4wPUGUR+CwgHThJ00+r6+8v4RWPMVfimafE5WiIInQ+foeXg/JZID4+oaRhSzBlBWbgi
C/e98jh05suHWceISSrinH7/o5d/usoJeCwPP/73f1xuQIDvh08mEKaFWPqD2rKRoV+jDvaOYhlJ
t4wL0yQJNu6Ain9efmOJbQCFDGbb3/9ge/nsP/xky2X95Mk1PccNTP77fwF0LbJeK4wKLiOopHlE
9nXUgwEFjCQFLZPdNABOstrxtZyDn+TIKggjt+l+2luSUBfWbTHmWPHCnv5bOeJkn7tTnqr+4rrV
t8LjEI/W4U/yVOH+etnCDMzAt4XDI/NRnjoVtHxCTsZH0Sn6K8Z8HBYFQcXQYZ0Jp78Ja8WkQO0R
6DmzaECOz/kZAS65102P0aGldoaILzNm7gapFaprp31mq6da1/rUmTUAavR7vjB2zI0Rkc8/iiHo
dkObMnBgNPFQILg413aMVs73VrSiU9QT2OEZTWMatK3X339Svz6dAf43nhLT922GjB8+qKp0GpM7
TagkfWPILLCLTNFsCKH/0gpOgomiAWz56WflZeb29z/719WNn+1bwII9Zp+/0FnzyB5Qv7fe0TJx
xs9ju0WkSXIJKZz+0jb9/U/7dbmCyxtaget6Yciy9eE99LSwG9SS3jGxjb+Hqv4ExoWUELr7mVX8
HOvo79//PHtZXj68A27oCFMESIuxLHy4tVlTNHQ+KndJsPGhKKUrjsQ7qyU5osKt9s+IIMHLvZLG
c12rEpmXYLetApqAy3i0Ub5DrEb9fBeNFjUZeqWgqhoiAiVdHDcsWLOW7qNsAagbdHL/8Bv8uoAG
nrssolRigu8+3LIy6aMJ465DAirZlPQsyl3aqpvVBfI4+uG4tyzji2AQ5oVcLoKqDmTJSI9tkSMO
AQqRuty1ETDA3JlCxhneBUTTm53U8nUuP0VuM/8BWf5fHufQDhntctvZ7z/ecxI1Egysrn2k1UCD
n1xlZjtYvVAAHqyowsq/GB1ohcvCPP3+bt1p6B8+b55k3xM0oH2H1JT/XPN8mrf87MI+3rlwTTlP
D1aAcqdX2ckSTPOJMZkulg7wrKeaWdeiqQVcMT6g8ev/8LRby9P1y9WwAViO6XqeKz5cDcnGpYhD
zzqCSWC9WtRD86L5ufH8xbu5/kRVzgvH+dDwjeoPb/ZH8DI7T4hLx0VQ5zOw+XVZYdYVmGVsHmvT
/EpPEDBBLKYvbrArRP48J4yghYuNq4AViHk1hcKTS4YksffuJ/Y+yg3ru7L8/dxV7mMvjnTuV4ml
6rWaUTNILyVXhMHl4+hYt3lBbhFfe5RhZ52yvumPrjuTFdKbO+2W3oOOGbnVaGqvMpHY8Ob2AcOI
uyUhnN1v8sJNUuXhOnWK517ofdeE5YmhxLI0uBOUn4gVDKATqllrkjEgDxvpV8sxPVQWe5lVvqem
fLbnoN2mIYNCQun3Uq8CHpR14ktiWlPb2w0jzkVZG2dL9NP7OIi9kaJKMorsmRCpAbMrXux+mJmL
hQw7WyqqtDPx2wd9AHspf9Eyu3VtbFGdldYfHpf/smGHJkYoO2Tbo4C4L2b/2rDLhOpxgtJ+lIMT
nObMBa1WfE/jNngiqeoE6fuksgnNQGpRyLQuURFp+UomgXswZ8VwmRasbNAV212+IxKUPgFaRoYl
C2yocT+5eJkfcCjYf7hw99c3PjR9VlmOxyEZBfcn8V8XTtAUshXOgMe7TNRFYzIb089OSvd7Uaj3
wJiO4IL8SzYT50t2JTPpsruR4AyXp2Y7RUJTcP5izUrMc5QnK7rPAvWgGlcMO8Uhk8ReeembZFq1
6Zny7ZxIYTmqmTW0jLWs8IsgwonoQ6NwTiJnku8hUz/CZb3dT1aauv8MxqMkxbAOR3uT2wk9ZGbL
J6cQTyN05nWu/lIRomfi0hMmhSyZ+4YOnhqmcGu8B6LGlFJgtL3znWZO94I7/FhEY/GgcIPtK43O
y7WHr39Y0n616xBl6+KOY0HlJbY/bGFm08ZzH7CF5cE+pNlzbX3dbJCz4S8Kc/EgdTHRiGMkmFVO
dcwbgBRjjCgiC2u5U9kfVnfrly3VE9x9x8JC5AWA5T5cT5O0DC7VNB/5eIeDT5xo4PubsTLVNXHo
JOinTBNf69foHkez3sYzSvXSZ/CWxFV77hIr/sNJ99dVn0sKsA5iBA/ZLT8eoILZRpNN8/Box4lA
Zuo90KNnYMi8IYst2jNwkJlymhO5XM4E0FevCrO3T8LyxR8SGKxfzvvLtaA1tkyxHF7dD2t+gTun
boFsHF1p4QvEnXBodbNLGANC9uBDi2wb6Stzz7X2DGvtd1ybMdSPMsvLh6kpbsz1I/4/nbNuqHYp
JpP0RMjH+x+eq193J48DxVKUYG6iQPhYmuUiTkav9oejoQCU4500D4U0z6hjcdgzdtzTgB1YYtro
MYrCvRHumopXO0yK+Gwkz2KGHjP47qdYKnUgWaEDYRQUZ1j/l3g7IvR9rpuxWLHcXXWoARHbXkFa
s43haCC/pWMZrrK2Xk9OpjZzFX6NSpA5M/LPahLR1jB1gc6qLsN1XCIId1OH5uIirI6bqNj2gYuy
0Gt3AqW+0/ruwW0EOZMTudraboA/YRY6uTGtbZRpW6cL/F3XkoTaW36JXZ9lpeOUup2rMll3xC08
8k6XdCWHI73RCHkjzunKccvTKBgL37/UetJbGMHO7l6AVAz0UL8KfZ5xS+IOKb3HGQrrut8UnW9/
siaO82kmPxV2/ZWwXSb3Sb4xHG0dcHD+VCZ6kF7MsJFKdZGxq1de14WP90U0pWl4MoP+ZWq6r+TZ
4Y0wNgNKq3NiGc+tDXxbAiIufEdeZP2ZgX+K5wDEjaem/b2STiL1cyxRsKdhz91gJ1gRyQpTOE/Y
44po3zru+Iczx68Pv2tR6eM3Dl0BumipNv61ESQlDhnUXO0xycCIZ2p1P0PXA4x8IbZGwwBhmP7/
337X4rV3fIchhS8+nje1NG3dj7BJCXbXW9g2l7zrwxOUrRyghEc8YSB2WhPdvKiyCsw8/+gV3M4L
zr9/qewPBY7DMd0PbHZCzGCu+cs7VWL9sBrlOoymjdfGh9jIS8QW7NKwRfa7w77hHLw4uoDnm6CM
pQ+zz5PoVn74lmbGNlYDo7JguJA0/Z2DCI1jm6x4hI4jqbtXGTLKn+MnwfgP3nxCYl+ltm5Glt04
2n9a6Qkq+M8DrMPv4gnPE/wuNuQGd9mb/vV5OjmTSgfR9jEeGyLIjNg6zoVrHos2pa99/zOWRfDg
y5eszJcI0uQwAIk8phon9MP92yBC8gSUrsi3kzDexjGbj/cvCad4JO6EeefKXd//CuY/zUNaFxAe
9Hy0wZA0Dax0gRCOIUgjYENhoHjspoNqZoYpKdnYiZsaxUNcj//3WxNlCiQzph7QPo9pHEwb12t/
FuFkHJNqHtnfiTtURUsmDkB1KPNRj2wpFwVY0Gyfgl059qkTHXPk2lFQ82uPASEJy7cTZiEGEsdy
+XL/LmwTCkqzNPmKO5nDqjCfSldjllHpi44c3NJRI/fUovl+9JydHZjIbMb4penYtFjFUMw1r4Uu
EBqDqmBkNYMT/BQX0t35DXY2ZgnoxQ0vebBVTAIl6v9/7FfoBbHcyW7ljviBuomxDCmBzc1Ivlla
HSNRNNfZAQ2nVTJuxZJXbbaV3BfE269GtCQ2w43n1Oqt1zLu1i1als0YZYwKcgas1uSoU4gnCEoK
f5yKIDj7hVjTe462NVHS9+PZNNQ3J5Ug6mQWQN7T8V5jFLtfJTPwS8ns/dAlAMNNH2SWzmxg9BlP
A+ULk3kkQmsvN/TZEFV3ThE/UVzUSO5th8w3Ta9Jl/0tihrzNZVmuIN5iOQmjF7w/K9AivMbGY1g
X2prYx37d7Wfc5GlzB+bFMFslaHA8gbPO9ztOmxbxgNE6wzuR4+YQpN6OE3Y5XFrEdVJk3IsY8Sr
wih38aioF1rK6dCV1bZt/8I7u9disF7JfxQgyCWZ55qW/FS5kNdKa1E7uWc3Q3km8VHsNCLXHc4t
6yHR1E9hQ2ZSFnmvCMaAS6Ku2VUFfsisq7BbJgbzH/lGj+gRqxVtKCC2QR5bB7tw9pJiH406TFNQ
tccpIS8+ecjKxvpSFu6bUxZfAmBV67iLl+jewjvYndoaPfFPQlpY+WR18MjuJLUWV5/q7c8IZzk7
l7mzGRSg4TbeDPzQtFPjjct80B72+H86lGaG7DBQz1WDSh0j2fPdmDotstyxCV9t9F0MYehluhz9
zuXYPVbW3K1KIy03wYC8qs+TzyhhG6B2PEZ3d3GEwvYG5xrjS+Ilf6n4mylnbxeSKbAjTm9xe+Uk
fKdxha2Vch2XAc/rbD/NKGNeBzTiD1mSx4iT+GPedBeMPBarremhG6G74HcDopZYjDcCJxiC9Gm7
LZIg3beNeQ5do9yLHt9zmmNeHDH8bRwgNbiwI/GMXoAfP6sX8Kb+2nTNTWrAfnIWzlnKzrsKyFwM
q4MzefULZAa5qlXTMTxxiIeambCW+aI/wnq71rz5JpZTBAT53pFViGgI2G/rTBKxrYkEUsVnmiXx
wUlZhVqTFwIIk7FVImvXhJWZ654B1sWzQe4SfHIKh4AN32dCDU0LhR7OgtOwm7K/6wypKNq++mwm
yaJMwXCSI6w8h+UTlYo+0+rNNzQgw1Xjp2IbVIRE5EYlD0FPNlTmyeaVc+2qCkrniRMTlpWwvZS6
s66hMFI8Ec8Yd0A+qY41pm3nfN3rkIaKMw4nfv/46JX2KjGD8Za65XRDQRXzBMwP/eA3W3jewc2Q
rfVY8zI1lLMriRjzmOCDXxq4w7FvjHMKpjKSDMk680tFAKJEP/BKolfETjlNa13LRwTEwUuW/cXG
wIS1FcFRF1Q9VJKNtLFtIuZ1dhqTRR/1CKFu4Wi1r7Tlra3ZTORzx2V+HHN5IoBpykiq7xr9LZ9K
tUtIIV7JOuuIq+6jU1UFz605utzSb3EnDyE+mWMWIoKbEL9vE8baICIJI3VVX3wqsk9dKyBu2vKU
oCbf9319ZMqYngyXLU6FLqTzskbX6DscK8nwGZ+NTIKJQ/9hVQQeatPfjspUuyhLn5ySVp+uefGr
unTWhoknrUNhfkiK0jzIqfjEls9ChUaVu23S6AvbDkMS+rYVZ2ISAGM4ZTnD4J3sQLVKmH7LNDWt
URE5QXuqkU4nDx0Jkk3N22y61zAVPzNyqScRM4+1mdJE7uhuElRTpWTejXC2Ok0Fx+UmWnul807K
nQ212LW3OnA5N+fZI6p7Poa0NtctpAcmwAPOL2Mnc4wCuMXmKyNJGm3mHK4t3MTbGNvyBlcMnKu5
wSsRWtlJmRe7M8WVsgWtGnyax0ERBxEha0WbZItNQM9+NxKyU/l2cEZA120qt4qhWhbmjvsK9z6H
wNoQue2KBs/58k8zFE5W1kJrQbpD1Io/vgysQhvibVHkVuqlsSVJWLIbEU/cHFe4Lw1LZeG35W2e
KsJdez2s5iUdTPUZFp+og5UZmdaGO5luyHXFSzm1i2UkOetkQJU3j+k3M3zzsquTdP5XD95G6zY5
fi2gauk49C+o1FZ37W+VJYxZYvdb4XuoClNip0JDwzE3nEtROhO5WepGSQlkq9kHfTgfLHPtcJSi
MBp/IOfAfVi0T74PEsusLHfvdP41z+TVpsf9aLfT18mpo3Uu87PdmuHeVkQdzQKpLczwdNXJwdpx
RNt0yeztW8wTwOzNhF4cVUdMFibZLiS0tX1M1ewdiqyx1lXjvNzHMp0W2cGDoMV1l+9iCb7SvXfW
ZXNyFrH1KNHt5Nm5Sh11sLOOcXIkMVr3Gv5/SF6Q4KdASSQCu6x2iYyts9t7JyjiPxqdhtcIWZCg
wbPTs7o1I7hWYOkQ/aO5OyZWtI7nUwl49oq+DEmxUxsHJs9AXkwVbgijNxMgDbSCIAhM6XMVBvHF
xT4BHj44N8pbB7MAmBUN3+7Ocg3eMyC2AApme24CQLduCEEm1Hp1H4YQ6WQ8dD1sMCjM0KB1uhkT
ekQVjegN83w0reZwyFICu4LCeqrpjqTdX6a7bRAjOCoKDwmakoc4qskmMzHcOyXWe6/G+j4sFkYc
oviElWBQF39HWjzuay1uKFrL9ZSqGhFAFx0p8tDJY41eWU2gzhH2zF1iu9+SSIiLO7eLUSk92Gb+
JRoHZ8s8FPpygXnBx+uTmKU+Ad58CfN6lTmpcYwWzhcJ00uc5vBCLJJ56hwJo9WZVnpySprF7d7C
9gustHqmt/daTLZ5ymf0KgPxEnmSu4y3+34z+SK+IifZDjP2ZgAl/tnqNMaToScyGCfPBlNGfqQt
WFAwu2TLJW8s4+o40Dx6nNmMBfLWgwhiFhCdkVrgho+0TrwEAWXCRBCBJWO/pu3f6f7VT97THXAi
M3+83c+hiKa3eSjiM+d9wTKOpJs0PrUxePOB4M0g9X2JprDj4ZydtePo7oDIo11LEfRPRjgcTHzN
F1DsLUp4F8oQMLtdGfuPqemonVGQyh3NCO9gFiBUaZPvfp/Nh5H4aJQPxbOyMjY0QgVN6dQ7ANMh
y32K+MQdMIMn0SEcm/q5nAElWIa37JySVFd+1thnn3vRvjTF+OZZQ/RMtwg9VJ3Zjz0ma9pDAGam
lISVNAuKfZtRteBtwprXzydAovPjApR7UMVgvE8if8SJ1HmG/zOKU35bZX6jHiZB3dZkpzAdbWa6
oDqzDiorOd84PBv5YqrCAdbWmI4Aag5ngT907zXBd+gANs6xU6OZks3RVByzCiKs44YC4wZ0p39E
wC1wAsSjjFMxFz14zTQc4fh8alx7E4d1+YQauzokcUDAdNw9BaLwvw28YOGMLajL25IgKcd8roHb
KlaTQyID7Mdjl2JQJ5d1MfjVI8nCqfPFawzOg2WLJLlua2utkawd27pJDnEx3WQzV1vHmaMvXoza
ZiQqDrzoTfYO71zaiqs/sysrpN9TEtu3SDiPoTviARlEfp7wUodJHr4GAo8j8r5L1zinepjUk9vW
7VPfo4jsIaKulvrh/twOaMJXg4Lh0nYofztfjM8jsfHXtBPhG7tPuHEn9PAYfbZTTVRfjz6WbLlO
rcNhOswGdR4V9psTDs7JKEwMlqZd7vhkPo+qJGqxZLWNUnNVQ00+QMGWTwtSplaI46dsdAA0ifGl
0EALhqzfeznGbtqGwUsefI1mFwCKFb4M4Ff+4YrwWqsl+JttfRkXdDa2J542zItVxBixBNzSOoCx
lxgYGmdorsrxUJhkOQTKAVHT9yM4gH5TdZwH8kYAuMizeRfmA3QDeKFntpoJPoSNAKkuf9LKCDdM
VexVq4puZdjjdDAtXBER2NNtikjvIiqxRcyTnQqGTQft67M9xs2RvLN14Kob/xzi33RCwpxl9U6H
SDVGUxs7NRE8VkXmC5m76WmiIX1vb81t/FfZM8MNcb4+FF2UnrFYszQD8GQE/zqU01UZuLocTnBT
2aY4Hl2Mom2s9oTBfg6tnZGb7UovLKM2dd+SBA9OQzLkJlpcTVj128e66dsdWF58VlZwYiHpd/ir
g61N82uddO030KMCJFk/M01AuQMWdlnDSgJhINGSLkRl4BEmkwf2lWHZ+DWHgpxO2yLPPY6248aL
BuTtsi6pt8r2OmidHS0dHQudV6eggfCrG2OXyxFHh8MUrBLMw+6IJI1+doNsKwa6TTAULagrTJxt
6bbqSaQcJKNUfZ/ikFCGCF1WkPRwlkmbyGzmLl4y5msAKfrUSy2OReLSMKvc7shxODm7BVF2s7yM
TUwEQU8opGJUggQczInHkNWNuYclKqoVfQvsZuNw6Hzl7ZNovEoEl/vRtn/6anIvhRmc77jO1sGT
0kzpsI+RZa5NQ7w7KI43HhUFRVM/r3ru395Xb0PA0mALtvVuGJ7vICjORiYvPtmUkNnumAmk5tY1
ImKxb2J1MdzutUG1uGq1KjZ1ADk5a5Ju00srv9BCjoZqPP8f9s5st3Ety7a/Ush3JsjN/qLqPlCk
GsqN3IS7F8IR9mHfk5vN199BReY5WYkC6gcuDsAjKSJs2SK591przjEncw4daoiwAQE2oqwLUPzm
ULWs7kyM1702Of0j9Tmn52aQLdM7wOyhk7vGPb7ccz3CSaYdE1/o3/syc9vAjmPVH2xklYuStDdd
24y7omvvtWZcXsc9mnKP7N/uvkeIbuBas+Xa39mjeSZ/kU8ePASY1vpj6viLV+shAVFEfY/VfY5V
yNdi1JcEGTLvcYaXdtSfJTZkbEakVZgEn2YRmDAYRDvu/D9LJcGDVoj2duJ7ntzJfFFq94O9itca
TnHAVss2l6bGgcgUDDRFdtuSjnitMrtq+d0oLRpLP1W2tu81Rq+rydqlbl1LVxZ3rUjY8I7FU6R/
a8C4sIe3C9sq86i2tXh1ok8oij/jGc+MYU9RkAjSFAuNsn8WuhNgs9T8qB/iPc62Y4w7Jl/1PjAk
7JjETW5xDn4ZIxs5m8aAZ2ktaawDjiAE07jVxHOu0xLTtNH6WndW9aGsOnFbkNnX0tGe3YKco9h6
16Up70VanDrVLs5ZWz7GHYWXoRtwX6L5YVoMQOu2kpMObjmQ7RvnlA7i3I/xEvSTbn5KLTUDZTFP
Vl7p99SiN5zytdXPJ/QAwr+GbV93cDV3Vy1lepGiOuZHchG0AWG0ZYWmZIgPq2r/kWj0o3BlYvQe
kQVMC9dqj2I1salf64nbjtvrbz3nupfEy3DSVznjrFKqwFWXgNtEuk+H6SwWRqBSa+9+gyA3ARnw
p9nPCCPD4EBXYs6Mwgfar++jhXNTjuiMqxo7S06zssyeXGuzV/YIB1H7HpzWUHz0b80OUj+RgGlk
YZjJbnGNkf8QrRXoHSxC6zp/2xZwvlXNXDqCpBXiFdxu6P1XQ2DcEZYI1nO5/lQOcHlw/Lh3kxin
0JrEtJv1RPpXfBdUAdhJM7L9WAxNOAmatVfRJIPiPLRoXnq5CdDFjAkEsTu6sJR1TtX0B2Ni2+0W
lFMsQZZEz1thLPcGmQcCWV4oh/xzHKz0lq1863UWpFyHfdMpqYeHaXD1k97bLCkLGRg0Tenkba+p
3XKjARv2dbOS+3iS75PRDftpKMjqyC16n7YNR9uZKPTmzaIyTAhtkl49Xlf8cYAkUddy31FttTq+
MM5JbKhA7eainN6sXpxSA9ezrd5holXNuTlVMyOzBeAQ0JUdcNP5gsTT9uyOSanaBfMo9FPETXZ0
rP68qurD6uTaHanyuj92Co7taeLaoRB1tmKnGKKf3QQ1wSGr0OtbIBuO2cMad6csJMKQ0BrHOhTb
MFHFm0cZBQ1f1O2B+ckW60Bmwwox4xitGKu0qP3gzzC/iDEY0lS76af2TkyzdVIWDOD00i9uWN/v
ILZYdIsaulM4XU5ZrvZ+r5GBBZf+qSlE/1h0mXEqjYFWolJeujtrMo0HM49vOqf+pTqFEzTSaA8O
4gQaFc64p+OrPbcsVaeKqUfd1RdQ4jtgc7j5IhYEDOYnJM3LY1qAt8gXZ9NvpLfZY9E6JgGoheZz
+7iQ/wAuYGrjnci4Ra/JYt2wE5XLPT1kXyeWwsugnT6gWWVI11qkJVtTz9WYL/c6LjeMww1Y86bV
H5QtntgQvXMkLFYHB46jkVrZZBSxnbktVBisvuMB+CmALrOKGYT3xoaHh9HQTAkQfmHvc21kXVME
7Wo3td6n5ctJcGcpTUSJKebiTu3Kz8itPkaTpslSPPelED+EXHGbon8E69GchSm/qPkTH9NUycxi
Te5ZrXzDEmRXAyrZ67i2PdraMBVi47EzzWDlxvlUczNaEic02TTtk9n42bRL+oLe4M0hMwXMb/dt
0u+M8x9O5eg346gmtwY3ZA1N2Y0YGR84tFuOAMe/p7ROsDYUTK50abxE0TsV0XNJx+ixJgrKT5P8
fiAAjElGuuzXJMFgOqX5kQ39zVTRTlfAUT91jcrlMywmHu+WUI5oMkHe0ZNKrLh/wOP1ItgC3eoN
YYepeiD6sBrDJclHpkHtS26Ovd/mXfvubFaEaGrm+7at1YdJq97w0zWXpe7/qEZoZGLKikM+Kfbr
SsYFbeBVuasXvB/5tBp7Qel17Ec3YwOl9HfxfBmhINUHu4h83c4QBdNi20Eg4V5lbaACEwA2CZz9
GkbpSgNwS2XGIoOfB5nsCSUnjS63UL1EVE9TNr9GNfFsCQjdG5JjzvrWGrEWMg4lnl+/rLvlDh3d
cie4lfnKPNPVHZcf+RgbF7nwhT2Dt9a2E7td0gI3eLp8SrBsHi2pcnFsT5cmGp9Ul8T7Qr0v6uRQ
27X2I06mwBZq+d4xXTkUYCr2Xa0NP+y23NJUfWnhdveCCK8y5yOEGlCRRIU0y/sE9OQlcbGBO65D
Fjq58wOZBCsyMrc0T/YAfYoq3rGGc50Q8eDyvXGA5N42ks7wO4CvG63g8Mh/398X6UkP/zv/sV4H
4A4PcKvO5p24OM/Fq/VFN1iQoDh5k47BH5ILYyN/YAeR+unOwKJDftN+gg6wHMEbdzeTc59OT+jY
SUXJOh/V7MHwg+AuuHu/w1nmfRLeuYu8OZgDsTfD9pRe0ot8cd70P8DesOsFSY8reYOqUoBxD3hs
h2A0GX0QerV3fs6Mq47qqTgvl+kinvt3IooZRuZ4ooDXdzsa11FPYn2gDPtxOtDLx72KEgQHiXqX
LETVmE3ynIzNvgeIhluKQeXYOM0REKI8RNloYMXv3F2mL8rJmao7bHf1nTMm71NdzlyoVsDcWv+Z
sxEgE4UGKWZd+xhX9U2Ry+mzboABjLNS324pl5dxUl+2TOZ+IrKVB9lhlXXMHjMtXukk78wOCUJu
Ji3ecsN41aVFxyxju5lVZx3DR8WbeHrtAsvDY7PsLySC4MgMLzngqujpYj/gq2ybyfLNfmnD66E1
mjZswX3+fmonGX3EBtdPJrIutKG2hVHbE7K7Pb0+yntOjZEELI1xWsjki/T1m5LO7b4Vcx26jVUz
L+fRvz3tmI4cV1P6maNXYV3akDySuOWoMS/bz4XzeP2TNSL5MTU7OsRaWYVRpt/YDAj31z+MalmF
rYzrcHsH0ySUf3m9qWyacHhwqkkrw+shzohEj1IOf712fQTWZrvts2YXuJa17Xv2Fet1tEbturu+
dTNtqCuZ6e5ircGGMzZh1Mf1YRmKrj+rjRgPxL7yI5EhdP2afZ9Wvx/922tZC8BJ64pux5z0x1q1
yb6zBUamPkkHnwUNIpTSViGVTxX22DqLKlsP6BgFtx6R4BBiUC0K9V8P19diuyto6dVnZfutXw/M
Y+mdpm7OcbZmcDfEAe90lbu+NFMoW4SrhPn2jSbG+7+1g/+f7P+/kv1RyfyLuMT/HD7/47uiw7zc
fZbf//W325RJwNil/53sf/1H/yT7u39XXdTttrCweWCj+CfW3/y7baPAvqL5/wT6q3+3NE2zVCD0
+HD07Zv/A+ivW3/HlyOwMmia6mxKur/93//8Nf+f+Lu+/FYz9//2/D+qEYZGWg39f/1NiKsC8F9k
z4hfbLFJntH36zaaxX+TrHealbVjGychXRCwNvFDQ8DTIY8F6kTSxhm8FUhb8+hwfXY9WIlG00LN
juqSNyepfV0vpevBoVBg17ddWkCVm506rHd5CnTMSGhdDYV1zJz6Y1CJQnfjqrshzctP9PLb6utd
nNLXRkHppdKd9gu8NbLCKSzSMruBJ+THs2ApHLV7uuAp4+UYK3mVEOcDnKFyxyxYNO42BJWDy9Ly
Q7Ou5xGgi2cxZDtFCtzT1inJAAIT0MPB7PFY+J0Lca6jsX0Put6a7LDt3PVVBUxPT3Q3ugWqN/5x
Ff3sG8tiBBNBdvB6PR33Vp/jZ4ci5tcIqHbCWSrfAafu6eM8hYJocXZKjQxmRSdqLgZql5xkp0Ue
1BUc9ZB6hQJuSgcNnoI2pRkO6lFSQGkoZuY4+dTSHO5Nl1WgctRvXTyzOVz22VKJAP4yIWmk1HjC
ZMqxOiNdJcD3QZGVx7WRPxq1THZDZELaFsser0GjN/kB1fgfVmY/5sSEnAii9FMarcGg25ciiS9O
s5wGiF/XQPuYlW5nENuqiVESFIsznP1rXKQBUHSbtjo813NbYSuH9BDdThHqukTE4Nhb+2IrQAZB
c9GbyPt7+GB48ZhKeEzjoAmu/D7IA6RZmpGfoE0SZhO4nBphy7h+9mI/t9P37NKCx8sJ5R4KET3d
wu8L1SRhp3gyJ9cn+lbd1RXcg3YYEw8WDuAwt54DUNzMhbos2pdAtT1oT/MpUYpwnR/Q/CXHoimu
GcTPbtmx5A3MoKQDkp1hFL+as43s7Ryb+rdcy8kbI0YipAfpO8VULqnkbZrE3yzaga4mJ06Bgdvu
eqa5oy2JLZXZEdgjUeANTUlW+OU01Usa5J32AOyLEKpMJM+OgiOdZuZObBrItlAHmCmDcq8Kfpl5
Hp9MVb7PI+h69BHOrqALX2kWtJ7FF8ALcH5hiY7JezrQjEzCqq++0uJhSQp3C05FGjkZZF4p5g9Z
u7x7YYbwS8pdTZfBl/NwUoS2IwCie7TiDNohSXrJwHXmdBO/cZNarSH9dnSMryLSyg/UQH1rMmYi
KmehpaAB0jE0ZOm28xyv1btWjRS2acpWKY0InKofY2Rl+9roj65e0blS2FQhN6cduByyhNYSEeT6
obR96nM+vURhyKDKxHeTmkDqRey1ZDzLNFo8EBKYybecRlAxw9IrB1oXsjuMa3zRZwuMqbW3jHHd
lRLR1lDBGqbDhYcBGlVjCyKLagqoRkXjQSuIvj8z/KLcyRGpktDZCZOKcSu09F7MTR0YuzTVp7ty
+TH0ynowm45QN+coSiV+0vnrtxnUB1V13oFenPqJUaUGh74ujctcciKXpSvPjTB/qkxvUmjVBwsT
+u4mbSB7pzymwmf3Hac/0qkfvTHvkn3MIDjSRtrLWJq2KkBf62GnVjSgilEpDoDTODfMy0I+xb3s
+zdFJq+ZQURhb5AluxJ8cuoisjP4Go1Z/+wyi+mLVexXKnURr0sQV7DZFVf9jDU6WPSTyxS0QTTF
QT+UfySFBCDcfEUAKO6Es3JvktDfTPagXjfjpmuWNfGFSiZYtBA53jLX82hToL1td4YB63pomIsX
9nQL2AeacoaNv9DO62rd62nUHGqrIW187H8aJZaZ2nW/oQW8QQhlvFzhN0phRmrLRv2e1xZLuNow
p+wQxBhgtLm1+UsKPjFDYrMsy+fCGB2p+nqMwAUd1bLGAZ8mt3qsnycwVKxE802dYhRrq2nYO3kZ
io6KsUjFhWjRTo9IFlDrA2kFFDFoeuhiLXetlw3riz0bOPB7NAJkYn9NhGrVgiWC3OGbZGovrR23
x6xmzC3TX1nlZFikkxGTPe2nZHm1h9wJusXJfNOZecAQzDDXzy4lRUzrCBohEcA9wKIjq1zkJvF+
xXTM1ekPQI51oOXG7dQTV5EODBmyuQW1uyoBUBPwlWn+oBpPbV2bX/b0YqXF22Dn+dOUuiYyN1ZN
JErxrlCn78EtSVrI5CMNH4eR8EzSne6e+xVNKgL4j3Srx/LbjKhRlWDmeaj5jMvVHyMt1Cx4M03R
sFuOXTLPoDDiR2ho08lfpfkaAxN+UhMCwPqeu0p5t+CKOahQUXazq77o/cNIjyaw2IizNR0bAsWW
1XN/QsfyNGJrgbtN8rCk+pNal/mdSEAPpm1+HJqZwAMSjxmu9lx+ZILEdfuhMB8K9EIANQJmu1dl
k+/YxutBYs0/rGR9S42mYfyR+tpk0nfNxo8anW9Qq8M7yh8Hx3+MhlKzpx30Qhrh9Z5BH0RlaOUg
D1H2aQl98yWFFgkI5w2XT3Y24eiYzpAHuan2QZfBJyYJjhxAt6VruyhAzmNM7jiBsQPLk1My7K+1
qTzFFR+r3VLoVVbP6J8sa6sRjAZ6bFXEg6BbySp6U6Z1IKHVK1qgzXGvRgfW2nsTKZbTdKgu1DoJ
VUGixqiTXR27zU1jdy0w0P7YdjF9zbGw9kBiX0ZVvumpyhICY1nV6V/MObt/qCm/kkX6VmfCvGwM
j/zBQ9VoBQNh7ucUTyfA+I+WIy8TpxGa2rPa9VzGaa/8wiipG5Py7KrZfawzSV17sspw8g/rELpp
ugRJyhC2X9a3HDgoIwsqI2j1VOhV/8aqY5LA10X+7LCY2Sbdcpx9ZFLA0Bt1omm5bcb3NWmLfUP/
CKEONobZ3PQvYTUU015VoBQR8HDq5v6DqX266xY7DTtT+07J52GAAoFRabODacfEUkOjXoB9ncy4
XAOzhGnS0ivfQdfQLkyfCYkzix8zQpX9auewfIUa3XVTtQaD60Aw3XpDFOsgfdkr7OBkafob73LZ
9S6ObyT78Qvtarr37sGIbf0wojy1urraNbaa0Hkws5DLiypMRSlt1itm+ArwM6u1T6Q2dzC6ckYJ
0NvJU1bBJlYoRXN2pHR8H+pGhCY9fWzg7j4vNYgiNLI7jJKHiuYGMM9jL3UYuCZTaTcVZ3WOYFib
BiQFtz5a/eBTZTu3o/nM+QktZ1Izb7FAiht1GSqydHblNGonFm/ODH3wUUsNAe2hiq0ZMkqVMC4d
o2k5tmxgFPG9RcIHpWZ9GAM69bkjTh7k/okUJT+GiullSIf2TY6g1iDXi8hpMyBJD3gHv086dwB9
tlsnRE341/293hgfM9QiaJjdeXVLRKu5+VE5xYDkpJfPg4pgRIwsj9enrcSZh9qzZJFXWUFc95KN
bE4Xk6QCLg7MHjSasqJ+UjuDlGE7XW8mdbt/Fy7SPJJyDwxiYu6C9WOrm7jp8mKfM/l/KeM+xDFj
0tqE5sF2hFa6Wt1mAxt200yIGSFOs31Q1Ak3WWUnCPOJBkspU3qrzRA42ReNGmMXKV0KCI6dX8ad
u2zSiJOwfiEBwLoF2n4Pt/+1UYyeRViBfgQYnUADIkSODiOUwLZMtDxZvpl62Q2jDbhZRf5zztYt
hSXLPeaupQ9r72xog8Uwvbl3EwnG3kUBaJHHro8Ea6OLAqsq1vsemspswaTp9YPhEpVu2XJPzdG/
rkgJPNoP58VN2RSo9VM961GgJSi6CNg4I3u2boCnzEGfd8xo+OIYSYUjHpkavPepexKJ/Q4fiDyQ
PIG5VxPjW4t4l03cRmdozTGqw71ELbXqacI7hfu75kj/+EEwLhPWunKa9X2wxh8JQ7ewG3ZZRAVD
4fAGBCQ79IJlVTB959b4C+mN8VBo5bkDGwqHDSnRgP+oayorNMzmGIdJb5OBFMtfoP6cW42FfbdJ
ZLLFIMUmk1+F27f72aTDkiqPMu6Gl8Qk2SBNvnoQDnumdfPNinykUATjt3A15tbLx3fXLAEdJ/cI
G8knb6ddLRkvsneFBNMxK2rXN8mn9rlkutfOefVHHOBPuOUzX3aWqo0Ht13vEd5wTSdOCyBJCOC2
K8YVlx5jwKlE31UF01J0Ij51VnokIxKIGn0vooCdX8KiUwwQ2YDCzp0RbcKPuOmzownkWOMiJenO
9cXCebS6j3Yy3lQxzV9kQKwDtnOqDW05oAp9VNSs3rmza3wSHxdAjwhSTDRfIkMYIDUu7aZt2eFW
Oz4crmRq4ADn5t284K6NyQwaRPHM3I0btMnP32jgiQHmwvAS0Qm/lRl0lcpemd8LYHGU1asKbmdl
GHwgGsBUF3QV1vREfgxLZIoyXlXlTZQjcehLltWlHu7naX3XG4ycqhhvpCHFPhUQHkqmLUVdbRur
nkGrUXE5amtAyMTsJf3yIKQ+7QAiv5T0BfcWxf1sCGvfmcsQAMQ8EVBk7VPsUHQp4ymwLPE66BCG
kmiaTkohJhqLvxAeF1yn5R9Z3uLTydJbTTJWpthml5mjC8xEf0J1/OzmmnXujGH1k5w1ftZtnwS7
4aYSE5uxskUkrjOjp0972zT9d2MpVlBDdDIL+ylFQ0RvWCmC3EHkSSZN5btV0962WbJDVvTS2XEa
kFU+7We8/ntNldqt03ndwDwARUa9G4jJmgsbdSXxouT0vHYWxgs8mBk3U/GUDBZ7R2mHi2IjCqZ/
CVeALdYmV4h5b3xs8rtPtR+YHowTIQN6F5/JgknZzFHCqAEsJyXxC8nNpHFH8zCK/NFYyK0ylnY/
pX0Z0IPAyRbBsdbmqj6rQL9pg2/YLmY+xD7ABM0XVr5BkBpe/RB1+r0Kvlypw5sYUe4Uc/GTne8n
PoiMjsNwE0+c21XN1aaWLkDwrjHu3Jgvz/7bWmwixtm8tTZSZxVmI4LlqGYOo76CjJJJg8hOLqRH
t9294jynU26CfYRzvWjjpbKECFtVESH3Kbv0rs8xvOvh9dH10JReNDJ+Ygwrmdc+tF2d+e7meLoe
WrPVwno7XJ9y82aWIiYyWstChM12SIrJYDnqkjvLsrKDMBKE9IUL8z6PTtfv1m9v4Xpo9LYPJTaS
P9+EOqjIzJmlBvNmrJLb4frof3raT2gIKqU/2dsbVDezVm9/1mqlna5Pri/Pm8Qol9232oHgZwtC
6b2sbJy2N3t9pMv0HjWBssddrpe//1ShF8xpH5+K7ZeG50j8/iXpWWXsNKERYrjx861hlOxFGJ+F
Y3IZYNF5cOoNH7sIvv6uAtG29mG9Ha6PXPpzvx+BZmiuf2NgAyAC0UWpb02GQOw2DCE9kyHU+3j0
pIqeXRmR8QCWncZQ3/7dPPcUoHxMRuSqx07Gfl21MiRG8x+HGT0UgMY/X5SsKJwlhDdR616ULp9C
Qh8l20geudvhr9cqdusIrUA7ztEUDmg0fx8KRXb73EmfZ2trt9naYwxzO6T7V4MamjSvGWXqi23s
8ddB29rybLIbpLzMWxw17tEoWmT2uC0zUSVvjgvLc1jAlgxt9uic0A3GkU5p+YRQ6LHxGn8/VXJV
890RBa+xdQiz0kJ1yZV40qx3dLZTCGwT3UaS3sx6jcdiO1xfd+qc2XOeSrK8EevAfkMYsluWUYau
TQlPhOLI+ZwTO7iW71p2ixpiDPPZLPpjk2ZjqNgQpKdpYiIRN0P416EQ8xDm1jLv67l6uL7O988A
Te7ItUfVFmskEq7K2IdNpSZ08Zj8gU9t8HWRPW3moG+bZNyVvTXgM/znodq+6aYWK7jb8+JF376C
1sYDMnC+YLu9i3EpSOe7Pu+UBQNSAZk26urn2uS8ywyMK8rMtMrmNmlPTINVyqSK5EJYJHO9T4YX
F0vmjlEI93TN+JBzO2DgneiLEHstWrqzdqafiH66jWR/cjo78ZQIIsOK78kDbANSGo/UTprRO+kb
D3HSHaQqzT3EhqdWd1+XEiAmyjNUGAxq2+xCRBimAa0dyBKFn15a1lemPEGTagPUrmjoTOdlMeMb
HSnPfmS3juZkcvfl8lUi1Ts4XMelpEuXieKuUAxzTyKaCrkGjXpF0XDEwih8ywkVUWZBrRcvsYNu
FHePmxfkTY0ulr8yJvK1K57qBtU04aV/sKUbMUezK1XylzRH9mll3C/VgyTpxscSDbl1a5czGfDW
mngp17HH+6zmyzpAQulS1rfowKtd2U6kC3aY2ItJeuqAFWXUvzY9UTGgXi4sxGeZUN4NlfOiXiyb
q4rJUzRHPqBx3bNc61MpXvoSOq7ZWYrnFhRcAvXvaGGWrSdCfNzMDJ2sY8pZdNatXXXo7+WLW8lb
2dVL2NaUZwY/GYTrdrz0I2pARf/RMqitRzbLSKZfMVKRhY7H2mHG3tErO2hQONC6MttDD1i/E8U+
eLpt74uwrLpXePxjSO+e3oYiTramvY86q6ptCTuoq1mc4uklG6bumU6WZ4npkLu44dxi2srO4mGO
kX8ibNtjG8l2rauRPKiNb9J02O61G4LR+mRgU/y05Phe2eSSaXbyc1jt1GvgGHrLxIeh4FVBF179
5Bf+KgpCjAobRxmzdBt/TCzFlyzlUzrFyItqL46jC6C3BRUhfU8XPurg0gChLbFN/OAV20gjSxJe
DMYb7GTImqH9fg/GMVJnhr8SNpxOENyBaLBs18VdAjk+/sZrZMJxJ04mTrbumnxYW/KANfJs13ak
slMb29NqdNVG1vro4X9QIWCUnykx8VRYaf9Br+BjQqjmx+YMK50OI6MQlpIkrS8L4zK6HGisdIdp
yJL8kF0lUOp1NKrorzJ/Tc6ldukeV8EPnmObZgv+vurOsLeaRaMglTRCW9+aa7QkOlxbU0hsv7dc
WpxdpnGXLdCJYtN8N8oU0PD4WJfITGd9flG10tjHcviIlLEgcYA4DXaP4LnIb+d+xsanxq6dVO8x
Hwx1uOnXcWLsswEu7EjF2GPH7ao29aoF3qrWbkOoMnpGhbLBbLbQAzvLPM1Mbrm4vG2UUdjjgPV5
AdNXbskURbMv0hLpY4kK3rg0zPQRpZCgRGsroRcDkad1PmOnhpnCkJvy3LxvRAPNMYMOO9LqWywF
T2D2sRgORo8GmbOGSyAmeSRNCu1Bi9Q3K8s/aGwjoolr7NrNqXG0+My9NahqkrQWfthuQJMwU9ol
uHJ9XNbeyNp7MAe464vonhMGK5QmX4rC/6NEJxxpVgjQBd3Zq7q1dwrll2mU5AxI9Y9uQiq2ztpL
nYLZAf2Yo3AuiW+YiLDIJZ2CKB8DG8z9HrQKsHBJ/9nlNsx+GrEJjW4PWWVzPxNMXS0hZtYfUz6I
i4qvM+hrzryoIbqvrvt4B3DpsyJ5s0LultsYifJWh6rvtMfWNKpdlSMtSJfqOK7c2EWxhY/GTqDH
LKfpxB0c/PjeGZYbrPF33LBQOKQUNwJ7pgcm0KK4vEuKF1Om5s7q2hexZlGoAFZuXXI2ey1dXybA
LRieBJ211TwhQUd7pNOiFfsG9cWRtIMbI3Vf8iZFWeIY4qABfaUfUh4I3biVeaxRdJWeUTSBnSw/
Y5JnDihWiZmW1jMbz1c10RXaWPMBc/AU1gnuhGGQXlHGEAS6PlDd1xH38Q4asMY1M73gPaKbbIfq
pFOMNKjd7cXGyqUF66IecJPrHmbwnILPbCiV68+6kK8tkwNP2xwPtvxM6wmJWac99jOSPXIPIbqC
GS7JFr+R6njfEyhHM9AgnSNZVuSYuIxy5paYRusIieD22vUProd0UzGUm7gAA/kLfc0MYAy7lOuh
JRKYDVBYOqS6e+ZSxcfUMu4m1FhkKj2WZY8Ch3jxdgoL2Y0HC3xzeD1EKtuV66MlAoW7S7QU0Gqk
+c0cOGgq00YwWhkVeV4iIz6ANNo52opJXSWvmJ4kYzqDOKMWCQ/EMLLA6jW0DdyFRZTflgULj+s2
98nMMu5mmqPtqqmbQ5z3p5y4FXb46RzO7tRye22EX9TsX1kke3YobGItu/BERrbZ9XUoBuJQEjrR
OM5DS/s+WEfGk2n+OEWDhUe+dGFHumysJapTMw2RkdApLNEkuoyyTrbDRsjqcc0WAya+SqkrT6hQ
DjFQl2fwIsV51UYClOOJjgjlVbyAIfAma3DxzNbmzrWYzWAwhvods+20tsP10fWAfo6S6vqwGlHR
1HuZqIRvpTSG5lzXmA9r381owEVwuLahBjRUVqjs6ZZ9xSoaoEGx0ArVSIKuTyn1iMdQhmO3IKa9
fkY2JrbfnxZa+OlgZN1NS0yR7wgXnXGX5T6IIQyiUYqMjOJvl27fypgreudxReIrvux4elBLoKK6
YZWous2gXNgW/nXQiUkIe5HSyr0+vP7JYrVwdqkX8jwpCWeM8RtU6V2VNO9Xwcuizmh78hQvQTUh
4dzO09+vDRaJFNqacaFS+VkgAPezkAxUObuvopzrI+bRw2msXqaNUnHlU5Qy5kqAPXCVCrlpExrb
4aqMWlcjJwEyGnxXL+nN/A/iKDObYU9DTvT7qU/PQiqHrKJPnWaohnX6eaGCMQXRUZi6Hb08nfgV
0bQY1znpZIjUCb2d3XGObVv968FOCX4SsX1XbmXdkDrfxHEmPsv6yWY0T6oM23C2cPiMIrCpbMPt
uLcpW2baBpumg4FdinKoRyU0NrZNlu1ieXCuqXn+PMC+LI5aTAkLW6Hw+B2WAQjYPwzJiaNkSfv7
4P75SG8JyNRtzlETmPEeqfRdrkfDbwGJNbYByr/miGt2tVW0x6o4Dpaxk1uNWG7VomuCCV1i+rjX
DwKzOeKTdcuC6jsb3yfjazofw8QQny15U8+sqNitzq2unQdGQDQoCQw9XGVZcbbST3WJJrUHJm9x
U8vDuBjHcVNvlU30GLluBeuaj57MBzgYEzwSvlEfGftInx4GZ2WcY4/s1SMQ8qYBuduSoB3EiHZ5
K4RI2QpkXr/1m05Nv0pdUkK8DGIhdv+mYrs+NapuOOjucBq2Ik8ij/MjXVU9NK3cKPWtFnSTNmXl
GKlA+pXJUMLgyYF5ZejjT0ssjxkywP1VIWZvWjHswiSLXJ/PMTkk0Dr4Xch6PJOUmp4a2gpXCc6M
+hjM2fYW6+38/FOjd33rSfu2WEV3uurt6oLm8A4f4a3d8xHKq8zsqjhrCzwARNSA8T7X6qKfEut4
/ZIL+rp/fPXrczVPf39vRlXgNbeD6Gfe6F/PJcbJXWWsD8qYfyTwmEmCcg69XDjNxHZ2cYZooNJW
Epzn7eayvdYZxK3bTCH8609s2CNZvdffQ6b0bytYGj+bZ5gWFOnJTYUYJ7RRtYZD3+8gl+u/r83r
W5QAmjy05szptrK8K52f0VL/KLb2SN+SloJu8P76DF/Sl5xLGdhrVENm+X/sncly21jXZd+l5vgK
uLjoBjVh34tUY8maIGTZRt/3ePpagP2nMpV/ZUbVuMIRDJGiZIoELs49Z++1+3QpfZf0QqvlVJle
1ny+zHfnm3H6RteAZWkdeu7zK+8Hpdjoujg5lXHxZIy6hE83tKDqcYH0l7m+iUj2gLrQ7NskwUmh
c8qTR7ekg/7CFUwhSCWJt3lU3pR4Exf5g04c045YkouWwhW0PHeB1wd7M72WBSTecxuoVyoImpGs
XCKucYi1cLQINx8Wukn7utB8zkHlIDLeVZG37zl9zUWGI9bOxUtYm1/N2L4Uueas2FHKLXZQ8p4M
4xSH47jNw5DLuVofDOxoODO+Gg3sqMJQ7xVDVnjwUeUMPhqDKnn1HDGSkCCSdYy+MvUnEyedxVa3
o20RyKdmOOqFe85itpPCAKQvmkvYxa9ZFbPOynPTJSmq2uyddnx139KrbPEGlL0/3Meuuqupx2y4
Q0uqwr1VKITl2qq7KmPzTJv+amOtWlg3zXL7dS6jgYt7cNfHVMZBXkM6GeRaJx9wSZFKoVJ3+7zM
3jkjx4WrUJSJgCAgoYJAgCVcwiRA/sC0ID0OhYFLVU/3Q1o03zL1aliufAdUizx5mEY8BLs3beKt
bNS+nlTuHBoX61CLcN539U/Noa4v/PYGqJgIw0xxNvPJSNMZf1MYMnwr1W1n2ttZC+uUAk/y/GXU
E0lbDHtkCKxrQ63dafFIFpWfOoc+sdT9LGD8/1rPf9F66gD2wPr+z/9SUf5N6/n8hmyX+iNL/6z2
/P1jv9WeaDf/4+DIMGn5ODr8DFhdvwWfkEL/Y4HyE2gBkYGmWVn7/+t/SOShqmBgqwHx0rhFhvlb
8SmN/xjS0HQgvcKSoBy1/xvF5ydCPiFLSE01B8Unnn54458RxSMxAI1SNfjxVSNYpWU07HH0cW1S
u6XXJERd6MYSnOS0nKCiNOmDpKqKeGcSXVfI7jbUKrswbtSzEkc///RO/tan/kWP+ld+5vzqHAd4
P5gdafIGfQIy0leQsUV37WbS6sUcDh6OQCRoS4qxD9gFZ9K9NxhlMmAIGzhOYPInpeyu8ZgqWYmN
1o4gNlpByEJsA93oiNVVHWj96RMAtHGDTcKqko3U53rmfvuXl/9XpN7vl8+1W7VtE67xZ6Re6dUR
8iVN3kZaHl/LMQvBqITFMrKYeeBEF8z4fOeKVhGVx9fBU+sraKljYlr+SYfecRJefChqbMAW+ZL2
ZHK0a+3Jyct9kCk20Vz0IwNRlPu2re6FJaqjy7Yzc5mz67lqnRIlvv3L3zS95R8C4elvsgSwPoIk
bCIVtM9/k9ADL3XCWL9xoKfbEuoRGjxkGGrn7RvQsAvL14wTFggAY5E92a4K5WBo/nAiI73bBnbx
ZPdDcQRFtpmZA9J+BOjaYPWK5D0FCB0vRAA9+/B/wXHPhPK/vXTOHckZxVmlfzqa0jx1G7rx4obJ
bamaSniPcrODYsyeO3CXltf6x5RYjEUwRGfylvpXvHG13W0MQ2l3YUBMJKdvsO29ERxbk9FziTqs
+8w8CZYLjkoozkrrBfgNwUeIMvXvbEVfA9NTj77E62VZ1UCEQOQc3MwiYaXMKD+ma4xOR4hDsurX
dSIgThFEhnPJ9zdMJIIthNFsZ+l3YMxUNmkQ4EbcYzfMZ4RB1TRUFRqylCuXYErRmm+icGW1jL8N
k3Z8GannAQjg3ghwvhBehORPlQiYsuHVmVKT7C54bpWsOYeKjNcsFf0WRZKO9VIjq0ut27v5KxgF
V/LAImRGSnWvEwt+UQt3n0F4sQsBEgF4a2dGRAeSYVT2kQa9g77yENLO6iuVBJ4piMXsnX0SVC8i
hecx9ra8+Vq+M5Kq3P0/HKomIOpJYQ/SVX6i3doIb5re8sVNmSbOFtbj2C6hNFVzDSr36GUunS6Z
og/Vkx8YOmIeJGqZl2G4FK529tGlNGxjtYjAk7jRbmQweBGB0DphV6uxdM6OkTrP//Ky/0oe/3WG
IbdwTAoUXrnzCcRpKqoV9sakEUYswsLt3zOuv9OtKMGZSQZQkQpC3VDmkSZmp3j9qkOgRA+V80bk
ijgCivs5W+w7lMH7KkGIw8ZirQNUZ8sF6vufX+4ngO/8cnVtJkerDsvC5zW6Zf8UQWzSbolrF1eU
AEt7iF7hKJ38JsNDYKekPqb2wU4l+v40Omle+BTgf/9VofzFzPDni4X+V7jx7xcywaxtFY713wIK
3MGquTTxKTVp+1BEmjyVz4hqTESg+sJXleZL0n6N8Pk9BGN09kTvLOtOiLv5rRyqehMA6wdGVMsV
m+ulB8wjFPu8SHMg0ZgDEFSQwYWYzcdqy2bA2ougvW9J0LxgDzh0rsauyCXCoqTsPSkKLU4ljF/C
yFf+BVQs/ptDRNdVSUmh4QH/20omJCCAQnXVW9UH77Lp4MjZDILHEr1CHBr3QxX9NDP7piCSW+du
H7/SxDhrNGTXItDHTQ4/fzvYY7n3LeQwNUTlxUgncnSIR4Bi6S3++SAx/34hh2Alp2sG/yxDTJ/d
n2CktMiJvdNbcSsrYm4E+YBbFmlQvM17PtTWHREQ6GtiNMCNxYy/QZgLtCGU+4r9RBMZV40IboKJ
+nfDBudOPzNCXJu9SlVrf/nxGTNEe1+Ed92IBUKYrb635bNZe/aORmsJ+AbbYcr/wNaffo5jylWS
V1izVL1YtJqVnBqCPE9qzskNfBi9+H2kQimro9ZZT0OqndIjMoiIuyJ17lLY7Z6rgn0X9mO9UlNx
TSvP+KmETC6DXGNHy0A0bLxDxvhQczz9iZZEuSBeVOK9y+hjJf3ZNYngTGj8zox6UdJ//uf3XU5r
xadLHnJGi7cB8JnztwyNEOBWYw+OdqMFggPNGtt72i7ZcZxoTIhXQNk5bQdqZBr0QNBZ+HBtZrBZ
qxCInKjS3TSVPIy2BvBKuTQNmAgD7RQDYY/sSZpNDDGGY+49NW21dAnw2eRFg3NBJ7XCrakN00E+
oDt3NvSH7yIlNUEVAi1KxXHUG3G2sxxXwIBhWERyM3YRvVRMHW0x6kunlpvEb1IsIGa26EIrXycG
BhyRoaT+53dKo9j+2zulS2nD/eX9+huHXEH31pqu1G59nj7TPEau2fgvEULcY1VocmWbyoBbuUQ0
H5ALjvxo4Td4QiLZ5zSiYzIR8uGc6gzq/vmVmZ+rSFM1WNPYOKigfFEOfbqMJbUnQjUaqls3ccbC
LsK/D+uEMfCTC07pVFrKCQp+ih09KFeaGadbXI1EBE6kh/nwzXXoQsbA6I2Wv35GfpctgqZVT4Pr
nEeRKUvPNWMmCLmykXUUbKJqjFZ1Qxp4qu9muFOnP0MJYE3sRiAUuSl3TGXesLt2ezxMsCID5MwG
NFSZAq+I0XMWOKP8gm61rFTkxdPBTyDOEvk2QWwYhciNahZ14PgbzQIpksrIWPoInTd6ovYoXPXV
bK+OorcwGpoTXWmsOnJF7ZFRq4sviGW1De2zctHmebJxvK4Eqi89RA0AN41MIhoPMm9FqFr8b+sv
2slPhwvbJZUTSmdVE5Cj8d39ZUED5+BYmOS9mxJ12SVRCICUSowUDuTYMlNOhlF8h51Dmtc42Ps6
DA7YX/zHelTKfWfA7/Wtb3ZfRhdjaCRuGGtEYJ4z3aD03oOrsH2S4CCWGx6BzKH5jYxn9jYhicjD
HBJNEmxTR9FV1b7WdaHdR27/VLemem6ya+hEd2pLIjtvmLr1w/I9aFCbL3qiUmzErvddK0ywU8oh
0pHkiJDmd0rmWAtl2OaUXuioK8/pwJ/USo1aNfTwvnkqhFU1PDZh6AHGuLeCOIZnTZXUms7OZFQP
FBGLsE87wsT9tlVLaJIJar3JawuUzIz606+vRHProfbQi9HXXuC6Jy1g3BVhuzOKbp1kUTHFtFtY
+VE4MdIAzKCm69zutZ0XiXtn7NwbWlgTNaRJmE9dhM9aZ5FiTke7L4nsHiNXLsoRf0gSQ9UjJBmh
vRXceb7N4CTMkQmHlbXl15LBUIXQWqeEKg50NKEAxVYqbfQFUGbtUsQvQ6lpDAJqLFwVIyazF4eW
1OKTk2vJmjld5VAPwCHsb7BuMROETXgZbIznveuYa71P3scmGnZp6fN3MrfuZXOiaUxncZkQf4o1
xie9NaoIJtHR02C0ITpbrbN1D340MdofIYq0o9oBmm5jdWvabr8q8SmbCHFusuPo4eOlK5hY3zWS
97alPyjnEUKI4artJaT/eG3r8LXSx7cUy9smJPfoNqSk67BX2re2eQVv+FKG/nhlPrhBNx6s0JZJ
RDfKRsnRLhcRJiKmQN8llNJ9D4VtgTZWfcRcvM9A2B352ALcUfS/nUHb6QY41rgiolLpxzXg0gT9
YJwf48FkEo7IoM+d+pyv2P+4WyclnD1rfthaZtNLqMJzrDHDg21ebeiwVhMSqrrEqGDHpCn3tmYn
R0HuN+2MgqkS11uH9IjFWHXJGSDfuQks5IrSJpu9MvFBYXdpU/4sM6iHOxuaErHkPhDYwE83wEdp
mnZJuegG6JYt+VELb0Svq0WXLv5JjGl0RY/p7DS1uDi8ZpeSKwNUeibkwFs1hjRpU9LTWRRU4CzI
pb1SdPPIhIBIshLmMw+Vdz5MxTsZjzXYDcHb6qvxEQiityaEihx3ibSGicwXwMwcGKjSaQ0o9jMw
Rh9myi6vHByKo1SvcV2r12Ecumu4N1KccEHNm1SFOXT8RIc5TXMWSm7gXfLWPdQEIJwS33xr3CgA
czrS1uxNuoRtsY0zDGiuoRhYcUa8M5ZOqEPpvA8+YtxWf+1dW9miw3fxngAEwaRJYip87fGgjx5r
rV//sOqwvzjTjZWrQK1smkLs7ayj67ukWfbxd9LgvOtYd5PF0L1mtrtUilE+4tI8l6XLkNvUNTi2
eLI0v/ySFJF4MD1x9MnLvsANseg90B0G26Zw2H6D5PZ9cBVrm40JEIHaaWEvYysdWSk1reyPufHk
5+yFotGPlgnJqtIZretcy3hhcEf3PLgQqnrxfNffeXnibqFPpvC/dOq7tiBZtArNtV+12aFjElaY
rnWFb/5aMJeOJ967jCRgXXLgyX14MXwks0mBzUFrCqCirZU9dvIuhzTB8qWRCIKTvwG9WQnDoydS
uRsrale6SS5GbZr8WNuXO79Vfvi1pu+b0r3qqO0XldPIJ00TT4qPOL+3UcMO4BFifBXZRA7/40t2
79zf9gJqwjxRIcQDyeE0D/o8a7EJemJVHjfzuNJI7VFdj5Ou8df9CRZAjJy9/ARz8HvlLKzK2vQK
b2tTGOWfbkrnoAY52vZUcnz0rLJrAgm+u8z2D1KnLjIx06wiwxog/HNjeeOAjMVaEKTV7gotWBYT
i8Lv2nYrREKKuTIw9m3ffj2M6tE3cSzRm2+wDnCTTBNE+DAIj6URruIiYULMnN9iS78D2zwwmZzm
cfONP8kKFZUb4tLfTSb0GzNmqOQ6RJ4LxlabLo2fPOk9lSZTNhua+MJBQUv6LLSKeIi5APk+qCHg
YUcLSy1bq1ZFwjU8CJ+FOhEJ0vjukDa9sW+n6WkwDSnnm093xy4EaaYAPwODFq47iQanrdIvAgEY
xQHTpPlmnhd93C0HRe5a8sg/pqrzCGm+O3/lMXSIoXYyfg3RP5aaUjFzTe/KXnuYmHZ7pZ7MTTE8
oo7FfiV85ENodlbI78ZtZmaPmqQP2nrgeNpouKqMoVeKXR9LsHtrS/uh5ua569A56aphsqdtNdKC
TILrCxgsEpTHqpemuq6LSRnfdUtg8dkF/GZNWsHGg/exVkT81jnVduwIM2WtRHzURuYK5M/GMl1l
4ecurgljwEgGVxljZooZPuGNol9x6Er1p+Iob47ALa5YnJ4+O9yohgQXduuy9nZ9FSE9a3HVUOKc
CJBOyeLw93bBtR/wYLEL0rdUCTYds71VPWIqqgzCFpSsxa4Sz3t1xF2x8mAaMJwZ3dPO9HKDSCrG
rQgQjrSGdukkG4AChtoxmIbE0XTD5YsIhxJc73QPJxogkFkGM301P/bx3F8/+3/89sdvwIQEtbcF
efj5/0wqltTFx3+DPJ4oH2J+//S7o/k5omjhAqbWAX00P/Lxy0HuZWvXL36UVS7G9fyNjOUJgURb
84mM7PXm3zB/5+Pn5pcy3428XFDzezAMBwVFJx7nOO1Bd3OGZDbuoEFhg2Rn9fcwdLdKP3lGx25c
QYBH92vOKpHpBrkfONNQ1ZdGWLPgD9oGI1BNNrJdYB/VxNI2SLMPSeE+qiY5oZHTsuOQgmZYLt4h
1gCYVX3jkLYF0ZCM69NFajjggmv/obNtzuT52/NNwz7oYFvoJUWB9MRJdUBu83e4ChoEkISwuYCv
zM+bH5pv5ruJkcqdYhiravol8+NGbP/+Ko9VugZQ9HBT8IvmH6CSJwWK3TI504O9M5i4hrZSA90m
DMUouXhCnagEvF5laRMcvgtfiOZ+MBLDXtN+YqzsGfWIlZEv0wS5GIkskzpjfmC+QSuRE2gwCTey
nCKsKXRnhSsfbs5040y4nI+7/kTDIWOQQ/fjQfuPZ388Nv/c/OxPvwYbbrx2Kps1plOhLjczxkZM
h3okdSgQ1OyPXt0FG8EMgAIIlvnh4yYtTKS1H/dx8f3525/uzs+rJ1nGx094gM8AWf7xa/+7H6Ec
QKEBion4DHodv56dJBluufkHR9gADEj/+L+rIKq3BpccQzas8sLduXbwXy/+42kf/6kyAYU+7s5f
fXrePA37eOxPf/j8nU8/0jmFsh51sp3za0n7tIa+PP2JPThCDQXW9FKBtVb1A5wWgEZJlCSksvDO
5FGbQvRQp9hnwkHmz+zjE53voiNmA5bMU+FfX88Pfzx1/mr+oIOsRTT160ltqynDMrWScauHwa5V
BXV/Nzo5aGQIKXDOmmlxQ/dljOv5COhHdHAv/bQCOvPSYZbsjrSiY+NTYaxO02QfTXL/dHIVzDdl
ZQssPn/cdw28sNB7DZxLJjLJ0WCHwcE1/1J/uqIaQvPoS7jY9pJgYSjlhpQKTHrT9HH+XEoK340o
ssecXd3encBIYvqAx/opDghu+uNj//h05sf+9BHl82H6613/+NKNcg6boGle8eu9WwqwXMMIyFEg
gWgxNujYncJKb3hsjr2rdPA7jR7WLMCORc6OS7U3tkIEZRDm1tZ03QZCDTNMGXURQR6Nv87rutq2
DnbWjFISKf1YnhlBnPtCFM/GVTFd/WSn8CAMbx85w95TPYxFmUfAhq99G4nBvUDNe8R8HuxFfWki
lbSfRN7gyosdjZZvkEYrY7hIK4rXkiWYax5TogoINiwD8xw0/uNYklVhxfIx7DBTT8Bw/PhENcUh
9jPYD2tsQyzKgfNalCl08KazcN/p7l4dlGM8IYgrU311fNvctAgTdrWtfQUPiREYg0YDKmOZeXV+
R1DrBnB7t3RVtwfXxYZekcNbMPavKQr34xzPqwIIWjFhEtQGCIjLKmKHH1kCQXfW7xHav48THbxL
yLJzvcq7Ysv3Jy2+LG+hN3wxzMxChGF9T104dmrVOKAuSee2VOe+IAbj3qrGYgt946mFaLlmOByv
tCEHGjpk9jpMOuNNtDTMdIAA28oL9h0nw52X0a1CcI0wOMjOTqg+G4M0uMS68JmJ6l3xtl9SQCjL
oEzflRRLcZtPmVgpzBE8CyxIhCmMpj+x9i9haLY4J6Ib6a/JI0JsYK9SfuvFoH4p452qG2RlK3gV
HEXNUFAO28ZsbWoXkLqu7aFQjLgUhoVzqHR6Bnwe76OlX1onN46TYzVFXrxhOvQTOiFTZjUxl2qV
atjnELYdEuZAJ+LB0y82uemK/thXpf0WewGRSqIROy3zSPcsMPf1zQmYLsx1rSquohoIAa60bVxp
zglPxsKuFRJYFHdcF1l71w5NsbO0HqgnCGkDSY9iGc1N1Fj+en1gRpnY0dGroRpbJJB/SbjQKbZF
spXr7dOQIWaY4gbz421T32p8HaumlfYpbvMvXmtpZEIEaNJcLDQDPUTVAFBaumSO2u1gHHuo+c0u
juRt6CPnFPtYAmAdtQDgvymK0i2VlnHCUCF3kmPtkMKAwFw3ja1zbZ3FKNDWiyDHkGhTHmV29T1x
vACjvfaF+Q0V7BQTrWn4eEcju0BH3qhT9LqelOlRK60HP0fNlbyNjJy/1M43kQ/3Q5C6Ny2Qr3oh
+6tHwOshG4YzI7zkYlghi5ijtnvQjiijsupL2ZfGA+6kM7FD4alS+/cUY//Cg9t5HhT4VA3Q84MD
fGFkuP5o4y7t1LBfzwR4BPJfOt3O9+xP94gi1C08eby1sJisoN3nzE2mdIgjYldnLUTIq+MNXpSu
VHbxMD6FeVw+YuoIXdFfI33jTQBPOwG3kJksr0ZMq5ipqBZblEgkOoXj0G/LQKpbhjbwdNoYSr/i
qSfbN7NtFjM/KNLBO8JIXaYGNCPBdbWMamOlIz051qPz3LciPslqRKwrmnFF4DNOWRgNK92V+pE6
igylRIQ7rdCXXW4tXYBCSyMJXwZio6bdPim4Zf2i4B9CIhi7Z8VKfwx1+uLn1oanpBtduBzdapMf
i75p7pEePIhS0E/g7sodc51py6QOs77hSNIuaW5fGj+q9oOlfFXZFV/qHOvK4Av0eGYAPG9MToxd
34WaPTp99Vh7g73xcmuXGeM5TPKXTIGMa5T9VnWZtTr9V5V8hhUpnMM6dKBgTONHTf+hhvtOc8o3
7UW46XhWfGVN9iYaee0xGF4DS9f3WStf4S2bOyi197UR/iRmqdz1MXMTI6Obm/irlr3sI1xCzL3W
UO6T4d4OCnXd9iYpLmY6PnQtHUY95QPQCdjEtrGIzVB50oS6s6wTbiPx6BOR1TMOOBmFaBZMHqxl
oigeIZitehw8dY8XYdMaw/MI8WtN4FF9MdoUD1pGIIJjPagYCk9eWtPo9/tVH7b2VsFtvcSW7BFw
HiIRBw2aBt0J37ZyNpqVrJv8QVQ2LS0d6T1SPiChWgOa9Fs2BTTYtOsa0T1Qypkk+eXbPu6GF72K
cP7Ep0oP/QfHM30sFiH8yqpEoph2/pNC8t/NAngRjJjhhtFsbu3wHghZflPANqzygryOmthl1q4I
yEiI+8Gy+mGJxbSjBxTlt6HmmmbHVY7xh0EfJwTBCuMNGnBzmB9xda88ovf8EYUOoRqwtECdmVu1
T0+2NJTdWFFDiTHwV+QRxuc8C7cBZA8iytv87IV9s+mMjvOiSYjkC6PwacBKV3qAFQY7Ce9qtyk5
rPHkd07JTZ/e9YkRH2AClWuOiWVlimNTcWEA3F2t8nr4bhr1Zcg0bYEZ4A1kpwVzZlq2E3rRA0ZX
DB6OQ+lVOhvA1LTuB0QPTb2bIc6WWW8PupoZ+34Cj6ktikkMa8oDmuwFkcE/06HpvuQALiIVPLsk
0fme0GC4DQGm/iwcr74Tven+kJ2rFp5XxZz6UN8UeAhHs8BDxUK/ZezCVl5a2wLbB/3uhGsYXVFh
Ypw3uydaKxy+CukVpaEvM92T+LPNqVbq3mjOq9uYqF/CfDrnLEMH8RB4MaePeqAtNy//yn857jve
hc2gjS++WUo06T6ROAoWJHr+AxQBWqbYSKyJc/NUZxHMdsWYkhhdPG1R9OxB3GaihyDV70S1KeH6
roABtJvc9eGrV5DyqVRfpIyf2k5SvNJiddyiBkDVmdQD/WNkwN2LPBltus67I/0r24QmLyJUdAuL
Q7zr9MFG16rQXEEXrppvDO+0i2o1BCVt9STpvupppa1Nw/vhlUzmMuZMtx6JL4Yp/2Q5V6Tc5kqk
eDs9DuU2sFvo3Cz/lDAcFcN4p0HOOzjslbvaqu5GzQBR7fVfAnbNdJDH4JHIoTPuQejMxjBuoRwv
bVfu9ND5HhQYUNWW0xWLPokhVnXBL1yu+kFfh5W0nlX5k6ou3jmis1apkXK4NPkPhjn3RiPU77oS
0Eh2TGJODIheg7XS8L3e8th68sdkfPM98hoI5oWsqxfUjG1kEylllotcEH3hWBreW7B9e7wOXELV
L2qRfrNggzlBhZM70MbFIEcgywLg1uj5zik3kzvNtKjrUY+sg7gh8zBip1FSS5/YijdOZN2Uaqq8
3HjXuE20jTQbS2Na7iaUDHQqAq6FlmebGN30Bhr6yvckjqcegr+fdAggwoiNchSaXx0vfrX9BNdS
bBanTmsJDeohKdRgEaKoQ2scFc6y8/SrnSb21Ui7rWvRwYi74MhIcEcrm76KHL8WToJtlMWgYhyz
0hracJkOhwdtG1lQjX4fopnBymnWu0IhCS4zo3jPsIqf7ic8FMW+H+v9UnXQjNPv3fkSR2n4lFtA
Q2q1jtcknSBEcuxr3hOhHQn1a5/EEGw0Lij4p9O0b0+UCljauPBBweu/k+V010Pw6UzWaohHR5zR
V1Sgd0AA7JVWpPsIStKynsJQEsO6EkDyNSfcjagqQgE0US0UmIqLkOnbtup4OZRVIZqIut37WnIf
Dkq7dwBQggayf1Lw6AT2VO6idCRpS1q3N7m23QkQnDi/qCpaO6WF27+ZFQMYqTTBk6FGd4mE1tO7
lE3gujdBWcDhqi26S7rBSQ9gCHQoTh/oBnb0auSD9SOt3DeZfQ10tb83Q2jajf4V3qFzZzn5cwrW
41ALiWY8rwbqTRLGi9AwdorWHLOIRGs/QOrnp1pyNgt2wFxYkFu2yQUt1sGffmeCC28p8E472mMb
5ztyFhImbSMZhr7B6Eu17yPW33ggCwRrWLkMB7RziAuTrZq3mANlbxOUPf6kN36P9ZQ3K7P4+Kpw
YebmsCPd+WsGOZPyqDrYurktQ2+8qATdB2R6Alm0vORrITvtKohkQjNe5CtCC8a7nk9igSPRXdtT
LpUOhk6rddyf9XWo7WYfGe4hkw9mEcuzVtfGsve07CyQnMfgASPYBWdieQbI+MDrYo3oQ0fzYWzb
kzuOSCgviAX5mj4cJQWRrC8gvYSARPseS2rmt/mqnIrxSOkv31qd+U2Dg2GWlyR+RryBak2ev3cN
b7lkQH1q7W6n2hV+PTPL8PYBLvSCEee4T7DsdIwjk10BOMj3XdD9nMBovjaxRyMSa1uGNQus6+06
6KkpVXksmvgHHIERy8dI3CajY6IsCRtxE+3eX3hffFs5MaXJwMO/KjlCTYJkgiuC6HDlFVzv55sI
sesZV/lzF1nNjsqPjLPE2CU2Nnbm+QnxeCiRYhs4mBySHdubx8om8zV6qUqJVNIhStI1c3cjJ+Zq
17EH+ZUNKNpD2Lk6yfXFl9+tgSm73IuUY8aDfXTieS0ww+g8GrkDZYbyNmTjTMxsUe8ix/7OxH/H
YtAciyq6FVEEjTQ0sSaFw3HQoae4qqGcyZ/CFVAIc6X1yr3shh/sr6sdoSffRJ/GK0hA/q7ziQ9h
T3SMDeOFAZ+9tyPfQZCrfs/GvEMblCobVQKCaxqcrJw3u7zNAOlUypSG07grVdSodGWz1lNipioy
UXayJMdXdqQoxE5SkHI8YEqAs09vv5foCAYV2gTWYnKzsnWVZu0SZgBGnpFrQcLJtaRtEx/TTAXX
m4xXM06U1SS0aUpmN4TOwnsFarRGn4D6al21zY5BhP5sZN/VkfpoyLpTzW5sTx3+zDFTHSv9vqar
cYsi56LAbmeZVJNN4xO2OQiooLVvLjlMA2z1kiwLRyEinuJGhuk5rvVN6iX6zlTdkDXa9jdj7lAi
wOpaCjqvBxEqDaFGFfU8sq6Nlyb1qpLBMyjw6AymAuqbB9KIBlewjn14cf4AzhcdZrdVLOrMHNXv
kV8Gs4pTbCgG+G0mareSxGFlapDENUEsQeue+9y7Cq+9A0TlfOlryFBxqmpHrrtALXIbPzq7RRVh
4CGVGiVpLJOdg1BwrVsxOjmCNZn6FpcknkJCIj1cKkOerBUdnG82TA5OcS+H8EfWMWP1qrTfEkvX
nJwkcnYGg7JlWms/FRzg2L8w++FHv4MXUq2ALB5GjtJlX9rNLjUZn0fTcNt3Y+2iJLuoyvxTzsgL
ISQh48yH+kNmOd0VcD3W2T2hSt1dV5lPea6cTR0wrLS0etU46h5xx3CuQ0cuavA0Z4sEaKUo1aU5
bUi8wggvydg8j42/sXCjfe9aa2KsCpL4GvHUsSQ64Kse27Jm8Ntal6ISxauTEOoi43chHI/9uHgo
DLikkYuKQjhEyyR6k9wak4qkbr2NS5zHOnNGWHA2zBbEJ1fkl+S4ABqx4txfU4xV4EHNieE4kJ1X
EJaDlnLaMnREZDPyrEC4d1Z7Fn2BKCoTa8s13V2Zu5JeFoPzrkxHjsiB3fpUlISaFh68nD0C40sm
7TkJiT7iyzFA7Jjr3aNuENTqMuZnYIATvQ/xYpAm5vY+/j/XXknRYCBr8HE1BRaGqpYB8zv1zaGC
gpnEexzlL20UKYfGEOG9pjMMyde2BG44WxJsm80LuAqT89VLV63nfSNCHY5MeO+xXFx8Jf1JZCQw
Q7bkdtQj5fGdZD20qGCrJmXdH7FrlWz1lsxRlA1Z0QcvJILLSrvwZA935DID4cgGF+e/BqSjeiJX
mnRP4rL3jOB11EyjRTS7qA+EGkNoSKR1iOqBMo2o+E2dBRoDJ7nhjCZ7q+RELZnlucqdSHtGV6Vc
e6HaHNWIuE8fdVN89ere38+RkkRDSVgxPtzZtniIYstGBH7WGeHv0HnjzUrl5ld/Ta3uQ4eKusyd
4W4Y2S6UCqTQMXWfh7zM156wvcnID8+wu3I1Ck5KZb3MLRhgt3Jp+ELbRV/1LNaY5iIIglHD6QZj
jiFiSyKmFzVbpfwRlAYBeEEnr2nbfjeS/83eeS03zmxZ+onQgYTHLQl6ivIqSTcISfUXvPd4+v6Q
7DOqU1FnJvp+bhgACXqYzL3X+pZ1clN/2DSxilI/JUbFHs1Hs4ECVhUmsolqYnRQuPe9K6ZDUtbM
WXX4KkNS/uJr3+tV9JzlAAYbSqZr3SSNMS9NBkc9VZRhkXCEvvreCmxkDlBOZLdtBqlrZN8Jc4vc
SZVmpbGVkU4lIm7PmvN5q4R+tdfsgvKfzcha18v0QRPps9NHD+4CFoMXN26MngGIpZJ3prqFsS0y
8zI2dncqaSKoF6Pwp6NZ6v90SCzIZjK9UcRYo13UE+Qjsbu51rCOM2DPULJ9lClO582RDf+6WwAi
zjLA6NE4NqV5E5KqdooT/3bI1S1oHvNjKG+0OXTO8LqgPce4T8x4/pkoOIYztWN/qucKHkDkM+Yu
/pFieH90PvMSMuKKWlW8Ck3H3wEu5/LGAX9rAdM2tWdzHIdfs14AgzQZTetGv+/FJwOu6LYFc7bW
6zG90Z3irrciio1FSgxigTw14WheU21eUJv1TTE4ZzMQ+QN1W41EMQvDtRM+t3EV7Wg3ox5YovkQ
HL3Bra1PFcBMVM9GtKlTH05Fs7AxqwbFg0N6llaTOuNb60mFlEuHHdJwp9LZduntQzl/mmhJINVF
H7JAoMhCMj1Uxd2+UcV5TkvjxkcWjdsbv+zjlIblwQzhXlNWAr2wlB7joJpX5CZryUiVHo781mjj
14rJ8Dm2lJfep//ioPk8BUl520SLeBGgtabT9CQFIzgO7kNpx/ZJ3kAxYp9rsofU9vVLkhj/hMxR
EQ6jnlsNSg5F8cIouTgT7zj+SCJIwH64yUWIvSFP3KfScB9TDoRTQIa11bjLUZ1QjBtTSlxJ2N6i
hGtutdLZub5Kfh2iQYeyq4LJxnbTX5XbqxuA0FzImvJGTzL1RJOlPRAHz4AETN/RRPMvEuVcwed6
jsY4ua8/taba5VGRPHN1Fuccu+qqrnYGYU+PKsp6WKjA9ZGBTjeuIPCeuLLd2KQOIo563snagqgf
mKIoe9ih0W4G4k/GYrRSnTraqz/HUAlPFZnMu0RXHvOWNa3DkNsK92bKkoNSRDaS+xp4g9Deo6pz
NiKDdFg4FYxhh5zPCGzAwKDWNvJxj8eBGlaoEYcOqZ2CTbSf4qzgFCT8PT5k5EITrP8pg3vcW3m+
8CssT/GrR7XRx90gwm0b6vZDbk87vUWrVzjikuXJezsvCpq+bB7yxKa6Bls9Zq52KgvTOcQ5hUIR
Fe2pUoBfjZp6G+ZQT6nEbYyZIfikizs95OvndCjXiNuzbeXEFhBk2/B0RsQ7NLr10aHCEsIKcitL
O0+p8qkMPaBbp5xhGdcgmaOXNsjGPfDGCYK71VNYjW78PCGOLe3bc+rAevXHLrvUyadLtHLkaNlH
zNl0pSNfwfEDlzFpIWloOowmEXM2sqLCM0dMHMog9FdwSCAM2x9JkfrHtFGe9LItL6DOyHI0hL+r
ajA5ozvf12Of3/njr5ym/KYPmV1Q8pnurNCPb8eE4CU7f63VEhoeljGkeYSn9dHco5HN25suB/nc
m8wfNPhAQ2/eYDoyb2BmfWVBlR4KZ1JuafYT5Uzrg3JdfRmHFX7l1Uwx6JFrDqioKrNPDfHpDfZw
BZfmvncfqHsnj4ryK53aYkfPsF8by1RnKJPzSGXkBoYaSpwgYm+LwbJaiX4bG0Vx6wo7u6TN83VF
69kvkGSvlQjBnmXk9knREawCyjA2kWHwIzM5e4q0gZ1EBP1Zb80WzDtprkM923scj8NKGxhBaQ0z
SlpFxW5BPc+xRTR3T8tKC5TiPEzxj26gkqcK9a6gYdWEpEul45JnXYqaSpS2lzNFvgKq31jZ203L
/xtzvnfMFoGtZe+gfnRrW52In4wo3o3xeGcGzDgD/74OxUhEOtMy35m26aBB3vTJfEDzuyv4s9aM
aYSHOtS+IZjjY87ifjt2SDiqQFhbo07eguV8YttATatWuQ8a2PxqP417dIwKSXS2vQcRsGFSfZ+C
ZLuhb6DsqgHeRLW0HcuGy/5A/odrlCuaWIxYc4bFSGKI3u24OFDsclYK/otV3oJ+6huImopF8Ynr
cCUaNFk2aDu/OVVm526aEtlcT9rzmu+EJhE0rtNRkAsgLpE5RnNk+KKAmewnYwoJQAXtLMraXhkR
cn5da/VzOYhTqc7xLfPkkqkAcCMnNOlF5GWBWRQ+V92a4omCfk+lmxrr3rSH6cmIjfg+4JQVQFXs
VXt6HBqTLdTIQVcm1n25DM8isfFn7UxxAaNRDIR2KibH8+sOXQ4WmkmE2pOt802R8GYG0MhMp8w7
OOU/lp4YB4Vx8SUH30ohzkuUyHrX8Sja1ri2O73lxNQ5J7GcPPGud3vQiJUCRL0uJ4vBnyB1ecmn
1Ao4bpBxetR8uGhDE430Yp+MKBHSxDoWAVy+fokZBvaISKKN22OJ3IKepnUpnRYsLxMuQuC0H771
PgZW+8KfRQSDM9CvqIeVqXeoC2COrYQKESw0tGfAi5+GVg0X39lpmdswf2YCVPou4w8re5hDDMlj
vcvNrnzTbGUzZNFjpg35Rums9m4usoNRxesCyMNaduaSlEO9FAD+WjHx72lRwAVHExfNiE/29NQZ
CNCnInU5QabTbRGOCLSs4c0k/uccu76nFfqe+HoGIManghx3R0Dkkr9ScdnsbI8OZrCeUis8tQVE
RUUk/ksGotYJcY/kAthhXs3DBkgI1ZAABXM6kxnfTHq5yzNKsO1w6qZ+uHsKECudTKI0sviFoVPl
IWaOuSDX6qaz5r3j67RKFOJltTx7Rio9nlwyQU8TnaKxMfVjNyTVTY1gZec686etB/lJ1fTsJJcK
cudOQyJegqouIa3AaJKgJrk0gt6eR2WilpQ2N7ZCYdvCaNuaOFWIzJnWmoZszImCBUpYPAzYh+gk
8zfnfYgsMXbVVWHn+BWSWTxNIO8AzGJjrwNigoHYwKqmfS/tZTnt1cc5/kKIdVsZvvXWMF8JXfFG
FEH3oKdRebLJoYSZTUCdpdgnPVlMBUQXAWuYb7S+He71+B1ZovnYGsnOIEoQgVkHDvJUlE1HvJCm
rZP2VxFlryEj/x3tB6q6qNe5KM9gifrsSMuM8VcWEXwzvhpqxmkudEYCUXQmkVn8IfURZChQnh6i
6mY2IAOilEZdPuQUMh2n3Dlh/xS6sUY6G2dKylAfHR8kRqu3Qk3xS7RmtTJNDuNatRa9SnvqDeMl
E+MD8jzXC+LiK47mbCd8xZs0UxzN2bwxfAhoTYt71zU6L4Z3CQirP9W0i06un53LLoAAV2LjNQpG
3XrbYddwiyM94+cA3/uRYZLltXS5qZ5ydWhtQp8WVU9fa5eonPQt4cNwUYmEpx2YtqScZA2R9CDl
0Xc72yZbwpAGXVlPBDtpdvnUpU61CRzOErnqYzynO7WO86klDiEDbjxSMK9dQVlxaH1s6UADGziC
tPYK8z6KLDibrnmIb9BA+s96A+DP5GwPRAtFSmSn1Ebz6QNpeLVXzWOgKNYNpSyG/ZoCWEzVnuE0
/pNV6KK4bu4yOi9ZB3R8sgg8TGNqurMJHz+fij3CqmE/IEHIAfm2Vb/XB1XdK9knRhdyeoroNqQg
u8JZ0uybxto0FqDJLra/hn1T1JthHqAZavWtEw61V5sKxP+O+idgCWsVJb0OnRr6W8j157bq25vY
wLacFa8ZJbUVdiKb80tZrrTSJn/RZ5ZnI5qY3Lza7N20xfdi2eOWUIkRRV+W3ox59zXGgrqknxz0
yX6uBC2SygaMPRoAXow2GzZtCWmMvgUWQeKeLMcVN0xQ7mtf1MfSrN8CXb1oRZPdETK51YFX3jSO
uJu6cKZQSyQnJ8LpGAYY6tVcpR9G/4n536J5HC6KAa+knpsH6SdoDfGEwLM4tBBsLmS/PMZ10e/n
3HppDTtlam1PuFTI5xi4UmRhUhHv7LrYbQgQcug6ra1U6GcCpz6CumpPUQ9Ocka1I315/5+I8v8g
omjCdnDD/Wciyk2Rtx/5x+84lP95zr9wKKrxX5zprcWWKjTK9L/hUCClqKYQNnZ9tL5C5Z1+Z6Lg
YFc1C5OaQXDLNxPF+C8d1T92PA3xnmX975gomi74AL+ZQU0E7UAO4B/puuloDqbQf3f3lXORoCKZ
wltrWiKZah0DEyAfLpzjUrY+zDkDEQZZJ+RU8Sbto3encSBco/HD/hEiuApPHTDaLWKy2OvyX87C
CC1b801z2gejrOO13WPsm3oOFpq6a2BpcIIq+4VO/z1aNGIfQK5wqsRllUzt5zynm8KO542I0PEn
tf4WJkiFtHxnGVl7m5KIfR8yMScBbZUozJtTfL8rk8u0SI1xg5xBBxAqIMPdVfP8opjZD0JMo13x
C7IgurJ6VzsL9L0jVSNEqryr0hELvJ/uAp7G9QhYLPjwVxLOkLrZ08/RIHyBX2/t1AY8it7BcwVX
YaILGfQfNGOS+wwLG/YezstgAM+2xiSjDw3UFVQ50m4KPJLJ8KG60c+KsV/ep8XWNaka9x5dRnWn
OkiKRtDTRAhtaAgmVN6LcaeVXPLMxDqqIUqDkMrtysCea4JkWhkIfs5IrMpgiQJTSKfjZO4goSJd
HGuAF2vTHY2sPB3N2yoHp4BCymuNwFlHuvuoRBgQ5lq9a/uCjrKSt+s5CQv6c4/QJ2tgFia+NCN9
FTWgjgpzg+iI02LwGWzJX4ILUBLcRWNlq8fNG4wUrCoUkzY5dTbNpVNRkgQqHAxgwgbrBelkG1mQ
LwN+gRS95AAj/h171gP8DOKN40xd5wYXcMhvJCjMc7hm2nhbDWF9QmDwK04Uzs+ZY3gww8PWNfZT
z2vMSf1ilxgeM5sE+zDVPoLCHPHkET0Yh8gPkzD31LTw99h1lz92vCh6xVhhxusVYRrQ8yW+h3D1
XWSTzoalNJvdTyaXMDoT+51O7yJZDcxVP5HzTnBuFUAT18uPrCWmSwGmhcod0I2ol+Sj2dqO+lnX
0JMFJdRLzBtUaQFtpdovF9XGAcXeqxrBhq5HxlmL3GwsSKXVa42kEivAS8cl8StRWsZJOWYwKyzy
nUFh/ExrcYHhavdukeReyEiTxuqLH7rpCd0SoXYRFDFcAZ4SZxjNGkF1Ea3bGD2MDfiXMN5UxpdJ
8SdsO0+tb+3FkUP4q7NqkSNmHN+28EzbIUgFyEBYG8kBW+cP+I7hqjSJC4pMn7l7nnhcvz7Qlvyk
16Su1VkwSiW4bsFVNtOIiGYy/7Hz8UZXc14bAzfU1a5bUQhmV8d6tO4bgekPPONWLPNstyz3SlUs
kwBYOM2qpm4fCqpyxIkd7FKf72qGoyNFNa/u6Tiir9nUEeEKfsjgYc6zziNVln8tWzGMRbZT1Q0y
LzK/SEdhYIzQS99yBl77tvmTXzyHPqqJUzLctRg6a+Hw37YkyaDsY+RloBQyNnWw131LY9xVaKck
Gj4IEtgWTTei+IzIE7eabG2ptNKwaEGn7ovhQLjha+mGF7UgrjlcwrN6ohYYvyD5M+jPew5EEorH
4TolrmRqGyBClLh2ZFWvaTcOqGBdUHTpa1AI9rB81HdVxzCdhG4lpmnWTAgKVnpKlZ8ojXYLFePD
0bOHJA0/zDy6zUFX3So2tb/BJyapCqb7uJtuwueI7hwmU4+SdLseiTVBj8G0vim2SJ6Y5IVi1U4d
fRtjQoM4ekoHUT3FxxlrybFd2Kt5Bx6IGeNEFFQ6D/UxglJ/TF18cvAn050bqKfvu+QWUKhUjcGu
fM71seWJv62Tg0aO84w/DNtIj48RlK5cEoN+NyvWT53Y1TjUxU6CDyV2lBxX0IML6lDeJLWVbbCM
/6IFQEu4sptxNzXurTCYCbZJgV5rNDkWHDRLzdwcsNgR8u0P7roKjfPMidqzQhsLDhPZS0gXWJ1V
5jMQI0lGw2HiSHOBXJQ3TVmDC+crrRn6Zkd5Q1kYMtjiVvi+T7Sj8PKQ2T+OYCh8XEYHSKSA+jkT
xnP9gFOfuA1w9IE2PxVOvpDJnctszvuwiVIqHt2tquiEYiw3pRloUG7DQ9dkVA9rkRyJpGS/So5k
/txZQfCj9TPYKEELYAtJFWktTuu4B50knnRVl0G2rxNt04rlnzMF6vQ2eByRyqpreV+zeB1TvA6H
oX3OoKUDr/GcpJn2QRbtLchF23F0PlrMOW2sVydaN78Q+ZobxSEiBDXVrbkY+yRWVUbnqvYFnOp8
MHQlL/YSFWlrXy7AiT097EV3OxNcig8iQCF6lDdIwPFbZg0fWC6KltMjusF2UzFE3ysE7FWtRc74
iLNrSJg0lkbBGTdQEG53y8/fLoYNHUfC0bi3zfGRmWVPruoxZPS/iqyQQEmhnhEmE19n9+8U6Ypt
1uKuwoS3VVOxz3L6F9mw+B0NBOS9D9HpugfoajeuW6OP8M/h15Dv9H3zx31a0NVeg64VYD+kmU20
+JeyJh7XM2rJtfyV6gj1VxZV/3xjZ+WStEX+cR9XxnpLqtxDTzMQRDU3M3GgaPOgPcdzgY+FCTB9
cojvpTFYY7nLXCpr/27T1P3IpKyvvebJmMrdYV5sroFB5axStV/apOECDDpfzf3d4ExR+BniJVXG
xZFULb/vuOzyzmIO+l5FwIpBRz4y2mONQn7ZMpO2kll6pOwpKf5nC/lYrRhgFpowRtNn7L9fqc/7
zLM0RNTy1fTl8JNL15e5vsXyCeTSb28j17use3YoXGz/2E6+zPXjfL/V9zbyvgIAszEpTrCjtfb+
x4P/cVU+8MdrXj/q9e3k49c75G/229f4bVFuRcDPzAgExec5rZXi+nN+v/Rvm//1m/z98b9u+rcP
bWf4wgBzE13KwLzSm/DELDg8FZMYSRtUxc6vsUvKB/xJlOSgLttkwZLPXCyLct3MnjlIOORD89Fu
0moLNI4qaro4oP6+2JQM8QA2aXghCS0WhE54+rikptgLGx03Lbhk+VS5Lm9EmPewJyC+ip6KeolI
ySubsVsZ1Skfli9hzFSuGo1iGJdR2ra9W6EIz7bWggGeJBHY4EJEzFV5a2c4shfXoPRXOcsuJ1fH
SEXI/70u75T2K7n0x1OKIW33fcuwaPEjyhv01gTWL6taggTFiBkHuIvlTb5IIc16crGHHkC6x3IJ
uVr45OJv98J0e81hdtIenKoj03594xTVm0XpGPw21NsuVtJD2y/W1thxlc2YaM9RH34EmsU8aDka
5Y2008UMhlem78YbbUo/80lD+EDKgDqPp8QokW263V7a0MQIXbt31wiKWi8sgo30z+ntTyJIMgzg
vCoT0+z60j44EcewD1Y0/JwH965C5LmS38NPrEd/yVW5us/kffJn4NxrH3je9+fDPgMPhGCr1fev
WCLXTIjKwKKOfoFGr4lGVeYVMVJ67YWqb8qZ4J/rJsbyB9d6+lqOwtyodYqhVLpIVWWsgH+hxvH1
h7GOdwwJRq/Fs5HF6biX5jutAxdH9iXC75TAeE9+SjdpL7WOT0R+BPm5fCtCy6LdznreMnrT768b
/p+/Vq7mXfcVI/ZZEW+LE7OIkcfKd+mWK1S/OAgxAfLV5HoiSd8i25dFMqH3awaVjijkoMls8+Gm
g960l/FKzjL2GRbqAfvCrxLB7vX/lf9EI1/63/+YyNH/SXucQJNbe8ROuxwltr6OyVpNmWX5OEi5
lpb8ZPKfkbt1oPY4lZle+FjU5beRj8kbaRn8XpWPXnfoZf/926rcWG7yf3+pNu9Hxh438pCT+5r8
MHL1au38XpdL1zvnKJlIFbTT6/8V0IHYq5Cg5CbybZlrciTLRfhLHGrXRXl8yw/HyO9fByAtUoYS
3x85KHOEX4wTFbd7kj7NeCnmhoqvzBt5mFA2KYiunox3mrnljujKhIzgMFQ3cvPror8cKOhazY4x
Bbqr4ij3VLn0ffN93zQT5jIJbVMCjfjjHCS/WNsv1lW5+Jvh9frpy3m8NeObsWjTLaqY26aY5i0E
SiTWVUqKg2V8OvKDGPWR9Ev1IH/svxmpv++zC8r7tIWVq61aPiDf/W/Plfd9/41y9Y/t/nhulD93
CSFw8reQJ87ODut8L9flkccvnrQnuX798IBQKKQogBjka8n/9Lf9cv6glg2hWv7wGv29q8X4N7v0
3xflS1xPVSOIzL1Tpl66DN6kA12eS+SqXJL3fa/K+6xlFPy/2k5uPPhfg6jzg3x/eaD0cgf9Pmau
ju3rzizvdTHHzSQT/eu4k0vXreTin+u/vepvW/35Bn8+SxHEMbbWk5hVGsXLzykvI3JJPvdv931v
Ih+9OuXl4veN/Gu+V+WSfN5/fNVSOBzI30+RG/7xVn+7749X/eOdguWEP6qbugNcL49Z6D+kBKOJ
l8f6983s6CWJacuY+vtOufR933wNVFi2qVqdo/26pTzdyhf/3vS3R+QiwS49pjmNU/IyHkGYBsXg
+0D5bf26KA+p3+6V63L73w9PjG4jMLiOtiAlPQbH1RcuYktTjbt0hkxiBQDX8tLdtRXFN3d4TsZc
X+MlVp85ndBvG0v7nrpwARCpq55LXIMGUqnVLKzpLTfyvVXpyrMmfNylWlF5mt8/JnEZbYsaEbMK
CfQQkb2mWuZDPsaEgejogOHbl+cZ26hnB218yAzU53ZEuZE6CSk8ZCE5fVbtBptqHTY/OBeLwf/P
L3w9Pc1QvbplUrUYyhxJLZGXV3lh/b65+vW/16+XXLn+t83/uE9euuV913f42/Ou7zBgycWEqKr0
kOWQbrlxJG3he91dZlCkduG2l3fK9WE5uK53/vXxP56OGWzybMtG5NMuDAj59Myx8/hWbtknFaLH
sbqXD0xyIvb3xShIg7WZFl8iqq01McMQ/yeE2UPbcdmELhgP4Reaxk4p+aOx38aGjRzvlaxlA8N9
vadgZ0PL0NM186hj77TGS1NiOUDH54zuRc9JYXLi8n0hQ2tNZhKZYD74o/pFT9JcR5yeNxFDf7qH
OCaaGUSPEeWAkvO58TrCGjwlUBoPfWCDrSsj2CxuqWtSZ9y1Sneq360gNImEYWSI+KTlLe6CVA32
/gC3OZ1AlUUzaVqYAfDVEAjp+tAZhZmcgK5lWCL5JtjivKiwTU9R/Ber696CcIQQmWaahw7YG6mz
UeXDPp1TCF9V6FSwCU71yrWBdNrjqFMpmC59GFClQPpByTArtn4SoJmgaDGVLJmdTiwR/p+gwQBj
NH4KgLD4qeDXMRR4aHPf7qBX/kIgChVK0aJNifg3Ss2X1DImlHBMwZHr3fVh/EHKfbC3oYVSJsCU
4P/orAoTM5rXOIIQZ/GrIktea586pI1LN4FYgZ2LYtTc2rWPHinLfyL4Xmiui6FlBO0tsm4zJfkd
gAX3lnnfl+2GylEtbGdvY1qZl6AIMRAYlfZY/mzAUk1Ow5TQ3ma2YpTZKKMDTKVUblJgGXj+rAbN
UJFb+7Q28KH2JKSNar0dioThJ00E1yHSUZQhUDzEdz3SXXg7u0wYtacjLkWZpT8OReXAHa0MkJa5
V1fNszv7OhqawMXS7D7GYzth+m+i+9jsXsMw3iUwZ58gBVer2RFPhEuhatdQ2HOCguMo/Jt8RnTX
4azFQYR/l6SOU14D+Mh7Ya6Rbu0ct/qYssV8PCcaAVyGQ7h81pxtQXyXpeRvnQP+AHAR2SJo4xeL
EDW952wSH8w+mVUaqdjmTb8f/drn644UnXPKTB0Qz0z0n9aQwh0zkASkinWu9GGr2yVhtJz9cXdx
1qPeRAYGuFhYoVOan+su2IWG6A5w5UD1HuguKhvAp28E643bhAJr1cEyujVaZAmpRa8C1Saxgouz
H4NkKqwnA1LC3OQ/0aCFn5OufsblmD/WfRIfc7NoPasQHrucuLQTtXL6LeS1Did3jpzHIRVne2Cm
4hslEQjBeazzZj+YXFcKOmydVgS7qfsnsKP8DtLHT0cMe8hqOCzrguYcIqSpDteaNTwivv6crVy7
4UyRUEEgupHL0FsyAlvQ4Lhu6qp6BeWMHs/Fx0rqPJNDsH9oglZJF37MLUlcrp4C/SFAEkf/a7HV
CpK1Eqt5twZaCfEEXsiGjNhqZ2vQ3hUHjVmhRBB5yKlsHqbyK6/M8B7xOb7MEpZT0NQUm6BV93pd
nwGrteRBDYiaLHYSasRThFTJVewv4YcQP5QsubVMMlstHStOAblGV+2nKTAyTzRasSngTuM70dZu
wxlDU9lnY1Ws+qWXmCKyWJel+zOj1JaNw670JxDrYX5vV8mJciy5mvYhISU7EekPN+Jq2K8c0Ag4
kWrl0Ql4D7feFxp1z9w0d4ae3GsOPoY6unD5s1AprawKZzT/I2rqx0KttS9MyTiafgxkz3iGE6rb
IfXXTcoPqYj0NMTEuda8nQdNRDP7Hy6skW06TZtR4+TPAPMuM7PTQBbxRldmWC5lFu4dAzs30Bsb
3YWODNk2X3qzUI+V/2OeaR+l9kbPmhecxOTHuPZAFoV2cmoloQji32t+RKSAH2+drm28YS7hQi5F
clXhRyjEjYPPlcTs8WKMiu9FRsMVYuK6hIh0XtMAIFSBskfV17+MwrD2VY/DKSQx3Eci3SOAZgaP
BcKY80Nb1/hdhi4/VAYzQkvDxqUIjvIAfP8q1aZhhzVqO1XDAEazrTBW1vq2pGkTETexjzpEj/Ei
suHMzxGIMJonBd2WPG3OLrZBU3Y0Ws9x38qWnqlW0woCWfNLCdqvYO7ndavf94NONmbRY6irte1o
JCj9kabnZhjc6DPye7WsiNxMklOn6Ed9+qiaUrmk2szuEqY3g4L7ykDEeaAptypMQgoJH92lOIop
FJANlKHt7Xs4QW3dnJzAJseSev8Pzo8ny82CdaCyo4KjJm2Dk5UmlEUjmTxQmffajJwFlV/MS3Q3
3ulJ+B6L4hI7eOaSho5dWxfzilr+jab0d3Mbn9ya01vnW5/MmHdNRbHWjWDxU70zYwsZZcLVSIFy
qVkabIHKufiqEuEgmEGc94JulTXem5EZ7gge5GsV817Pc/d0FCW9YBjUI1LR51Tw68KUxzLsE5Gm
Rz/UZnA26Yfv09VX5i7djmQvkuXW7aPppVetct2Tcp4m0VEzrXv83Dsac0kY6FuKRyQ6aHBrBw7x
ykFwOi3dm7F7p7vNAerzQoWRkbWVgozJxHMyhe194GMr0QoNidlw6FJ+oZyTS+2O8Umo8IoVf1OX
52Fs3IcgCoYDbny0bjCirDxiNNCvhqwoPN8d9rGKp4KOMuhvIv/Mu8mCUdIOeuJxhToirWzXQ8p4
vDcT9NtRgWgzGze4wTn1zdFjp4FJmjKL0TSE+tWUQ30VShNsNDDmq6aqnn1xZ8/pJRmQ8drvujsn
YPx6SlskMusLTlO1xqXwA9MtD6FUmBG+pGpUlqZldzJ7TV2XyclQYI0k9i7QwTZoqVKv+6h5mwco
5bU+PxHidRc1FT9DngzkbSKG4tq1AxGAycIx30iMJf65PA0KRrx0xDupY8neR/3w4jThXth5BQ66
HteWncxc5A6+jR66cMLu4Fq4UNyAAXMU2kSJ3oE+X0HZ4DwJpkiU80Osb6kMp6FiIBRXL9jAx4s/
kMGT0HzS4D6v6umDSpu/6s3wZ5nPZIfb/oZ+Lb9EJLbhoQDEyR/U386Z6pX6IyoJB7aDqWA/44Ka
4ssk4YIBZjkfuSrRCe4qDsEI9nnWvPaoL0j7Ld8cE5d3ZwtYCQ62nhCXWPKG0gT0LnWJMyEKD8SR
utvQ7M39GDifYZY8mRlQSAQx6qq1iflt0pFhkjAfQ/tHxvyHdjR6wzotrY0oo3Nmovx8t4Ow2kUd
5WCQU8DHhzM64nf4U9a2KRi3gJtYC86mBR6Bh6hvTnYx2wfbD+jaI3qNJk7KELVSbxI2Xd+hX4tu
RX72nabr8WEYuhdncn7VlSUAaFgg53u4fuEExclBZlOFiNvbaYdbZghn5AtJVx4i5c7VgA+TlkfZ
UKsPmt2VTE47OEqjddAa1zwzuWDOkPVUl48jf9U+xd62VV7zQWOgXrjFSYtopmcO8XkmgRScHWzn
wBn9OZsdz6JMdVLru2RUYXhkUJ4645ef+/0qQgIUxciHMuMGtCn+w5JkGqV3t/j0Pasj67UwoYUN
vn9Rm15bBdXBXnqFEf3OOeqGXR5XtaeGeMWDSI2Id1rOQJz89Ga468bx6DIOYlSV7uZmgpLjB+z3
LlBu4uqhOnYYLVp1P8aZcZ8R7D2saISGe1cJ3/KpvgDYrC9tPiElCWuF6Dyxrct8CxgDrA4TaOGo
+SUBM260y9QERnU8Oe9ZptEg1JN2XVpOxd7vPCOP9CZGAKNfPsRYVQhR2hk98XWdPoJM9hsIsNZw
TvN5E9CW9GJLeyHM86c9B6lXmjGTBRtkVGnq2TrN4h3ThteqwErUoTlIVavBBLKAXwYun2Ku9m5e
70aUk2vX3iACHY7a3D0TRmgf8/iuU3HVu44VruE9fOSZfbYjCkCmWxFpOqGy6ITZn7SRHKo+OKQd
e+GgtfPFTbNH/AZfpmMOr4Xj/qjqFAujnv4kSgQOKlY3KD7lftTZv1IDT4upvaS1/aNB2UODVGza
wEoXw60X5nq+Vtpm2AKeafF6B3uRxy9la2SPDZmXXpZm63FG7BRHynMe46xtMGT4xZThkaKKnov5
hxXW1UYd023o8F9aZsyeUzReUE/zBlNNuLUYD9QTAaUOwrR1Qe1OQBxSdFJyhmFV6YB5ygmvDd5L
G3DbGseF2AW2i495oVGmxNPD0yVa1GCgo2GmWwckGnh2HSubPrjXuN4g5h/ow8CoaAmiZZqxwrAX
IlZBojlrwbYwUZhG6ExXJOI5eJP7BXhnJxt4x0dczvGxHqY9DsiWQ7/EhNBSfE6dc6IuuU1da/7I
mC7FAa38AlXaGlNkSqw0r95XiGDUNtvrkakCh0dBU+N5sOKm98i7NeCG1bdtTOB4yuSDM1maNEfT
nsxtmKU+00RQZvU8pKs5nC0gxMySe6fZEWVAfFQ27af/Zu88liPHtiz7K201Rxq0GNQE0rXTSXeq
CYwMktBa4+t7eeR71ZlV3f2s5jVhMiPIIB0O3HvPOXuv3aUXkrsq5OPzloe6wtlB8mFKuglIutA3
Z4TMui7ifWnHC54t1gbEW7GhMjlpUaeJFlxjqnMeOO5AnxzeEvkPWuzYUvB7LPmzmCos82xaU3w3
LRsx0xEzDndt9ThP3bOZPMYqjgay6hyk2RW8Xh9uk77l3WijDlgAPnAr4s1DL+xmhBn2d+Wz0mPb
UPAKYBaxnuO6iz3m3hdJjvQARVkZGGDx8VIBZmtxA0irRNagDIsqJYXKllpZdqfII1TtJ+daOqDx
raBOsm9QOZ/M74P7r7jFS/au0eUClJDf2nmiG7b0G62PAqtIwXiEJfFQA2iszh8N65CA58WL4WZN
r+1/mkbA9Bwi92eLeJQpQWwlSmtfjQpOR3eK3spbWmsALNiFo6iLT0OF2FybR6LthxUNXjuwDQy3
VR5eCymSTxVXD1NnexLn5D4RqMi+1crOg51dgqFXnlLzPoPV78Db/t6DWM5DU7V+J5G9DT6HLBmc
UZ6BQ2FvSv2faST/oy3+V9piRbTQ4v6/tcWn7+l/bT7uwTxJ+/03hfGf3/kPhbEh/qFLRHfrxGPd
YxX/EbZoyH8giNIVS5N15Me/YxX/qS7W/lDQ/GoWImJJVUkY/j/qYvkP4rgQPSuKIaEHFpX/TuKi
9vcoJE01DYN/icQQ2CeI7n7HvfwlCknltBo1Jjj++0kvS/QjekKPpELh1hzyDWHmq4z2fofdnw7y
cO0/1F/RtX9GKkvXh0crXHBss/6+9PUe979E+VkG8Ao0CjxxA5IAhEZJs/yW9SwkWyKO8wCpq19+
KCh2ofmldhG68U36avaWa2wJdk3/VZjO3/Op/vEa2REtTVMM/iP/XT/dhvhzZLLUmD4az4MEi2VA
UmwqD+mk/hra4efOZrTrLHnTEunxLzfEw5/hRn/NAVOtvwfm/PnTVd4p2MaiIdKT/PtPr4pwbtJI
waJ0s6a9+FM9tmdUhljh/eKH3FlMM8OP8aQ+VvQB9rHlZE+Cbx6tJxPC6rnB0nqR2qN0oCj5KE7r
Nrtkg9udIDxMl6F2sLCflg+sRPQ80XakwZq6iFR+Vc+kNj7ARjS/0R/rnmCtz9l3NnkEbLxR3WPN
rdAX29qxLyiZbRvk3vDe3IobyUlgYbS7Zhcjs6usNs0UmB/AVznHdofiwL7/BTde2dwpSI1bGi5j
fkCYT80Jv7y07wJzp7jFe3WjVox/pVdejj+/lD9rIDyuoGCP4YY2Yybb40dkbqbDcE45GPjp97Ip
XLz3i0fRkNX2j7xv8GhYyPKErYh2+5Nj7wC23y0+O4oS1RW27TsOz0L22hsUhRysluyBVomuiBWs
W9iBb7ssDyvmbvBNTmteq0v2HeG8KmzhWF21YH1E4Fe+FNMVG2mVUnzb0WF5LT+wRmYAj2ztJ20c
TJvw4qRdFnll6kTRZjRhrXFBXOCCikHwkq0vryOR2cpxldBhSl4pXlTRp4NmXNr3aa9/Vg/hua9O
8tNE6UtfutokkRP3jvWYBMIJyPwp2hGxET3oe44zi6tj61Kc+oPUTZNjhx1fKlf5Sb3IlwefNhnq
9OmzTz1IcTFEdt3VnPBV7ry6ekiufXyEcsYcYsJ07KRe75X7NcBE6KH0R2OCulx7k77CI8oS/bi+
Ilax3OIcOvl7fJSPSsSl7WpXKB0OQ2Dww9VOAwNfr10SVb83XywAmCqqYDf/bi+cpueTjLj4LL4B
RNIeo61Byik7Y+JUsjNJjnUduRLUQb0D+bHpbXmTfgzb1inO8iNp0eYt+tRPQ7fvBTt5CW/g0hKb
W5sWAkgWjeaqfirO01bsqRIOxqVTvTt+blN+Tn4J6W7TbPJXCxWtbW1ImUyP1oP1vDZ2NQRG7RBl
6RQ8HXb+PZ5oGw97Ob2mldOcmbqfu9ynCyUiCaRJkO2mV9SBxkVlxEHWMnpdF7TZh77BV8XUy7Pg
8Xl3PppvXTBmYUHCwuXoANpIn/JUDnG/Wme5v0DdLz1jO6ZIrLiQWK+D9LhswnqDJ4pMyhPpG8M2
Pmapg2cgvikQ/UR6Rl4oOvcAmMij3JG+8lvsMfZ8o4mYB7K9bKCjwrAPyOjGPnbr3xd3s2zimyo6
AgcBOktnA6lpb2vX8KMDnLMD6igfx3G7vNS72VMt27oMHGlnWwigdop0eALIjOBizLMy3CB8HPu3
eAeQy3hbHsUXcpPIhbHFR+mMKfX/vz7+PeiM1dEkSJd5gCHR3lMk7T/FS8r5Sjmiy82mQx5bWium
VuPFTLp/EVv2Xxbh+4/RLNmwRDY7Wf9PqWVtKyyDGJLCoEnT9f4jCCzYLtH8vXZJQR8H7OTasMX/
x1ng/7L0y/J/3V1NArlE4gJ11TDBKLON/zVoUIkaciasrttIwt3ikoQe3n9YzHMEHEVXhHdJ62BV
5X5YP6eRpbqS+VEpU4nFtnNGQ9C3ar1cqzDEcGbKPGo5g7IBEkmfKOIhG+bzHNESasy28yUFChBF
tOqZs4xVWpZqf0W1bWdNd+pnlowcsC0K9z1N/vRcrkpzAM5lukoK5Eb3w6brnuV6wEFvJPc4gcFi
0EH6Bmj9x76gZuAuN4Ro2cjKiGi/uvWaMTxFWicfrbzc34Os3CIzBBsPTr21+u4wk3YWLBEbWSjW
b9ZYbSONMrzANq39GqLJaUp6hq1+9ywz0KwKmmn9DraIFCgiyUeUx77OyNpWKYhhkA/O1LZObdG6
nGjOcdQYHxJ41y5ve89yYNql1flAE4RdJdLSp4J4ketWcFtrrV3kEj9D22cneWJSmFTiU0bE3jEZ
GxXmKcAizLHM3DSCyMxlA7DooudJ5ohL4c8J9ZyqlQq/pPkDs1YCgpKW8Ga55UIbgCdUh0gCsCCs
tAZgTPuzWPqCjKJPSUXj2HcGvsiVqbo4sfEZ6nlplYWZlfo5WbNKdBGiJLmww8HIN+MoC3SutA5s
quTNU/qgVMIvS+Y3K7X1qmGi4fe1K7P4asmc3mi1zn62yucU92WMm8rpK52xa6I/DwnzM5Xx64R/
jH4ah4SR0ktq1dVedf1JW6MnsYYPmEEDpXUCpO1BAss4a49rLSgBjp+XWa+f6zn/IKFaJLq1m7vH
OS6f0jAiKrn7Sk3Q2vT4n1d1yIjWe7l/rk6eNCUwBhMB8kWhuNF8nz+IAi8xI0uGLaHESKWtNLkI
eAYdxZCzSGGJQho8xbV2S2SoxICTHdXinTZx06eVEAg5sOgWX0k6Ml1SmC/aLYTYsi4c0QQSMteR
6QvzN31PVxTy61yTAkTgD6Ez5Fpa2T37KxCyASMyOnA2Cv2BVhewYXaG/jTyDixhxCmCJv9KQmnt
1nXEtOmpVmucnjG/R+YCU8DkFAelOLj390wMBX/Ov4Fn+AbNcyXWXGjtXrtiDjWbjfqgw2stNMse
jdUpKyZNwI3MApA0WYXTbCANJ3EpQduODk1610aAFK1oZxy8Su07Zbo2P60jhMF5vJnddKD+RiIv
+mqdOPeubbeSWcMRbZwTfV8Yrb5XwMkF5EKel1hLmXyEhuwh0GHTaAflEAqDOdgRzHPFTStsBVoP
WPdesLpLKTVbeuXLJi2g9pBbR19amod92bSPQhWFAXnP5O1B7LkzBKRd1K04IFj5GNmanWuOcoTx
a9xJBI/YpACGtItLz5TEZLdUiW90grz7/UFfZHmXJy1nNtnq46DpzYewh9ZSClrnphLDPxUIgDfF
Yobiecp2hv4BdolD6+8/SswXJOnlju4+w7L7F2mggP/8bJR/8USk+xVSLDnaEvb3Rh29CPmpHeON
L+0Z0tUuHmRojbLgg3BMvAdMYMgVz+tjNzkcFzkC1BvT7Y4VKlI7CUamqty8b/Jt3chvKcRBtz3i
Vj5KH3lmg/rLHN1yLawxNmt39rY88ew3hzl25p82kLyRE8JBOZlvdnWJ8Se+QZtSz/FHd4B5hY7U
Dk/VZ7HnyC5CerXlV94j/dXcd0/xRmXYBiqadf5s1IEBAFFjXo0PggvlAGPHadzCsz+JD/TccSdh
hG+xJOIyuCNbCWbeShey4CJckXb7RibwYoDBgsLkkg9qOBCotE/zwfwyt813Mr5hkiaxG66pOvCN
40+jeNrzdJAJk11AijtlxqkHjICbn6zAeK6uHOSjB9OenwlJDMRzEgB7NdjEwBRflJ/8fU2D0jE/
1/d0tcEwd2Q+cNK2l3teKRGhLvJBEOuUKv69cQk3g4AbFlAIwSlZ826rBboEngHymb9MmxlLI6er
ySMUSVK3WsrL8doeCIAjQngAvefRf0Eg2zV23QDntO/dc9UGhqE/aBKNSRd4JWvTvvAgT5h+LBC7
x4LAfgI9zpkbl6irCNDaS94HgE05nJ6wtN/7Ulucs+2rXAOiITrCqRZYozZWfQHl9lnGf7Hlw5GR
UgWZNrQ1cjcaW3enV64xgWvLEtBQaxVMN7A/D6D2ZMBj6JFGbxFsqASJl1xgdsNcq77x8yntvv3E
/snbQ+wkI6PMZvKZny19RyolVYhePk7jdrbehBNLmHXStJ3+xiRx3HBbFMKWS3x3d0ZPxkn9GnFQ
ZUQV2n29a+/DWclZOTOaV/xAdILTk5ns9S98Q5f1OTxTP3VvLcId0GFXJlX87Oido+9reai34xc1
Wdk56jfYhJN+LD6GyhEVu3+ZIFk5qLetE49N5vXVhoQU9NLVrfbbJ3jWwLfMN54A5bOgWEtdkrxo
+1k95abT3O4GQlc7ZTeNoyp5TdIewCG5L3Q7X4AsAjIgoJcAF6qf4SgT7sKxm0vtzVARRfvKCBF9
idEEzQ2q8xJteZn80+P4UEmviGWwPJrmISI+O/PSzOEiGhSSYMAc7SA1HnmBO5MKFD5BxTvl828Q
p8cbhEk1fB6y52gNiLHQsyAf9sKnWnrJYyRthpX2e9BwEDtZ53uPG/7BfJy34yHDMgjgzKPgDAW7
Cdr9kPnzrt9lR3JLOdkQTGg56asIP+UQYro2oMVitLVFBKefbWOHVHM2pFgQ+zD+OP0jVk8YgxGK
YAsbOoefw2fqqRuMmd0h3pQzZhE3e82DXnc4DFCAYeR9piucnfsgxMo4MVO2u9Em2UuWwQEBBOUW
cSJI94eGgpx4uCP+JG52lmaa2e+tQOHizMThXqjIyVrKrgSWQga/mpYzvJASCMnLdJRt50ivxGcF
+i0PaOa8FUgR2T62+THxlVtJX8EzDntsH8QCFN78QGccVNWFeuat99O7FlE9ZixjJMW6Fgv3F+wz
8NUnDJWv4yvqn3dew4VK1yw38W4MxtWOal51XrirZ22Z685n+FVL64iGj6xHPIWPSAd6h+xnSsDJ
pSzvH7uz8NbstScck/2riVvXfo+33R7phccx4RLOnjVQbEMJf0oX3wxWFv2t5ROn4RXPbKH9A/QP
6TD7UHxP7S/YMGBz5GOWONZZUBxyftVb/Tm42pEVVr0qp+RG3shGlXeRslMXL1xseQERT0zIoe63
tfigX9Sj8VQ9F8QIKDbKyzJyQ+46bdN+URoQKLlvt9Kr0e3WMyXdiR2GVgg1YvKJ+bOHRh95iBw6
wzUGBjdOUbh1uOO6Fy5jpj2D7xrH7KukeIrCbWCegDK2kk8UH6zDWNjMEmRZ3Lo+r6XKLuJ8qNSt
nDoUqcxdwsEHRqvaU8Vh4UBVKX11zSenCqtxq/6gXuKrYCumDQHnIgfWEzMaWCIMn7DrYpBWEweU
4GC321h2GVzNhwSBomdap+bUxmxIpwZhI0/lz4i4bMttF72sv4rT72UOnuaueKe7MqW29F5EG45F
lrc8FEG1yy5RslOkT9QDqQkv6pi8M3ia8v3aAsFm0LE3a0Lh9COL/wAGINuH03WQuNOFH5vQUdPw
KkA3qWstCyXYNduNT4sX/5JeBMulIpiO+RsdCOVVAmZPr8uWzvl29ZsL7XVC3opL9M6+xGKgKB/W
6A/H8Vw9JiRN/eqRLjnFC+Zr0wJK6aAXomxO2cpYH5mUsQ/rDONvc32LTE7hTkYAzH3mgdTPl1jt
3tL33nCyM8yF5TK/hiEwALphTr9VuGNThI9oPeDg2uE7iBk48SV81s/mVr1X4UF9rpPH9MGs95a2
0Tbp2/3gKfjJx4xGCNvkPU3XznYpJpnNykbxIm0YXQQDkD5YKg6wmaDfUp4Ox3sMYRs0sk8cLmAC
xj8amGqbgIvhzXwS11P4VG4ML3wbvpnV15wCrmMFScBWWpcHJTqJXnHDJEba6oXAxMeagA0n+0BZ
2/wo/vBO5Gz0s+yKD1m5kPLSUdStXPZxPzHa5hD+xJ6XXBB6PYxioCXbfpd4yzvsn+bGqs4oteRf
pTd2Qp30NNa7+/BoYz4zC2cQY51pKH0ovvjN/0haMEVMbxnVuiCy4SmnDeI7J7wi6S732iPzOy32
4/xSfCsrp1iv+NaQcmWX1dpnki94JkkuxilCsQVtEwYvdYL4rtJugXo1riLFiYiE9HXVCwDkbFCq
V3V+xaOXUNhOKivdBHgJjU7OEahJWgp1z4BA0KXA6wOJgI7jQoH+WqI7OLbKT9f+amO3feA1oTNB
9xRuo2/OMCRqcki4YJIPCTXmlLAzeoJbPDIF67d04Ixrq98hb2O508Dmc+vfkAtxH8fX8TB+gfR5
D+GsR8762XxTNVqdS9p5+NMBRmCjYQRu7uglay/RbLNnkf4rBcZuPS5ucSiADNmSO+n2dAJs/gZt
sVSDSvCJJKgxgNjNKfFWEfaar35BSQbNEbRoKvbqsdnQ8GN5AZd0yt/KbRrEs9N9DrWHoji+Nvuq
Q6Bgs1Ociak4meZeDObv8ds8cVcKcFSv6zE+lr+sa3Tuj2QNq5/WNnluD6i37tCpZzIElvJHWh8W
zS5zh9JrSbclNpTWn38ZJoNif7YoZWzoGgtphsAlCsUZzUh21HkR96uscp3nRot2K1VsDGx2P0W5
tEdfzF9IYn8cC3B7Iiolr8/ZbfELSfvfH35/3e/Pfn+bMUUs5FlGIFg1SHtrTiT4HfevZghY78Ll
IY/6zVSk8QUsKvqVmWx5k4izmHWmbzqoQcgDPUPmetVKBNqp1pEUzKjdYtMxtJTc8JkHu2C6WeBC
cjUjuxBcv9c1k9/N6uncqoWIIpIdZCVwzA5LVLo9hnRbHpE8AV9m8dDhfcgpJyoBLFO4iF6HxBKR
iUgzytJ4yWEceRDr3qRMj71m6KYnCdREUpS538h02EWLA3fPYMttQlyUJEY9dR1ZPlVofsixysYl
1IgXkQTnbcRYP5dJ3zTASeUtTXM5LHwlmePnJPG1BqmDkBqSz6gdgZMStn6j3aWEJVthhVLiseF0
ZCox4p7UtNs5olibkV6jP9urA/t6na00UsxpH6f5Bb4ogU4iiuK4U950dR2Zt9e7dMDxAFEVMouQ
PtbwDMza2BtsTkSR7kcmqdIK9qtpOCFPVXjJk/AdJWe36+WSZv1M+QyflnJbAwft/048Bky8zaI9
9fVDX4u5K6vkUi5ykXlLgtzGWjhUACLZRpN1iwsAIWky+PFo7jojOoT1/KpnpbwdJ4E5Wa8/hOlH
PrTtLrSkb7XOKctGE3kCwaCkOSXsv0KQDmr+ppoUKyEJQQTD1Igz1h6DRjg/rtGlKEvtFYhJJ1Qi
3o7+jYEz7eXJTdLw2mg/yAxbxtX58xjn7KtNBpu5tX4aoJtSN7cg+UM6JyW/A6ppDxWlNxEDQOm7
vhDhO276Gc5mI8Y/a6jRRqIaMtG4xMTzbUJ6ec2w3hoG+huMr1gCBHAlEXJfiqvpZbn/MPhzUSah
0AbZRgc619A+QNeNe1+VYE0mqYxsPZY3Yk17Gg5OsGYq0gGoKHhL98P6MjXCy1jGJ509lDB5uo2I
aHu8mH9+b5FqP6K5zaSaxXqifqefBsmZkj83z7kuNmjSxGsvqq/lnG2GxtPJ4FU53iM15XBtQauZ
YpAUEb/BXVrcvVTatEMvlrp1yRFVqfpb2WDFLlXM8MZkfZKTJCXhJ3FXuywZByRfHJhrUhcMtIeW
+mbl0ivqzI4SlAFWj/gtm5ZDNQ7EdlEykITMyapJMFrkpOW2RbR9jDWGSiAc7qqxBrVRQjHTibbc
GBfwoc8kR1E2GQR8GOJbVk+f6cxOY0IGWCz6QUW/1RLYejJpjlY6aoQ/3RodekuqsKTkItVy3OWV
Gyer1xfK4jWL3G8I7tKBkCf6bpTYAIzoOkBVCgwlGKlL037EmCGIaDgHvyMDHqvmNcTvoKkSXGwJ
SYzZ91s5VzK0W9DechlWkjLStxAipdx2DR29e3wjS6SnLCg12xDMDZhXNxrqs2mVl2Rqb1Kz3Ntk
C8LqToJL2D9aE+mdjTjdiEkkWUtGHp0Ziw7qlbFF2GOAqRgni0a0qZErRrrg4z68KFxa7k65hJrC
kVZr1Q4N7PCSVgDiw5xZDGt4cbCaZwWQBnV/+gbzivFVildExS+RRuZ1BBoPScYNZXKVzFIMKuSK
9jzGsqcRLeGm2SKfa+aAxCOOvk7MnJ1j4M2sFTx7NqPZgJFBLtFHk1O5VnFxAw9pJyPvlWIprb3M
mD9UchFq2gx9H37HOnTicXjBMvWbvwBuPU9Tr14YrInqvOvGndnJ7/HMQbbu32Anwgc6MdfY1Ab0
QLPvvq2ZwT1hOSIkQEMoj9UCHzUqoqPzSCzytmiaJ9EyT3PdBuOkM2nrxWlbtO1XjXZ/ET+iqGA7
LREPmgkiKqHDNrIY+Vsm+F3G9LfV4mNeoeRjlsCBhxJnefvQ4WwBGeNg34HVLUf6pIogH/qBrkgr
3GtVc3pMzJKDR5pcRLjoWq6hfGoY+87VQI6o9RS1aeHD4WJjzepNRyJLr4+7MG3FfdViz0jF/HEe
+zes9I3dFCBbIjmiWOZMBBjkUgnCxzzik4mVczSWe6QT52kGS55ZQwcgllJSQnAlQBrMO0I3VMIk
bR2l3yZESYiiC00aSh3OUbnhVlZxq+aJP6ppq7XTuM/j6CYas9sRGZJ1mhQ0U54zWp3o/o5y0LGa
2XCHaXeMykla0c2Nix4kajbYa77TtHL9WLVkL0WrsMV1cClMzqB5X9+mmcSSQe+fZhS1TjgZF0LJ
OYurLPCyFSiAxoAI5tRNzFoj9a7pM7SgC2vMJYobJkT/KAIRbzT6lNySnEQqtwjj9qOZPAm8/ueE
5nlWZa+ZkcXsxIhQWzYyqUTnXFqTuFVHgq0tRMeyUtBCThXWqVZN/LimsDdIbSMOAWFrIgzVNgVq
PaxIY8UoTfwQzvU5mzHLpKbh6hMmmYhAd4Spkq8w13HuWkQ1uSOn9eVDzSyoSWiPnarOtqsIz6Uy
t2raDyQFSaSvD+jvywrX40ruHIoNTGH4h1a5czqR918PV1+JqcsQbepOmAoPi9qTmlxD+WpN/DgD
tq4GnFSQTvLP1Iy0cfPOma6jIGqeSR5hs6SUDt1w7GTCfQbyZFc8kovZP3WFSV+zb7dQ6ja5cY8G
bbXLVLDlgm/fJhjlMi6Rk4QG0V8wSeuIzYahVZ4nT81CnlTTaS/yXGuOmBVvWSjepjZeAg1rSZ9Y
L4aINUEeZ19TphAHQwekIdJfkb3RdUiJL5eUjCFNCWlVNTBf5JNfSfIr0mWsETo9AfPes9bk/HEl
MCeu1ydgZmC8mEipiJN5jAt1upplhX/ClL6grbRE1XUBfXyUwGrd+GPYP0bdtsqNT11OiIAo9V1U
LD9pFcW+qcPLC7lClap6w0x/TSK7gJYzoZOwDJxm5qk2ml8GwjfeS26JuAsLt5873c186U4elUdy
XUtZuoXiEB1G0gVtFXVEFYI7zdPkKStQ6TOguQtXUQU1jLKzEQnE3fUXWu7MRGOZ6GtEvXGUFU4G
LGxHQ5zxj1pYXDsSLEDOBUk5nkfFF0yZuXw8KAGGMXXXFYTi/f7sP/3vnFew6CoK1yb7TJgMeZJC
UsAEhfovH37/mdkuFlkQ0Xt0N/j+/tCMPAEsWMDAa05toSS/iUOl7Dq9/IWnpkPmbqG2F4Gcik0E
zT8e6fAR44aKnEI2NZXSnUcBubtOTzOncovqfkeoSbVV6Tpp+XBv4ub/+ADN/CIUiuGDzNB3Xbq0
pS1rlbGTY0X/80OJQHXXv1nSbOyE//iQIC/AQ9Ns03u6dX7/UNwjrbVm6H9ziQow9BJ5HOWDGE4y
GkotO+RNpv4PgPS77JN++ZciQUn6lyLB3XfbfS9/Vwj+/rZ/KgSVPyxR1g1LxZalEY30F5WghkqQ
PzcZg+Ki5y/+qRGUwIxKhmHKd12DoahgQbtq6ON//zfF/APNvyGK/I2oSqKk/3c0gpJs3Amjf2rb
tl///m8a8ztNNDRTskz8QypL7N91DDKB26QTae2mm3GlxYtwXPuO58pivJW27eQQUU1zolXggRU0
BFs9dAUGkDybiHeID7tGVv84RI3opn2aHcoOX1kycbDMIMHYs9nRBM+r1O9mxNHmoL+rBVHmKJZP
ZBNrPnZgZUdUzlYSu2zbWDoDmNd0KggZx5xgVwWOr6oYEtSxZMCog1W4inwfiCTK8tR8hFL62ZpV
imhIZqWl4U+q4XQgFPcZYzzKccECm9aNocvRtmbFEoiGnQS6Ynn9YILuPZljfiUX4rhoYxdQf3bb
CKCmIIrPqDsFD3pL4sTz8pMgHB4JOW0G9m9kHg4T/l2vMokCFtgF0Vycx8QKr0Op/hKm9L1RLLii
ojmSbMhkuYF42OcsxwIS8WFh6Jmx/ItykjrHFo12JSvpMW2FxO1EbDEm1G+bLbjwlypCCaeW13SV
DLy/GeA9jpih2gA1jFLCAaPptgxtsSEe0gyRUcOEp7+g03WBIoeU847Nq7AKjkL0GtV0vdn7r63O
jCA2rlWTLvj1sMGw9O+YsICSTvBEt3hnVcY2eMSJE1t7xvLhlZgqJjITysVy0Jz0d0hjiz4jXoD3
W8xySi4irEhaw3lUjuzJ8juuckIscBUMS7rpJ5VPGs77Xd8P9zxcp0onbDpz4Rs1/3geZvtc0d96
AusDUmmrqa8eK5watlCMxJG2IyEZEXtQITLov3/HpMPCT0N8JmaK2MxK+bNixm6AygLO5LIRZS5H
a6Fc7WbkJSMQ+rV9FoWZN4XNCQSOqyiV6c6WulmH9bmM6xyhd+6ZKW3ddTHap15L7CkJj9Jq4K7P
+sM0SZWvLvLkLhqqAkWiYCexE+oUbjm0McEycnnH4iYbkM/bVsclWzMByHaLadFGxZjnrROPRs1N
lwCRBsiUeAoRfGsDR1bbVfH6LM/casSKBdzDsy/ncuiEiEdWoiAx43sR2UNKzJBxtkzYrsXqU4Qx
5uf0btA7kiscU8bQOvqkCOclyV7L9VyhGt5DRUWa3+cnRSO/SUNtOc2cmTOrSWlmJtzz4/Sp6691
Ko1Pg/BCLi4nsVFdd+og8KZiCcAZZB4ocgjCWOPXgaPOTplWYh+WCGETtZ9XyFWASbF6Bu/tG5gC
AjCk5WbGGEy4JTmvldQ+RdwKBxMFEaNu05eoCXCqMtNvpTHQi/5StYMchNAt0IPi3zeKfj3mOdTh
WBddlF81iDTGVSSXSkmWBVVYKQGRL8A0uXmKO4RsdgRZWjdtUR+EENniSKONpFNaz0WbeD1avLqy
NgqaErRl7+DrL63CQpK0+RPHlujAr2I40QONxQEoV9k9mQrjuqW1HMkYcy8coCoSbE1jpRu+9YoT
T2pSvk4aX9bLk0aYpY6UmiHVSm2XRzkH7hlnS5jHaDVxH6C5YTYjjUir1foyG6h35xIP9FjknwkW
ZlKg068qQkioRs01g2BgE/8MMfhuiEvbiY70mg+u0WX0W8pZ4CSKM1MaNuoPWfOc5SfeZ9NaN8ss
7QhBkXAjWvkBCir6UyOm/DXGJyildOUBrXhjqypE+ZjPgj5xi5rSeslKb5qE70zMbtGKIksieFUp
mDjHXSd6JQbGhuwrqNV1WGp7WaSlHiefwlyUMHRzMmxreat3gIPkKvtsOxD3U+RPY6K4IuYebmig
t1rNA9TK2bnqQR6occhzOhcorwbTx8a1x6xUePr9i/D40V0qy020Fhyfm9wKMpJHKEFpEgDJ8NLN
SJP2XVaoLyJOkvYMycBGmnY176KzSVmQ2XArlJUnbMuQfkeTIBttjWY4ZpJ1Mgtq+2kKkUlURG0O
pUGqZDKlTl51iKuT6DsV6s1AdIVTJV9RPB7pSIwOgqbRFSTCJ80FQa5QUOboycBoXw36EXZAFg0s
WwLZjWUVnTIRDZCOoxw+nvmTGBTVeiWPAfD5t64WQRRgbceSxxh0VkLxhEyNkrHovLaAdIEjUDqE
CRi/QRlzv5D75kFeGLSUubCJ2vqCDK0+G6OQHMocF3VXKPSYOoLRgKLOgzhuMTcKBzNqdgX45Evb
1WiV2FWESiCSKhLCy9gvJ0tJmacaCRy5xPya8UpHghwelz6eIeTKP6ucaoew4EWU5L3bctJ0x6aj
w7hmLE09j2cpq5Q3SYI30hz2XUVmfWQt/5u9M1luXMmy7a+UvTnS4GgcwOBNxL5TL0WEJrBo0fe9
f30tQDeDkXq3XlXOaxA0ggAZFEnA3c/Ze+1touz5Z7DPwpZSJo2SrM+BMczjVkc/xoubW4saCpVP
jpsqrnXMizWUBWEhb0PZ4S8YEdP44TdG+xkpzWFj1j+N9ddep4PTExYJaG2kTa1XybarR7FyiujR
U4QaBt0FKHi9Y2rGHxyFL01Vh1si6zqM2xpLm/lkJP/xpi9hQtSDDygaOaDtBpuSsOW91Y9IsrFG
yFF8wZvu7WTq3To+jQqvfjUazVkNHuq1KchWM4+HNbWu8SuemzXjbZfrsNKl/9216B2hcKTwOLh4
BYaGbhaMF4/PE8FErO+psT22Gi5Ns3tyRmdnydRYtUOEesezvyrDfWYY6qE9mNQ3cRiuO3yVhC6i
FGiTvsfTpLEsxgm6cRvxi4HZEmK6jbtJQ5jZ3WaxwEuGcCpq6TSLrP5imi0/DK62iV+eG5GQfuDW
IHcn8Q1H7aeC6O0zIKFlKDPDvD0aKHC0kgmSPVTOemQ0d8RcPdGNXW5K/yhC3CRDi15o8pDaRDQr
4y9NpFco7elNt1347FnNLfLZcDt4E38YH+5qkYKpgjocuXKfSo1l0KAV9k3k2nOa/F1NUfxSCBKa
Q+Ooh+Gq4SLH3IRSBxcGbHFGt0nLgyA9wkIhSjYqTSg+51hSVipLWZy1SfKFdgOJ15CUNoiYhwOD
IirsIiru6oaY1JQY80dKCN9dRahx6ff3wo63dRO7j1n+VLSIelhvN/QQo+E0UBfzOvtcMDZnjI2P
SHBp+yatR187NXfgnjByEjkUOdF9aVUdTWvFFRXkklWXa0PSwK7n2B1KPz9iP1dPSXGexkZ/6kZS
W4L+ebkZyvhlGsm2G5ymf7ZG1P8MuP3eJ+prI3VDwf708YXUyN8jEC+25JVaq8wfNI2BnuT3NepR
wTWQhKuyyvGEl62NW0Rn0Lb9Z4bE4tbyfX0b9GEFam90nvXAgI9hEYfhxnAeoLKDVvANvCWV+iJH
29uIfNI2TTeIx5l06GWZ/azbE3KGJNnquWgQ2c0PeXD880HPTxOlCztsreck4ORoKiI3ipAQHVy6
xm6i/LoxUyI5yQYeX4TG6StSwBU2iB7m4YDUp5Du9cCXa+AnKKvvTenZa2M08kuuw+wPShkhUDKO
ZN3H6DIR6hwjhd9Djig5Bh13YYCauic7ONdRWxZqo/G93ZwrN3QfhVCkzMj+hXBaKrsmAaZmKbb0
Ch8mJ7lzOso8mtKO5YA3Ogdjtm9sScjp0D7jBgP4g9JajgQO1slB5gBQhs73mPBjZ/fz6DUNphrB
CI3bTKvCPUNctEXvLNAsi0+DTos3HKodDTdq011BDwlgkWbOFbPe2LfGrlZYA4IacndH98A75aBr
Rkatg/Dyl+FGI1+X8mJQhnu7k0gY+IQE04V9TsvglgXHQ069KhOEyM8ZhqihMlQ0KSVoGuNx2Tnb
MHKtbWxRSGx75zkj1Hk7RHBhVEvAr50FW/jv07EyxDeiFxGFW8TgZmYDvVNap47zps1dCri5Krf4
iC2YOxVeXyo88eeIxJSbuuiwF8H9IIxbJ1ZA0rQdu3YdDxOUubH/Eb81UmUPzEXQqPBjBg9yts1n
aXtY7mmRrtt5htJr5bk2nOc886q7SuU7YAvfmJyjtVYeWb5jd0y84VuTlOYDlxuyajFVJyTJzTZ7
tIsiqM+spkYhdeY9hrnvNbIPMqR8npP8ykIUyKPkFJBV8qTHxs6wp4PL3OTG9ajXBab705acGzqr
yawZCUatUJRq9Auy4QGILdxlg1OX3lQUmnBAPwe2he8mana9lMW6bVD9BJPC5kuan53HTwhuP7sl
30iWJHLTA5sxicy68fsAdBJsC79Pn/yiP2u1/+ZKFivR2Dz1uY+dfWp/BIy7anDcVZvhl+kdFKYV
C9SkpDylxhINcRgmkCGct6lEi9PjGJipj2pjWziSIJmtcZAPK7dNJPo+VhF66upng4kEf11Ak8aI
u/OcORgMmnNo3G0aBOZjxdyEYRDh2uAylw2iX2VQbI1G9bsq8subikZUGf5wnMHetSkKPZDE4z6W
hJ06vGPUoQzdfhIOtLVy/WY14h7H98vytnCczQAVZ+V1/ksymwz6pD6MCuFGlAzeqR5jdoUEDzFI
PPfK3fkYH9azFWXvA0gZSg+NTFCepSCzZCisL65h3kgiHG7JKHT2SRHcwTfCBdW0F+qaCHjl5Kwt
C4JK6zl4kZS8Qygf8UMpvjI9+J44CJ4wyhEnu3dGGCr0+0+60zwHM/KCKRym4kUzknQtXnRIN8rS
Xu3c1nYDJxfyAy4XkREy4mc4UqwaTwKh9wgVBRfJhga6FiAzzrEzE9yFYF4K4uBjh6KpMoxLA3D1
bNffpNO1JyvsLmblHqMYp09uyPA2N8jjYHZIflbE9aGrlHvohm5cU1oib91nSu0SG1qQ04RJ64Ip
4wKBC/pCgBcvCsXF1xya+UIeYHXhtCBIEvwRAtug816EZVZrJlg/87j8prSRcIqQ34nBGbsOe2Zh
QxsZqy4moSDz9Ge7+u7WVoyprMv3NKWo+uM31ErenJ7nu6KR9Ke6jqo/61RFuy5Q+Mpy4R1HD12q
PZjGNgkZyoOOWaPlW+Ypt2DLGZ1YgTX4AkGCqL4CUFVRbGWwNtzHqWvk3iJkd5PWSKsJ/rwJdcSE
XQGIplcN+R4W82wSL48jaYMV6oKJdL2ESzmzMKFTJgyI/arXsFOIb6CX66QN7WkPmURO3CKKX3Gh
nisebmf8HQvXV0auX/3En0Cl+KEyJR1YPGbUaSHQBB0lqoE61YiasSkAR7cDlEdNt57I7iBO12JK
rvRQrIzxUxrq+q5rx50QVNDqlramrn5aBjLhSEZvPhPwXMu9HdORrz0JZyvbZGB/iAsfNwHGW5cg
efpDLCbsxuWqoazvPevwLu7qjSlL8kfCb5YglsRwR20NtqNZuegdNmYTbVXL1JCl36bIiAzvu7vZ
9AN/6CTTMd6DJKR7bTWY8oR9D1Ocs50+9yqs4teoYS3TMTUAc5EgSEzoChTOG5KU+ktyl1s64sIC
lVMqqVQr7XvYUpZqgjdh8gIe83xk0MVaDOjEPFJGHEB06x71AV4IrtCGZHEQxAqBNY2TeI44nGv4
+WhbED74C4Ri0mQ2Ol0nTdsEafxNhSyZDZ1SDNTnU050BpFpNBuor1FGK/3nyVYWXLHs07KKiwkC
WoOb8BnMdiqY0HQiebf4nJelhNv4vCozxrB6aWudCLPC8QBDjMdQPQxwV1ZaQRrlHM47QXbIGjqm
QVwh/CZcdjeDusp53g8anF9R5Z9YntnwdDh9CWo15xqaroh6yijVZE5e7kEioIdl6N801SBoXpKU
0LTWN3grLO8H/WiFrJFzo4BfkB2c9ImEoM/1hKZPd1gS5xX2Bmmsg7lUCXMShauOgFxl8slrE20N
p4hOcVqJfWBVzwC5A/IOs3t/qhi2w1nS2WTlOir9u5SF06UvpnwH7eD7kHbh0W/SJ6ubUlyV8UML
CoX2mnGuGzRgLQvvDVUSzCwjRRcvCafHzIw+dRXwlnmpkTblqYlG91RIZLcERw7bTnQAFsqU3BsU
2FY5PkXKJYdO+97EXn4OJsgerrBPi1/vfzEH/30Hw8SU/tvauP7afv2P997H7dfs5//9PzPm4PJz
jL4XHzoY89N+p6iZ/9B1S9pIF3Q5kw5+cw6E7pGiZjp0EViuOoZk1189DNOZn0TkGs9y5ubCNUXN
pL1heEK6pvBYCgrL/Xd6GK5HVNufLQzUaHRCYNtYti2kZ1sfWhhVbBF8E+TxmaDFVVBJn5TaEg4A
AajnmBboX8EmoQGOEycP9bbQERRs0EOEELY2VWh/t7IQOyQruKEej8gIhvcb04pGCAnEAFDQecsE
wTpmqVVHIg4byrjz3dz1erFZ7nbARd73L5sJIy/4HwQEwGWKYwG450iCLZz+btjOTURSd7gRTYPH
frlbek5+iLIf7pxgcE2/ceaAhOtml5lgUAQSDH9G2iobhO0ShlPQZWJVMwC/bZWFoj/DBLTEpXQz
+/4a1rJsLjs8DADg2dV+ycsMZs66OSetXG/sDq1QZ9mnJWBmCVFZbpZ0lUGzta2K8IPO8OXSt0ei
TLhwVv3Mj0TMxa3UejTDfVE8pni/tn5v5gz9vYVgcrnrdMZwSMZHu6wpvJtz3EJFZ/v9ZtmMozgn
kE77VcOWJLQ9wmiiGgfTja3F42mmeaVEM8O5If6x7H+02XSvdebA3CNHwuRllzbs7oBCBtupIewY
EN+NoyVcarqo3aVjP+udiCSt9b1ws+cu5NJUhvXtINBvTw4sozIO7kF0VW19UnlSk/vFPSiFZGwK
8ZWV7sYxtVkMbvVbknC0Gy1R2aYYVBqh0iFcFn/s3H5evptYVi+paitfYSeyXpfvL1DAE5KGekt7
bxWDZHbc4j8aOopjvjVZK9boP+HtQJH2o+5IZk93XO55v+9dHzPLAT34dXs55rp5fd7ymE4yK4LM
tGeU7QgE+/2C/83LfNy9vGxghFjclrvv+1Fwq7j+473ay5v78B6WzX//sZqlPwpChURn/lSWm6zW
/7r34bEegfZOs70tkYof/qv3j+DDx/RhE3f3gDOJIury5HAQ5a6mZZbOp0s0n1/LTf57M1miJq7b
y+46n0Mplucse94Puj7TitRuapGThkwabv7uZT88dv3vy2kCGPth97J5Peb6bvIW3baGnGC9HLLs
+Lvjrq+nsRrY1pC2rw9dn3p97Pq3XR9LGuOuZo3FL3yO36DB/UJwQ4AUSc5xLdyUxNES9yy4RNaG
huvq413DjcqjNgV3MZiXrSEreg+6QP4gNWKol9e4vtqHzeW1kEnFnBTzf+ZxsuEXnf/zyY+tfUuO
93LM3z1veez9ycsxyxt5f4Xr9vXZHx4rstE4IL0uQACGPVfIN2S3rNKJd0O3TCcGCP6yHaWSkvLH
u/ZEsEGazpfRj7tKImnNaLdw9iNnvlhMc98oirCYXUNJ6mVI+OOgYDn0miRzPXRB9Hdknm6nxKZM
TGLyNf5kyUBpRMQVGglRt1XklS6PLcct9+xmnJWo8/OW7eXJ183lseVmiVJZ7oXIHFCmGjYFND6d
LK/643JvubELD8qXq/LVHzvaZnb44RUGatceuUL/efN3j7UJ113CQbs5qOWaBmPM5+ny2DuUftkT
iHFfWr3YjW1CmzaSVkfDlqBNkUe3Hw/+A2b/nipDZ3YbG2mIgJ/5w3LT9T7vvgz6VRs6S37MXzcI
9LkozmPdskMkGvPwsvik12N/0OeAsOXGWILk8thwNwA7P4/zR2U29H3KxtSOAdLmDQoL1K2CMpMz
cHGyOy5/w5xVdr1ZHgsL+5uejzPGxFDH0fHVsZ9vaNmLXd43h2YWMSUNKqPlXgwar6cFdpg61z4O
840A/L2TiJtCPRtQ2/ZGvQ0s9VjPmTUTGnaCtfn2l+93mvNyUl/xg1ke7Jbfjj0Pghi5Uqp/K980
aq7eoGT9dqipOM4f0fLB+MjMUR87O1/p1tHrPOu43AuR+77fm2RXbJKuYPWV5TgnTY/Lg6Gs2Z2E
IvqojzXbIUGEWHRAtE9VszdGim0jIVRPfFDF0TY1WqYl5mvbBri6ITI02EQZJYkkRNMwoovEERB5
xxSKOGZiWkOjizvSyNUNi+lhs2SmWMvsbYlLWbapqxE0szy4bC97lpsc/VdyU9LHR2o+UrpZtq/7
/zhoeZFlmyqVxMXeXt5fUjEzXHt+jPBVM5+gfgOw0Fql5oVgeQTs+9cN7UJghIO5J95IisA+GPP+
5cacZ17LvcaMZ0vXvL0883pMq+ns+XD49Zha0lE1lO5T+SL7ablRXcQ1dbnLrwxrejlPd/92/ySB
3xSFi+7+X49Zjv4fPLYc8v6/LE/xCcAKvKDeXP+75d71T+3HAU3llFEkmD+I5dO6/rkfNpc/NNF2
tnpo5wHpeiPmQei6SauhOPrziCJaf2vWo+QHOw8txTKaXQ9c7o1Oyrh2fc519/vLRqlJ+M7v/3B5
0EEWwhX3X//b5Zj/8jHJHH5FRWgrCWKjqsUvfblpg5qX+nh32c7pW78f9HF3Y9t8lf/1/j9e9OOh
f2y/3/3jtUdj5KwjNer9pf+f/cuhKiqKQyN+/PF//P3dv/+frm86mcQz/UfyEuYP44/XuB7yx0ss
B33cXh784+nv+/94KTPdWQ3rrlhLjD9u0t+bGZoYC2QlKFSOuD5+fYJj6VjCVfp2fci3WgO+doqh
bbm77OlSV7z/F0BXSWiDw8NUlYg6bkYSx450LutjElv4oJe7y4PLbnTprIavRy73SJsUa7jmFVaQ
37tlNy+Wl/1/vJyRZ83RGEoCY5a7y/73/2nZjmv1rEqczU3XedSG5re0PH2598drXt/SdTdf96Mm
iHcTpEkgRDFel3PlekYsm1YgBd7U5byQfVzqRG9zAi5H6VnpoJxnFsJwmh+HJX4lXGZAcJKhsP2+
QfkXrjwCs1fOWEHXwpbVHuOi/etG6xXpict2phJbXy13vZ91Z0fUqef1bDqfM9Y8PUPoUvKF/nMz
G7dxfLRdFxGY1jVHqKRvTHaoIEwm0hhkQlNn/aCDiqBkbt4VASrxpyAr6mPR9Z9xTWanqMFp2Qrr
LZwsb7OsrRNehoaf16Jrque/blm+X2+WJb2KaiBwAcOM1uXxSe/QLyQBE9wwMY/SZDCXs/24AlsM
f2c3WBj6+Vtsezw1Mx1WZxLGbwerEuo37FNKs9EYJXfXtetSilhWsdloD5tKUi33BtTL/1uw+59J
jqWAJPb/KdgVdRv+x+prXaRR/vVfi3bLU/8pO7b/YQEfxY8nbccw5Exf+wtO6lqU3wR1PF0AL3Mt
k8rcP4t28h/8MIXJ71E3DZ7Gs/4pPDb/waHC9Qz62Lrw7H8LTmoKY4Zj/ovwGH6aaXqOLQ0gQaYz
40v/wJM6yVhlKITjfaTb1k5imbfdyd/pcb/JS6N7iE0nfAji4ZhTJ9/pbSDWZqmbj3mXYRTLVHe0
sbUkQy4fKcN5G9UYOVHoWn4eJuQYg7Ls+96/cQOM3bILtgEVwqdCI9kjjYbs3HRl+cmsLx5YyyTS
1ZvfgT3FOFPdGm1enhLqPBT1mwmfh3AeKk+hGbR9SIMwOpNABqtJEGvpGtq0bQ1hnOwi8k6yb7ut
oAS5NkJq/uWIoZlEu/F762mX0MUNk2SS2Phcpns1+hnlo2n4rNf12qdQ/iVyiQiBRLwpa4xjrCCK
T9NkELsUOmju0vlaE3QvIxMoosmn8tK1qn3B49LdFAg51qVbAozWRfiS49zM7HSXZio7sS67ndTD
5IfWoXerr57j5Vjc6DRWMLpJl3fPsVThru40xAhQSVpxa1LH9+ikbRwJ9UFl/dnLzr2bTKfGN9Y+
H9ar3uJ5L6V5iD2itGVmbjSb7jIV5J8a2RFFwX+nE/69RtNK3zEdIXujVgoRJ+RqeOwwuW4ciJnE
gEeBlW1zXTRbzWqKnVac46bzXvVT/ACsOr8POlgJQzYQZkSZaspiYgbqrtij/cOctG0GFOsew8I4
9uLeGvvHvO7FbdbFI82UNNyBfVCGPGu4bfATV6BrgF/S2cn2U+saWHYjj1iVOn7FJrSmBJPfay4I
C6sSBevBH5xH1T6JM2uPPxEIkoeRFqnpc5OgKd04DWuwsLlzjczAxO0DyEOoiJ/OGHel0eIN4svZ
tl64s/RpdhPq9SEdyWIIiDG6ybMpXWs0pPbEpoc0Su3wJAbtV9Ho30pNB/cdVOaDzmKv9000Tbl3
tjuvPIy86Cr16ZG2ugyOpgEKxY3IH6CPpm01PyZcTrr5KsZJe2+SqEkaT9aw5gL7YuoASuYbR7Un
zMbRPsw7+tkJ9rIEfi0l8iOCLwgE3qNKHePiRiPcUNPO1k1qJfiH4qckKokhY3bs+mhCh3gCLuDH
99HMHq9c+TCawDdIDWZzLsvXGWZs3ka68XRYifT/h5sSjd99HAA1yTQHgV+v8/WjwtOKyMFshnit
LaZX0nK1dc9HvnJwme5if/5OsRvFPuU8IyP+xZxkv3UgDogy7m6ehzHvTmMdfjP9Nj3UFQk6tmzh
A8Xpmnged+6F71DC1vtJPaKmO1VV6dw7esZKXcx//oQFPjeLej9qaOxby8XDOf9YS7+NyH/AytmI
Eh94n7inaEg+6aFV33uF8SSD5Bj5pnkxAveV8MyCwPYQ44FKbnoZFJ+zAuRC3UBC4wp84dz5ZLcB
YIUGKYpI1YMajemAW4Mfd0QX0y/DramZ4SbMi5SFvS/pFCflOo5Dh+4rkBx9St21nyacaBaXiboo
AVKlo3FrRlF1iYlciOv8zbJowxeYJI56hQb+RfOAnlpRdymMWAAXrl0iNuKNppvtMXQjdLQAhfMx
R0GKQdsR2M2bYeyPuvI+u14bIVJ1spvYzr4ICu6FtPxt5WrFlyiGmAOgp6vM8hIg6riV3jg+lpEg
G8Epw7MzwTZEZoUAwkVWjfwVu6aWdXetUxsPVqLfGVWb37l4JZVKNEBIs4wzkP1tRRMlcyvnG270
TVXYh6CMX4MBCYuble4mXxd9HB/w6xHFI5Lo0DtOs24yurZpHUW7KMQlGhkaQQSl9g1w3gDj0Lgr
UntrhWZ3kbqcXSp1sWEcKs6yRig1dZ90sjwexE/dCXED8+vfhDq2FWI3ULLNlYAAXyrKe4Xxvatz
5AMWiPwG7kTlfEVa4b2a/uTfWrU41gndiLH0h9k93wK9ycazJG9uO1EBQ5oQk5qjj/cqdIu32B6s
O9oJL5NunjKUmi+Fs0GSSO6XgABliLjf6m33K468bqvpBtDJpgjPdl4xeOgq2meJNZ0qF1RUxMQy
GrWT6xOvkKTJcz19L3v/rgsN9wUrzOfM6U5l6RDvAQriiECKuCLgeSvD5qPNMoeRVlX1rRHinJvQ
haphelN6/jZJjuyzLERbW3mwP0l8C4IJN0fURnuPX/y69b36wdMOpmX+CAqA/1VQQa3Qg/vITUkq
YkILhikBFzlFj6OeVLu85l8ea5csBDGN7HktSq8/Wbg691GVf/ZDu1oNSUa1OIGb1bsq241Ki4Ed
ld1W1ui0JHwBKA7FM8Zac5U32QhfroAYY4JNw3FFEh/aN7JidBzioGEKyAc7V8lhgwNFHUhzGNZu
aAmMDHlwi3kIblUh3wwBQaKXxgu2jxHhjbhXETlPNU3TR6QlVjAMW4lu+Nj6wl9B4bB3jNQIO1OI
Q8gafxnT9DXrEvE6iZPe597rlA6PTIy+qjzMVxhNSdZLmpeg91A1tXQZzqrSkBu7X0OLkJBCGz6X
DdZAE+wQgYQrvEzJxbDE6X0gcUCihC40til2KPBVNLLqhjGx69AMplkr1kTMlJvQarJ7LyUbRBlf
jUq3H5JBF4dUr8yzkZjRNq4YqUMLAbzV5O6+bjuQdiIsnos5DwYIh7vpSNy6yQpkjCmyv1ONbemA
fkRg7p6Oup+6e053yOfDd5k+Uv/zT9Xox7tWwIuoq0Q8JmmwdtreO5kV3TMIFcfGHuqjg7u7s/RH
HFljU0KWEdGxnqgAlEmLKrzQTv2IUViEEhBTUzYPjeefPC5AZ1Q+3SpEgrJr6kaeaToeZaXDDyDG
HCVP+rNSFbMCfE2rbnioMn7ZZdCMj4GO2qXR7Oca7lPagnMCkalvXaIiNAf+VRa/pSawNredftS6
TbaD52N1Aq2HSJKoZ1JublDylbyfJGCxpxfdTe+m/o7vGQV6kL2xvnK3hq5W5QCcRiaGfhul/PaL
soZzNo36lm+aXPngiwujn0tj0TUbdPPBYVDgHxWQqb5wu7tedkwe4+GMZAOF24DMpalta2250MPr
3gjP0i5+onL3twWyapAbBEVaFmyGwa3vTU37NBTh3LR8ah2teJqpREwjEr0gA0A8xlkutnoFDW9I
uvxzX+EU5tKmKRTPyXcnZtphGQQ1WaVzcZkX4pGGMRCqChe59yW3H7XQGu5QakGMCLtdBozfrRAe
ibgh20PekPfknNwUggimxzN8sxbL7Akb/S8TMdO59VFl54FiUHAicpGiNoDClSWnVpTrLvKnTU5e
JbO1uL3H/zCOFiEgQdzdM2eFXMSnuJLOqG4sK0j3Ic3XFZXzCawXmUCpI18zA8wE7Vh9nxW2ov6H
UWbs9faU2ClAmgK7SVqANnWnF6vpyCcy/GeSjKI9cZjRzo6Hu5C5201eq0Nedj5KWM55gLHolLTn
uDsavlt/dtB/Mg0q+7i6K2EHmsHw4OGHOCQlwNS42OuJ5a89MelHG97tPMOuYtg/TGRQgRJdhEu7
Hx8zq3wNgXgnnV0e3D5j7CSMK4HDQVLXdCkichODcbwvAlx0ZiQOuEvMAzSAjSddbGzYjOlBF0Sb
NYkO9Cr/kc84YV8zo3OST3Q0ppk52DrWLcQXVIajVDtWXeiKNBMjY6g528ZVMBnmEaVJ+k9ZHVuH
ZTLE+6VBMbqbvi2fmqgr51WAcacCyveD8s5OAmYFVyVkKKPEr4DSjUS1eFuF6UOSWfGF/cdUumIt
yThGF2GQGmirGpowCLYcFhNsViZlgzMg2wipXfrAw2/KNvZO+pC9UYLJYE7k6bnq4urQ5+Q8OqRM
nm30YTlroo3nTCVli2raeIZn7rsxBrPRQ4OscGJEY2o/1SaZBrJATKYzWm7orm0MsneHR9ObxG3t
sHqad0a9G/K2yhuVldMu9zGXeHb2GHga5y6XY9xn7aEIPEj+PSQ6IEneFnS3YopRpcwqvYNmMvHt
IubUWm2u3CgjtyHjV1lpVrQLTWNPF+6Se9hreWWksHq/IR4s3xTdW28ww7JZB9xIW98gxf7luKW7
bkiZW6dt8h0qOSekWfaQDyHhkPWsQawBTBs0AM4GVUc7z0OPynA/Z+TQbvH6gxFM6E+bFqpkKZBh
F1Xo7yF58BMIAaWlQfw5TjC4+I2bMsRyGeCr2zTpaywrddcoA0qccutDSxKVCgMyB4ph2MtaWGvD
CG69Ic+fRZl/9mpmwEXv7QMmjIjyudb70xierHF8ynTZ74pWd3epD2bcYrrSjixY9LR09jh8n1WT
TKsoqYut7UjAWt6IgfGplE23Mkp6HGXS4RKtSY7rpV8DqtR6IiAm4goqceu3WBRSnCC0R/hZ1kYB
29Kkp5gkl3IqP0VId/n5gZNwczM6lfn0pcmIi+ytqTghp5RbtxkxmiifLxSzZOcBS+s9Ga2TTpEV
5MoLdmDYa6Tj8o2jIUhhRh2tkXQpw6oOorJ/CLfuNyP5aTA9JTjUCDfWGPiIfarGXE89IbxBs14W
3JE7kUDRZk/TlPCJ9+JXwfxl08dhvAmD/vtkl3zdKWCzynLPLYvPVdhY/HFZBYFJRt5ZHzjVogzZ
6TBp6PIrh5y9BK9tAn9hDZPG3E4GwuywdoGulPneEl64jhwd/XNpMLETEr9bVFw0i9qgw2zFinB+
CKtDDNvY3yNclb5eFRtjCPBl+G29lztPNNjJEob7luv2FhPyV2lP32emC+vOvWpG71L2+CwKMiYv
la8dyjFp9gi2zXXnmOOjMEbJdzgNp6lsWJa3XIRLpFS5ofzL6PdvrFw5IO39o3LbT5gT5aE07Pa+
Lu7zaNgxird3PuPRzqKUQ3ognwtFq10HaU2l3lkN0JxbfC8UNdt0q9dktumodddRo366WKjXYzUC
KStZhMWTe04NTTzLQJrnyFXpLnLKCgzMcMPokT+Gfn0wbaO9Q9NQ3PRtEO6kS4qkmzWHOr8dC8M6
G4OTHqLcbwBp5KTioe4k53BSzUZg5J+lldEu82NiQCySNBKIFiCec5DsbbnVPDIjs9B/DUWz6/Qy
2Qax162FyWwHqQ92EnVWXraLALyBmNTaXefhTS/TQCfIRyFWn1z8vSZ5kmIeAsfa0M9ELr/Iuh3P
2O3Hfkr2aqrxr7bTKUvBX8d+80xsaNaYpHWEnj2zOHYxro37dtQfy5R8mNh7TUYmXbp0UYQHPg5X
FFWEYxBZ68VJ9anwb0rh9yuGS9J2fLsDiYhBMqoNpP0sM7OcCE9NuQ8ia8R94b71DRQXfSjuS0H6
dNOSD6wycr8ZDg4Cl3fdWScQ+tp+IpBslRFZuk1KilSOpXmcxtFhEpeO5TDgyuFz2mrNK7IACgb5
t1bToicrjT77cZ+dAj98W0asOIXt2oBqR1adbwulvfQUYhSIk6cw4fpi1uYloYN5E3Ztv+Mih0W1
BqZcwpdq09fQBEiHI2AwIdkX9YT2OYCRGPXGHXJ+LIKNH+wKfuTtdtBDWvpFs3c9IZ4VLhYWIoBQ
4CvNY/Utrksq+Jqps2q2ooMXD+3OpNF9iKadMzLfCwZBzpyPDwuDr3tTxQa1JhH8ksqBJ5jKvW5q
zePIFNBAXmt3wCDRTrttTO3ITIKtO6bUpqzihI/kV2zV+gUvzMbOwurGosR7iAWCEI9oYaQiOnA1
WPkdNHAALI2EReVXO+wuWCEilZyiEZ8+MmI4p2PlXPKi0PYYN58KeEIQWRL90Gf13jbMfNeHnk8R
kTBIgPnRJR1sg3zHuf2OQ21F8IH1rQNdVFmH0h6az6LxEClQ1bzhSn4HAiLcp8TWsVx21m6heRe9
+OGO7W4cq2lVN627DnXvS6jxabnUZ/DuUQogyL2+bzLxqKsE0lbHaoaZzXBfvbmWKrC11dW6RlGJ
ha04Z5lmP4Yh6XGN/insW/Mt0ACukl0fmTZqSukfpIEUOnbTI3/McCcb2LjCQMCNhXuf/id7Z7bc
NpJu61c5L4AdGDKRwC0JzqJIUbNuELZkY55nPP3+oOroql27o/uc+3PDslyWLVFk5j+s9a2Ic55b
XPOIkGIYk+kPUBfRBUaqRxjYH+J0YJoLZOwxx4vlziApG1mOm97nNVssw1praG4yqhlmwpigpg3V
Zo7Bgxci57DQ85cmeRjtCaCMtD9NKxwgNKj8IkTBNHJ4ioJEXcRwCJih35HbvjaNgUSIhjDTBrsK
xTfe2tkmd6HPRgz3juPvGJwvahnFPxKn3XH0ES0EA3A+RFLaPtKorXPMr1tU+8667Ad/ZbZNsMV+
DT9zmVj02DbAQahsp0WIOhjoL7wFLdtWNZmKZVSAheetPhfMylUWXjHg3AqLbhz/1303dv0Ly8f5
wP18Pwjnk4hq9zGJDZeYBSYEI7MJR1zBk01rw9DcZeQMGSSzDxpuAnjlfvUYSnRpFHfnIUhem5S2
l+OSCAXmDA/MR9bFWBDSOI8ZVlC7YqyPPwMW2p6UXE9jQUCW5BSsNMLOVlGV7ZzBfDeZmiNMsjdd
2kavNkmYuMpeKvnZ97j9vpELGFl+24CsGFky/nACKudwdA/KJum9KCuYhAOFLf7qB7hmjzYuyB3V
13hIJ3FPqRMcAj0hnjTE5Bj2RXMHiQ41TIEH3a9M4qU0ExhYZxxlQLZf69aLtyuu9/jfa0fl1Efc
FbHJLqLJm599CWV9KDHB9JNxHTMr2zpa/sPRIHbMSbCLzOLIjTNRDnMkfyuZ2lFN+7SGRJtyH4GW
WleBIpSILAilV82xr9f4vsGDx4yNk/SmwQu0Enc8GssDmV8IRposIQFm0Ue0kXzUGaFsW9//0Egu
3oiCY7LDxE9xj/MZ/9JW4w9peawfnS7cT5mjr+sKmnPT65eFALX91h+pRgCe7UiyQRJT4ErEU9dy
fakGg7XL9GoVxS6Vv91duoCqegydrYwJlkV5vRktSJ5dEAzHkURVh6eN2W2drFQdXmkrvLrCX2Vl
4h5TudzqsX3fdADch7l6EL5Jw5uyCtZQ6W6+v86kt2e+X0mPnbYpTHuef7d4Vl1BgAtKQkwMHoSW
cU9JzeFasKI1Ill4gW6F689vddK3Yiue5mFHDvGhquYGZAoPAeV6Uij9MFUMB4chaTZZsMHn6G+x
6bwWdfpVFgWczwakxCKxynFvHS2Z/lZFN2+6AJQdg2bFnCZvvbCFXp9MajeM1eeIG7xhcVRoyV1c
u++z/xYuKiqTMPQ9GTErqcEPV8tDsOjignACx70ogXTNAR2fjZ1HKDyn4vLAyLdFcTfzXnGn/ihk
kexAed0lix5tGoleKEKSx0IXZZeZPCrqoDXlHm72adlLCAhXurMO8mygaejpCA2Dn3Se3EjlRYUb
5dLD371aRGJMB4staigkAFl2NzmjhSJ/bY3oo/IJdhYsnNEktS6aqTDwOP3ExfxViHnXluppjtNf
BJlv4S8GLG9YZHBL2rxWDtMijjMs6GbY6V6IM+6PpgCZP/XThwwZUpauRxWY7qC9XJvRMQ4TNGYy
lgwGN5l2nHS4zX4wwjCd+EFU+TMoBuF1uk5y0CL4c8Yr8jmuwEKevzV/BI5AHmr8UzFgYzHict4x
n+DFEwQvvejNZ/A4IC0TtZccAgdVqQUAWviw16dnN7Us73tHMiMKOln58m/d3xnRpN+jZk/esZV6
pPQS10d6yrE05FOojeZWx5J31PPpxRxGe6NHOHlHLBCsMYJdokHQkF0g3ibbDOkej4HhA5hMmHIz
sSJprGR9Qi+Du1aEhCTg7wk2hhyzTVcEsJqZ0y/yvD+Eeg2sH1rN2x+vSxTBnKAWeeuIA0TUn+sJ
H7D7JduXOgpv2kSu4dxVPxTOASYXbkdapH1xMixf4JV/j/rkCbcl4U4Dhq65OjxP4RwYC2sr3JYY
5RK/Za8jrH2ZK/Oo8cmhicdONPyM7bxVy2VMAH2xhO+aKHYFM8St3dG3f1KmuLa1IXXL8CJN3A2p
uDFx/EN1qAn3h2OWH3oErC3PT31CAWw/js11DsYP4WK20lRJgzP0b1pevjafTnifGXYHZeJOb+KA
6IWlqTafa715FMo+agNjmam/lU7nAV4jGxm0tc8syO4AnBpEr1WZ+5wgufA15xkXRX9UobEZrDjZ
y0WPSKj0sB9mbZ2N90FVWQe2G90xQ9p9nOwciX7TsRHqqHhnJmRVtQtzJtosmdd2C2/euRta2sHK
AFMtp+LBScBYmGySMk+SYg8jCsBFlmzDmeCeIQkTpu/BLTErphG50a2zJrkX6BWBN/VT9BgwfqJ8
gWLncu2QOj97IUzSVYFjehlp6EeFtxlzJUFQ3fgVL14QoC5h6zl1zchAI40ZcrRXTlZ2qGexD2ui
MQIaIrwKw96aEFHDyCMvetHDBNxReiyOXVWOTNFMba80ax2Y6dbG6LXvB+7tsiIwhtfaF+abZmMG
MzVzZqJpVIy+mA+sNTumqXTdc2SrNwriwBv96gJcsTh2pYOcbZSY2upAXxhKDXLT6Z3NBC1GjAdF
TgHvDV+PT+xQgk1TQAjuF6CgW1YZAmb9rvcJ16KeZIbX6bvAKvDSkHKcVZTVo0LZYo/ja2aQAWA5
00u5fJofNFx4FT+dRnugQoAFnPoXnfPnT7ltuZztYvGsxNK5QlQGNR7y/fkkx9SLswXoxmOF6HQb
+BYFcYH+CirVhrOuolcx6QvT/ki2crt8tZXP8x4GS2BBnl1QLVTrzKfoKzow/JAafDcgpqm7lO2c
7OyEN3pSTD+cgZCbiD1au+Srfd/Sy1f+/ash/dFHvgkDdDTXAJneWGBiJcyzlxH8fIqoE/VmCWZ2
ovAtKWcYzzo+ii8SN8EaI5BexZm6cV+hgW2rm1vEYktTOh+lTh6Dbhg4OTN1dkdjhDvav5qKEJnA
JjwGt+BaQ2pGj2cCuHStn+5SnUhsoBzPVs5SjbA9Mkd955hgZzr6qs8PNbp2YRrWrjOGFym5M5bI
PJLJEubxLsTJmsDuVVZWYpM6DoHpKQksqetzdaVgekJi64+pYf6uhIRzwRxznK3d973NAKs7aM0P
S9eesHpdYMsEG8fyT0Fg7ytD3Bp0ODvVKNKu2mRmWsYWQfVkNDfpkjawHXWb5WRp73BJv0x9HPDy
ru+TdjxZTIROQifj2qrFzaoJrYvBU1Dsjnf8JFuEAMNT0A8XKtsHujXHcyS4/8y1tTXMtN/S4ICg
V/ZwvxGZMqevDu+kqsPO7/fTeRDlvn1NkHgd5mZS63yw+MkByN0I/RcoDaqnAtwpJ52/i3qGeQNh
EzUt4CpxmvrCRLRGKceZ7Ox9tHsrNy1HVN7jLk2xb6KKSz1LLQE3T1UM+yoPwwfOCZ+xImMMyWbb
YbJdGpyMBsi8bsHkNBB741ZB6QmK7FpkxGRotrarrcrfyaRJ94EBGIOJnVibgBO6TOoH3Wm2edAw
Lsic9yh1koNuUMSo6dKzEjnVEUCVHMVNFw2XNkAEQGGS1t0PP85/6vyIYfNOEIqNDrpNzf556KuP
3DY/NHhNFpHeeglHXI9/5gYSlmJqUQsg5D6MEvcXDXuzzums13karrX+VmBEo+MxuCVXsav3W4F7
a8P9mHtuMmpcBnjOqJxf3EFMe6P70g1t3ximf7BKtDAV6HAXr3Qc8+S1Kql3BhyfVVDFT4qF7b6Z
un3S+wY6RIIcfMi4IjhIesl1bUP0covfdeGTdErsQQlI1mzC5IPsIdLn0B/W6R52niDJRf5yy8be
xA3gthYrO5nvpyiMCSedR2fdR+XBgra14RsItrrNgExIvCFObnosQEmOwGO4EqM+4iuzX3gREGzD
QChsSpP+CGEAwbeACyDxutklGtJgb7Y3vUe6o5GgNSUACqPFBs7UWSeGg4J1Wad82jjhPZ0PBpIH
5iiYdikReSA8OkaNOgA8jVBIXvcHV9oDGyIC8vxpCJg0PdYI7w9IsKY1SobmHpTANVDNtiR7LHON
L8b38up0KqOVOrez0Xp9UMJViBjXdQ1D9zS9GDTYMrNtrwkCQGp9vHcKmL200m9ZdyhT/cuvB2YT
1hjvIpdoDJZfwONkvvMZDHFaUaVgEyAZ0MH757uq36h5Oo0jtgShQAjX4KJHAEx7SyAbM0XhFbWf
A4Wy53UrVbs3LfWrP8+bMWL+V2dAlCYhjHVhxyzLZ2/c6CzQtn4sPsz6yVJWDaEBjUI0xmLZX6H8
Qf2x0RsbChRDrgIEPQkCD4grnK1K0pqFMhKGzNknQuM6SghaE3RQcoZLV4y08R1Lx3Ya2DfCgUly
cRr1pVtDoQMyIVZpcLL14k2NtpchxF1xCqoKshI1dUjXYQKhszg0tG/oe5L9dIeaEIblC5MltOdq
mu7M3Bf7qKkq4ELml8M8uNJPGrGnmyBMntKyMk5TgT+l0ujveuDrlUaRzDWnkMwgB4OLDoUF1HRH
DlJ1o8vjktZTUhPB1RsEGqdRNx1Eig6oJh1TktwdZkO+juDBYMGIPSvqf8JvfpxbqFSM+b2yjA/+
BaNxxtCUtRFzx3XqdgcdoJcjRhS1jbmxJz3Zt13uopQxt7E/sD2US7yL1WyR37LrNIYbWGQXvFC8
KxN5ZDGariu/3MVCM3Y+4G05wihEZ5l4gSLjKWiMT1a/sApKwBlNDOpuNserHsdQH250OPVRRvMa
jUm0hQX9UUUg/wq/ahl6kQxRnAO3qdnfiJ/pAF3DGch87CLe51nRvyP+Ia+nJXw0Tt0Ti2Btl9bZ
xuFTtqkz3qD8dVR6JGQ3y98y2LoAjw1vRaByagFBMwo6xJZWPthZfo3T1j2yv7E94U+/Cz0c91Zu
n0ECAmbrWEfQq0JUDbl4k0JszSC8JAPhZH4riCwzH7O0vwtyx1hZoq8IiBbrsioHEjgLFs3sLbyA
pPGaQQqZDNkm0IL32nzI23x+LjPgB9FGDJTWg2kSARIXhJor7iKZ6cx61aCvRuLR0I1ZHjvxcZNB
k+lz+y1PJ+CgTYfQZUQaHdPcSxOsQbOEtmbLq6FRbOFx0kjoSvXQzhtdj58623h1WB9BJWK+gkzU
MYqQ99xzig5xi0SDNp3XByIyq3mwQic8saY6DwgPsb/a0dYlk86x/dfQJbC9a9U2DsboZAvU9Jkk
BYMpfgudaJN1gbWGsIEJp/Zmg41RNi0JpSJMNuiyrlWZXnw1Etxr8LJxRO0j7qu0bZVFx6wewvu6
nN7j+7ETn1bK23Uq8+eyrdjy9u5HBGVtG7rVKgtTCCuzsYwhs1M601rkfct7AjVYDxYCw2tgkSFQ
nVpW8ZHJvUyGSkU9H70A1I0pPEyShALmnLrEJZcv78SRGpqzD1PHt3+7An7Tnkr72VGqXQAt5VEt
1fX3wx8fQnQj/1wQQR7h9dGmCgAMXrUhywLMQ8tM4fvB+Oev/m9/L2OKsWppPGc3JSPbYXAL4igH
Oq+rtT7SZ2LyInusJpGKljAp/Am1EVF3NaDVOG6H4/evwn/+6vvDf/V733/kz8/4V39EiJFmIZKd
1wgj4aSpsG03dXgJiaXZBAagVL1oUeZNPoHfQH+TcI43eVg/i0F8BV1QX6I4Gja+naiVqJxT7oRM
R2yiggVyZCCs4kvAB161YE6oldAQlUdg5wwEJ9auXcu0cOjjO155O45YcztO1CSdG46XARx9G5II
msuJMFazZVPJmAPeC3dTF50C/v8UojtGx7Lu5j3DNv/jw4AKdhbpb87MEfM4x1zXTBKgVbuTghRA
0/gRxFbnTX4TePnAFMmIOSWXRDZ6QobvxrHwzXeHo+Pg214+Wh+l6V8nEmd3ihZ+WWJr3fDTLAnw
9KMWPjNLUFsxF5qGiafnUruxxcwQXGXfoygybQdHGRUlmP2XLvut48t/HIz31ph+MVwNPfxkz0EF
PCUhPtlq2vJYJAmJZORIrObaFGRN7JKyEyBN6eyHsfiap/hM7cI1qDcv6KGZS88cBZOT3lMuEFuC
8DJcAkwio7tl/trptRsqIsvjm3oeahsEZER+lqGT1WJGnw0DilU8RfBe3D7bm7XzlGshyW4DqCMD
VMCafvlizdm70w2PY0bhoMuIiidzl+wDYGciCE4OzNFdNM/yaFkg6fvFOCkK5wmHSEfNS0c3ZkRa
Mi6CzzROznas6/u067Rj5aqOUD57YDH8RV6Vz7qdv7BYrJ7FGDPIegiYwFYK9kAxXkx21SsOTUg/
KReNF2XE0k6FCwFxzB7mqXsMXYe8kNTsofeqeaUZ4OXtDOqLM2XVppG5OMSsW5KIcergprtvZj3j
5j2QqmnnLpF8rmseyNpOT5NbbNokGwAt0eP1RD2wP2h9YHRoJdyC58IIMvMk1PxKo7iaW/w/gTuE
+9Kvj2WZoPkeidNcvn+jvliQrDx9hGvq50wyJ5vOO3tVSXKVo3WNB3Rv4YvwUQE5OhYfn/UiOnx5
AyGHGIDx0/df5Mo7y16Q+QMj55CAmJaZQR/W9h7dBtF/M7NYmGBAlCfHxzBj7rLRHfZV2Pf7fpI7
S+oTSyuTrXpxSiLJcXYf5/ER3jj/bs9MH1NtoOy1Jv2jqjReONTDaFzp/hN3S5H3DjH90gmIPpkz
9OuppHxLE/B80dmRxms7ynxtuf6PpjTurNiGg6be5zx9Gwlp3UdjsVeD/275oc8WO+4ee4vwLdBQ
xy7M6GpYmQlLIHlOyabq/Dej6vStsmKG+9FEPBC5OGXCPKrHF7bxY7gnjh7qj4WsfumZ2tVhEt8w
YjkrHTxPPKS7IRHRLQ/ZbHVz+qIc5Z61lHqd9mGj2EixmnbiC4lIe10jNVIrRHiOW9s9kEKk79yM
qcsg7orR1fZdVLNxhINMwha58k14MYhgPMgftkn8Jako+ZLZUqnbyCgnYONYIurYNlP4kC5d1KCA
fZkzugWHzQN7x9hjofbkpMw50i5WcCHZOhSl+zPGfYCaq4MA4qTT0Vxefq1kVO82PO2QBps16+VT
aOI0DjA7rXUq0rVPnbHz8+Y+DGz2VmX8GpcAuN0hzj3cFBUo5JZbLJuCmdPP5Pwz7CUbCB0w+WkD
o/BNinlljT3NpaWRAcc/t2zYD++9CxPG6sbhjwe3JE1nMJkblFF9zo2+3xlsIhwLUVBaHfJ0jo9+
a+qsEcqH3pCHdllofD90JQIVucRM9I7/MiajvcJ3AJtERt3G6sevTC8UUZNInUnfOlEyFRA2W7ii
pKoHwA8pFHFOEAbNwPpoL85vsTzMBRA8Sa4GZ34EYMaMXuaSP0uuHLeabXYnE0bsnNVfZpTkDFf5
HBQANFbLmWbr5m+APu16iMSLgDUZ8dIg2cNi59nXZwd903tZssErEZrl/vhaLxvsgowcTx+SL+RS
4aF3Sv3SN6jfVScYBkbA8ISXzX50RWTcrkdNANNQidgOjd1wa47sAXSwpTC2O49xXHiatd8T83o6
CXGym8i+kCVOATob9S8H0Pw6ldD4xWBwq1hvQ8eiWNcRY8nBiS6JqO6Yn6dgxlJSn0V3zvjqazcv
br6SP8fGegS3Nb9rRXFy1TD+yqzo7F4HOYfvdcZOG+NbxAanRJ3sxLjGg+LFJLQmnuWw7WMm+BOW
gRnmzNo1y+jN7Nx3a5D119S8KrBcaa5fg1bYdEuD9ERu/fYVYlQyWbRVXDvxBus8vWGOYMvCi+IZ
YRAy8/Z/JTMZIwHhUYvxbxUUc36eFBLR2pjdR7VIwN2idj6M4dCWzbXV5c2uIuhldZDAZSSSOque
mVGxuEoXtwBMeJRxP2R8FWMUPuW1wRg9AqDAUp93BiebquIfJil+J+mjpmxbq9tSZZcHGSAqSYri
sUAjV/p6g7640Wlnq9uAbFS4Vv/ptM7AVeLWT2VIBh+V7UrmN3vq2jvfmDfVZEA4igwfrQDCrqkq
AxwwBqYofo52qMpDAGWyN6dfrpXe5UG8K5JB/DaB8js1km+ad3sbDTxRbmfJS+cYxoGjsIODXMeP
eL7oc/E0/ZLB3phBcs9UuJ4K5u4UhBLHTGdca4lUe6xZKyrbJuW82E3FUJ37EOhcB5Nsl5hkBo6M
286OrT+0yKWRLzf5mVgZtqsxw9S+1gGOp53x3pggeqLEVEe1rCm+HzJ6wmPyOoRtec6TuDxndWRv
nJLp6h8fMsjfgXKDIkutMsEeuDpt+BZOeLwyhw1PV5q32PGlZ7k9eqoqKjepVi02ESLzkrBd+5pU
nHdjspEjCYqJb7eHVjVvSs0JadfLc14yuRGJIe6qRHuWnelumAPkmzb8bSh7uSKnF9ZBPT0qyPFe
oJaWrIMJrdD48aBybMoEkWs6g7yS/n2PHsBKh2MUTsnVeRzsBAmRJL3UKToEEu6YkqRubJoBOSbm
DUpiUzBLKjHNFBzGey3LnY3jk6P3F5/j9Q9n4P/BvHctwDc1RJMsGK+/GQYlfkYT26CpMA9iW/yr
YbAL/TQq2yje22aDiWduzHPf6gAjWveBp2tLqEZ0TIQFHIq5zcYWQB4d8plWc44phVIKMXs6RSmK
lvilbzBRF1lqHqMk0vbIV7KM3HY4hkNp/cMKZaXEJBW1Sr2gbPZQfePjRAmPYiC1n9rUJfTDJQbU
StDhk+qkM0jQIei3aFvM0n9Pc2s4N24VH8zOupT+HJz/fHCyvNmnQfcUGBV7LUGd1KOAI8HPntmv
NeWm1I1bpwji/PdPoyBW5u9Po2MZ7LuEciDbmksgzF98l0OIIWI2SStuB/VFupjx3tUx2WdWTGIx
aQVMOProbX4rpwbNj0otjzG+dUPtKJGDpMWhE6l1Y//aXJSYt2gWMLAQcYUrTA8feeNixulg406N
dkjceoW+JLiOSWwTRJI2m8K2P1OjhslsROGDiQ0RyUX4kdYpmqJxzl6MaMw9UYAQ5YhWa+Sf/r0y
uoMDx5/IVXRqJj490VQHoJJoAZjFvDiC/fm/f54sbLd/f55cy6EENG1sskot/tW/PE+51flFiC5g
D9XYG/Osh7zV7Mqh4NuNzYlSUsZrFEftqdeRsob9ljwUfTdYXXRgPHzv565+F7KhUFNa778NbLFs
q70MYGZn7BvXX7LMgouzqcZ5es7G6H7Us5F8cLSMmp+9a3HcP2qDOKHh+fffG//uv/zmbL5BG7mw
If6GzMthWXd5PyN7t9P0gLyU8el2KKzoIyzJlRBBUfFW4gfB9kpsraoZV6UWaT8dmLV+X1AE12m5
F7FMNzk4tRP70x6Yfac/164cPFVnjLp5WQFQIcKG0VVzCSyV/uVXiQzvlWm191NH5rZmJu0naag4
sab81W6JiXV2iH/GI65c434umtwLAl29+2V2yATbuHzUX/Q2fo/MPnqmuul2KQ6YvYAmd0sRgq/Q
IiHEHCYbibr2ytTHfsQqAbY0jshMp+cgE4dYvYq9yX5K7YNteZAKjZMZXmvHJMo5MJxHLj2YCmwI
hioN70oX2C7NLAeCj5eyjgkyaqr8tW/s/lfPsgtIw0fRTRMad6Sgpry1PTqGREkiK2UrHkEjMJ6G
qn10aKiJi8BImlXI+VTX22/VWFyMepa/OFr3TD/9k22PGGojH6x25wRPsS9SGFnSvsdmh+NCy/aY
LiPuCWaQ4ZZ7u4a2ikVl2DZz2bxje0M43hx47+LfHdz2zoxxuYie62ioy7dc2eCXECmgxRLHOCS5
sbVq0u1apJh9bAJAL1prk1JmhH5hvP/7V6H1v08iqZQhleWauq6Mv7/DWPBEmoUnd+8yMN3rSJct
Rptn1b+mvXmNFKQwEdT2hmGieUoNsCZhlAR7JPR0/A7xJPWyc4x082cmmfMKdnc7pbMn1wnQ67Np
8mYXewd5ornXLar6mdRs1TbZkqmykU3tbKzCZX7vh+8I2xBtMB1di2w+6y1/MnUGuYc89R/efIu9
/m8HC2oKXG+2BRzT0I2/HSyarLS5M1VIgnNxAWVlXojuIE4q1aL7QHanLDfJcgryp8J0kcn3evdE
R3PRBjjVU91014YowQ7KN9sfGZxJ9bWXYaWFTAbPctmj/g6yHuXgIoScxx8G7r+VpeEADOL4mTdR
6bnsxJK6ubet8GgWcs84Otmmo89+WlWSwOdMbivCKNl/eTPrrP/wFBj2//7RQyQQ0rXxezB9JMXs
fxyuqtdLHMEQ8Huz7GFxB865qy32Zeabrdr2YQ7s8FgF0acSaDdEVL4Sv+TVKhi3hKMxkMvc8j1N
Lm1vPKbgys4qM62nTMFMr6BLOlwiJ1nV/asbvfvIFK790P+sRl3fm9WEz00T+osVKw9FCu+0Jsav
MhWX1iLrAySWDIv0JWfxdgGo8aoFbURAZBIfG8hnj64CYJuXTx0TIa/KxiULprimpT5cSNcc78Zg
+nD0pkdmmm2bckIdLu2XZorlpTWFuHBevqWCpEbbNHiZklN3Qz9k3cEauDcrop/aIMMeMmjnDlfR
eg6EJCplLi8Nqxqvnczzt7aEM/vQpLT8vT5Cvpyq+VZK4+Z0ZXHqqvpmWS0JTQiibhnNYOnOKI7R
S+7YtZ60osRz0ubRzukkbgoA6t3snlq9YlUw6CBOJudBGl2y02wCWsI2AFqnIUjFphiUAgW6Kp07
UzYaoiXkLyPSsi3zjy8F52WDmxqUP+zm9dCl/jXNjAsTh3QHIbzelA5K4iaH1RTRvkPwyyo42Qrx
naElxJYnZBlG3R7JKfK9iL7cnxl2S4PILxjP8QlNN+muGkNzGTr+xqgME+BywlHwQnFF/Zcy0dNC
jM/NT2mUTL7mCSnX3L/rymp2c4gIBWcktV+HwbHMISn0MX1DPYe/q9S8ots8G0i2LgOpeJ7AYeog
zFlVtF3XOu3Is1bS2owTA5doMhJW66SuZQq1xRQBP7fb4iENR3ImbD4z9G1q9dl5QSm2shR9HwpT
+y7rJhY8pa89//sD1TD/RsKlqLOVqYRtOMIQtgtY93+8rULiMgh7U8TG6gysFxPhhZgGf42iG0z/
LL56muhbXsa+NxlNuimVAJMTGh99TswyeQU45Uh3OReuO14bzQwPYHzGdRa6T9J1on0NsmDbq8HY
W5b9CrV/TbpAdpaFbC4koiDdq/pmZYVpe+/62tqVTkGDdx3DJLwu674HClK8FYZJJHaO6tdnOe/o
ZrxzegIDs7bn8wLGKSSopdxCVnK2C8QPvRw6b8AqfZYiY21eGIROuMUP1uZMqp3i3IVhibqf12Mk
DXVvpm21tuyoIeqPHPPJwLqdTe1rNpjqOiQEreE2W3x62yw8kuzVfKqpOUQu6ltDu5rmT8YX/V4r
2JYTXDhTRNwrKlxukmHYAw9Bf2LH3sCBvCHHqkEpaZMPm/nz3rKDa5vHSG5owVjNTQe4F9L79sFL
dbJsxnqpX877jIkNmRmD+4KN9pxMFXQK8ZDPaK4ovK1jKF3sgK2q9tjnQQIFYOQFNuzVTGzLJSGy
ekaYdIcOc21oJcUGRq8apD0yj0Kd7DzQt8jYF1HbooRAXI3eRT7FOG+YfDmZ1/toMeOEJAPXSar7
CD3IDLYCeBBmPFSScRBnn26CMMCNCQeqffNkKryK36/Y/8/l/o9cbnvpu/4T5sf7kRTt3yE/yyf+
A/LjguuxwfEokxAGKXnH/xPyY+jiv3RhO65uSkfxnz/J3AJmt66DGRFM8nSpK06Jf0B+hPwvhFbA
ePg0mkM6g/8XMrehLOJS/1LrCBI3hKUwIPEVgrgyFqr4X5so4TpIVUZl3lkrM9XhDi4PiPAtqi6L
1F9dka2ySCW1BeLVfws+//z4+zdbnYSDHp2o903RnmoktGtZH/tMGAe0i8Cu0no544bJWknRjfMG
2Tc4VLVQs2vS47ZjqCHYYhL6/TAMDuCXyOrdA2Op721lUFPG/4HA/v5Ymv7JGiu41wSsHypaftSU
t7xnnzqH2Qv5eJC5rJsepPo+78lcN2bkahFSA+a7PtnZaCW9PGYzjlv/uQnmp0wfOlIjs4NG5oIL
cIidalJuY5hAzKyQvgbCeRigfgg/RFM4gzVJuMkrQrFAAxUddYnYt4aReQHY/nWBF4lFcPVpcUix
WlPX0qKBcJJbUwUPk96+ppJELlNSQVhpvIGVQPBEhs1MiyJzZUv/rsobDGSR+5sorAzgF1pK5q9t
xKo/L9szRBDPyYazaMlW02b5WmXTBdXUg0GTKEkX9dIhe8gBruWmD8xIv9loAoi4/uhdyW1HyJE3
BmS7jGBalr+wDZtX6hGEkaiRxhxdSZYROjksRqQlEy6LSrwlEhsbiVBiNeS3Ao0BORLErhD4JmLr
Lmzzj3LRG7DFztaJnfrcJfMpjOr30nGecMc/GlV9dRr1jFnthUCMCs9QTKSaDefJ53nnLFPVg6nB
P0M6kQjCzcbyNHBLeGFQfVUtspvCyr/wfo4Qilkh+RtMo4wahs9hQDJskfmRLeLwhHTLfINilYQE
iUkhAsRZbi09GjGg+qtE2YdaZzDWGCSR9Ln0N4WofpsmHdekE3gdduwtgwdXmZe0NX5JwunNtHzK
emRKbT6hJw/lb1bsa/SKp7gNWNmoZTg/lNwBfNOYkTyXpmg1qY4XXh1+RP/N3nklR65lWXZEaIMW
bWX14XDt1DLIHxjJYEBrjdHXutdfpkdGv0yrAfRHwAC4oAfkxTl7rz3WtKucct42emdsnRL/S0YW
3eh9VhapbM3Y3BbFj1E1UPvRq/CJBaFRZ5WP2itVzRo9XO7RSrC36hBcGZO3FcdTpZZ7UmzpPM6k
s6pt5OtLdhdnh2JUbilX0zNAKe3Yt/oA/sNYLB5ZYtRZ1I1pks0/F226yWx6jmGXUMMl7aRLsVP0
tAMGLb9vphm/rZq+NFrwahTeTdejf+zVGfWqYtFahUWgVPpPs1PvlP7odBrNr1TDDOwme4uoTlAy
EblvDkKBCoTYaP/syxb3c66vlCFALdFkj65KocpiwOwt063hUs8tx7Je60aMh3D069qGp9Oad4Uj
Y4uCGyur9zn2o9orRkgl+8Zo6SvNPKDo8XXjdk9jSqBY5hExWnAk23pHBobNELQLqTmQI4UuhMzj
0e+qZN88joPLTnYQBuB8GWeGMdzF131qo9G3wvtuMiDiqqeIwiwbVS0ovbspFt2smn/xB97y2LxT
InjdaRN/4p07qENOT7R5DOzkk/mYOodN/hTGM5KR+vRQxUO6NYLkKq5DHt3XA6y/gUBhmsMEOlsh
O0qndm+YOMN0coN8y4K4MsMewUB822qwBML6V9IRJundYFN/6hr1gUAl1IMa5/SQGHd9dE0oJzKS
rL23jfhFkO+VFjVO3fWHURntlVqOd3oxPziUZrhLcHgl74MBBgSjwa/W7RjRQzNahcpE4Iz66CUc
zLqFHIqHn2/Vugm8Gfe0e9tm8XegTRq+1/GB+gTR7UX3pJVGvyKBFzsuDJVNhCLSXbilRH3wOETD
V2uUD2o1vE8VP9JYihtTRwrc4Tnjf752HfMu8orDmFAod/r8Q5maZ20kWEw3n0sYxq25uIASV7WG
r2/I1IeAmwDC31+gM57GkZDMOPk1hcWJBKytolcdHh7uJh1NHx/BNECxNbjXbqUhf0hADejlDWNz
zBCWsM0Wzypfr7tOslED9DWpgeEwtzdN0O/qxfe+7IRrRc+g2bW+ltmcNvii+JKYLhVN0I1F6g9a
h8Il/NW8gTt0CrNCuEBfydX+dgKBmCByNFrMHuiLcxXow9abxpMzg6cZ8uUuDkBkqc2GvMWa30T+
bo5UW88+ohEKZPigiuFh3l0ZxmFK8zszD7CcOgjy+sraNL2HyR8Rb6ehFi7usyH7RkuCFAOFmjdM
H64xqWt3Ku+GWvNjcXZNS70FZSXsddH3YlElHy10zFReENqSnQUDzVDe7ZYadNp6VOiRvIQjEZZp
0fuMV27cIvgaClDgoLdIqFo+Oz18mab4IXQp5A0JSiKwU/uYcuaqddQfRUCgMHgRvITufJhqA5AV
DD3izq8mJb2bI4YT5D/x+IpPXwnWkT3uVGt50Hg4w4NLJCHZHY098b2peQ1rmLDdDmtZYu+rUaM4
4rzSZIh8cbTTAtR2rYuuJExmnLP6W0hMrOAxfOZGc4/VAW9lQvv8RxGpe2eevj2RbYpCHvXfM46f
R7DcIZrr/i1BWrNbXNJHFgO/IBCBEvNvHZLqxaXhQJ6k1roI4aby3ij1B3OJThC5opVGCJROVKLX
2HdYWBHr8ya3ePLwgtDe+TBHnTTeOHmpFg5EFaE0SoVTCwR07VgV1ztcZjzvkClYlGQTLjxfFxbH
zUD9rAm6AV3REq3crP5hjUQGQsOJfRoU+PYhXF0xpPDHUuXuxhFimM0uLLK9XZlHpInHweYHo/B8
9qb81CBbZ4+/xdoQH5LF/hmlQJscKqrJqHx6tCz8yrq1ksg7jKlx3WWIqNo6e+9GS92VFQ+KrbEb
0tH1VRXCyYhlbGcCkD/Flk78KaaAKi6ebKoMa4QuH4aZPBGxCnmoqb+NmSKXWz8bqeoRdjjCdMmy
KzpK+irAcD+pxnM5cLpGlfviED1cuc/xgGDVcIJXUvmijRU1b7qb3RI/Vq3DMnmw8+C7KMgtwLDB
LSgB5TJTvMa1EJuBH6sx15uxWxn59GlUZB7poXpTGZ9Lqa1MEks1D0WC85bf0JNjLIBygKo6V8Tc
bJ+I2+G5LVdfyRUWjG6OhAA999DyEbV0X8GU2Qx+nJUKjoWi5nhEwdYBfCK6DRajT7/7UXOrL0pf
hqe+j5b7s42wlLTteJW2rr7yTPqRUU5MePmMpwl5WKTetRikVgmqKddArasT97RSRxM7xqTjPgtv
6crS/Tn0asz4KA3fMiNFnxF+1OlyExnJA62ZGxw312ASiaXK1ZPRQopoc8ortE1a0GU0fqeXucCT
li/14+Ia74Vin0oLrQvJsY99Zl+VGv/HdgrIMCVdMRnvxjJ8tcoJEFAaUdUzuO7SMuDyt1YK84kq
hbpSbGr6xAavi3j6YSVLwMWrugsYWPNfwWk6Q0QAUshNKApvS4u60pTvPH1vZQgWNPhPFJLDHP6L
6s5fCe5ZNcSK0lCG2KJ3IC7OOjEiV8zcpcJQgmmYt/UYPFHD6ohNVCuiiONr1RPNxogIM2e4Lw2k
KEnLBW6OsgfRxV15XcgfEJwYXAAfdLeebBfBK5HQBmYlyCSwL19TTUjk6q+iNR8SBRUi6Q8fkzsC
Bh5+0lr/1hdbqG8/Yw/XXKWyraIAmQ8tRLrUFAG8YTeYHfltQQ9tI9/N1njF8/vJ1q2AcJ7mHdGv
y7ij2cbljpp61SZg8WLnh57kp6Cuf0Udt9hZy95H3QVN7O5RMYXom9N7ra88Hz0meW5KvFKL8VpT
01tPGzCjR/Znl2EaKJx+s6Tihjf53MfLXthFx0Z4K/ODa6PBmtWa23//iCju00gg02Fg3nHBBcCG
KhHDRKqajP+R+OJamL644DwYkbXygvsRPUaKjaDoUFCUiG3BkqVrJ63vkfVgGqRIt4/wUFvJ82QW
T3MYcvv3CajGNpLDDyA7Eg+o0NsoCcAJnZFyb1mr2pqojaK8KAHHLJFzOwaQCHFArUkNQIM38RDU
kozpEpKn91d1OT7qqHhxjJT7ftHXrup9meH80BqZtW/6+m4etRe1cmlWJVcKehtOXU4wl8I8BsdV
BulrWcbcHxX9MMScU+RuohzR7lPF3TUT2O50ia+igitU7b3oGqCVsqV4aMQ4alTHvG0Mej6d9pI6
0cZ2LRAcA6GqY75PnPw0BU/JaEIPysSo1gQPYyfcAGMqpkp83aNp3YJ26X2jRAk+c43yPJodwVsw
at2hz0N0fBESwidFhU9VUIxftUI9Z+dXxoiGJcidZ8OMXlz4H+Xo3FRs17AiDK7Mvnv6n1o9XBX6
q6kP33EU/AyX8Qf8gs8+sl9Ck/G25x55/r4DJvarTqv7wHWRQcbVbqIg6iPzIWITD4FmfUFKOGja
dNXEtzSgiQAPyp1LIsgKwppm9PtaZ7Aw5RmUu3EuN7FN/ygsqyeiWI9dQkEuLXio9VQca3SxP3Ko
UZyck8ITX/QWNbfw9ixo/NzmPQUKWZw+6IvRbrw5+k7IwO3DJ4v7nm5vvvoRsDsiEWePAWIlzddy
AsaKMoOcJSwDt6CtxRu5mOd4OSuOdRraM82cCgqDCNmSduJBVCK88DaKa2Q8Bbw1r6p+ys9lU0hx
vanDNQXbf3x3Kf48QfW0rGxyTOQb5boJ2sMuUSaESVhXj/IFVxQ9hkFDnoWCGNeJ3nwEYp2cjJxp
kCpbMLx2Uq7yerQRUtSQk2Y6nRtFxImFXkxJIVLD92FEeunJxB5pge7S9nGYCTqyU/eW4idAlXMx
ZoxTfEzpqsPtfaT5SuBmhCL4Ei1TiP+XZaE0Vi047J3YAnKuknB2OevlU07nRYdLxUHryQQ0lMqg
zOWsmJRKWKxTZVdT5+bmPZKkJP9bWauYy+a3Wflph2z1hbMWXfl5lk7Cxi7seC//3tS2NGxbMax7
xXpzlFvuvJVipVqVllDfC6O93Cppxz2/7TSqLmKd3P7yE3JOrjsfDnJZTowMWTCYg32No7Eb+we5
489RPXLTXI4G+UozocWh6bQgR2VTyB+pS4R9F5YgOTvKHbNVf3ZTC0Y+o+crMPBm4QwkWJvGNvcC
i6OOEkjRHUIj2hZLCb4WagwXWN4oJnliOwReEhQe1rRX0dUXe2y3BDFQ2in/nz/822+Qs6hBipWm
R0Ixy0887704QjhaDIa+nsTBEQnfcN8Ae7CBXk0PWYYsR26qiXJfCibhn2eNqzvB7MuN9+cWNOro
Bt+Sq8DeImoeOVkCAF/pc5VUNc4HOeEUOeqOAO2Lo0r+pBL7BUK0Af08v2XALZzZi7qtVAvWV5tz
oo+6sj2/VXyP/KT8sn+7zuurhZ4DqePySKCjTy0Bmb78yeCsnD2wCVqO/zjJxBugpvEGk2FxFc50
Ejh4p94a4RsJm3y9KRzKUoErzrR/+3ftMjuA7K7IKTCw0otzU/5J+WuX5BoLLHgLo7SxkokjQZ6a
8kiSi5d1pWNuxBXJ0hdnEzikcEZOdueEClcY+X45uZytvx2i51n5+kIZFLKr0Neysc8f6SJrp7x0
bbE979WiDtsdudGHyxku/3vyI3KdXAzFUagOgLsJZ9pFTryVr5nyYJfvuHz+z0NQLsu9JufOn5HL
59k/XpeLf6w7H7ZVbducAeI/U+aMoqzMhCoMqCrTyb7NZl8lq/u8fXTP6lehDht3xkDWwiS2Wp6G
xB4fYQjRE7wtlu7eSUC6lTRGM4aBmO+6Mb0vXGM/Nv3JEik71BrvsfKULQQK6GBEzpZYI/eGArmt
Vvq9MgNfkJMSRf2x0RqgpHLZITsbU7Yaoq0pHdIPdczNbjEQag67isAZ8f6/ny3coNqOrv4I3XtB
CvI0m0l0GsWE3BzuAnI50G1knXK216Ewxo2QMk1wJvBrhif5Qhhyo7BdULs5V+hcnD5y4olD87J4
WTcZE5tYvnyelS+58rC/vP8/vH755nhyyr3Z6Ml0ZU3Nsr18/LevO8864uf8tvb8p39bcfmBl2/5
u3WXvy5fnWzrncR1+BtGi2H9P/+ndXFw/PH1i4i8q+Lu+fx1l43zx/t++6mXr4EsPCEz51lKvlv+
+YSDS8vUt6jAeww0lLrVb7OTQHzo+ezte7DY6j/bL9rUYN0WE7lOzsm+jFxsp3TbQ17ZqTLQCWt7
eayFi1ROZrkyhBXME1oYgioUtxHp3eLHcPG/LKd5ZfsUqhiEyuu+DA2REzrJXPdkpojXIFkqDe1e
dmasfOR+LzNNVG5wSHR4qJFhJwPcOsZiDiRgMXZwxzo5TueeTi2HEADaw72Zuhuel+kIFSTeq5tL
pqnaA9CJC5vcdhGoh+OQ7SUQFRejm1xEzPye0zvYaAKDpIuTVs4xktiN0dJQqYzDFd31GDxMz5N5
U6iY3pFRrgvBAXIFzaD659wf65pGhSmXjDk1DTpYnQb3WE5GBFDH87pEnXYgrn11MVfytcH0zF1U
M5YU+xNDen2Ucxob5jwn1yGU5hiwQC/McwL5t2kZ/VoWLv0JhCBiNLH/5bLd6C9BWQYb2V6T3TZa
32wQuYcv3be5alKfp2sqxmJcV4uJnJN7+o91uClbCoP1VyJv7+cO3Hle7uihoKbWuZ5/ya65dORs
eSs6L8vx5cLQi4DKvWzGxdKuKGdnaTocRHpbGtffeN0rfNrsUVNmzF72qFyZFCW1WcaqvYwzW6Km
3dlc5ZUEZJ8p9m0gA2jlMoBUWLV59myJUL5s6MrxVJVJd5jtt0AlFAdY1e+Tv1tHBWavxK22izSj
Pcr0HznpCsoArWOQGYDY4K8X6pCwoZDqMlQFc92I8L0l/jRCrzpQg7Q2Yzv8sDSRJib3Uyh3kZzF
ifYcYNSFpCiSgy97Qu6Yy96JGo2HVAc+gtwFl4kjLk6XxfNJ2dkE6s3pt9wN8hz8u10lY4bGUq/2
IeUuuVMq29uaVW7vZHrweRfJM89NBssH6EhLRDhukBn5QK3mfRoUGZFKgjglRucHQnzhbQr4S5xW
XwGdhM0otlOosdkzVwQ4y+XzrBc6A6n2PD/PYhOqYnLe3v9c1EygIaBNV+czIyE9sU3dV3mBlOeO
N0/o/uTs+Vwq7fhgl9TPKpfWtJ27k2+w92Ge4IiNFE33VYQ0PBXp6X4qCF2Uycby1UVcKYICt5K9
VC/yWKpNIC+lmFwW5ZxcZykKjQcGEPJIi8RmUMR3/H9pxf8qQcmE7fyfpBW3KV2MMv9XWcX5Q/+Q
VZj/h6QjzbF0AspJNfFQXPyVnYQ2AvGEjcjL0WVyOS/9IztJBJ7byFiRNLoufKh/yU6yNYuLK6oP
blIWiov//q+v6f+G3+Xd2eHQ/rH8uxGCcIE/dF6sQKKhe8BEEFYY/Ll/lVU0Q4p+2NY4vmLnlJWz
DgMY57YDgiMLopexoT86wZ2qKNyue+UxdTWD6pYGwyoFzp934HeRjPgFUFrqBGSo1rg5wDWZB3Rb
ylFFT09B+Vg0YWNsQMxEYxGf8LXyHJX6Btwkf2y6z6mG5g7WjC4/T9qGu6zNWQOC6KVbtCrucTFy
6P5uOKyTCFSVXtrOsbKtl8rKU79pudc3qmLzLIGHU85dJorpTzo+OwpUa8vBbyhf0iHRkdotPlSP
pYMtP2y3gPFevGzWEU6Ff01CYCa4w4N8nVqMGeRimucAonGN+Jc3yxfkJBafkHPyW+TcXECO9yyM
hxSc0Uj8ilqBL3JJfljULD/JCRww2hpLgI4UfrM96/rRQzl3PM915TqnSufPCzDuUMNjH5ABmSxL
dnJzj2cEz1Pu+zp2tmVwBSkCEFTLU4dr0Fm8TBK6JT5PKy74lYBWVxAP1pqoiI7WnV6dYju+ogS4
bNqb3LboZ7co6gr0KHjN8jt9dL/sCjDrUC/jxlazH9mSZ+sort5dFwCINzv3wZg0azWyoRwnbnFq
CblZNSFkVld5690I+fCQbYdaSX3Nm5Y9DYYrEmwwsje9szanWr8OO127nsbZxPrdoSP2QlvdJg1G
UmxEB8Wl0aG3IS6CXouulPmXUWjF9eBlQK6X/Jr8JmAT5gmCT0/IQb9JOv0T2uuAM9QmbEVV9WtU
04OvNV2wNqzSuK4aC0fzwM0lzobHmerMlHrzlT2h0WwslIChYkXX1E84Orsl2474dSDoGHtQ2PkN
VLwGuEgz7AwCpEyQK0O3wkw170zCgSYTBx5WWkzr+XiFKsDEREVYyDjhKJpK60rNYnvnuKTkiNe8
amTrAT3JA30gGpY32AlkY71Rdhr/9WuyBYxrTfzqro1eBkUUnmNu3+K1RUzsOL+ddYvUI3V5tkP0
gx0l59VMtPkV8Kv5arRjtoeV0bNQvpylC7cLURDHUVuSnTUTYNODaPNbk9JLQnDaFlPlv6wbG5zK
6Q3ZCoSPp1F+gkeq7mel2cLe40lTPD62/HEGtGJWrrxMBLkWp1e24gJIeorQa2kmfzkBKi2XdPE0
kUIepNFLRI0Nbl4ULDZ1c79Y4fMUUyTm2NBPJdpOMda1Jk4W8iDuMhHrJiy9JEsr2zQcbiSVtLeW
in5JA16+hmyxgpan4QC6SwU7r0pcSOlu/i7LISN9/X3p2f65ZHqu5cjqKerWdYNtYK8GVbb4X5kL
Vg2B2HjUxQQMmmmx51wPCFshuIeSgNgMVC5Rbe7lKq+paVozoNg0htZsuCRQbxbqhrgaovVIti7t
uJBIxjoldMOrW1gh4o6O5eIrnYZhE4kBeyImsxi/yzm5bnIhqqYZKnsNmlsbuBYoEZzrHQVK8sOW
jVmBmXAC78NoRKKmGCDKn7Tk4YcWN9rmvCX7EUyvS12b8XlzhCq4prxPpclzULhYi0ZPxWw2XoEE
h+yMzsfIwmiGcr1viLKiI0fOUDT/CgFGBI4XJgB9RUo0zgmVYrqR78Esb1WclnFR75BBR9tcIc59
SLpnQ7j3a8r4W72k9Rqw0eMBrUqujISABNpIBUMtwO/R17A7AmzGGNilPhue77QQDMLiqh3qaGvF
ys9CiPJiyv99YUEOUs7lF+K+uFXIipMsal2Kp2PtwvOKAeWWikrMmyhKygPgUtZrSRXt1B70khj0
ymqwbcXcrmSNOOjFzQsZ/TlUOXcgV8YCKKIIyAi8LULLsmZah52B9XzQv3S80BuiuDBFLe295NTX
Y2vgAaBJ+Ga136EY+hMyMxO+KgaxDllKnKmFh5h40iLDj1z7F/kxDVAR3plBwlxPlQfNTrwbTdtM
rgagwCDpN06egCoe9RilU7dt5kNNM/sQg2fmYU0h+2qewVMv5quePYw1weF//N/l4nCuuuI+nFvg
unIz4NbydRW9slySE1mjtCYbIv78OQp85JLYBo9JRrGxKp0YQ4GJ1PMYG3Md+ZnK0ZGKAzSFkLvM
i7NqdGDpQY18WwL3lpvJMSgCKxplPrCXbtFcjQI3C3I/WvX2hJUJzc86EMV8CV6lueHEPCgkWjMd
QRtWE2mrs3Dbq0P0qHZcIMh+DDcw1JtVNTk9hfxhfYHwLhSGKIWJJ3LHonzg+aAmq0M0kOEoHl5z
gi+SNA72mc29oGqqtQyS/iM0Wq5rl/5eDZtuKy9vciITxi+LMmA8jxUKg6HTrKMy5N7aV3t59oeq
xtVAzsqJ61ke1EbHQqDaXaGtdqnlkepiT8F4lJNO66mctsAnBR2YdMtrO0LXQYoClRZ9uOXBb9l0
pvp+DjYX11v5W/5YXETlprBzgK48+Tuer6GDOQRpRR1uqGcTDm722lqAwyEJqUc5aRXwO23OFinV
0LzSnLre6R3iQ8Zf6I6U6KSbynopqmmP9kmBcIOHTByZEczKEvsdIRqypSU7RZizMdLiajnXiceg
JgPCWiVDpG1JknjLagJZ+GDsUoduHZ0Lc22kJ0R76U7W7GWzIl9m6kqXvoV85fKylu/bvicGRfQ0
LqvlHCa56uAM75CV2AKgG4Drc60TS8Se4lMXZbLL4nnOsNODAe61r+1QAw/Nm8s0pLwut2Nl2eVw
SsirotsCNoT/caEX09FMMvUqAa0iIhkPQ0X7NnRISoib4jvOB+2oKYZ2JK+L3CrPu59F3UKCUeVc
IupPRdzwhC9n5crLe/5uHcROwgeUMPUvb5ZzIN+bPa3X9WX9H5+XL9iiViLn+okASkUxzPOpV1U5
gEV5FtaNXVBbnvAz62We+IBQ1zB4tnWgZntJ5L7cQi+Lcm5YTBwK8mW5LG+zl8UcbR+RK+A7piZe
FZo6bX7LlB9mpFtyeRTnkWW6SEtb1LCRKAPIiatOMAhcvJD7oR790aj6KzmZkL2uZ+7IYOjjdl1p
FY50OkPckblEH+e5H47BUgbtHmFksJvDdtPXe5nebENxX3w5+2ew828v/TYb98mobiYR+iw/VYD8
Ilh5cbj6bGQppRVnw6XcSc+q/euVKrWpIcqXeGqp6QyLIvoiehAEm5U5RntmZ1kZvnyL3looqJxp
yE4E6aXrUnYuNNktOX/572suXxmIErX8RrluanX30Du+XP3HuyL6v/P5lfOs/OvnHyLfKpfj2uFd
cvn8Fy9fpSYYJXXP7oqT4wCg/uP7L7/i/LMvL1++/X+xrsxPiVOrzbDlQeiwBDPCnFSkx1IbXkM0
qoxlr47z01SYk79QEsW7Xt+YiUoflIginG7FSxKjbi296iWFvsJgdrG2BUrtnRY4d206VT94FP7F
EP2jc6J6s1CfwVipECKi83atBH2Z6xZ5Um30DN1HXfdJijrCI4AMSfcqD1DStuQzbLKYGI2u7J6M
MuZO49JZWrijQGAYnpYRgVpfq6/YmxbKvBqKIecUEtmtRGR8IX2Adyb+m+bEU8DYt9tM4cZngzEY
53RTMz71py4Bh991dLBboLRDU2W7qui+AzuKOX0RN0bq8KZ3E+pw+4ebdIh0qoQSJOUzs2m286S9
GwpkoWE7lDDi9RpmMnESxsHpgbdzuuzTNqX4xXbLWvOEFbjn0he/RS7JnlH0c5w/AbDC0oNXCoFo
2IZF9NoNNIMdIzqYNQ+kBWmJoWHsjK661aqwY1fVcMDD/qeN87lSPWunB1QkUFxtQ2SlG/hur4jJ
f1rKurFFASOfubfyUREv+JAScGekW4tcQKAVOZzczN5EmfGZBtm9R2niZcg/IdpteoZct3OP6oNE
BBQgAuim3tUUH+kCGDo0S6eBt1bwxGH2lR/a74vnqoBavPZQphgO1Qw0a2IAiecpezc1KOsRdWO+
oAMGbNjbeW73oS5ttJ6a8KWdvOSUAt30KZx064rHxw0gICJ/UljDubWZGjPbxlUExd5wPxKO9GPC
nRo+6bBs1Yjoq0l7DhxAA5WuoKNlAJozWoXCqu2mLjiOKlqvqJroJYbaozs25o6AkUOU1+ZDbLqP
bpXdoG3i6T2Ep4BGm9YImYv1NII6UzYe5Yx1wCbfxba3U0b0yGHeX5FBEPxUhvaKf4hd05RgkbER
LmsucGDwWswuXCZj2hl4MtZJiZPDMrOjtai3Hg3CQxp2zVF1kit1mOdbD1PkIVeym6pGHUiGI+E7
iPhM4MgDAbT0VNuNOcL8dPvF2E460rneQyKemHDTTCTXXfcpuw8u2NHDWL0qgOOproLTMcDrJvDV
rByDb1F01jUhdUjjBkgyOoVxtFwDROfBeQC3lczkCGdgZwor/VEb1qfVWg8mzgMiNMvXiksUsW2p
unLrXvXHaWl2OnkB16p6HbeAWpyJtriplw3vom+SGbAwm+mGwBMM5kCRUu3eLvv2bi5+0QaCj9Pa
J66sK4iFXPuenKta9dKHpioPdTiZFLAUPBDaSxEH2ywiIqQC2GUnBHPlod2RiECyxZy2sV8M7c8g
yqx1YHqPllO3+/rUJ625M01QWbVdI6HrJ0RqSjauwMJyulnHhaoWwzyXgnmFsB7fRpshgh2D/ptB
Lq6ZidzZgItTmQ/tpsug3/aOChneO+ZuNG1LK7mpA63bEF38TjOaewCZVG2UNejDuPI5NYPQjrqP
XhXNNo2CV6BnCcJoWt0WcYuj+lg5SoClCwy9A9iiq81TquKxUSZgRYk2ptBr259jBy0l4BqFiyLv
NyIktjLBXcVde1Mg8cR1aG97G9uI+zT2UP88lHJrV1d/xrZ+smYD/csYfyxjJvweqi/aH1hrtGBb
eMM1WR8vRmMB0oQesSVjm0fcl2HIflVxS26I1zj7EjyFpXD4Vh+UKfg/DSpbR0vfvGDaL3b5pEVg
kdsyxT7ihH65RBiWhaI2Mo38MSfHExTeGgRRf5c5V61BuwM0+MMA42gdwg/ZjGEHPJmAnK03G+uK
mJVNpC3VJp4++nB8n1x0Zsv43IUZsR8MLKc2e/Ti4VmZ6YXmerqZ2ug0K9NtodufQ7GFFJf5sZMc
vYHIgxrSSemM7npSf41Rpa6hRv9ySTwnCJfwL88ZUPtw+MUVMLe2Wm40sYFgUGLrxz4HqL6D72rS
88Pjg0OkKtaVARHaY3y0nvr4sxo3blbWm6QfoMRhXMBDDl2NR0+XWxVB8l5/TRqquzGgNiCyJtVF
LbSfpOSi545/mCaGFgvPAYFnw2ePUIoU8YrzAiRhHGlkMdMh1d8Hp9b9oCIpgzpUVWKFsHvzJmzj
TaCG9Dzn2cXP5NtdE6LYtMkaVKI307pe8gCTHUrBaEQUZAb9m2mkEPKhJzajdept277Riui6Ucti
FXpYUdLMvaHe7G4TgTQLQ8LEyD0ibWau7utM23MXRnfXmdvEIUJdT5ZXYC/Ir5LO3gy2XqwjBo0r
TDPViojvezsuLXSQ1Eii6cOEFb1O2CNtm7000TKtMkX/1su7EOCBb5IQuZ7MmUvhC5Gvp/ajipJn
c1E+Oi+mYxv0OK+WIT3wuHozB4XOsCC6NQbt2oy0YmdVt3mh3bkLguXCS+rtoEybxetKP+xCEJAm
F+MoqAFAGM9wX0t029yXKSA8mIrx7ARcIIlmV++rsOh3TZEYlHmUB7NEQZX32LuGKvT7Lo/9qITj
PyWgoyMPN3HX3qWw3nQnFgfEchWr+d1Ukl2bsMtyxznMIY3EwMzA9jvOSSnC6FDC2EaUkYHYBcec
pbeM/Do/dJznKm1OfRHdOXHdnrDzfZrYpLQKILMZA1OAYoChkVpgBFzV7qEuBZqKAbMLvrRoeuoX
tqOSAJrOApIVuI8hA/CQPng1I9hBf9AsA3BqcrNAtdQVo9uoEbLjCqjOWgNnTfvvM8PitQUBMaIv
QzPqtcPKsFy48UNMEZUhoOG1t+rc5KupMvzBcHakdG1Cqwy/eeagig+00HttlOLBq8JhpZnxTEm4
gk5wHItyNxZOdtSTmOGTip0g1Y1t1Y8PPOVyo+asazSFK5yF0Br5N4SxUPV1bX7iYe+RUKj0aowJ
CsliqmSQ+GzTu47EY8iSP4CayyD0DmvNTZfr2ajutVjVTkpHsE2hnNqkQynfILjFOouDaqmre29o
qDW72mYJDRL+wmrym7o8URKPUGcwunV45lN+KA4VuJZnL598cCykqbul2lTchbHn3ALFmLrSe+dy
BG+Ywfy26jTS0/tJuxma9NSo6tHzuIPHWkgKwVDAHc1iOjAkZ8+WcSiRGVbmPN05hppvVEWDW5PY
schAJX2OyuTetGmwa/0eediG/KDyhB3jl2PBe+y5J63VvvgqE/NnrDDWypxewUhDQWjM1Ol2hA6Y
juDrSKvVybjf2Fl/qEY1AqGnYbrn0sAF0VPvR2IPo7RGxe1aB9uktpuN3oZhkgLyLG1genPvs9qb
1Iwanr2mcVUOFCg9h1RcRW3jHTiONXyg5jBqTbIz7CbzOxFpC6vVzgzT7/TY3pZ0brh3fPZ2DnUg
46ocQyRbW21wlZTQ4+0g+hW31wmxyjn3V4aRxLbl1YNhP5Kaoz0FjbYew7Hdeq6DPTddW3X91g4U
zvtOfzF1BveeY9znofVaGe2aAt69BpqM576i20zaQgoK4ddrtVxILFAGH2IrPBe2+BwpHRWfEA9H
1e+z6TT0KUREByqZOT0AlkVNVo452Nmj00eJb+b6XUej0+9UdPaFO68Hd4zBBbBKCZRgpTbLC+5y
ngsCnVybIiaNh4yhUWlxEdCZ06qlW+MZYQhDXwwjDXbNiJY/d5uxy57mvJl8J85/GoVD1jH+Cp7H
QNJqMRL8staPdf0N06DDThWQhJn2xxi1UtnY8DgcSr5pVFb4GMhVSByUHhkSaJ5y0Nv0UBmM/Dqz
+ctZaSGRbDHwjsatCgeMUVcKi3NJ1qlAJyRx/95z7fcBc2EPTO23pkt6LnguHgLT4WT6H/bOYzly
LMu2/9JzpOHi4kIMeuJaU5PBmMDIiCC01vj6t4CozszKQVm/eQ8K5s4oMl0CR+y9dvthDc1z3LoP
JniroZyYMQi8Xd60rWoENXIcPsYMQ2lquG9dStKCbuurqSgtMKoF7VowEjnT9lsGaWegawHf1JSR
PgOg1MFkXmnzszRWvorugMrbHdK6OiXh5dyF4acKsZ10FQZJZbwiDvoiWmcXqUHtLL/7ZY7TLY3n
N9AqjrxntG0m7Mu0Gnc92WVQVgB7pO5bPIl9YXe/2nR4MQKfdGJzT1n/4cXBSIIgxXLmWo86aEPS
pZ7jiOCMRGsAC7b7LFfjJpsNsnq6Ug5fyByx+6aTwzWHVJp7SOQH+4OA1nRV9L67nQoDDRRZm6/+
YuH2c3FpdaNgRVkO58a8sRryN9ZExEYwpS967PE6zY4dmcrNmIx39C5MgpR2bqhJOQu7jGv0pn2d
CJq+0aUYMfEJ9cRLVoweTrTK3I1B84O97VfQTvM/MXj0DT7alvnCWeJnyfJsV6T4czu/5IsRwEZy
OWt7ihzJafAvndZxEfUx8bFZx4rMasFV3dbVylfLJ+iDBC7feeTb05O7S5fikVXgsNBLwp/6FEwr
O1Xv+bgm15UErpjMSjeckwgY+vGZrG1tYLdikM/Q2cxHphCyF8PEusq/gonE5CAYD0E4foqsMdaE
Lhw9b34AepcdRFC1iMiwmmrfWn/Whdo2UOT2TTYSmF53LzPtAZzRnRvxLqWRzyg17X9Il+DVhusT
jXzZktQbhsGLb3uYZDFaST92TjAmcVtpAR1y4N+7Ro4sKQXORxdKBQDQctu55BaEjcmEmbPaiMhl
yBwmpe6IxpvqvR0yXhCPS6Sp457KFdxWn91NMGJL0kew3CHMh0vMhCFUM4bB7j9AxUHHJvFqsgDH
Fqhckj56HcVHYIh3PyWRu6lVASqOq3NjrsNO1DcQrnaisSgZrKshbXWeWbVAWwmnNAGxVfqZ6RNG
d7Txh6TWy1uXgOlq25dwVN61IlXcIS66g9sCoRJXf9u1oIvZeMdckcfC3olG17ddHH+Ru8histSJ
FUKKWcsABSPJGGtX9oRdjJCj0kYwSST6NYENu2vVI/lIL23/5QZMvS3x0quyXRMy9F1TL7ZtcZWT
HQkruX3wErpF9kQru+UMYPv896skCtcsv45BYd9UoZNzmPviko0E7LRUqmVkUjmQljzkRbgWNWcQ
vbHXqVPfBxpLwTI2OT1E926A37DVP4XvVfuRh7AuBGc+HnMgnXxbsjMXlKOVq1/nHhVmkrcSnij5
QvKUiHp5axHkA/YVkK8MA8Ksovy2iIErnPuw0Yn96JNNi8F7C2f2Ja6rrybNv2ZNiUrDuy7DsEin
4s1iszJ8DXrX2Rghaq4woTrXvskwILG0VuPVDn+YSXqv0kkdwZGZq5S6s5vkuDJKedVr7aUmnnM1
WFkGgkZfidfUa4EI5R0nYwx9ogl+aB0whRKdFd09EVjFMxfNqyymB5scinW6lfP7JOLIXfed5Dni
L1h3pUEag8+nBQA2OW+hQSZJQW3mPspevBOG6u4gGW0kadIRsbeBtJ/gvmPKMq+xQmKQwCEP/eCe
eRxGqT6+txXrU2QWZd2Tlxw9h930iN/4wQ/HY9gUt6ZOd4DbVWy85zwFDxixXf4o8Hn5PbmDauLj
pV2GEFxDNtm7uTGdiBXii0tB64s7ons/DE++TEZLtsbU7lss31FgV+AT0Mqls31Ze3HwwBdKv3Zw
mFbV7xQRni746+/m1D0YvFvSM7fYueA0PjnT9FyaA94/opRYXFIg0pWu7ahLd03KJ6Yys3ztqIow
d1Lu9er7ZNvfMcoyQhBXWFxfbe1+l237mWWffe3ZmGz0SwqXnzXSQ6kR22VlXwYPNpmKL0JfnhKV
P2P9mBDKuQTXZPany+d5X8fte0aBTRAQpyQY8/EKzvFHElXHqrKfspAVkZkwKBiO5pjBmyuelCKn
jaReW9RPvZ3ugoFVce54D84wMVnuqq/YiR9c/7Un68yoNWAgEUbU5Eehs1WqbO2caO0OyQjZET7M
yqor07Wq3WJjiPJNC++LKXyPm/pX6t8k0S37oiBFwG+ca27A/GiDOw9CCIx3+IPqS5FcDZJlHlYZ
EuSjka/ZoTFFotIOim1jhzC936RZHwL/WzX42jFtxgfNoxW0YdEn4eMU7v9P0Pe/E/Qx5fyPgr7q
l59nQJGWv3b8+d//ZZjLr/xLzieE9YdpwTuS5JWj6TP/JuczTAhKSsEMFBanP/U3SpL1hwGjUCEA
NAyYbi6PAY1CE/z3f5niD4Y9IGGhp5rQ1pDn/UO+95/kfMK1eAB/oyQpXUFvQhZoKN2gB9UXWuvf
ULNx3U5x37rhfeaBDkRBvujGrQSGG+wx6KSQofP2NZCld2JQ3TC/j1+cIfzp60G9dkIqQtgtmAr/
PDiz44hYnQumBbFJBnm/KHKXQ8W6tSlz5lu2ojdV805waObL5KBdQRIb7Cg55PZsmEwjg7RO9CNd
VR4tQa5YE4BwixLL2lvD5EAmC5AbxV1P+53Gh1Z2Z0+aP6JE8+5L8pZ3SD5eMwd5+aTWJfKQe8tF
7dyP921Zhg+xkx6JGrqJwcE4U8OSa+PqyCnlM4QACdJPO/smcpuSMM7db6n/sktatMnLrUWvbBnD
a9HPUbG5xSwlK/YqUbe402M2KuQldDXD1cH7oQfSOg2JM27zAtBBmFqoPBzYInDcLEgH7S4TDJSK
+QDJQrIo/uhTvzqXdFWbyqRS83k2WkS+E2k4cj4s+uvl7nKL+MvnIWYeuoTZZL6lHRobe+4c5RFP
5PlNwOPxy2Gu/XP5ByfTOlBbAptwmIwtT07nv0buWJHAymjCLWOB515GlyjQCeMYDZJbcmz8RhXb
J6cN1IYK/I7OdQPKdRfPCgo8oJRpvgFiloEuDC29q1eis4h80sSqndVCYWMdfc+pGZVnJJ2J2eSo
Wguzf29XZ2/C04e7mvmk7+wI0ca0ZXfiKN3s91pxeen/8U789e7kYWxuIWZ+STPb61TyBxa5iKmc
oSA2EkXIckCTVG2dXP3SIRcleHnRfROhuG9nh4Q1fxmWW38dhjn/10gw4Jmj2kn+86flsDyhf9xl
11OeEGeSHWMIF10KKor1b5/MchPf531PaP06FMa7OevaGMqx151v/XV3cchMdmUeHCSkyzvNNSP/
/RFY7v71YVhuTePAvkMxclq+kcuX0Z4yOtrFKbP8cPl0oE74JlMGkMt6dXnp/jr89TMZkCwNf7Sf
zRGLyj5Z9BGL/H4JXlr+JZl6b+MURKUs2U6LG2I5DLPwYPmep4vcoJ6DgpUdhNvF4VLJiNL1L8fL
7/tJvLPG5sGEGIHSaF4lB6zyaYmTD5/YyVPT5Si9NGcggraZTtKBgabmw3J3ORgQGWAeFdqK9ilC
tMHAfl90WXxAzEYq8sBig1kcop1FgzzHzCJsysZsnw0NrBDvzcmZM+WEZ9ghATmOlM+jM6W7ftH3
LQ/K3DZhmJz0+YS3/ABGGpEX80H+eWu569a0QC6+Njh22Wmcf8HwajJhCGvhAkF+YyaOMV7bs5Wy
SsNH5G81mU88bw66po0nt+zD3WQO38K0goEDZ/RkTi+8srGgWkBp4EkOXeC2kOJLztqBYunU+OfK
Np+daM5xn1/IchYIBCnl52AZJMbNS//lH7owSstvtu6Wx7EvLXETffQ8js3EN1ontHB6gCc/06vM
Ytt29S2ahs+mQisttR5UR3cJ/QrmHFc6Ao28n6ErkiMTQng1aUOqRvWUOHp48OP2VTdLyI+9nAu3
jxQGzQYiwQMQfbdKTmGqX/o0THZZyf+jDBvG9ViJ2z5yGYIn18Kxs70zDO8DGcJiiN99M3ePZCuy
+k6diYnqRE03fxQGeFsVe1HR6u8e8KFtDuJ3PbTtjQx7sAbR7ODNsB8TUQpOn2dHcVzA8hgtHFXo
nuIgu+BbJMwp78KLSVApSrNU+em1BRPA0GEC/aKh/TXD49gYV1EOT05QCxp5SG2k4MzpLa2xHVuu
b8oZDqXqydTr21PhIEathqA+u/H4CsuHtWAEt8sJsp+xpP0dnPaHhiLqNBXC3konATdQ18iVOqgF
WrCFzvwS0t7vi2i80yIH0/WI8Rh8/YyqGvs1zfedlJE827VKj1nskC6FGJ0kN/RT0J6UF+9phiP2
/SaJ0GN+1iqXHMasRJcw1OW+blnJytprtgTCGBu/v8t9dLPKLJs17K41MhpCrYYpgpAasuCQNN5J
BFFQtblcV6aUOylbuXbS+NcoJiKO3fG5ZQCTVFb/DJTL2E6S1KRc2tsB0jddCqwTi+GzKwwmtRHO
0bLgj451ct8QArHijR8Ij4m12zAG/LL/MxgTwm4SLdkQmMgwyUtfhqIZtrEdiR1yie85KRrU5dqJ
tJNyFViNfz8mxRk8sQ4/wEeEVGm3FlEZjRNb0TbtoCIrYkHRpNc7ZbYjOGu0ok4rrk6hCgJnceAK
6qTPBFkOMDweVyjbZIdVzVg7jnwDDxS059yFyzJlxjEPuo2uhz9jH7Rij7JhFdjQlTtjTbI27ASu
54dm4AvUZcE7g7lio0+9vekItDxqGV02I5GtAa3tyoP5aZtjxLBBaCRXo7iefopM3tupN7MQr3HC
a0rO5nf2ne8o3Fbe4F77PD2ZNt9borlRMkX+rccudzASnOPzVxVPBnlqQcAE0Gsv5FGrl8n2tN2Y
MwFR9BZWVrzEI+2O0nDWDwQvmlq7SfRoZwDn3vRY9Jh8BK+55f5IjIjLiY6s2tGVdiP7u03zaA+R
h++kSEmW6fUElBF5du3Y3ruzPgBio0Vl0P/w51DyOPGiw5QgrGmOhEW89bVubArNfKdrP/X4UpAt
vjQhnAJSfL7iylYPWfVcjTMf3x+2tt/ExwpyLIEQmXHK8o6HG3mHWmIa9VScwoA+VJox3Bux+8QD
vQ9Dv13XyBKuEWTAcPSPdWr9ikb5bSp8Y03K6EXqnrM1dWJLfFlswsC8tYLakk0deUhkg5K4qmvX
1OtJTU/Csy7Lr4JEolXV6cEuTwDtRULLVpLJDGPFcksX+knQ+l2kueVu0Mtr6BHnl3eBtR5icWna
4QYuivVFFj8YNut8PQEO3DXPZruRZF2xta/OAWFf1Zzrw9YIwULciVUskHrRAat15ZD8w6nfX3lz
aEJZMEbrhvoNaAW5pXdhDi2O8QykndkzY9XJXsatRmqY/FDquxxD71x5REKqgJgbnW89+ZCsi+L4
vrcpZXQTNY2g8s7qT6b8yc5mwThlEI/b7Fvgh1TiE0PcBMGxsN23wEH+3YboSycTkUnQt4e2ILx1
iBllmq69jbXyZ8aa8cgLkbB7uytUAyVSq+4ncImJtg7sSDFwx4cyFVyOMB6RMltiSQbMhA/Qd0/d
EBLFBJ2NnB3jPArCwcHM3biW+uuiJVSByZnwQm1jZAYv7DgByYbtyVyCGDRiXcZE77YxSkNv9mcy
zWfMs9jml/vLLT/mX5a7fR0xjdUoyeb2ZTlQmyLx/PMul8SMdKnsdTAZL3dpBgU1zTBCzxFgS7j9
cujn2ugfd/N2UEd/QG5PvSe5mqAAG5+krAjqigoMSH0dnu2WhU1RsgFcpNNYgBO6JGbe7LQr2A/Y
HrLkReb6SJ57PW5LpmWrkh3ork2CH4v4ewmtX3TfyyEaQLasHMqgQ8a7lJYp8nHyyjdGPa9WZutD
Jr3mlMwHwUJrHwbhpTLxGTJS/Ih9bdxKIz2Gfdftlx9XImQda3SHVIcWlpfjyfLRX9JjYLjQVbNR
kvQwbba3Oo7xc8QetXUQvVMNhoU6dvqpnT3Kfx2auSo3IGXNbR22Fdqf5bCIptOC+ZxruYrIa1zj
i2C6MQmt3C733YQAzzi17xYZbrrIa5ebi9x2keUud8UMWMGAMFf2fdyEbE7nm5y7EH7oFIZtv0+G
fLoRUAPCwBRPSuavrJ+7A1cRJpWD7l/9rrxOZmo+m763jqRzr6U5H+5caHds/H+2gYz3s4WMLWQL
tbZAteY10XBz5oMXNL+mxEp2ibJH0gWBjoiK/gg5lIsYoiORN/D072FG+SSsH6E/Fltz7Io16ngF
fYqPSBDmJaPa1LoT3XjwyJEkLNT6aMGZX8oOwUwQ+pA1C1rTFEFaTE4ZdRs7wboyPgZaLruv80eW
mWnxpAH8TbXqTTSRDzJMI/a7IMSLblxbmUR1v3Rosk8W+wd8Kl8jboZrIwC+k5/ib+O5X9SJAdqa
Co8TcYjVXTDHlfaWov7Uc1QCkTrzyWONGXDKtEKR8a3MwYyFlvI3phYMV8MdH4akvkIDuPFGsKRL
5lAx8YtRWnwzy2OUTYSvB4W1keDPGU0niCkmhOhpbee72h1BaRbheBdB8d8JCwplTHZ8nQ8DYb4S
qfFQXiFY0f/zgWEAyyqmKI1y3dowjPQJw5KfVsehcjZeZlY3WPIEhedE7II65XpONtO1trA36H31
S40MDVzf29vrppwaTFfIQofRvK9DJz9LuMUrqEnoIWoeupKkyLmcglmSnSzqe4Bo+nTmrHCsO0d/
Hm0MDSoxDPzB9c8S+O0uMvAUEc+y07rA3BILGBJtBP3UFeN979rfbMe8D1icH0ekIVqv1EM0BMHO
iYePyvW/a9ko75ux7G4ZcJfMzrSr0qW3d1u231jV9rmJg2Gkx3qQOpudUQFopmohrIzVh8iSc6Y6
6jmHAPYmR88JG7CXvWQmzpkqQuO+bqUo71J0jXZ4hxT/gkXMvEWGdtaRUR7MIf3RAPDfjm6CWcOJ
ohtYQ3+dtcnwEJd+dgAvyzQFVxOahYsNHEmnoth2WYMksBLiWCXfoCrSnuS8rwlmrk3QmhCKe8/Y
BDUYvoZntCI5jxBK4Aj7IHBcaFM8GrD/DJWnel9Po1yzGuSZYjljDZKfDIYOh7aM3nKLRnaKmwsJ
ulrsPaCeeCyZ0hz4s9mWIK+Sqzx6PK2y2V5CaeV924p4iO+MsN4G5OVcHG+Q2zE1T8yTH5gz95cK
5s5luUWLAkdOi4jgsKpsn9BRrzLKVPoe8pJ7VtB0fVct8BO2lY9dNKtKPD06E1ijb7Sc5CYuRiRI
IDQz87C9otJB3GLZ/S4aieHsO7Le2YAblnuCrWs9xXEbPCKbWL2Vsdoj5ZmdaPo+nnsczYeK7N4N
uDEYwHcvweDpj3r23jZ8v8hM35Vdqt86C1wDZ9d4nVWfAt3pGptFg/ZNx1tqpBN2ctDNRgegf+hF
AjLXT++cAsdfUn/2YMpRC8vqGDS2/wyw7YTs1zmWFX8iifKfvbgknWOt0e+yfKoa9HN+ld90U+0j
BG4glMvmnDfNh50IeQEMjnmqxZoXCcW7SpzBlllHe1C59rMtbEKaTaRrema9xlXeIeSPntrGrW4i
UHN4GPqH+RxbT/WjjzThqPmqv4kopb0fsYDY5K80WUXcZjqeTD3hg9AGyLcdcW+GvX9tlbGTeZ3e
B1K/cTV6rz2B7c0ZHqDgi2uY8wlsSORuC4XDviGrAXbNnGsTayuAaMXOtt0XTjTJUYzGkRb4R6Gq
5Dr66B4byx52HqTm/XHCMLdFdeBs8t44GYT67hKnhs2pOzbvbAgkPf8W49ilxGwQjhqCKB9X4Ojr
5IapsYXiEueTZsWolgJchoVR3Q1T3z7O09ThMGec/oCvuYcsuOU7hTPBgt+BvG3+DOcQVD/Nnria
tuwOiP7FaRCflBj9Ic5GDI1QC9MoyI6T5YSbrK3LXRazpdfCYY/R7+Am9q+Isv3FpLpvS7pI9okW
FtRTUKQlFKrxI7ITtfYsvkpWN7JOZbHHZcXwXuJr6qpjBEn31sW5eqC87nB7xxEpNOT9avrACslw
v+qJdInMahpKXRTnJA3aa1/zQAnmFNityJ5LsFXjNGprJ4CWrQbDYQuFVHIIw3pdGxSwk0U1v1hs
yr6Su74ybkspxhYUoLaCPYgv6LVhv7sJqlycXCVfiGI5mU07yw1bwMKF369K2MsoI8ka8UP/ovqB
MN+RYQzFetMwt1aek6NHQEdoKMHQR0MZQrKL3yY/hmp0IV93jzbSm8QymrPUzLMbtUAlEoMQ9qla
2XZSHB0Vec8Epc4aRHC6gHf7BAFIMQpoFDH+3W4qNgLt4dVNR4p6w6HmDPAFi3hivXbO9Ly6suwu
OiJde8vrdsrpxidS0fZxHfUHRlHmykDIuc1rIr0Itw9uiaL2JmQPri/taxnqK4ge0NGL9KvScZEh
be0/VFU8ws1It6qMO9w8HkpPGJDTGEvGmqA1YlBPV5dl9VaRSIcIxtvqNhmtE+UPugGXrtV4opP6
6iZ9uNg1gmQ6xpp4NOPLbQzGJoY89lO21Uct3PhxCgPRyXFJNQw6Wojd24Lco3OLZMutkGzBK8he
0IvB55HenWV+NFHUvpltxJVtSggEdODox0kggN01N41U14ObKXXO6hF+vtk9lBU6ZA09EmcY09ur
uNI2ZlEx/qzFY8aFzi9T9+J3wdtIrNupL2cnOoGtmGXz8pzqKIM7E0Ap15l5cxpzPRySfBugi2HR
l2gXX+kdFOK6OqSiPxQCcX42f2BlZWxIvdtmVjFcTbfW9nFWfNNLp7rkPbwsm0c/aHa+Rvll4E4q
xIGAgA9yYosXYIObsGM/uCS3aGW/nwrNf4q87NDXis9Yxv5DRAiSptrJ9wrCNQYRYm3S3twktLbb
VPcVWWR6tA0QnLOyMGdiaYfm3826c1Dhk+Ayr228RhrXcM6HYY2JOV5MXEgRZ2wc1uxxGmFVbpR4
lqyzN9ZQ92uHZQ3tQ4m8KnrMrczdEhtjkoZeG8hSqFDjMr85/m1IKnWu4oq0uXJJBUwehIbv1+15
A2y3UajWEG6xi+YCQIu9dsDZHEOS2YmvTa4MJva9CaqBZXx9xk3X7MwadksXDBGrIFscQcz8wJI8
MGtwmj1MXO9mAWZdJ6XwD1RFO8z4vCITeuBwchgdGx1JtLlDv5ZX1YYZZLexe2K4g0zL9ssLTbrC
WgoxQldH0iQ9/WwX1MG0Z0hxdlMW7syodA4NxAIvtKsHoc9MPuI8w14x6vqumW65zpz8WU+i6aB8
OUffIJMdjeaap4Q9J5PgLIvm2RtMJoppOxk7amUGpHX8zSwHLBHpJC9emrr7ckw/mzSukJK49sHt
9IR5ZMbmRGYX8Lc+4e7Azs2his6zOvV3cM/AxvIYI6I7sig8u3l0xzXZPzuNl1wBraFRivNbozc7
yTPbF0NIY6j8R4/Z5jVDuhH238Is7C9ODAja8mS5NZ3GAsPp0qTl2qOKIvu8HJyqi/hzVQRR3Uzv
FKnsO7OHNeX4lJBl6lT7sLftKxrH7MrTdtpQuzMj610p7I3efK+xo3ci1KszTX3HAJ9zQU8SVGpr
2Q07RY7Y0XjEUVedoxB66kjPurXjYVsYY/+YzYfBrbdJ1j66HZ1qNkTVXWm+Frbbnk2FKozmwSC6
GdXCVCK5jpOoPE+hiI65G/ebLBH3BgK2J0RZfNZHNH7hMCH7MgVuEN64dVAX9lFrIwf8trkjES1H
flKF+9ChdnU5d63L1osAh0x3WFTEIc+HT7Mrw4PBm3rL/HKtpSOUfb911uixBX+1/dEPynwAjLFx
uSQ/dR5pn4l+09C93eh5j5Nu09ShVsfNQ3GeHM1c1WCRnWRXFSgFs7q9Y0BYnnvEI8y3zZiAJspG
xeA2GRHWO9UG4QEXA1pTQh/iTRar6liknIRTVHpXFwx9xMSJ7GA+RBI9LmXmBZBrebUZHYYKo1tS
yOdeGWfosc5ei/zw6DsI9oyyYXlSuvFdPHZ3k+13WM6jfR0TZ2CSjnjEZ8ScBot0b6JdjTAj1AKf
MAtMdzVy8kRdyooHsHe4FQRWw6BFq5OlLt/rDiN7VP3SI6vcu5nzGYz2qa+79JY32Mr6qG4R3Jbt
VlXTrZJ5QMIU+uSA4fSqYD+8H4eh2ZsJl/qItmlH4to8cCuLHfzVvVMiGQ0Mv31NVXVpNUsepc2+
eRrtYj+myDL1pA/OKmkedactCF1oeKwDZXrhtM+F5zoXBrjE63ItQdzDrjdEz2y19hGwdw4k+GjN
umV6bj4cLd3biBQyVcx2xVSSOGNgL2tKh3AOxlO9wsegaZqJvxYWdtYyUSpF/Uv6Q37OSnvrQ8Q/
hATCyJkaUrf1W2bl72jkCHAe+4+WKL3BGaLt8jxah2xFOdnERmd8gEM/OfSifQmcjrSGfA1Yobmb
vFdrMAG+a+XEKdBiQOyyuUVMi4a+MZ+L+Eyq6/ANiXm46Ssz3Wmq/b3jW7Z9/9j7/fUz32ufgzLL
dkxzGfam8yypmLexbZ1vWw9vdB6Y68nBS8vyCcS62yacCTDLLKAIkenpOrFnDcJyP6rrNUsr/8jw
UMesj+xREt+6EX1A+W6awwnBerINTfKKHN1/8FGZQQeOws2yPF44Y9RQ/QHBLRrwEGmCnn6kEsrk
oGsHt7qLKqQK/uwBXiBgeuICofYBkdeW6E++kaWbUs4qowjX3HIIkujmNeR9aoxqTvUIvMMc+HCn
bLHOXlzRKSvjgS8L0YdW+aqm3qBnCdGL0cvk5ygR/pqlf7rRCdvgnCqK4jzyDbGJMT8msh0YQk/5
b4CZvVDhFoHbhM2KOeiLiMAHE58GBAdszsqbmSBhgEeVFgTcxfxMloM7/2oyD/n++pkmjWgXj/nL
P/bQnqRKiulG1EwMWJ75cisvsKH/dXe5ZRdjtKkkmyTaQ6rgmWSx3HL+vLXcDeYXLDeM56kpb0GZ
ynVaDPAT/C7ZjirAdTgf3CyjxZcawCGzak/LQXH1Ok44M5zZXT0Bw8IoP98ssAn9Pix3oZSy8opy
d0VozaVz4vFMFpZOHcCLMT823LV8+jaLDCNeRAoxZ2em6iyN2VZQ8Eayou9zgn1d6N/EKAk1mbEZ
ms4hXual1CD1ybXVKzSJYLdw9NIZ5rLciudbMDEVDIrobvkRi8ThGNivzfx0AMj/69AsPJcOu9+C
F/yNjrScU5qPGdO3wl1NVvnZOQzNCI3EUYKHBdvb/xw6mV9aQ1Rz1j2qEdWF9FXzRJjloNi6MooP
WmcxRmSSGQ7mvenEYvd/ArH/lUBMWcZ/JL7dE8LBWrr7yMJ/p779/sV/ycRs8w/LNbDaoFnGyPZ3
6puj/6EEzgz+maGNkoIYu39R30wDmZhr4R79H1jcnzIx6f5hcyKxbAFdDdGXY/5/ycQM/d/D9AAe
2CYrW5sS1bQRtfH3/i1ML0klmvhCHw9DUrAdRZbhpdGTyeJ47QEIqOEw+pq4Q7NJLLtOdodjmPUu
dfR1zTfg4MJ5fyxYJNSzFr/pzb07NdXWCqFxpBbRFfaARNRKuuGS2/VD7xr1NtUawFrBMK/FKfMv
KWkuK7hqKYUw/5MgYH05PA49axtXvGUeoDQvnLjCop3kb8WMPaVGIGfQnMxbmSjvPv+MKsJfqhhL
JoDX1dS7wYHzo7XFzQ3PODOjTU00wMaMW2c/klC6rmP/zZUJxdh8kWtdfFMVqQZnfIYvUfBIEUJJ
QO4FklCmJYb9HmCy2wsqvrH2v/oar6ZEe4BunXqrcC9mThAJpwZtpSXJiX08rt+5DkgJekKjJpnC
g6wi4MIjPy5kW5VEpr7yWkGiNAaStc7e7Ggb1Sdruq+A/d4ml9qLZWMpnCJay3YMaSES55gyIGaK
blxtD3i7SyDnMTTrayyv/YAfP8ZkngWw3WTm9gxjpmHD7Mwhcon4Hkri8jgZOms08gJvY0CgWuS6
p9zqrhAPmrOwPuugji+yM69kK9mIWJJ0PVB2bStK+30FIH+tWyWd6mATB1bPEdmkNtgj8oGxSHQA
W3h5O910VuZsjpVR+GYazPSCYWzWSA1oUYug3uQTKaOTXT+z+jt3VU9mKCvcoFvFDpNTXWt+eIIw
Vmg94L8sxpk2zYWJH8S2ENKTMUTuVt1cpyTRjknu36kcubwdBsbNNZBZ5Oa7LdLmjov6BRJScdYI
LMaYKg6c5RPaQWcvc2189lqu0DUBZxE5HudxUvaqRytIdjRMi9Z7oS9J11Zu29saDMl25FS+y8io
ZU/JDtWwwMc5fomKxjJZiDnGcGiTnObH7knQCH5WSb5hYcmIL607NELpTmXaLyT49ToeiGnh4kEF
4ctHlNlBr9nEF5EubET46GsfXlPPbFG3EnHhV/D6NnxOsAT0a1ujy7dM/77t/GnbD0Z7nIoOP3tn
f2+wCh50MnSp+i1/W5cNaMFG/zYgQCOOy6AHYS+CnfpnD3l6Ew31k2vl5HvX3nf4Wkizs6cpIJSg
zcKr6eD9nCM6MtKKtqhM9Y3o5DcEPU/1hHoIKBsanhoJtkfifJUU9T4frWv+EU7WuOqGIVuNxtMY
Eo7pZ/2Dq7FNEeUBOaCxqcfU3yeh94y4/ZdD9MwqHnqMgmo8isjY22X8NFrgMtJGrzEnZF9phTlx
TscJJk/yeUHrr9s7R/jVRcGPWDkV6omMeJw1SLUzD1Y+8Cp/hhElSRaKNdfYdpsY9mdp53sMd+Wd
dN3nSlSXGl3LBjVtRKpu2pyb+MWNqwuRLXuzQBvUWFP6EH8XQ/czhpWxmgaIDKOFIiTUidsrGjAh
7HdnD9mEfXKKvnmlIAhEOWvIB9lU7FqGyQg8PIgP5v9j77yaG7nWLPtXJvo91elNxPQ8wBsCBYIo
kKqXDBarmN7bk79+1smSRKmuWrfnfRQSBIAkbOYx37f32kffJc0NC7FG3hEbUFGZXw2EuQcNYlk+
9tV2oNCw9P2WUADdu+XwFVHSRTBFErrzKiVrlDXAK8iQjioNWojUOhBEsaFi81gb8O7KMcx2usVg
pJnOdpiiXUM7IRBbzLhe/jnVG29fZBUW32PSESuCSVdRGR8sb2u6ur6r9WkVsWhaZy7pXO6AvDM1
ZJAX0AbVeC5SZO4t3G4cwyLcDQbpTpZm0WgZk3sf9f6KZjalE1z4677Ziyp3aBZYzX0iyU4d2ltr
2WIZD26ww7UcY1ENj8S6+UvbkMxC89Hp9c1QDGJZBpjPi1h8LlMUwjI54PoypQaJbjAv15O7Fz2Z
fxkd0lEltWfExyAMNcFVezAkSCn3oGMZh2FIMPaKFtMYks5TYkc27aQ34NRYpjpj5YmMzL/MeVM8
CyBV5m8VIOc46FR93bSmv6hIX12i61VsegeO9c3MtKsKUGHB0lJZ12wrbXsi5K2Ivk4teRZdlD+3
qAhJYoqdfIUiJV7B+lu1PgxHf+dgvFH7qFq3RrgFtgZeiLpBUBAR6vndXqFYt7DiiRGmXRmB8V7Z
+T2xGDDoa+HsqDFP0rjdaC57lM5ScW976cmfiJspBIdCq3tLvzaeDD2i98mOXVQVSQA55zELkW2v
2iCa8mBVNkYspcMbi2QCYUg3KPWeEpBqUQgDYOa57X1KpzTOEbgsDY+DCPJG4Wm/VuAc1mMjwg0C
qHih6P2+hZJzCHXADxa1QWJhntRCa/F56/gAW2lnU/v9hCZgY5QOU3FqYnFBW4pfNUKbsAjsYlux
T1nafvBYa9M+18O1GZY0iac9rTRtQZ5Vugz96EtPs+JE3RC0QMJbsbocgooE2FHUINX6nBFBojRE
uVDGMxaTx/acQKJh4RG56vYVsAl3ixLtNRDOZ094AP8qDMRWNh5UrDRJJd6ITQpWrRGw4ZuGreaZ
qzZI3igp7KnT2svKeo6E+2aFmbbq6nvjkk6atBfNHJ4DaFSruGqQ7z0wKPhSK3NsbWyavMA2jyG0
dCfFlEJs2zhVQWLvo5RJ1unbdc5YsOx8UBJNK9atX5UQABkkS38f9XurrjwQpCjXXdF8xWeURVQQ
SJE74NR+0MqK5Qjb+06Pg4esNT4VfX9PREYBf3SBqXJw0aE9FX4YbGNoRksUQPugKJ7rjgpNzei2
dApnG2nNZ8+jYGuI5BstdJcQWuNTmfefJ7bNaJ7QpXpUhofR0Y9BK7Yc3Gs3DBSa8SXfO1FdMdl7
ZZpecwyEeVXBg7ERaRBf7PkQvenzLVL3ZnoWSI7M2foEs9ohCmOSFcuFmRAiNi5K1lalgfA0s2AF
dTZaf2z2B5U2QOCqg7FjZsewKdXu88XQWtmiSzO6vrBiS2r3GGlx+e79YBgPtdzSflzM982IvPk+
DgCWnHZPqqbkuKV/XMzSkVrllFWCjfhD1BPNHof5NidnusfgTSOaPbcvd99Tb0MhLAHc+lEh9nH5
lCWduewj3HIza3Ombs4XSQOX7wPCaZWDvZrfiDJrkf3ZeiE1xTOUVLQg+E0N5om8f04Kma/NF/Nv
NF31BjG4+RFbNN/18Rg/HtP74+G00meWLEVS7uPq6wxmLPqnIFK9vQ0GYEuX/BzCg2ELjyDmMP+C
MwmVsqe/dz5SlNxZhD4/7ixa8rsY9x1z1jKR6Q21pCTWmQN6b7463/lx8dN98yP8dJ8PfS1rjHr3
0/0fN10/ypdxTAu7KBjIw1CZFqWUMM2CpVngVdqDgwlC3mmyrycF11vPMq2Pr3WG26VzMMDcMExH
yb+df26Pwz1Dw7jO5/tUJyh2DQlMH388X/vpAWspibelJH5G0H1czKoy/Q88aoSUF3N6KhYffL1k
PsbmB/xxNfDtZzQi9noGEnYynGe+lsyq/bTN5GTSfftBTaQRhvZ64Gy1c9zDQorBZfRPoDWxtXBi
VJM/vrYfkU0/rs+ffWwzmtP4AQWQjzh5ZsjlrMSar32os4b2RINQ3euTiSv1BzJyvjrrslISTSzY
zryt9nk+jeYLx4n5Fkp5RtGJFSuXViEID48AI49Tx8g5iQR5GTiSuDlfo+1RQwyNK3U53/b6OGEn
2q5JBbR3APV/Jf4NYW7UB4uRe+Ae1RfuRvxZ1jdaszkp0Gu9FV+aykcfMY1XrXkwRZ1c3cjaWrX/
Uvvo0x1liNYVS+lN0lb1pnR8mtMtXA6zvOWFYW1wFT3mBqQTC6baNiwE02WH4ovxks2cHWH/meTK
Q8fRapKNvQgxIy0qN413zWS/6ZoW7/oOLRNMLOrBDrSRGLVBl2orLzLcZUPW5F4bWUUEibJ3my6i
Gtkkx0Faf7Xez8464UzbykZEheaiW5DOnmA6xvlqBeUnFUWPban6sRv7X3tdNqnKlApvUDfrONWN
VRUIBF1D/s4ZfkPtXe5rj32ZokQEcKpquskgGqzSQaZkNJe2oeXp23awF4qg/+z6ZPpJvnXQR2fd
YEWIeo0W6UwYTPS2WkwYB1hR4EKYw2SQKEEdnHmC89WPO3/6nfmnnrQwfPxe0UBUqBEdUXI8zT+j
L/577M/UU8gtcNn4BYrAycVXo8mL+eaPC7YlENkT5vmORA70YYR7pxMQ4lDd0ofFwup13qqyEXcq
vXcZ1anfzA/UDFh15mt1Aq8zqadxb4/oVXn8+Wc+pctVryQD1FPuq+QWXxXQuuQfdvLi4yE+buYN
AjRdRNkK1SVTWQKUayeJkSCFcoqbZLLTluLqx0WK0mk72MM+TpHZIskD6StPBQ52zpGUAipbUO3H
fR8/mK/NF3btDTJKJii3Xe4wVvC380WQiFe9icFN/nFX2ZTmUmOdB0qdz2v+XOLSibZwTzHOy4Q1
0zYfUkVzN3MS0vyVIBORmCk5BQdZ4YnlfHVOF1IN61kzQAiA1dcP84XAPnDQwzCAKkhoR+85/qrL
eGu1FeiHIS51ZLdiNXud5tCY+docFfTTfaaOTE0fdC9dFUha50J3Lqdfb5jfMpigyrEj4jynxyKL
or0yoalAW74fxEmX4RuzQ2m+1meZ2KbKsAukqwsehthavb5j4xqsa06NxY9woh8OrHlAnF1a8wus
B1OXZOCQmB6efaT3sylK4zz7xehFNXu3/yKkLWToBNZgVd/OBi2UPvXGdN3HD6dfHYO9O863RylD
XRJ6Hq/jMYjSZgnmBes/6loTavTeTb7PDY75gj6Ime3m/BQVNWdzJES22HpqepjNW/MFeWh4Uhw+
7tnVNf/d/IPOiiVgYZ4/4vkSmyQhORnH1p9+S/rDPp7xR1bLP97nzszej0eYr81/93Hfx82Ph/54
eR/3xRUnqx9QM2uc+O5/PPL8y84M8f7x2j/+JkzdcDdpqNvlJDlf/PgVRXeomswKoNKgUSAJruif
7A2hRJ/mLKNCONG6Y+pli8+pjJ8PBaHlhcSE/WHkK6bx89C2ISIAgrunAY++1IcXQRGtTIDui78N
uZqPmNFxz7Uf6Zt6ionBHB5jA6z73PCIiGBfDBPI2SnPEKnnBSqbVs7DJaoq9v9/eAjVun8adOCW
Lo7TIIKjbisOom6sImQrgAZwaWQSerko6rY9GFkV7UOzjp0l6tJ4P7cxIqFdsDp40ZLZe9FqZHXM
j8EsjllumKx2W2sp41LYbyPIpTV6msX/byz8jxoLZLhQY//P383dq9f29TeX+fk1+/5f/3ENi2/f
/9e+SV/zb3/xn//4w98bC9ovmgyLsQ0aBbpLrsofcTKO9ovrmabqsa+0Xcf6c1uBv9BM13Y121TJ
Zv6jrYD7XDMtVZv7ENb/S0sBE+NfjecMXNihVNPgNfC6DIe+Rvkn43lVB12deR5qZodcA5CBX6gK
2Iie3Vbfqn5xgcjQroVR97ikSIgZvBH8VR6zHNE0fAzOOV52QXZxq/7mFljxdOsFMQl5IdGD20hG
pLZokuQ185OTU5DXrpiogk9hhri6OBtW9Ei56YytsCTeftz22EE8D5V6VbjuFiXolfgP96CVj3Qr
Nuj/EzRAQwLbJNgFWXrGMNKuWrdAa2uwKyeFfFiknXrvppNTu1TeRwiflWIeEoM8RyUGV68a2HA0
672t1GOugLwMQTaEKrlN9tnL2wnROmEQUtkWg5wpeopUuR6/x2KkndIQd5yy9dRH7ZKk6a41nW89
Je7akxv3BveZ3Zg7z8hOUtyY6OYKE8q2qrtbi75ygS6a0vj3QYirQg1jCoPvwlo56OjwRVULqxvg
3ytPDv1z6NX9KfGLY4CqncaMssrz/hHn1ilq01ORm7suL/gTSjMVElrc9FHtnJVIPZJNJ51vF89X
76Fi7YxcXBBhEB24qTPtXit46pIaw7EABotoq43eNehnnhI9+424Rogn9NB66RKaQofGb9ZO4Z4d
Y9xmY3Kyk/hVs6ajGHibSX4atP4aqv5eD/Zegtwr6jbgy07MGBczFscYfatXJ4fBiw51TJrDFJ8i
2lGk1J1KDXovcFBYPa2JhoWWgJ4OW6tNcHp45wEEWeHYL5VoNo4iLupkn1rxrKaULz0zfMe3wsrQ
Lo6jFe59WyO53NwNebAWiBEIaldbgiG0HVCFA3pKGvOjtgLbAmDGeEl6LMxW+hAMaw9ZcRlau7IN
DzEVU7CZB7VOTvIb1vzh3jV4M6bkK/umdysI36t2vMqPsVSme+VyUJvTTau2LEDfhNqx9idiSB23
QubnuIAX8mRfJd0yMIarl9c4hwrcp3ZJAU1HpWh4yHqHC00T1gXRITPwj1nnYrLOesgnWI5HLTR3
QSCOUZi+uwF6WBXUSzTi1DSTk2FBZ+OYnCprpxINbhKX4Fvjm1vqJ9ddj8l4s0NxHUrzBbvLYRo0
Qs2SU13Fr/NziC7BeG1cGjxM1PXTZVcF737j2os0H7fBmL466ni0zWZt8q2E1EaTfolo5FS04tLL
Gq8avVhd/F4nDYNEu8nAlar4g+Ee4wePTyipdn4BsLzGYAvFJSMBfYynSzQlp2QA+xZzrCr1U4JI
Kx63ddVfzbS71UqGF4ThwP06htPdm7oros8iGK86X0ltp69N/6snoJcN092pprv8BjtVHJU0AaKZ
vcoPRh6PWjBcnWhAsz/dG9GtetBD/YB/kbfkGx3G63phOOYOJUi+QGhzwep4afVhizVZHzNClGse
r8YhlxwSTHL07xbDYL00JDDDDd+BXv5KovwUMiYgNn7qlHAlj+0kGY/ytaUBY9mAazDSRkKf9G0c
56c4YihA0n60rW41+bLOnXXYZNL30TTXUfQyQOrVovFGdXYjDyZCZTaE4Nz9FoRqdkc8vzV652Us
4TdBhrur5r5RvKegbDa1FRM5JxM12XXl08Wpx0tojbdMtVZtvi6z8aJ04u7Ew9bN4Wv5RfTqBsoz
zobHh2a0zmatvoVQeiM/WPV6QGdStc+GM755lv85h7BLIfC9zcURatGy4mBWgmjdClZUAFjXOP0v
/lA8GEW/sgdtg4hyV02J5HNhtAF7XqkXcJDVKK9ahJpMR+MrKOFHtYgPbW3siLI9EdQud4wYI0MO
CT5pm6Zs/YWi0qeum45e2d5wYcNdJIjEH4/UMTB6JSclijYFgWgGh9cIKN0KtGNldW+NP15GmZ5i
drcKJeYiNsutH8IxcGCXMlhFDafVROIMyrxUpn3e5ICNSHMVoMX0mNnaeLpjUHhtq+qz7t9B7N0Q
HAG2Ncc3PfzeRB5mQRu/RHKSY4LqOWe0NRt5EjU655imwTztA/el68oKSBIzjWe+VJ21Y04MF73a
Xm2Tc56BapH0F7rYry3PkeaMbqgDQ0olUmXJqZa9xt7A+RE+1OFZPlemO+f5jNNGkL+4qX3F/NIq
CjRcX2I4w0/UMsHAxewvQyFpUzRpA+JcDqMCqowUHjCROOTwAj67cfUKuRHHRqy9xQHlhAorn0OF
9gET+cg2zj7EDLEPIAVRdAl8fTDejMSxcQS2n9NoEru4p/4XVg0MyeQF9//Fw+d6FHD7W635gorI
XBi+21L4xY3r463OmWdbZZlbIyIhkAH7VL2NQ9gfNLkZmwMp5mvzfWKKxHbI2n3n2I9RGOubudL5
UfOcbypm/VsJFDUFL5s+vtxwyr34vI32nOC5B1W66o32AQ6mf1AJvUNbkPpLthORsfTqCa+BvBhk
ylYWm+3Gn9gmI9pmJ+IffBf9XJE+hxEF3KBFkuVCiaXdn0DW66uNUKO75mjhXuA/ccOJIaRTd1Vr
0wZS1lPer/opWeemsobtv2AOWBTKi9u82zXFd4JxZEx4LNoVKkNSnITDPS2yWHy7mNaosVedIsvB
RfvjokPldOTFTTu69GeHFuGGRRF7Esj8IWTXVAkveWEWa9Zfd3fhpdbrZHm7kFlgXYXua51rLhS5
3j1EefeFDsQyJ65yTWbJApsKgFZ7ZDZOzbs9OuDty0EqomwgtxYENzY+ZDhxYE+x/pYqyaHPrbNr
lqCzQVMntbsrSvHSldJ6zWke1wwenAK56K6ZN12DWtDkJlnLZ6GDmvHXVEULgAgegSpEe/yoDH+j
jrpbJFjrFPtsZcNNr8UtMYtzatPv893tZEWvkYkprz6aVNr+tKj/LYDxz4GL2r8ukz0diLpNP5XG
sqOxgP/zMjmKbdwLA6Y/mi/vVQIcNr3hJrv57niGEzop4lixjhqdav1vnhnI1J/JUCzQPR3WAjUY
PH9AXuUr+9MC3TOHLkdEkdNC0S7AgGnRp/Y+XdlAU6lELSIkwiPSEsWzz3Kp9G+e/icwlXx6AyKV
wytQ8Z6oPz09YvDRAAJR7PSWRTxjTR62G6UqKVtcE2242kb02hT7dnyMLFIQTUY1FrZhLH6wz/4S
gfmXb0AGWv5IxpQ8L+vHC3F1x2bR5sn///VzCBDIhG6Dl0J++dbYXy1WJqlydKGtiZKFATJgB4A7
ytplp9XrPO2uNOhIYWD2SVmweibRZea6dJ7/+SOSe7R/fWUe1VoHsZfmmD9FcZYJMYWxcPOd17GF
UvOjERqPSgPhDqIEi1ALXVPSfZ0Pb5ylxygVb6zEbkFzAb7/qnrjmxEyAMzLQ9eaLsFWt5VnAuvu
LVMXaQZLW7AMYW1nU/9yqnErlyC2N2wTso1CTgC5SldBqbrpeM3C+OBm6mUyrF3NdzEELinzFQjS
/hp39VozXzAvbComP98F10G1q3abayWGXdpakKEhRyKvCnvI+na9Ual7Vgbd4yy4KwGt1kl9tkcT
/62xdJBmulp39bEjVV7Hw8evNYxi5rAlCjYYlxw1i1QlfSll/5cVlIe6ob/h5Mp/VCj+2+Pj7w4P
E12cpdmaauk/A9R0slayQjfzXag3eDLVCxqxQ5Z+nVfW411r6/0/f+2a8XffO0JBuWt3wbf9HMHq
DXCs+GG+C2xUrWn8FBO6FRv3uBiuDRPfxjWTVzEyqE0SpNz1N7a7h8rMDgbr+rS39tr0FDb5Pi/A
2/dXz6MTp+ef0P9xMKgsSNNeXIzBZyOhf2r0Y9RiNrRzJC0dU8eQP0yMh2AUjvJxB7fcAIG2entn
sgCVu4KUI8ELCRbSxyO+hSVG5nvPrgo5/Rql7FJkX2w4OQpuevb3W7KsTjku5qj5il2PZUrSrTyb
3v+oJSvdKXeR0GloDYC18X1KQxYRmwiidEhEdYqJ3PVPvovxkr3+m9Z2yH36m07SSNYFn/JkvA+O
f4uibtmzBWMFbrzohGyzIVqnlvFrzXa0SKNXuWhty2EbW+k5Ew3tbvHW6yzH8ogte3it6n0EuqoL
9pR94e3Hp0TNTqFrvugFQV/9ITPFw6jE7woJ1Xpgrdyg26B1e9VS/+CAsjMu4N53obAIvxTHvnVf
7B5PCds9VixHsVY4XTEyzvukwt7p3cSwGx6q/HHUmbR4H/T0z54tGS4FcoFu5Wj9cXDVN981z45G
meCfj7Sfon7nkQ/NH3I3nKU6dMC/jnyToxQVZP+c6qUGm2SELee8aHfHL5/lW8aqtsv/zWj7d6O+
pbLkdF3MsJYuf/6nSaem+eGkcDl3VsKGrGFjWvz7KfVvTlnHBiOMFVbTgXz99CRRKAMzVaD/ptvj
X7caijjpdKtHuAz4eMAULPBtV9dpYm1AtvyogQEOk3e5yq696RgT1BAZ3tqzNFlp2XmKfk7Y9vS6
+eIwEDp5eoCVR5ZtvWzi+Ktr8zRVn5ygsVCdJ2ucgTjJxnsXkBUSM1TXdULg67QuRQZLwKND2V0N
vv/OT17hHxzbFhd0zstkX+YY0z30zHNSmmSisSQHrG0512kYdxYbHfkiLdYhNMLOwrBvoAY5ZNa9
W34uqTBghp8iwkyN+OQN3U1zrJcgG4+uHZ/y2jjhelkrjTjKbVMbRid1csgxrh84PI5T8Mn1KX00
1Av0ml0S1b3F2BfPWofCyQ9JIwO/tFD16N1iulAEe5IoOfUjnC1YOSnfpJsaYKchp/B0as1A00Oh
y+3uljX1OqmcF0I/UYW2V2+EBMNr8X1gUYzgJvu1fz64NfVvFjgcYp7psitSTdP6qQKZ67CiaM8C
wk6ZPvOsXxYV/IioZd8ENM2mc6YeC0xQSy3kO1LGaDs0ZDqOyhPCqXQFBfdcs83D+n7sTPvcmS5B
QneLvkzFDl1u3fr+0mTjNVSCh8bVHyo3/tWT0qmcRihdXRrsz8JNXmOdx3d0PtIh7/YmcT0Fhb/c
wkquM+ZVlAB6znxWo3JRAYbp2vnWWY6q1dS/kS2HLK85Rv7w5jDyQw5/dYziZJY8k3APimmx+Bi3
GsUFqne+Ml49t79qXbfqrHGTFV/kJtUB8lcr49aa2k1JcaQxpCeJ1Q71F3qh9ypUL2zwRtybYCy2
cjXmJ/0qYDMHhOiM4zLQuoNZN9cMmpPocIOzCLIaWbJACUrYh23wn+9su2K4kxWNwTrglDD8x5IS
Xet+TSzCQsq2Xf3zF/03oxgLN/kPUngq2z99zUOA9rwd4J0PuOgar1+YpUNdc4DkwkFutOPFtA9+
Gfyb4wuz8b8uz1yWz8zQmqajW/hp+KxMg+wgs8t3bWjdszo9yXkOa2mfdutB5ctIs5M/tPDB2KvE
/Qp26a5mwVMKCi9UOHVOFKOxANjr+OwpWbHITihr1nC75FoMEbZNIcUs6oVcL7kUSh160FQ34L29
9F6zGar4IIeMITp1irJtenuLBskBAUYqCauwTLyhFzmHtP1NinuxqBFnpScrU+9y3I056OKcEmI+
ALmycPOvmzg7YRtcYee5Bix6WE8U1UQ0LZNRzrcZmw825gDUlqec/AhiT69jKo6Zw7ghz+HASF7l
ezYm9T5p6j3GJl1hqG+Sr4qTnoTJto+/TSIijJx6rduMvqgu5EIHi8Cx5bBv2LlO5EJW6bnFG2D5
L9QDpWrIfZEViqBXMXmFTLfmGXjfuyyHuD3ZRqzMvxWVt+2z8QRtFJvYO5B0Uu2yk22y6hDT9AZt
x/AZiRJlaedLkAZAzDgr5bJusvLXCcQPVNxPQejbjH4YzsJKW0wAvhu2uyQqHwT4lNBVT2VKJTZ2
zihdXzvhnGXVGpsHZun4IKAzIpZYyyIce683+aaxa930RLtUSnRQHappcXeVM3zEuTH01jnwxUXe
xswKSAXIZnqou+iUU07uQdejxUdjgbs5ShA3+ZgK2tTcydFXVtZIb7qZbf8JLNa8iRXdzRXDm1bE
TxPFGQCJT8pBjrodRXLVj086rQPivV9N0DZa3rHZDF9N/By1YjFCU33NetRCfozaJThalvUiK20Z
BLCaszdXrRemcLxsTB+sLsvwKa5sjO88Viru6Dlf4iBcF8R6wCd460OmOlYTfZ4hsogPoUcd0SMc
HFxq4JCaHGxkra1tU8qLFSzaHavbQ1mK43zA0/SQy0ic4Ltx4PNk9DKpCph5juOADRj0ew99CzVE
YCXDXk4+udmyg7TOfdOv8uBNVajrywNOVl9jJtVyZO/QgMvD+0oLgvJC4/T3dKLDE5L+0FcM/lNP
sBxVZ4ZjWSecSv/7P49amvEvlhtX7jYtwAiWzSCi/rS7S4VB/JFpETfriLe84YOchr3hf6bORcGj
M0GMsBl1u4zEd2y7nKMJJ5KsPcsDq8GzucCMjUYUMhjYzvSaQoCRw/b8AI7+tYpZ4NbRO5qMt9hV
aOmMZybvJy/xVkivggUmjvqBetCwhmODdHehFuQFREg1zJ45J4f+uVZTwE5jJ3ZGVQKM7LpL5rBJ
D3RE91bJktmdTnkR4Z+jimRPnCajndUbTa9ey9oLVwEd7oVDUaMuqIW2BbVN1SiHxTlnj760oSaO
OpFHJCt5VLlJfb97kBz7/l2tjZKstOxdji/hRAxQHGOvV0lIsM+22R7XOoOTHHOeUACf1aqm0x2+
qlA/3X64gze6jrG5a0vIuNqhh4wi5/A0ahmHm410vVYDSz0573bpCU3TRp5/jeM9acZTT18jjdWL
fDS5TAp0uTWODsknuEDrgp6APCoSB98RD+JR768pL8vKgEI7AfvPQe40QBTctMSGXiPeRMYLoG6f
CVB7nrbZ1SWroKK7qg9RBSFWE8O2R6ls5wQoVs172nY3A8mRPKFb5/el/3/+ZVv7AxX+Rg2sBsjQ
/nTz/9yKjH//t/ybP35n7kd/3DpFb3XRFO/tP/7W9nshm9bNz7/0l0fm2X97dbLX/Zcb67lj/th9
r8X1ewO4+89d8f/pD3/rnt9ESff89VsGlJTyeh29tX9unxvY9Zmn//u++5PksP+vJdWENMr/Yun7
7U9/77y7v1g8FN14MJqY/djDD9+b9r/+Q3GNXwzLoaJnUNdzdVcuSH5z9BnWL7qKAwKwv2Fjd3I4
53GESPC7of+CGQqvAMR4DeoJJPnfP4Xfyoj/BH7XDf3nZRG2VNVSTapGqm3gOvxpddJFepLXMQZz
TryABNre4UBjIW7i/HHG55pW0JWRhnDOse9XoalZD7RVe+LwsBLY7hasgFdsTIz+Z6d69EliXHnY
kLeFoh0MGmYrM/T9tS/Ooi7rHWkYb3FM34TBFvcMtCAosjF9DNmRGuyxWAVnCNcxg4+6pgJhfBY+
VLhshBGrTZ2/Gm38AnBlti1pfSsrcN1lWjM3mKRdgg0g8FV1KEqiAo93esGMXI7ehqQVsBaW7LpV
nHWatiZpF2BnGxZrD033vvCjAzDhcVWrA8aFOvC2eRmtE6bkDT0veqXsuBsy/ZqmTJ8YphCaExe5
o92/i5S+WFWRVh7VkYC3asBzBzBtq4fjZyqGRCCSOfGgWNtudKNjyR5+iUe9+VUxxpF8HmMbxLFH
Wmhk4hjHeOxzvEjh5bc6oTWR0+hc9YWuwUvorIWiYeXRiBhYm1HzkhbRg+iVEDxRvotj5P1GVBl0
67y9zlFFormjHdLB+FoTXrN0myrfa8HeiTTrxiYCblxU4Zog2ijPwuwhICOsI9XyoJkkifhrqmXi
dSKbNTM+W2ygwBKB3In94WoQtQyelakH3bZLWsUi6J2IWk129VvAo4nSmJ8GYWb7xpNSxRD6uR84
6tHqlCNY1vQQAlU8x70HWc8rP/cEzW+MTlSrKQotYMuFIMGO5DfCRP2mRunkI30wwPbVkPcepwKb
ZzlVD2rt3McCh5dhUSoSvupcsVVAR1Swo1adgJdnE63WwRyBZR0ubSIMiQOx7n7HHEP0CZl1wRWb
qLGp0njpVmW4rrL8opKfdjTsillOjxIyzWzKt8lULnAlPdaOAYy1IWDJk3quZriVipcuGw+ZipIS
1JT2sb2aygHXUVIMSyUJDJKFv2m83QVlZediEhyzKIxfy0wrX8USon7q9/mj0ocy5qjpIcX3No0d
qkkxVaK8VPNV4aSfHLLyoJOWAce9DcugEqcsdEh66W8kSJXHcMyubq6vo659Mj19Oog6lFaLkDAB
+8FrfANe+GDtKsdwHn0ANKUONUHLgx3kvPohGpk+jNY09iHkFXSk3bp1kUoAbgBAZXXNsVWmx6ro
k93kJTBRvsV0tQ9OpLIfzbInEsxw2UbisQj8b1nnZtTsVJXvNXdl3nK+CSuP1XFmSzgOTVBAh2Tf
6ONKKfNhp7BxP+r+UVO+OMK7VVFdfUogkMaAKviiwMW6KxG7D4BMBxDejbKgm+YhuU0+qyBVFMvz
HtC5flKlYtM1uk+jPqaf8m1wBjt1LOwxPo6GqyyjgCAmM9YhirqUbhSMlmQbDRscoQd/BB+d9PSd
mhFW2kD4hddWG8/Iw1ut3wn/W2YuEaC5qkXnIHC0ZeyBEtcUR4qLbwxBzmUYuvewMdBg5j5cigKL
CUVz+0HGJ8N1NtZeh1Q7VE17G1dkObhJAZvcrs6oN52HoiXOOnWVYSkiwIhdC4/XdGlTldVwAIgW
rlwalksYRcaaZTBZZqUX8fnoX+gLmFCMEm+rht23htZYkAb6VgnSZBcbFDZas/7udLRNR/KDVy2N
2fUQu9llRRKxe4Sv9DmNfX0TGQkmrBJ1Ym5DOClEAdsyUC4TLZX1NIb9msCnd9Pz77URZtJoaSwi
xTa3xTMYBEzCLrzhuPJ9Xvf4iY8W16PIrlX+PWOt8rnuNJntRpQyG0/VjLu1BKpr4OFGd1i2Qdzv
a03P1opPctBAi2VFiC6IXyYBQr/TlSO++2VOvE9FoAUosmnTNtVzbGlksPe1vVL5HXgRLzCkIDRi
vFiSRvQ5d1QitUb8zo3lP4RSgk+e9dvkVocO09kKxPZbpgXZUk/o7NbwqxxBOGGRpmtDcxoIg9qW
2j95ZMSVLyOYw77WAhEJxIZKJScl8i226+y5DAlAm0C1SIXwhpe+G71wT5/ceTBNZaRbEWIBncCI
2pBtHZAg+cTAQXQwHY5gyBjmCViezEysG+XZjILPAiP42io9Yy88jK1i+GqN2Yj30aU8YDfZHqb5
r3owUTNP/ce6RoBu9le0JnQrrUcX/yfxmhqugbYHZ2XHFqkdvInGjB7rEFXAKDg1a3z0q276v+yd
R2/kQJhkfxEHZDLpruWtqqSSSuZCyDW9Tfpfv4+aAWZ3gcVi73tptNrIVJHJzPgiXmjrPCHJ7Q/w
z3PH2xhJMJvqkejNxDukRkPgECjZekph/uj62e2saQYyUUlS5vrOzeOvaQLY2iPPLyaqN1jptoXu
4ioD/BsoK3/IJNHkJssmJrZzYpRoL2ZUcL9WHltrIuaYS6dq7cM4x98FYX4y61eTA8xONCAPjTzK
13Gff9LGR0iUDMQ0JdYcubVWwhq4SrjA0gqdEYAAqdXyattx8DJk2i4byMaHwUS+Qv6MjhOepzg0
AYtYLD7NvzFzjedc7fQiezOcvkS/Cl5nUQPgcbCmnJYO2jEC+QdYqYKuT0t9TI+rr2kHo63fXTup
dlUa9CsPbunKB3e1dJRjbz1nym6GaPaJr9Gfzfo9d00SR+AHMHFoPXq2vY5zLXobkz3xan9HpDZZ
C9T4jcwH/2DZQfOadHRrRcOjyo3wrROkky0a8Mq4tZ5dX3thWULjC5tXx4CHLzu1tJOEOXzEvM1j
B0Nzb6HvEpjIq6Rp0xuh4IJmUgp+K501T6/MbBmHyn/Dlv4hxqZ5MJhVrrz4ZAdCfnY6M7ze6X2S
icaDCwbwGIa9viCQ5nxaofvml/5nCLJ+r8/AY+BEYO4CWqrDepLPnVPjdtC5X4ygw4dcBU8Ww8NF
HRI7nsbUIPlKgQTaJKKmNTzJrOvOIKbylZi0cmfjtJz88JfyL3rR7Dq+JT7Tns6FAuu3pnWJe14P
SxY28D8RcgIN92XSy3/gA1ga01Mvxl/EmJMTOuWeIl9OuNTQTVUZbPsQBjodnf62pkb7oFEV54wt
1Nf8KclqsI5hefAIPjx7cx6UpqbueyjsubgOm6LC2enrak+vzJoY/42XihmXimjJJFu1sf0pO5lp
DUgNu1sUOPYSDlzLm2JhRzOqlTVE4bMNY5V9VpcBzEjJOzohxgsvq1549m7sOoDyUEUotLr11Jbq
Kvq9X9Tuh+sjuiuq8m74LUyYTVN+jmYFKQyaObxCoX3k0/kZhEsJgm1VUn2w0uYLBztEvE4KApia
Myd8c/NfrHoLZKm0d1muX10AUJN6lb1V/5it9+6LMnrTYUwsO5oMr30saQGx+o2JvGQHxX0geoKA
UoqlDgFxrbK4wNY2he/+NTejs+/0w28A1CiU4fQ+KvOmOdaX8vLiKTc72qTbM+sRK4hr0vEtK4RD
N7oYXJaLoe2brd2/WUw6SXayKy2WXklwyqh//dlk7ijYgW4nj1OYaXiN/pkQGo4VxrJVrMczx4ra
3kGhHhpOQoOnJnHnIrJTkOlHV1uusiDS7m4rgYb14YoRpn4pfMCUlMb/lG6SrFRvjLvCH14rfCBV
qREUGifvPenqs1/x7ceOo+8sAvFDJO++C5TK0cU/DEIDQASXZtqWnhozSnJIzcWPSdNyYosW0GSH
KWgumRQiuv+l8Dh6wPsoAE9Y8//5+4+9BBAUSgDpJFPIKg/+rew1hQUZNBpnrBhfAcmrO2RPB/Tb
8OPS0rGORQFHCqvPondheOkawMQ5wdAGdKn+/cL6TLapfCTkqa+KdEJui/auwxUnMCEXRtdt2YCd
AUUweimhT1O7Q0vV/AtG2uEQdf27AXWaokBAVaZOMIwBi7Mc6zWc4P6QBDbiWCcyqqCRy/IxmFa6
A9KRe94Bnz9TvZKyNJGZ41djhC7aAoDSFBkiwxpy6ihgVUWiJF2g2mPgtMRaQqk4cVYk4miNOECL
Hg89e8s1Ntx522x/NdWgMeoluuClNMh2fvNcDXColBtxppuCDT1UgBRGp1s1Y/hYWY6NRa91cUg9
TZXzVMA+c8IvO+mSU/MTYkjk/BBfMquFiRn1ZOQNisSHNNiDjZSnoTug0cBQbmzMd6UMz4bmQ2RI
aK6w3PiCLwRnWRivgyx2QOo73hk2370IMU3PXTFPSZ9ujcpeArNkgxwm8ZNBvLm0ql+PBsmbFvsF
BDstgVWIfJf4MXUWU/eu9RqtglOuI7q6b7nAOVv8kXSYEEA8Y9KoZiMxgl9vNrcp9rwlxbLv8VDs
xroLd3qevmGbf4equG1K4+T04VdoefS/ZvJVq8+hxPLVUKUIlAIXRcxDq/OnS9uM7wD5NmA8Fnqf
Bhw/oGAGtg/Kn5Ut1Me5TXbPweSY5DHjTTQ0a+FTsl2lYkWaANscp+IazW6Xw0nZtZrYqtHFycYz
C8gt8e6WM+ACzC9e5KpcpqE9N3DrF4nnC1fxqQMZejDb6rOLp3bZRtaTpsiB07GiU2STJViU70nv
UqVsXrl3r3mbvPpmaR+8Bg/CoD9IG+mOjf3fJyKYY+yqMtlVPolRVfLgKE1j7euwFJzplYYBcfQL
7uOwdjkWdoCH+6IkTzBffm2S9ZyCkA9AKRx9zxN7n2qGYs6HjRmOxiq1D3XvpVtmCBecxMvGyuUe
cES1duYYG0qhc1Ad4EEjFd0q8uik1sf2xsLzGLUme5yMTWTmC1qQscoPa7OnUbXP6FcjsBbExWK8
lENs7IEy0MgyN7uRjPP3WvOj0bK9rD2nXRLR1DgE1g/uMLqbKKFCfMyGBiowLyRs6JZTj/vMyco6
SLOySD5OFoaN1txafL6ylMBfcKkvdYMm2HFe07y2v8kpe0/t5iLaqFm2fT+uCo19FHsZfOhFtss9
MOR6wAgYdMA3u6GafX1Ab3dobfHPvPSDD0Kj055yahEw78CuStZJw+ymczIgHemDPjXTOpjKeMnj
9a7bI9wCOzwHTvqTuTCYGNfLjaZvAUFLtuwp0QKsJguGnmQwmTjKDrKATmeo00fhCmbSb5+/K2gP
NyF+7cm7Z0OEvTpxFz0VWejlJuWgoyu2aXjJxp7sJSR1qmVghadq5YeDcYyd5suojB3COU0cwtk2
wr3GgfHRGiuVt9Zetvp7gwZ4KOhYssYJDEzbxruC5KevglUYI/6axqeHIrGwqgbo9mitaejlFDNW
4PzEb6lV3vmhHT3vQ6CUUURUzbbsHmUscIOjrdx0QYtHt6hEsymsUcdYGchVwAy5Tcz+0kD4BzmK
JRXY9HaIsvgk2Oovm1oF6PNYWTtVHgq5plB3IUcw2aNl/PRDGiKhzWcAlBGuS/voa4GDrc+FA20a
1aXnX8VW8aKXTbwmOQCm1ZpWaqD8qk+6YZka+NI1GYQXR9GX7TKFW3Ut7YB+glEmKeiB0qIRFCEn
4IrLelen0Fin9JrkFb694rfirLsYwmAXOZ271NLhUr6ETrPtB/z6YX33sNOSkEmvykvVWkUfItQK
xgopcdIp2VqZ8xI2LGgFUsgkHrivoeCXNH9lv2XD5SDM6ih9apasuqd7vKMuzgfWLUBpdbSdyDL/
1PEtV3DyKz0GGcKgKPHnRghJPxr1T1SvD7vO5CnnmYo488R6xTEO3vhaawj6OBbPhYI9izktCs4f
kfxx4/AH3dAL49sQZO06MU3eoPotsZN3YrpIxHtZ884ZsEal024t33oMA37gmlEesHXsEsxBcgAl
qd+vklDb44LeBXr+40ITH4ohX2OWO8BkgMuB5UKyU4YMb5OSavS9nB3THKqOeqxdSzqcUHsuQR0/
R11JNxl4Ylb4Tcz+hs3RE/cIjWePWK9+bZHFbCttsCTDQ2Hz4iBR0J/whMB0iIT2FfmmvWB2tynx
CUA91dkCcNU0wc7X18qosg2LmrZgkHWtGxve7cCK20kCMsXr5NX4DuUv5IWXTMKcp6opdvu78m3w
28N35Cd0FtYjRnrzSxsqppLZsoujn043npypB4YJESbJISIb0GgL9CMroXOsTT8HjfGR1w8/THQJ
LjXcPrwPHFQepEA25Ziw9yK7WGDJfzFtaz+WyT6IyBwpSI9l815U1nPPKaAv4k3KYo5JZac6LA4B
PJhQ22aZswqdAtUVvyNOaZM3FFpDUhoxOHrzxw09Ih7GtGgcWonaJr0DqeV79NWTwylE7yr+itka
nXRqNbrlFzLwNdzLjFG0ScVmfTZriqN0PSkWUw8Mn8kpGZfqqxEAoEBcFT3QVzAsd9L7tDcbFBsn
7MsafS7hTH9Huc81nys8nU83brYb5XYw3J/a799lZ6VwWNg/Frm7tsv8Uk0QzsxrSnEh7fM5P3sB
jcbjmgpot66ilV8RgJvAUweJL6gE28i517qh55kaZDrvFX2RtuMUVKSn4aKqFe0GLXvr0NJuecgp
yI/lPTFfEkrgPdJRVcF/n9Cgm5xGgqAe/pUSOFmZeC8MD8cFdRjvoUuCzfLNaW/GOoA11BavD/+p
3HxoLKgUFap267awGVrgSGGOYaD4HdHB5lFYhOUVJyktanb7VE2Z3OvZIkTjIA6djGvZz+9I+6Rm
P1Hqdv6+8cKzn6iQUzkdO5Ofr0lvXLLOZ2OKmJNX0cwAZunFcUtvUY7dotNN5sb0f03+8AUl5ANO
8KKOYLKHc5m0j6hiAFtzx3out2jxTrGF2cmyYkas+zlnxWAFkjXaajWylCy567RWLIUetzCHeOK5
ijNmHcImjugKxFNbjCeN20pQlQGglIabFEyYckq5xxZKQ2rWsvEE8qrl8acdBv1+0KtkmRHU1bj0
meNSGI95NFqIyLJP2NrMwV1MQtMQzDMEfueQRS57oBZ/fWe9BAavcv9gW8Znnn5Xfme+uCETglq1
CwEU/khxOlEjx4IyUAQ5FR1QW7SUiWjb1eBrKFegTorCSrkOc3ZaeRebGyUooo7bArlcUk9YIX5W
eDy9OoCj6oO9qa0SVEvdPliXqf3WS1Mu+6lwecqNbBtDYyO0sVj1Xfc8Cn0GUDxNJeB35SBJ6I4X
4vWGpAi5i8EOs2/ofouoTAiPNcTxxNDiE20SYo8W4CjTz+8jKlwdBM8lGYQFFODXpKFXyerlpWPR
8oxKkEr0rnoln40Qq6ugWuJs16GY3Rbmsumsp1LRIj6GkmNL0n3VYfDc2FCYpApYd/A09IWo17pS
NzdtXFYDz1k5K7o9Fxwm982YBxSgc1/FJU+IEqGegDd3p+vBtFNSZy9iht5V4qOwDHZrY1Bxpfj6
Cc9hR9RD7BLiT3xf7r889rIl9TM7ezJyHAn2LqyKcR3Fr/WolVcZ0KlXcxk2pBLblGIagg3rsCuW
kaff2eDWS6d0sOWhibADSb/bQoNRIF6CxKn2icchzPIy86IH04eyMpvr2iweurDeZGn1kvkYVEw6
LpfWmHLI68uVlvmfZTtBTDSwy3QmLqtyTLci5dNiXZOrqruj9gPYbykHGQ+Dmf30TbdSAnvipNnv
0s4vE0RPuyi3FUDbRdxNb7lKAON4+W1w+Kb0R9ehtJVEEjvenv3wh3D6m5sjYXhGr69LC0EhIDSr
5VO14VRRQQIHK2yvJIN16Lw2fINRLxd6tIllnu6MQe2Y6XPja5RZNbTNjD54lZuPpBMNLNwO+Hrs
jA2kEp+CdeemKJVgW4D0T4c9MiYESnpHHe5xT4mesyZsaVjxiPVm+zTWElicg5au9PQz5B/D3PyX
jT8WnnpHp67IKBn7QXN4EgDOvZjNt9xmY/xQZvVH3Tdcsem7xXbXHoYTlFJqTNDdNYiNFuVKrMrd
NZnPBiZ+K5KPTfZqD0wOoYSy59IrasQ6jikZpxTkLnM7lzqJoX9lukiSx8SR4GC0af9NvCSdJX/d
IaUypOSz9MEu49qLzE8Te79Ish/wZUPgPcJsHJaGgK7p9Seh20xfKQgFzPpYE/KbVLL0gmTt2AHG
T/WhnGSNe+DOLk9uotbFDOWcNTteBTX814WO6aNrm7fS8g/z56otPGOFPLJj3ZKUrbyaGMM8choO
Bs/WSPZb+E1H2oUqJ3/zBIVXuv1E9AFa3hbC5psQzol3ErjHStDjS2nKSgHqpJ01qExyTcZWsEQu
BnYmdWGtUxapupnPJzpFK8XEUacczzjkXbq5jZs7Ts+Ryt8GhI4G/t3gdKfMpjy0L15S+cyrRt5y
2Ec6vg3mIfXgXay+vczvV6sh6GbxhS/5AOpHL+xHv1EffYmqNcVdt7BbztoDNqpCTgvN3/l9v4Pn
GmNDrnm0YCRfSLR1wGYU64zVo522rzSB8HIrngDiSdjuQmusRWxPVwqr1xDuN4yz32PLVGAQq0fl
PebGHMsJ97U7buww3eZsixd9Zd2jVmzIlBz8Nj8TNzQXZaI9D3mNjwfSRIxSpTnQA4uwjrdpGt8H
bfhhqrhMM0UxGhWqZpvAvSdmTCB9NzTEnlLmBgpCfTh3apWdvFQC11Yb/hQpA9ewophxiO5ozxhc
jfovnUFendJw+8GXHwhbx3TsMDmSxYLbtNO9YJv3YldwSs6mVc/yKNtrYA/rhmtEM8ZzJI1tFIf7
Ng6fRczGWzM3UzNSZ1PufOpLiZnDtGXqUlJFXw5MlYwVCQEsTVZ78xGBGziDLLvbQYICZlE8iSJa
4xm5zRd+o5FSTlE9eKYV3UMPa7Azq1VtOm9QhY+15j3gpVqrxn1h0P5GOmsVW8OREzbLVaW/GiQV
Fvr4LzcxUQ2Zehy55ReGDaq16Hpt2Rv5ka0HZXxyL/R6mykDd6T/LFAfSvYvRSYeKCp6yOPyk/H1
uxrcnYH1aRGKbOv037nMVzljT6lNq5qNC4btg9toX5OhftpMvozCfVEhujtixE/e2M8jUFZNo0au
qe7MMT8ow7Va/0O36Deb1L+kgr+XJ5vESh6ZOe97elGSkUEr/govjy96tyUJQKC7XTGk2kRe+iV0
5sC2ecvJ4MJV/EaG2U3ATtvks9b0pzpV7xl3vZaXpzaM30TZv/eNRksTANUucXZJll0nRrBUMyBv
inpTJTyA5j6QzCPuDcnZgYtjBy/CNK4F74npuj98r4uqDynaqOGyvuhM0myen5WRXePhmfnSrz+6
D1UgHlSafKQlwzgn3qVhcIom6hUpEDU12kVMecQ79huRmKyT7mhp7ZvJTWUD2bNHI1tFzEwT/TFV
0XueAVqvBXoeB9yWxYQb7NXSrJMVRTT1RovSwY0WlQ+h4+3MjmGK3vQXcyovvagPzWQ+aBlZZMAH
XAogDZITfZbPiEu3mmfKYmIiUhgpxNVp3RRc2qyelqEvRrikfiau4AH3/hMGPG3RLIMMKdJum6Nd
zKevul5TPT45F2sUFQs45hcvH8PlfLH4Irv6ARSBehOWEGUj9CvWGVAxjqrTpZ8jWgGP8TNzxD1R
bmi4yRfBRXbpzmvyZ9gg684ETF1YJpY8iHF6eYE3v26dmxn3e4voLjaZsx+IN2vMTfgMSEDOeHPs
WY3pATda9WXq5DkexdXTqi9zCHcBpOwwm04+U1Q1TQ9Zoj6yNnrCheaFIRxJx8EM/+F7436AJFBo
JZMUQzw0Knnyl+6M0zGqz56YRa1owFFvoRzfndZYZ4l3D11uuVwuUqma7xGeqUQFZyyyLYGLkiRg
O2XWxX5oBL3xwS5xHCoKGyYb+GLwxh17Dy0uYxidFOc4nLZ+wh6JFWNNrw8HM3A5DsnuBZ4bsaau
CS+2Rn+ivBnaSFrdMV6Ybp29XCxwBxw44+wimd5lx23fTwGffTrqyA+lqXa5UXP5ITxZ8sqe93fk
730ysJ43bgbjYleY8tJ6G5iPwxS9Qgm72ZYF4Jytut4il4fLogS4F5cbTQsRqC2aRQz5b/66tPo9
6qZ3DKvwHAJxWdQCq878BTNp3JzMoiYq9E5DQAVOCBpScaWE0YvIxKbpiruzhKZ6tgxaRCgc4hwC
1ocasKMWMn+e/9GQVa+tE3Dci36FCoksZORLRPnYhhvKAE36SYv85mIpkbQBJpn3JRRIJmKeT/pE
QNjzVhMHOKL/McrwoBgjTndzaolcUaapUcwYuUtbIopoNSI3mx2gKAKBWSUavI8M5CoY6X7od7XT
XYCEIhPKvd+ry6g55zEw97gctzFeUPnWtYjY43M3RashGneu215k9B7MUmZf/Ma9+4XaSrs1M9BQ
X9gBtGfvhRHNLvDTX1+6Zz/04+VoV3tXV5+Tbz8BvF/3bbh3cxQcms35AmB7FUWNE0tkmSVbJLwl
Zu8PyEz6ymJCnqbFwUh6XkrQnuuJp9bSyR0KrRirLuMmw7qAbYAJVL6UJgrAkIn3eckM1PBmZ1W+
ZPpjLzV1sd2GaHisVweSwJ5gecQ1cbaAKoOd7w659p/Jr/9v//y/2T8xceLU/D/bP59/h0/1vxhG
//N//Jfr0zP/w9IBG+n/6dE058juf9k+Dd3+D9tkD6rj+Pwzfv637dP+D+nZtD/gF/WwO1lEjP/L
9ims/3BNixCy1HXmcDPA6f/B9mlJ638LPZFEsXBweo7AnIqt/M8W+j8F7HQADV1VFEiFVCHsbNXd
qo5O+yaAHgf05mx7LHjCxwUR+BCRphE50WP+ZHHG4J+IFCKDTwON5bm0CNZPCAqf6MwwTHRnVxbT
JtS7Z0+yoTG98LG03FvfGCf226s6pIXO73B055N8STS7WCa6UCfLrD9z5CwNj2aFFXCI2BcaDgcj
AxIDQ7O29Hc1hVZMA18n6qkYKOQnCmliJlXWY4UyyxwWhHre+8vWowlcq9C4Woa/uZq2vZtsLBgF
ooVhEkzAXbVvZmPBxk4EFP/aQdIVC1wXYkUD5iJFYlxPzh59B1867s61m0zb1mjvlIUvJu5mfrB8
q2nRs/LojOgdwPdsQ3mWk2jqowF4FVTJss02rq8+KhdWVS1P7Z9oJsI9A4YGFg7o9oNBnRJNcYeI
Ip5j0Wt8AyKgr7wLxJl5EnVyVIn9fQSJX5z/fmfUlFGRXTxT2GGAKud1xl2P1wazIT+FVCf8xcNR
aaaN72kyVjSIaJfcKoIrCltwLSqN2tp+OlGBG6/rtAG2bIFGCSYLHSpDrvn7sC386jpXcemRtzHF
GLLJi+Sz0ylxKJxOLqysC89d4b8G9Etf2LDDrg8iyNCa61/+fuHcoV1KUdw68yvzBmfnTw7F0BQC
8ugPCkbhmdiWMuPP9Lpih867HEdajPaaMcWZElWsTKswOUgIAydj7hD75vJeNlrinvrccU71iJCj
DeXR6gbnxLper1I+zypKu/A61E70EPUp5p02dYkEte2y1vHpp31+9RiOn+2EuRthxnA7BrCDW8dq
bnlN3ZpB660HDc+oX3St4Bf9IzAn//b3gbA4h/VFd4XXsaCmyn7pMnfx5+PRYYsfTb1j92yr+G0q
OSOOpDvWsTLfhkLRI2E29w6641fcZ0yDJykfOzY5B6LrA6qY3i/BhrXHkWva0QIqIGyA4e5QPoC9
l3OtR7HW9SCnGQn/j7BN0sDQ1229x7VXixuTq/HHraAH9WWLE4e0hcEA7b3oucVTD1aUZJtIePwp
hHT/Yfi0ePdG4d7G2CJWoDvhRvW2t3DzDhpKjLhf8T4/opJ2y4jGjQ93CvZll/hfnaBdTMPnR3vw
CzXb0y4kF7lxlanekolgtW+Li+UPZLF7rM4DfYvQ8/vgjjLMDIGD79odvABassle0wr0zd/fer3Y
Gi3mr5hcMqVT7fjqKON1TLTiqiSdrkOtkr3rW4ghSnU/2acGn/opmZSJj7A6plnnPaiBOVdg2B5V
7ZGL609ES0S18jm02VrEfOlUGdoaAlSHh6pWB7sTL56QBCbT4DPTGKzXgZyuhaGP5zDBriWyAXgc
N9uxKk0gqS6CQZp6w63Q+uGW04TQWliBe5V3m3j+cygy7OjhJ67//gW7bg+tE1UZq++Saef4mNTO
8GjJpif5Hh3++494L5NtoEfHiGABlSN5+Yo0mm0nt9AYB/PhOAp2kuGcZ8oY/vZd+ooL8gLsSj1a
U5u8jLio7aT/sCuyN5wf82c6eB4iqkIufx9hN4TmFKZsg7knhpHNOysQ3tRsDE5jlOiv1IGu3Nqy
nkHPtdfa8u4Yp9i12CnHFZE+NkXOAV3hNbIZZjI6y86yHoBvgV+A/xRvXMaJyaIczOjoi2cJCJi6
K9fZFI5v3Upp17BE/Oo39LZtFXenriIfb1N0RT0Fwce8UvWF94+Uf9eFW2cEvqF7xT2QmrppuZER
t6VhBPYOlcplGe1K27wEFCX8uK5xcVNd+x42rQGsxAnGV42CmQNQBpJB84erYi7GqdtK7GslOdFz
VcHBTl4lCdKjM1lsG7PMfWPPzoiNy2sR9bh3EbWKN0yrplO/4Xfzj2lENsIom3+dxv0kbONS9ll3
tzUSC3pkZPu689m3ewoTDd3E6DHWPHYiue83DgjOrpLXelQ5cWdu4Yoe0EXrZTkT1Nrf2fQZ3B12
f9QiNNFxiPIHvyg9nMktfcqBExz4luMXx6IjLkzHN+HP+SQZRLdML9pHt8vQy/TwVvWStdonqI/N
OT2JuDklldtdGZhr3OZx+1pb2oYUSA7Zs41eBlX3S+nkeNuqiJNBXSXrSOcn+vtbkkn0yLEjoPU7
CHSyp7ZTT1fLbh+NYMKv8/dn84dMAAqQX/odE1Fzdudf/n4HJpvHZWeF62bg6D04ojv+/Y55eLDE
aW+AcPIxPQQ8fYec5UmvlT3zv4mKCFGuYoSDRYZN7ppS3Ock6p+h68bW66hhTCW6cceUTEg7BSfk
BxuDTAnHNym5ftydGWTekgufAVP1blLht0+iYBemervPiohjesyDvbfY5dSOfyqpXDXyhoL6Q5nU
V+qoskeNVXaOLc/t2r8GjViIh1qxzXRw3IlQ1bFLynRpR/qt96OYzl3f2E2mb68ct/Y2BQx906ze
Ay/b4ogU66FL+p3V118swhPtG5p3CUbsTpzwXysC2edODp+SvKFsyxZAFM+HNrGdZTneoo75i+jQ
28ym4cviRMMIDsjV+XbG+JluBVbUZNlrdB2rengEnRjwm+qfT8NN29Y6WGtAhaoxrlqD4cgU3Y85
0DFIcI2iFCNCIgMMWVBhu3Njh4GAVG+Tl6F4Y4uq9VRsHHuoiBZDFAzDeEV70negYLxzt94RJ0Hr
43m3TLBBQbb2Iu9uVuLbyLRz41BgqvvDspXvFMVve8N9bAs8YnHa41QnnF1VGajByH4JWnWHa79V
Ng7JqmWsVY6/CXVjCyuljLoZXi2//O7opVp6nKPZajhmb2Co0VcM3YnEho8ULzK43Og9Ncd+538U
WP8X+U8b2VzMTQtwq1TboKWcSq8N3B24BXtkFCu1FGUMwbdIgJjpmfVIDR9Gtu8ort8maa1Q10m4
11hQIvp9weBWs0owWcZr0eg330meitbzNpSASEf/1+PJ68e7T11KKZJVGZC+FtoBSN/Fn7RDDcmT
q4nJOCVM3XVQ7tKts5GLVXvqTO0z6dWjHuh7zpGrWINe7xS7hJWYmrXhmTQZBkmtZDLcgrcJW0U+
Z6JEC89hR7sG6V9B5/hqwoO+IlRKuxkdojCnvqGSU5ImuCXreF8JSy3mEezQk/GCKHuqEoxeskLk
JDXj8awnR1JWlyqQHeNKdWL/hAujoJzShy4PBk7kvbdKJdR3qK2hT/DK0316gzznorwSBYbeJeIR
R1Hxu3nbHTG3XGcBeDk/f0i97h2P1BFL63eO5LRV2viscz+umrqPeRnNXSamU0+BCU4abkSPIDwH
MWeZe6SjR3zJZpzkywZKxaxN4zlrb2OSUcvNpDB39ZrSHzBWfm1suNTDReuSq5gC/a4X5kOiw3Aa
PBO6vxW/T5XJqZ1sa6PcYOlBCZ88gWtBdXeVme/kPHLYetZ7UKcPZusT23CZVY2YlSX3iKlV310Z
9QvVqnhpvxCV+3Bc4yt2f3gCXP0ay5hZ4p/A2Jwr95+bjV/SFifRILGDjKvJTrTXRAE9hLmFYoVP
2HTvoyF/OzwkY1SdZPmrmBkusyI7yTzcW2gpswvgO4Rsi6eKyK9VfhqFXWB/Hnl8jQy+eBZ1Uflh
x1zLPAe2rjXsijA8s2F+M/ruNWitJ2XbD27pPaYMWLDwzP6v4R3Dx7mo1EFW2pGtEVJtHf6EhknU
gguQeYUP3kNtujauF1NpX+rEPrYT3GlrYVO/g4FrVbjqShcuN2Wdc5FMwC1Mk4+0/qoZ8TUu5Yel
E1ng+WtruBiLYSo2nWoRQ0iydybZHEILeryK6+zaUYS8bScHmyk6Zp1ll8CmZgraNiQVTGNtGBDf
DVel+yET+oKrafpt3R63AvklZaPK0nQe+8AHu4jJ+GQnO7OPLioV+I6N7uqSokCFQ4xs94XmxBvZ
GRT4KQJPQ3Ruq45RRGMYWzsKVoas9N1YMQ/QCiBCNgAPh86uHFP0A+d9LBRlzX6jEOyWOB8bLq+B
R6AGHARgOU+FV6f+H4Sd13LjypJFvwgRBQ+8EiDoRHlKLb0gZOE9Cu7rZ0Ed9/SNnjMxLwoaiU5g
IStz77XBE1XtdzZ3OE0GxER6HoSG4XxE9+mDI/UHhqDJY1bpz2HIqT3qasVXIP8NZldgdNS7g+ly
SJWunPYLICej6Z9xuqOAx1HGgH6mt48euvWZrcfgasZz16TiXskfSZSgxWbW5MDrpCzKARl0g7Zs
ZjVBCjT7jZscjTnGEmKR7dAMqblTJidm7bae4j6ptqZT3tjZnAbDOooToX3K+K+dFN5p18eHWR+i
bS3yG0UhKboxnZtxdDoETSuyyiWbymhdvxb94jss/TTop1erteWBfeLBpC2MLhBVC7PBlyStNBJi
2MWXnUDvQ+gPZgzsCS6CGzqpKQXxHOBVaX51OMz71iFKduofsiIZ0OJZb5pOBHRUsfa9mgrJ8cRK
LvveYd9s8c/fNLpAxZXYd6QdBmxrHa9pnXur4K6o1Z+EZnG6bHN6fq2F8Mm5wdVyN4cs8HYuzp1U
yKZOQ+fkKpiqhM8goz86zIA3ZT0rlw6RDhkSCcBmwLV5Tj63OZ7HUnzDxgR/2yfANLIi2qqNwcY6
AikhyVho1+yJFA1czlryn+s/NxL7+ZxpC4mD6+1jgfvNIon0f/3ez92pAPUeTtCC18eDmcUbpRnx
10P+3ClCKkJjImR+fcifm8Zm8KeGYdwCycgL9ag8CRthX1pULMvjrtPNw9gSwD7TSCrHr7igmO1n
sgQ11hYIsUiHNaU/VF1/Y8BDc2j7gNkZCLOGLJoM71m9fNnp/NXoKDLkzNwW15M+jl8LCRibqopX
5OGpiL3G7VHUFtQKoKMETiPta8bHkTmx39bquZoTRnWfy1LZQY5+jrEImYg1CoCkpJkqdeHZCIC8
zgEBXQAcoJ3Kj2GGbP9zaclRRw5jY3uatOVejsL/ufPnR9z3RYA46tJkCM4HLXkrYtS+OM/2w2is
Gck2rGcimietd5Gp4XQRRoR1f2WANpok4Jg2dHf8uV6zxz/WEklHflcx89lBVoEZ2KEbDekmzYxE
jpmVI3M3qc4WrXjOjSUOFpuspAbRx6aM09fFoQk/6JHGdEFXf//Q/rlk0f+jlIr4Ek+IpJ1Byw7z
WJMulT7kqxa5YzxFSJ1m0YMTD70WPeVjdOqywsdxRUZ8+4Ez6GIn0x7Jm6lN1wW5U1lxNepok5Ty
aKi4cdLlrKtECOFnv4qUBoSZstGkgKpNKMBECIr0c4wlIccGmxQEAqu6GiVMV2tbPGGZZyd3Py6F
GdupZW97V3ltyGrcjHZ5nUzuJwijQwKedi0RTHRBZMD6tpvfSdU82SVTtuaOica5LjESoO4lc2Sj
CuUVMqpP748SHwoRQ95Gxq8qtBm96fmOLNFAjy6km9L2NBswv5Ru48f3ZaaFe12O1y5APFjeFFJ5
sHTGCf+ShWkvU+orQ6RMvFpyxBqV8752o4XpTbZqOKdUAt9GMzawod4oScbbtDmCyyZ/rJAjGlV+
NNlFOfnjPBtsDLXwWVWGHZM59hfT0dVuDLtFRJ3376FD6kabhiYMmPxWSw+66FUYOvV3Vq+pNcrR
gU12QhWHUYyOgFOy+Znc6rpm4d9MVC2mUx20cloDPof6gI5nOzk1wlV51RThpaot4Qsju0mJuWSm
dDMbpbNrjZc5DB/wM6+alvhYpbfSZGTTd7XtxWZsUjeqx0X2u6IEN5N1KQGMxXMoYX4DMvTyJKbD
GiePtbGThQ3wHukFTaqaQx81Wd2i7cTT47i95rUWIsvOmC+xyeJtDG3kK81LTNvBIV6YHdOmaLsP
o7KPvZE12zRJP9KqcHwat3Qm59HXxjNw9NeJxN2j3nFwllGL5K/e4xqM8bIClISF8znPurxODKpH
3LlTxmksd9znFKwZ+lD5mKJKsy250CMafzV5wmAm/xqt7lk15l0KoabHV79B01EFpmazMoTjoVge
cq3VfFdIcvom9JdCuTg24BQjro7xLMlsleZJJCgokvsCUmiE4KDs57shqpWD2v8Cp7NX+mdpJ0c9
rhksNQeRG/dpidhA2Or1qCKYy5uk8/BafreKju4h3AIou6kafPFFeM7DDvYQjCl6KAy8h69mYcCV
3iLdfs4ro/bLmoGmKC09GC1WNNPsg2GMr9whjF5kXX2oVnbQO+VqMiQBuE8OX0TMd9+Zg8qudsI7
1Z1cn+C6wFK7h6YTz4aZnnDpPEQaAUX5yDk6Oy0NltLWfihQxmE4eyMUEVVUQuBkpaNV7TP5Ehtu
vKsX4z1MLeaoCGu8wqweyZ99KJb6O2ah0JbmGxm8J8L+DmrnxbbVKxyRNi3Md3B17yGLgqoW346r
nntZH3FxEplTv0p0WKxTfmeUlVdX9P4HtSqCEVewDTsfvMRGe2mNKd27y/LYOepD3nhGaGz5dl0q
Md7ljvNao1f3ugRdzigRvth0zWBC7N35IgsCd6O5OpZrqYr/+LtXerwMSIz1UL+0nAJkpN4YLmmQ
AvmmOpdBtdjBnLAVTJfozKkvoNt2l6uoaswPjVNYHUo8mtqLrl5LqjdrLqHuj+jhozs0b/eWQVG2
rInDtD3MBpZ5dmtU48hbUW4m/CydqWN9Mc6JikY90e2HJrUIsJoPJvNXOr4O3Wn1ZRTufUxmceQk
2tamNhSrkHdsNBz9OW8X7xefNi5dD6lUvsm3VkTBs1TT3foRy6J+dHOSMeB8UMrHgdbHH3j+S2zn
FWUObyF+SRcMt25XYqqCbd+l7kWb1PNocaXETtkuLasn9p6DmZPSkXwMnTmfDQbQG9NUfuVJ/qIz
7mVr5frOkj21EYFX42UsK5U/S25+vkh9zqFff1N8XIoEGTbBAH7aC/Zozm1joaAeZ5duu6Jp2O9U
9h+tspnF9GxbvCktpGZXUMjRkeI0mS1nTWVfZGVXjMd4rAELMEcMZ/TG05h27WIp3sO49tUsvk1G
9T23HRZ5t7mN1J7vPfyBuar5Vmp8gG1KB3vdblcYM0QVqVdWLWgIZu41//3DUJaJ52DzABsIZz0y
aBtlvMHIgf7JucOzbKvFLHzB2PY6mQ3dHfUSxjQ4hvGbGvdJ5g+mHKqA+FA/HLHvcmyh2NAxqTB2
4rySOIovMU9QR87HsEUyxqbv2xwtsQVFAsp7vo9qnh+YhgxqiZNi1LT3wrHAWYEUmM3wbEp5GfPJ
KzrRkOTgkioCLwS54gkcJjwLi432GpVVyNmk5Upd2tF8Es4mHlSGbgtMjaYK4lxjdFhGKR069WVR
34oxfZoZwWyKLFydQ6yQDdiTaXizdCfbOGMMGWFQr5ycOjR3UNZwqLSEcZs96yjk8ZBz6zCV9N01
zK54k2bOP7bXwF1g7BVYEjEEcQPQI3PkHzS4IzptYCfqPkYWFkdAkWIInTMYciNCid7HTjDm9pqr
EgMiAMzetS3aP/d5wZ2mj/2HbEg9nYyFqEEzurFz967T6JL2+kPfTM+17l4PEbOMvFF+0bE1RYlH
Na7KfaHQorTwUGolJ7Qkmd+TeN4nC2pstnnfC8ArwHTsWZnzeTNQEXwCnAhGUrvor7uHMHmnbW/z
FVqNu9hTde2F8CpO2XnyOTkAKwqbf1ycZSDG4Pir9v3G6vohiLXqKTbktup5AUMskKa0dJUXV27R
SURgZxxfuhziarVONwcUVE2h7xpjMANMBB+UNxeywiSVkOJHcoEqks/fU9x/FGBh+sSmdnWJJQ5V
iw1kGEB9q65B6z6pLvsn2d2ARuPfe8LkACS+Gm+UKtZ9OTAI7iSsT+gcNo6NTexTLEnotFYznQaB
dDSPKvUqJuicFMswfhJASWmDRO6WCVtBg/zNWCxEyQNO2HA4l5OR+IaD0qqHckKsd8DyTPzb6g9m
BoWGxUX8Nz2KrD7bEWueW7FBy+L5YLv1m6ExToqjA5EGNLGGL2y+aLzZNxEcvkFQckFgOgdJI+jC
x2lgWvWhJNYCzAjYoqr7KpXGDJROD8BSElXzpPbMpa3EppmXJO/1aeqKAZoYhjSkTWZ6YxWo2LLZ
+ZKdQ/+fuR58FJTr6wpQGIygR4gRcxEUTdFuhqGw0K+LVQ6eUJS7yHf5xNtoeAONnWxQ1roqiPde
J0mIif226+w7NrSPcTi+4WGzN3PvbHXMxjCRwBgX9rwLe0lw3kRkRU5/S01wTMSTkW1VSb7MrKJQ
BWQQCtgcDiufriA5q5NgmGKDpjrucKYpWy3klE7JXgOecxnitBYlaO7s64VAQWz6fjGgZ7Osz9EQ
7GBsOPwS1COqSstPLYATQ5d+NozMvLFMH20cgxuNToDXYgHZYKloeWaNiYA/MObCbNe9mqiQNpNO
YYwqeuvaTuKp7fIUKdCrC4mrZHTGBPKZM/tSTB/S5iYTeZyDtNBzpmPE5MWnMcat031vkvhtx8gM
4uoEBHNfI58nohKHtkqy9lzAqq41ZfBoud/PnRv6s7qQcd2U/VZzrMIfE7GKCigmzefQ1u+MKUIy
l9AldFQHQXf5UhFO4sonmaIdj6Hn7fMhVE96u1NLuwkwHlHbPtq1ZhO1IOZjseTgUSGsMNZH8Jrz
TWbypO9TWwHsFBkiCJEOBnLiJFNbROsRnfyVsPnzYqCcsWsGbYW3mvTsscgP2TxfxWM37ot8ybe5
YR1G6Dqshi2pvzB4JMOedIzPkDtqEqNRKGcuM7pcHKJcRYTlUIZYIGNsbfEm2EA7RWa+CYk2KDtK
BGMNcBgkuahJ33qpxYZ86ZRfVQuKsQmzoK79rqlO2DwnT5At5K0oi60xA9YZVqh2mOGAHCrgo3M/
v2uIJ85EZflMz3JfFPdJNEHHRa0VymxiSMsXIxLbqkqzqzJMHkI5Ung4vLIZjVsDJnrDqHafxFmQ
Mp3c9K28Zx8bSCHcrZoyqQVXkhP7UO2W5Nhp5a1ZMlio2WdvFCe/H4fIfQ77Iz2cqjaVT7pzED2s
HRZ1T505zQA1uQk1Z/CVdEh2PN9bPNSsmpidemIDvcmoq0AfynfMdn7VpZG/xDZrrKKTTUZHxIjS
a7PUjpxC72vbOgx2iY+/J44JZfGaq0u9GVoGPmlb0myzP9D/ALeWxcrrTJ0t8exMezptW2khQ4e1
k8M8MrLV91KJupOslZsG329s2xdnFszcwxzGYIqjMQ9q3hJh8FF8YFtyUjDnMT+gHYI04pA1mofk
aPFSUdzOcrnS7ST3Ge5sRN/dFm3GqAMcr6rB8NIGgFf2ACxEZuyYWnvZArJ50J1S95oIhVye1Jgv
wohRoqJfGre6H+Jesu2I2XIO+iUJm2BZxbkGQ8fDQKaX17rjdqHnH4gOYkwIWj1Xrg2lL3ccd2c9
U64RFaD8mNprbRnoS7CHQ7yTNEdzUd6aOL04v2jon3LlaTTmg16x3Rsj0/I0l1OP+NJH5JR9lz9l
JUpKekFMHOSbYPNl1SiEkDfcDQM0BDfjP7noE5WrU8BXtzCQMo1+HjSH8VupB/NSN4hblj3O0bth
jjRAGi6WkNX0rFeWQx/JuQa3DQJOUO1pZXwG5UveWWbjxjYRQRFvZYbyBbBKsptR23KYhzQqzoCW
XugOshPpMZlaGqhwCc2idxD7wedi8mFc54P0RiztBF/t7aKANMNwWfFIVsXVoNHJ5nR7GhjSeXU3
vFuVAWffaEpfH36xttfMJ9VPtXMaL7VTwsV14WwLV56LnRMO/tjGwJ5JFpsy6t9MDjs3R8zbUMbK
hC0VTflGLzX02HXps6dzPbg7IVBWVmwTME870PgG2ML5OYTjp5dr7FFUnKZaHYJMkrSM1GRv2N13
pKa0ubJvUMQOxBFqvMHCn9ckR4AD6CJK5KHG+5yMN66pQCQmc3W2+a1kuPRAaNOViR6P6TFcxsvM
u9GG/nVO3nqzr7dYELAuCc2PLbsEjFPm2wrK7nYZxvXflN73emHtCvQ/qipvceTDr8KPZujFQ2Yg
+60XzA9DZePiqAiqj5nyCKt6DENw6Wr2Ihm/I89kIXIbdJ5pvKeSFvZi70nQYt5dVd8Mqp7W4F/B
7s6ga0vQqHwCt39eKQZBONOuG4dC4McqgBPkbxbYZ1ZO7eRq4jO0Sipaan/qW+cRAHM86OQYpuPt
PDeEMa0y5SQm0zaS25COK6wBrds5WfdJyAksr5kKOBcQFmVjnBIbtW/RZ0FjKyFYJu2hx/HKVIVB
oUg5aYfPDKbagGYF/5t+BRejFc26uoVfNvsGHQ0S3AhfcOwemgqnJSeeWPfdY8p5nPygdFcXQ7dV
OGOaE/vJGogSsvzui1Ec/lod4RW2p81An66cybmIVP1oAVrEksuoSkcRAuoel8MCcGNIO2PXniy7
odNhuA9KnMO/GbpPpF1sonLMEpo197tZ16F8rFmDpqbsKuDnQlWfFqF8ttFkHLu6OrTCJYb7CpH5
FJenLsK/X6UW/c7owdK/rDztbqt0uYtk03sAzMIpnq6nZcNXhB1XhxdEH81sM1vL7InmDJ5nwGOL
icDR4cVCGBabxuoxanbVMxhv8cvqzPtWN98rM4OOjz2YREERsKoN9r1Jg3Wnu1l6QhrVMMmh4ATN
b56tggUyA51AmwkjlY3bLjKdw1Q/Zx3x0OEaEivM5r3qhuZY1AiIQ3nb1/qa1kiJWa14uLpVcPOQ
FRhF5i7ukUjOXR1tm8bYlEp+Hc44i9Rhnm9UG3hg1LfHMGnFwVrEDY0DetjpsmtxozQsxuDgGmIi
VWB0Cfa4ng69RyAmunfIAuuPqypJw8+4YMQ2EZaRWu5OscJ8FzJf8oWmbGUzjauZfzeZ4bWCOQGv
GYeBM6TX82w9qFWoE5pXHdwRQ9cUqQ8Js6j9tBLv5j48VqalYjsqjwOD/SPUvbNiawTGT+pFpUNo
GsMSZKFQvKwc1aOmO29pTdsR31wezODGIzOzNjBp2LVgklUNiTu/qEscDnSz3TXmaulibD39W5ej
9I9ZaUpLKfy5pUMGZWuX6ZDZ1NxAs5bleIxLtzugAxEsJa85kgqSqEslYPbeenXCGIhLGK8Scds1
RcauG88rFvPBbNQbnK7bsXgPhZk95WF+l+T6u5lb274uFJqxA/nUIQEGbiDj8T7nUEBRC50cfx27
XwU3i/XZt/2z0kh3mxDKG9r4XvJKM+HtUBjV7acVFRSmrt2xD8Q+Qggq4pjjWNW4+5rowDrFbqqM
nyHDsPrqSPsKkIHTuuP8TJy+vDaS5KWuOC8XtKsThaiuvIPKzUG91x3jKFAmHfSG2nqsVgfc1oYZ
ijZjedXZDONu86w6zbaiYoqR9L9CrU22wKRfOq0NvZAWnkeF/DW2NWiTrowBJPaYaxOadk1JgSzH
GeefHRQKx+sySjysCEly0fJitdL1oiQhFb5MGUPYp5rFxl69b0MjngXVvW9j8xURHrRmbRMbVVL7
suofi8TtAf1ZMz0nU/fNGE6MzeI0pFl4nE1k9kBvLqVmQvCrDLSzmg5Fc1HKQMSsfGhJIIbr81tL
OnEPgQ2hlH1btcLYWe5iBjl0JA/hylOWUAKOS/kkRz43g+gNP7dxvIqGHq8GDtKpx0cxDMu+8fFC
zviBHWQInQmmLgsPsRtNvFEjPrm47PiWm8Xx5xL9FMSa//9tGrt3cjr++cV5fYQ/D1NTCnlWE/fl
SU3LBkwYz/LzO3VjIbT7uU4f34H7/s8zhlnNXT/Xkznmrp8/+K+Lfx7/9z0mi43mHP7PV/H7Rf5+
Rs533bL971siI0x9uzFkfrIgRP5+jT/P/vuF/DybFkNH2P954lrJKCF+nrHJrKX9/fn9fvCfW39+
/HlPwiZ6ejtwkB7c4TXCK3J0ClLAMDdqhx5GLstMUh9/LkHmrH5f+nObsywgR/5cTxFZ0VX75zd/
LkXrSv3ntg6j8wTXYP9z++9H+Ln39x//ea4/f/fXw5jKKutRI9VTLfrocFpJMGYgdvPnhTSawgTi
57H+6yLo7VZs/zwaMa5rOqh5gULE1nzIxBw4UtzwLSxBvPIjXSPX4/XHX7f9ufpzqeztKxvzPKyD
//zpz6Wfv/+59PMgf67CA+7Z+5BB82+/99dtP1fznxT2f3usn9v+7U+ArgJe6MzYW8PB/jz577f7
573BGUwX76+H+f1L//awP28lW9yj28l6Bxu4P5Jk2PuqoeDFXa/aYcIYbf3x11Ux9Xq++evuUQTp
4gSpu3ZcBKS2nz/68+Ov22C74W6bDNP78wx/Pc2fv/3rqf7t91QXuCGqzv+8WvSFzbE9Lj83//yB
UY/MAP960P+6/68n+bn6992KW9T7GU7rv34E//a6/vVhfn7xz2v9+Z2f22IUZNvR1r9kIg0PnS8y
QpUR2qYce0YfaqG3/W3Uj0nwe7kY9SfF7PJwOcdafflZFypaeMc4raoD7ik75gxO96HAsJ4ptBTZ
slm6sp7EMix7KrmmUbVj+tueZmRIJ1hM7YluXWuwxbbq7aASj8B7vtYyWmfCKR4FZK89IJ9dNg2P
8CtoOSq0NG1Aw5sJ7yrqhSiow+GmU6szYDaUZZKauSvm27kePo0wBCmCnkBPe/YezGHpAeIWzefZ
F5AhafmJcFeo4tPNp0e1djNAyYgiiqlCXNSam1kNk61WUCWRk1Os1L02ERXumTom8qEtztE6h6mw
fI9zcV2oaAEYYkNDsEoEAZTCTNFrEgB7EnYaCSNktjFnLuKO6HcNgjWvzGK7OtnPlCZsbfpMRcJO
oaM5XRTA+KISYwY+FGz1+Uz9ir0KO70bslJBmauzsg0VMBdrPwZTC0L/5aIb+aGs6zMqXYJ8O+Ol
GZtjVc35igqBZsu5nQrlKo6YSGGzjHx27BUcLaAa8oquBHuMlDagIqqOZAh1I3SmAGFvJMHY8NmZ
vU50YBw/Ypj1lhrkghLCT6vZmHfOfAOU6ruz+WCcwX1hps54dHCvojlLvSTnccpUHNW6nnbMzq60
QcSInlL2LW383AzfaUgBKQQVwQTHb0dwt63U/b7XGH8rrbNLDLgKo0E7ve5GY0tt/EQtOQVdIypI
G92nndwWEUN7dIH8rUUreacrBK5rsJhB9ClU5vni2WH22g3gSxjfF/uaLFOECJA1nEUlEaLPA6JZ
aMIavPEIXeM+c+6mxG33TseLnhY0nxFWgKMo+UcTvIfx2GMGqW+cyBGMDfgu9Ro7+1j57kPM8+10
Xo8gLbX6M5DyL0bYlMkd44HGeMWRHV5XmvxoCo20Wr5+HjLAgWRupHIx1FTPEFA/Q9w1jClGv8Ub
YnTd5BOUGuhGpuyWDBSMBdpkbcgyw9H65zDJEPODkEKzNqAeVHnBPJeFkswn5X7w5DTMx1aa6OiU
oIi68G5WiUFunPc6x8IbiehtHpQAbNJqlacuU/Uz/YT4FONRN934U1mVr9UU09eell9uAxHNIl5H
+bJdnJBaoicHXRXFapi8W3r4pfqcQ3MDJKM6+NPcK+lQfVcktQfwPDeNkn1kDVC8paEwpvGItdZ5
itcK2kzB5bQ54BJjKOmFKNXVsgJRxx7qSKKqN9FEd6Jg+irFm9kYlD1gJreyfeiy5oKYPvdcOpWW
W7+o/UBCmAEwiLCtvB+eKhHqntERh9iGoqBJM7DfgFa4cSPAXf3MuCO1471prBjPRr23QCvh4G4M
bGt5zh6pKxrhwwg4ElwK6E2Ve1VHcJnn83PkDm9h1BBmllSf6fJr0bIRmVr8IZKY2b12cbD8D7gP
TmXSq8F4InFEWIP71k/g1mlXAYe2vbSiILdC7bvM0VML6yUdCROaluchBz6g8WuFOp51gf6uX4x0
OyBp6evuKkQfQmsKHEMcW1Cxy3g/v1vQkML8MSPlV5UlcyGC3I1UgQiDZ9Cik4hJgrXbYBDWDCUi
KUmDtR39iGPCayuJOi59wy6L/qdGCIPN4lBPWLCwacGVZo8YC2p2G79PV530OmgL6AaoUfrtGLqp
t46QranwdfKssKzRccjzX+DUc191gVp2Le2Iriuea1PVPZPshXzKEj/KxsW3WkFDBlyHQGW/7ZT8
yUq1u2Fam9PPg8XUl6AlrJQIIhLts1Iywke0j67R6XK0qNwFBC9pFzhmJOUaCDovURHSOCusFJLf
LxWVwlSg6wQ08SDS5rrpZq8o56ta0ujsaFhpIDK8WAvcDuud6IEMTYpFXxNbPnMr7P0QdnQ7Yt8a
TQf87jH/kTKzMPY3YGfM3ooALh5apuqQqTEP5RXuexpbun0AfvfWJbB1J+M2dvLCN0S+j1WwBlFI
mJMcwWRZzkhEOm4cCzR0w1l3K/UUXfs4ZL6lMLtB3DejbygnsnOUD6dhwBcO006HFmbMIxolcNhM
vR8NddnZfQEz3tAImhvPWVxeykkEhpojRI+Rh8xN/pKYHGZK9ctd07IGL4qdjVk392iAHwszf5oX
WO+gUEhzXT6qyXrWKnQ1tIYLqwmsaDovjm9j5fbUDimralnnqkZGU3VMUiuGMpbRQf9CoZJYuzFR
cJegVHthav9KaMWjVcuryYKtIkYErvm+M/KXbOKYSPsu0CS1gT5cxQsiohmfm2hpamW1dpsora+3
fD8BR5n5nl036sOcWV8yWkjsK+IeIvN17qfXqGMmaOdIQh2QVX3CxLfIPkY7uejN9AIw7itlSDtE
+m4ZkoM0ikfmq0zkRHVf4yqVCaCaIQOEx+cBkxNBSrUkwzZTAU0WGF4NN3rrnO4QSWw5dDe3pQN0
feztr87oFmA5DM7JWEvAFzB+Ao+AzG3cNCVhE+HqEerLuwzA10ZFGLHFFLWbLPfwUnQAaRrGmtXE
mB6TWuSRYVaBAuDcrGjAXiX75RBBu2Fr+1VH3dRhCR8jO/XmhygwHonxl+RFHUT9DKir2RAe/+S2
yomV7yFpw3ojpc1HH12rIKArU9v16bifqjDo9h0t5I6PhUUCqUSC5WozMiZ8jWcGg9KurxNnVS8Q
RCy62fIn9wr85EMuwSwwFMKkwrcXJvJXnk/HKhtND9TMM6qQK83tb6WTe7Yc7+o+ejULxAQSOoKX
jvmL7broDzB7et1CU0s36A0vHBsZ2GEwz5QNLegxcB5bRxdXfCV3hpyXg4szuSqu8QagtsEMhGeG
r4t8tnracksOkKOLqpsc5vsGlw+fpoGeUy+iR8CLkCsxrhR9PiK9lhfYKvm+jZmqIOixcS3gMUB3
XkbDCelWvEHD+IoNxmfJhepTNIHdgVBv3XMP8sNvQrT0eYLni9G6DieQyf1zkaFOhd0LrHEBETHo
fMjwUj3bxkFQoLLypWa7mw4PO30WJqvFA3pqGFEZYiY01Buza5P7ftj2odU/coKjkrxzP8Uk5RUp
X17Xk+bmAGFWjJndnCtf0fxu5lkh/mOUr23nBtHgMNVIZu5FMge6cNsyFQGl3hCxofDloQhr0AQ2
EeMzZn0IUsGHFsvgHJwlf7Yp6mvO4HKo0YFTG88jX8+KNLc0AYpT7YZovJnclMOlSe5Vlh+/k3zX
wjBjTNhcAYD8hiBOe1xlXJ7pl7BzrhGcvKsTqpSl7Si9MQmFiRMw7j3LqDlZFIsRTTbg0NeUIJu0
Nc9ExDxRaz85FklkZgQEctGmD7pSDFtIHLx2iFUOrdnPHPkWgd5MbetOiVLa41aDdBssXD16Vkvv
1iSTkGIcrqkBL9qzIOekUfINLc/oT2althvm7sqGhN+LWY1bVTMnCiuFc6vNPtiSt9hQGfYq2a1O
b5yZ6zstsXLHmO2mAedIQQvKA12u3jHfVp3ygoLonZ1y45lZg+xVZeJvc9Ao31qovSVVdggtpoNJ
3J9q47qoheG5MWLivKAQXcwIwV3meC6mnHQxz610HwtFfjHa0V2DOJlwi+Tdn3FKb7Aabfshuk0H
w0BE0rxMbXqU5XK/6DRnhvqVgGHUqi6iMVHFl9pAMjrV4cUZEdA2IqLuxJSPVhYDuIOWQ4AQQJzC
eGXZD9a8SUrzLZUFzLlxhllsaYGhz4+awLyU8g2M+YRBbker5OzLRFDi52SBsEeMVQslCCSk6cjc
55ITZrMpirHZFmuChTEa19FE0iVW5nWTpFGOdecuM58VGAMGNjLkqgDHuhNUS0tMjAEAYBqVEYAS
xDihIK42hIMPdH5yVu/uGG7rLGNhU/STHncvQ6y/E7U+B6E2PAhiBOYeoOgc5YSMtFSEQNVJIVFm
d0thEvENySioYPEkSPqqTP/WGVdsrEl+MdT+WTc3SWNq3qyJuwR1PcgtYntdZveKy1Fim9obgctf
CfMlrILVQdfG/TATYptp6n1jukinVBdRsY51LqvM9Q+2SWL2PgKs/eRkDMa12VMRRdrq4FAHpLWn
ukh4EHf8StXmAAbupCBQbCpEf11eX9K8PMfCOg4t2U7VCv7rQa9hHm42Vr5a/lJ/U3XLNa2AX7Xx
OSNJqosl9RlY4RPr5J1dji92N34kRU9UBIEDmvqKvtP0azDDYPwJHJ5abH3LyECAg6c2HuBK3UmG
oZs5Lc4DjiWFGSU4NPclNdGfoH96DPt7aYCzctm6k18IWFnYZIvF5TmH7G6oTD6zqN9ay4RRQ9g3
NbuOAbCEHzMVcI3xog3KRbhAk6N4vsfhNvigDe6K0GUQnoYHtlq/HPfeodeOyKSw/4e989iRXMm2
7K881LhZIM2MNLKBmrhWoWXGhAhJrTW/vhfzPnRX3b6oQs97kkgV4eFO0uzYOXuvTarwYlhoYwrs
BQ6m8SVB6d9Mg31CNrYCf7lvdYh+CNdz+lThAD2ZsX/gnlzXZSi3Y2xxEusRvOE3gFUqHDrPpybA
dGk1+PyCaCZYCO9prrdDZb4aaXpy607s/ZFU85Eg4T7F9FIBBQ/69jOsoNDa8kh9gSecAgM2jU1V
yelruDGTI5W0fTQW5UkfeShkejiSjbOl3jfwfXiveSXR4LkxMSrha9iG22nCkGz04HBIREJ0Nb0U
Kkq3PkhtMCSrvCfkp8HV4sSM9lT3muRM2H2mnRuw9kjMnBotjAc8tQbX4+kD/y1exFdO8jSOCySp
QNBaDpQcvdOugaWXK4YAOSIh76SKr9LXYLzD8roNwp1M7AjT63guE/EBCAK4UQzpnCY4zZDPaJie
ElRsO6PwPMhoyyZiaM6GEK/wZjbX+bTzUtyqUxSg9WwrJl8Bo9DChxDtb1Xal6sYk92GOOpkE0Vf
hZ9eTI2miSOYzbHeLiHdNodwLFoCiBpNvrz4GiSmjvTJYna9R/j2plGz6HlcouCyYyLLr4IZ0E4X
6VecYvUd+mFXifB6DhCqVvyybpb5vTnf1KF30LcjuymP4jVO5fdI+Dth9z8gWa59D58XrO0ri9Dc
rNfPnjWep9pAyVFxii8k7PtaoStj+qeZXiUeCVFLKzwsp0tqE0RE2mG3ixAwOgybV2U5PPOMogax
SkQuA9DmOpj2fB1Avi7YJLD3rNR8woNqbCKmf89KoB0ZKv+uDb+8EVqhfEE/86izjmoT6oqNzmLd
+H60QtSBIgktpea0QMHLs4lmt6j2Ve3s5C/TEfg/5POYdUQJRfV9wYdHU1DeGWkybVolX3u4H1ZA
2M6MVosr4wUXLASPwewQ5U2BDpKc6GEgmDGCEZczLCZF/F0deLa2wPXYAyULg7vym4XXDxDzVfJC
wNVdqjipObVAtzNUSAjM17BuxGoSxbWdDo8jOoXdFEa3MShI6aEjc5nJKsawGw6BlwGb9zjJB+sd
KfW7xrncmNyYif2sQ+dBOPkGf/5VSERi0mJBIcaiqXlaAqzT7nhopPnatfaHoZGE8L6OmKp2uHFp
xsTs/3omOc0U/bHqrknzuWpYADwFfrhurV/+cnh1yRifa7QaVnFJhANXsm8+y2pctALPaVehZQiR
aw0AdUwTNHDmc7dQxXR54R1mEzeVzQS58NuPXPV3ZdjN8AFszjTdg07VGZEFEDADE0uA1N5lYskP
ZsDYzeJvCgCLoYwgdjcuPsMsPMQ2ubh4i83E/grdmj5VXZcblVrBjhR1MZXXiZOM67pKj2U/4icx
y21V2O+J1ZxqwSTWI1CGPOV2FbfyI/Tzuzqyt/wI5w7aPDSEZh4uuQH9JnGQbkTgLwZJBqGBO8P/
mXPjUSyeNRw7j0by1qNxsGdBHIZJIvog0HZm5Ua21qfu2qPwogeIOMGxyJOv1l8+7DB9m6z+Jcmx
quQSp3FT8J6j4XpKhqsijh6wULxTQrybi8xZF/3OLqe3rgSN5poLGTzzknU4FwR6CY28ufvdqRz3
I0vmRk60Zs1InFCt000I3zwsQctM9ZKlwRkV9H3mDmqlTePXHAwXswKI6OVXgiUcKMq+LQokBgNB
ZggWoyF6jdJarX8qu/y0Zfrhl6VPAV/cZUa1QsLG4uLgjvExfzggG/Nh62N7dejopQnRlTIlG4Ep
SK7RkOSoX6YBC1No+S9xjCrW7iC/zIM+RzPgRrNETG8Uwd6p8mFtrtt5BPeno2Q3B/oM++2dnM03
pOM3fea724j7lCfkBbcDOQEd8WzFFRjYYC9qIrIGIma0kZOCOF8bfn7K037eV7bc2h2kH7Y8Y0sC
hSt4ulBR9gdSgJDKoaceXSx2y5sqpXc/apo3YJo4lVPRcRfnVzJ9hiCzCdPitg7b17BH+7rcgvNE
cFZOebQLHG4UevnX2P3gac6vvm6v6dze+I1vckoQA6uTtbXj8pyq7KENxa9sdBQHvZCydij3rjdv
QwiD2z6PHlAvsA+bC/mZ5OIDp7GHdspeCU345PT7OLhte9T4QSTZQxsIAq92ealL/xflQXcMQ0oU
n0b9xXDVtkZHBUHOTkAxiQOEdNp68SQpGargkk3GpdClcc1Z82UkSG0zdxrsK0G3KC0GzvQIcTDU
0BlXZP/lNTRdgwEB3wCGlfHJuXc1df0j+VDuYZyN65JT+THIEpqYwCn7aODQCHhPTo2xLmNE9yW5
LVOTWeCf0TJX0CqZRGgOam5o7jPf2k+TVx1tw0WOP3nuGgdYdm9MxGNFkDng0PPHP/4OOmjMc8n4
ZqNTcPB1Xgr2qtbmGJ8VxG+4myAfX10VXTH4IUJL46mqIEEWOgOg6+o3hz6yhYF6pWVnHHg/u9mi
UO2UT6fPInm6cZ7ntG72PRV6PbCH9TUNyKh9KMfiHTC/S7uH3Wc2hqOyem+v/R+tJ2AvKaOhir7x
3FQ9cklUBA3eFKObWixMlPbOYH3jBuahocLOfP9DxgpsjkMLHaqS8rDIhyYSrNphWSJYEOfI0jw3
EG26B+3rz9ATmF/UKp5YhP3OJ7gvupiKjlXriRcvue6QIuARvqqWl4uWCYx0LGJxw7fBc59dBRHD
zQ8K/826n+LLbDrkQt6UMRgGlDUwWHG4Y2Q61qRSD4G+wcO4qjUhAKMN/jiA5GWnd/EyOvCMjLbh
WJ9JZRtwQUieCKih285sT12P7rEKoHMWE5I1hG481vKY94pcIpvTG/wUdOJVEtIJdfxuZemy4c6S
eiUmjHcgpG5IUHwFeEs5NMbYGmX2M0Rzc9Um7T6gvW3anJRl4LHBTkBYcFVtvdB8jSZ95QU/qKDi
s1kvXgQOnGXk5iyP8UM2PPsSW0rvckYLA+Sx4EpXY1ugEi5QZngxZ2fY9CDgx30cmdZL4rFaJ2S+
2gktFmhQ9t6KzjApIav06poz9qNjZi8NmTJbo8ZgAAX01Q7g+GcuEPhFChejyOQiEr2gzYOic0iT
Cp0mbU+Mv3PKrARLc2lUJ+Dl16OdJHuUQXyVOEtmYTvTdd5nDIkZ+QMbv2e40gd8VbMw3tqRM5xB
7KKbkxSQOA7ZQ3P/aBE9wbyrwlkM6WclaVjZ5VcSV7e1R0xqOi3uohTPiFDHNmtJeQwYTDUzzSet
k/eOJh+7TWFgNqVjlhbhkUzNpYAWv2wH/yvdymDP/65vzQzN0iCQty2jJ/+tosOCccmgdm0vGAcw
DWKoDFJoehQjdz6YFyBzNDs70/D2/XVvLAiarCu3Xm7X1PyMPZye+OOuouMXzd3AvIwbxpNBAoOj
3iCeg21ZJ91dBYAbKHfDpRkKwOTxVWDDVejo24wk4lgDbU1qqfIY90ugATtCWCmwA11kXrWM3XGU
sohpofHYRFe5Mm+8Usm9MjsyN6fiOFcxBo0k34YL+XQO2ByCQDXngX574mJpiJPx2cnxgZrtE1Mz
rn8+A5ujI+tHTXxKC9rqnFszjK9g5mW/y01Zr4cqjy6tZn5aQewHNjAa55q7GAYYsMAWuScHiFd4
0tvcXurPorXPc3+0E1bSNCqec2eWBzxnMUtYMZ1Us8yEatNYdVaGb0snNXUtqQRFR1tNhdwWxqAE
yT80AnnQOGY59nOWYhvTFuFJrlrnhNGs7IGkJGJ7YZu5yyN5k468REKsEACJ2l4rpSQquuqCv/al
dfhsfat1oOwlaGh47DfZ+Fw7vOPK5iXJA6cTEzgsa4xkHLd/sT3bQgqeXVyakueguDNpoXBHMejm
qmzDpIHyCBJhS2zyjVVOO1mxhFpLlaWZ9WwdFyV4HPQHxcF9ZRpE9YlO5XuGxTK0852HDDMMSQEg
2st0VHufCX/bx9MLOIZL2eseagJhfhnmS1A7jIhmAAJjNPOfjB+VGXwCdvBRSqfbaLc7BcxQaRx6
wqsBWNA2d8ov0ZLvjDvhtl+cuq7vPqdh7x7wKZGoUJXlqkWDuhFVdejyMyHTtF58XFM8SJBZyis1
kfZK5o44aoGzk7LC5p5TpfU1BvY7gX/9OH91eXXnlfHWtqvbuXHMUxNhLG/8d7R7fLUSDobuRx+y
1GYsWTJTKh7HGPrrgRmzg38qJly3CY1fXg14ubNqc816h6RAGXqbzu5nmACODRl7EchFpcM5R60m
KlbOtXtRsFZm40RadWMcY+lPJwcrzorgDwzNHcVsUIw7ozT2aRk9tEZq7mr3ViiDwtCcnvsRQFVj
0hUe66e2ZyLikJIoAuKFxsEDrzOmMz99cBU27a/UYUQmf0Qf3bqc9jkEsyv2/fiiBMeBDr/aKvQM
avZDXdjhTVDgSigkY4MF4t6g5y36X8Aj0HT7V0kH+VZ1X4NLQ7+MacH3gfHY0hQoROqBBM8dmh/y
iTQ/uq1pmxGAMbwbHN3rUE+QwyJ1zOL4zlAlEBobuo2eSYIvPPrXVs+ZD2oczf8y/zbl8NH2JhWL
Mxws1p59kpMrUqQfOMp9vhZzieFyMha6JtzTj7mr8BXVpZ3uQwnGc642iREfMhO2UO3L26rx4lOB
LnkNFD7gQ14RxnzmPiLPucJrE7bDcF1izVLkErsj6KyQJKmpuGGHjamC5QpTSQQTNUcHUu6muGgu
OMvo+ntxeWvO5VfcoAVpw/hBmJ6/Ditar2FhQ+iraJxgoOtucmcdZcYnvfbhDZ4101dk7Ia67hvG
bPOYf2oNH1QrjkZ1c10tzpzYMud9ANXuJlp+sem+ZYanT7//Cp/KZ2/TeSgTh3fbuI+AC0ZiQcmx
T5BA0CBKdq7hQRas+2lTVqzDfmk9xl0Ucx+YL+ToDRtLCBDv8uA6eMbU7L0EUQhUpqanXTTZsK19
DjLZMFMLreqxqI7V2Dz2upz3AgPStgemNBKSweyY6RwskGrPw4OL2MWi1JJPgcdgZCBjsMY6qOw5
eSXFVtZNd92X7n2a84HmM37V0qqvW68tV0kEkpKvRwBvEBW8rob4pvYnmvy0GXEUfgydBZNUM5aP
O+tZOpVG3fFWVrm/D0cM1gXoslrfZEzENljYkROjnPdLY9czYrVSIjkLoGUxpi3f6bGGFwSTd+Mu
yyrgYf41ULKrwOGswrEMHWwJL9ZI6MdY6KG9sqTIGb9ZcoGxaffWkvVd1SW0YRxIHBPzT8W+FKQt
JwG8mX5/G/u4xiNbEmSZZ8HOSMG/VZb7o+0e72H7PLYozVRNuaEnFLbNtETKzF8KJHwtobPGP9rh
Bp0zUn5GSBqmXqDuBqp/kjrPgyyf6gQxRcvNJZrHMWnOXo3CB5/mFp35k5XANdCe+lR9jU9eWqDl
PCHXPsEbIiB6lPnLtg+co4fk51TG45M1Y+ELSoNpe8EHoNUX3IB9FxprnCLpbvTdeDPE6SOECOam
Gic/MnLkdNNNL5ke2Mr/Fd6iQGFVWfvDvO0Emd19fQV4jMzYvDtOvX9TNgyINb2IxBqR6mi+Jzao
lyy3v+t5vFLgDahSN4QOnTEk5yvuTuLg02aXKHxayVKdMUe5ceIQS3fSYNjs5aGy26MFManLxgdj
mq2rDi2QKG22gegAlwLyuie/RSLBGcOKMApQ5d2csBnwuQny6ypETwRInltmafTc3oVq2wv6T1Z7
EjmMtvU2DRxlT4XcLdFdWsDlC1jri3rfKOvo9MTAJwCSt6lVvqVOhLVuxK4kjO/A7t4JyP5oISpz
94v9UHFdSNdY44NKds7cgKulCRnHxKkbMRM0iZ9PFCBBFC42OgxMbG0+5h7NMsInVthT3MZPXP97
/VHjl9wE9Ato09L0bzwT3yHHKjv4HpvxvhH6u0zbF3dqHphCQCGNjYAPvWXujLus8jkOKGtR7zBH
NfBcOwq8kRkSddpl5Htrw2TqrH15Livrw/IHMEs5OrFlmpW35CJxUgMWlpfHfnTOfX2a5LTXPEE5
6r2Mhdt3jFfZRT+1wIkNy3okZxxZm497vv7OdfPilQHd6Ly4qdTO8tk5WdNT+HWHTPVXI0AJvLMD
w5Nt50ZI6kxV7gIK1arU6dZebC4sPl9afDPQdLfh7F2NSNI2uaU+0yy4wywcnmAInUg6/m0ovyoB
hFG4ZxcSqvHzVtm+nWxzi2yOeHIaP13u7K1hDC5NW1a7oKnu8YFtTbvg8U/UqeZQGrQVuTUd6IHM
q1pWeIxk8TeBsQ2mhfYoc4P3DU5ROXRxKG85hDnB1pgGLBChd6azsR6bfNkHI2s76vwxLOtb2cnN
CNSBHyPaDPhoNy7d8nVNz88BmLuqGJevowmGnpbJJXaqO7LN8OqOJROrkSHGmJG3RopT1RoASsqb
djYtqM39DtcEeLWEoqxsDkUO6qOjJxzlkHdasuTccL6K4Fev/bDKt2bZngI3PvoBAVfgIs4WAMYt
/JqXiMNiSuQLYFxKAIJlDIuiHwDEV8BAr4oBK3iBEW2MSbw7bXWjzPaQeem0bS3q3bTFHUJdbazz
tIC1Pdy2gfwo1TmQrJpjNJBKLH48NA6FsiFW9t63ntp3ml+qcp+ZoOzHPGBWkpwlh9IwoIwYA3Gj
4/GGhPObiKAJ0RGzGqTZzqI94GTO7Sgww9GeqvdlZZ7gyoA2q8VLM8K7qWiYkkiJdqiP117uXOez
fPBlfK9YU3YuUY9JPe+90iLRFh6xG6+7ggGZAzIpjulGYoGLsUiIapQbZJT8yQ0odkp0MQ08Y7PN
jlEBqrq3drptqUpoNnr5iATASC9qrL/8uP9KyA71Y7Jlq3uS6DoemgkrTPGK7v4rGu3vri+2ZGps
pJmWe9MYmZeRGGVVnNqd8IOWLAN7DGQ0z4wbWcyPoa2fYz0eTCGPmDKrjdGKS0QQMXhZNDodG6Ld
4LW9/KCl3hIpz4bR1OveUzubkLzWHD6QrN+myYeSC+CAXKQkvcMSJrh+BEP63qYGfYDVyXryiho1
kvcr7JC2M+m8GGASCDMGFBhk48XO3Ae8VjS4M/fJrPtL5xc3v1H+/z/14D+lHtimEL8/qs/xfwbf
xea9ff+v77yN2un6Pfv+x9+ev+sMD9u/5B788TX/nXugrb+D3wQ5J00LorwtiR3479wDLf/OtdWm
dhifmmQb8Eo5wsHwH39T9t+BAijLVbY2JaqF/x17oMTftfAsj3+xSUWwlf5/iT0gPqEs0iko8uPX
P/5mC8+2Lc/T/IDgmZUyFf/++X4f5UHzj79Z/8PFzT1HBeSVwPE+3W6JFrhDbTviZq3kH8kZf3ww
t3981/9iTnZbRHnLl8vlm/3Ti6GdtiTvlDQHSVoDjtt/fTG/6yshi8AndNtKdsJdSqYe/ZiFHnBb
Accyv5rGPHYJj8tEZIz7WhnjMc1QXEV99kaH41SkzODrAcEtOlMil4iYUQmLgZtHT/SvH0sGVWvH
keeIftCmFNWw6WoGxgpRxjhqaPR2dCkC9zA01A8GjREOzPXtP90Bf/FGtf6LN2o7pmtyoLYQB/3p
Uw0dxFQycb3DFCASaKmzZewmmy4CI4vxPLEQM9gIIREU/qSRPJRL6ynKmcH5S3Bn2QJZzA6hmf1k
KrukaT9sXEI5UcTY2yQXGeEroNtEAcinaMjHzGjsdRi8xT7pUoKzXHkkWbABAaqwz7cS/kdylcaE
y5sS4EUhGbCYBQqe+DlajELpjL4RCxqufibr5lql6L9JvKEagd1uK37stuccOmgTDW5ioPQP2tep
ogsTBtUhdK2nnO2S+RcMd7qOhxiZPMHAkjhkHf1Y8XTIy+EWbyyAnEYmGwFyY/4mhfA2MYMfpiCI
v5LooexoOAwjEetF424mlRBCu4iTkOz2oGfXmYP26z9cq+Wm+/NNqRXXyaZVyxP6p5vSrFUps3b2
oPQbLuu9/xjL5M0jM7dHfolWFDthnUODDxQzP1x5xDejvUXrdmgM4l59gG9INA9BIl3IWqF5qLWz
9SEKbUQ0nLBtOlu7cl/HBu2A4NC2MvsJhX+coYAK9tSUxF2nLR2a6c566U1EkwKBkx2TLFRGnPgq
LTnmF9z3VW9s62HwtrPyPtJQjSdZV6/w6C4AFYi9i+wYxSZNMTs5Z6JcHHu3WcGNp0emgVN/iSwE
9nZ+6zcTJsQTiWvHSTgbYaXXsW/ccIS42Hqd4qCTZtOvESExfxYOVBuuosopT0PXuzOJlFz509LK
j+Mbwpk2GjLX2CQ/lAwnLtR95nHH/Ifr9BeXyeUIZhEho7QjzH9dO4CCdOQHDd4hkiVqe5OzrBvY
E5BUeJriAQze679/QeuvHmLiaqStXNsls+VPN4YNyInTMq8oRypyx7mdXYbKankYyEZ6Ybh0DSWG
CauLdmNasJ1oFPFuCjw1OROHKPhpLDppBKB2v/79z/ZX96xnanc54rPESPaNf1616bDneWakyB7E
xWsofX7H7bKT0RW1tU35BIw0n7P/cA3+4mWVaSlpa1dCzlZ/ugYe42c3HQz3gNT4B433o1myHrhF
/NNUACMD0nQT2iP//r1a5vJt//SE2oK/1s6yTf1fexSJ8oLwC8c9mC1KmCi4CQZ0oOGQXvzSJFel
JCZO9YhFFWpF/ZigRVhVoyBvAbq4ZXm40bFWeGxLPHbZlRMX5ypmkfHNBN0G34a09v3kIZfJ4wnZ
k4kNpEydZINZ+VYtaOV0il7y2rjLlXPKe+6CSQfpJnGKbcXrbtMRLT+4mV1cDi335q0jC3y7DrV7
kmZHz2EDCOQ5NwtM22/BxLRJ5wGDuRAwpmZwXBW41hy3/mzRjZQJzvIOHoS/wLx90KgIVd7agROU
zU82JDrZJBW8ah+FKNWy+hnhKVo+7PQ4ajHtZmhuE/hhqN8cdCzTsvCk43whsHpLSxQTz8Rl48Bl
OIQwRozr1jKdHmVfPJEMwf9la115uHOIV0/XldGbqy7yHoE184N5fLh2JV+daYaTvewOk8b7U0He
EB7DnZAse4IFOPaQUqBIHFha8//hjhDqT1FNjKGILrC4EYV2Hc+zl2f3n8oWX/hpF871eAgWdc8g
d3He36AvnveGzwSl9+6wHxEKaZVXUiLwDVt9NQ+zwfA6OE6j8jb9Nu1duYwnoRe65sFyByBmGaqo
DBEDJMKeOQyakA4cjWF2qC2F9dTFjYWWPmEus+tY0DdtF8M5Ur3HaAlNDhzDSKPLnRg4MR0Wa9sl
TyRLW7R22uZ4odeNnF12EDRZYTb9tLlz0iIyN8r2PkieqrHIe8WisAEVgwqw3YtE1Ve017/oPCLw
9KdHNKDIMF0bNBBNZ/RW5fwgzRCtUn7vVu4ifqyR2BWwXkpLvHpdOuyE0jv027hjOEFsW7wltotO
f+4osQICOdrZYqRl0XzJ0TqFvfFCm5K5VDjt3Uw+0Y355UNpRZBmE6MMcTZLo4c4RkdRIQFzfGOD
RQxqHQ08pzGuqxlPHRkkm77Vd7xus/a1dwi6mvGcO62qcHiQcXmgW751zSwCWzpc1Rgq8TZqvDh8
VOq5HVIa7VV/Txb7D+NhWhwoFfKSWAEMgfHG0fzc8IDvQgrrNQFFNEMJn0hoFK/TWfC14YQ5mV48
orINn9WGviEDc2MRsTKJ2yLaOxp0ZEty78cx407ma9f0qt8pzSCfA6uP24kAc4R9O2UBw+IYScwV
A3k3rE5d4GBvbBZG2Bzl6yQGIR5LchS1t1BtuSWiEiouChRcADHSV0l4EzzmGPJkIhio2OaxXDZn
GZFznYbt1lXknydW9kqPhFz7KnxmSvcQ29U5ihn7OaFYVwmkJ1B9hwyARVpJLAvlbiAFIlTcDBMe
FFMXHUXumHDbHSqTQ7nvFt1aTN6dFzhwHYz+gUaLt6YR/JTxuIIFlXfhoI1j3yRnC9AVWriTk/Bt
2EqcfemrZ7uySVIij6CxQoNliFx5k92lGitWQRGQ6xWiU7SBzxXRU56M59jqG/RUpgQVXz6NAkHb
7KX0NsZCrrLO2msscQeVsJeGCZhw5IbjjuE5IA3kWjkA7WGCU9uT4Qnv4DyH8mbqu21pGO8ZIE6K
1hW7DTQGKaieCF9cWX7/qxf5fWBy/bPaNM8kn50abR5FT4VqU60Udpnt8s54ILoZIVnOEquC/IDa
fZ3G0V285PYSN3/fINokBwQLgTIEwrElM8LiqUaHfJiSiFb5amRYw8xwTMCr+xNYvSG+SuIldD3b
V1Xxi9RhIhwjgSwHbQqoXTRpYyrfvfbkh90XjenhWA88x95ItCMIkbSqHnLXPt7tBi+8goBN693I
r4BAwYJvN6UOn5MMjq1GJ9GbPjakkjCnc+dUv9qqeyRj+42GWVLNp4qIz1XkFSDrJk2ToM7j9ayH
l9S2N13rU3S3e6Tt1/PYMhXPYSjGSHWQvxQkJ2VPddojWki998St0IYn40NKp36VITxyELotiq5+
l7LU5wZ4Z2Li583Uk/wZJEQIJ6O1Bx+fYJhrULOklz73H2mJrIexmBnAIFMqRfqLDiTXXT2X5pBh
bY2KlQEhFGnK8OIJdhMjNpO70vDygy4IhvKs6g79urErOB0grzwYY4sTY1r7nBtRIUzIEYRDj11B
DON7opBvUDjK/r7CkRovYtuyEAhbVfuEDfLOACKSyDbe5JAtYsC2q9Z1tzgrUGHO+okcn/w45xlx
zWPEGjk3Jfp3/BF0c45uG6YEkmP+xf387kePSHTb9TCxaIbyLg+QC4ArWjly344qRJUP5q9iJY1r
55QsRCMyYVrCAD1adQnkGQIHN7ZWeotOWFJKoksfhqfSQ8bZiA7Q9NydaLVB0GK7nQyw4VyrxJs+
jOiNp7zZ+vEQb2zPe+4a727E1LQKvOSpKeu9Gi0uP5loqzuzzoKj02T7pIr0VoZTsQnLCrQL/FMz
My+my8mPOpIxWUdfdZavpUcAjULHgSgGT+0qjfrubDs5yrLgUwLGSoPPTGGEyCq0IVRTT+BeonWb
lmg27eEk/ObFNLxPP4sOTokKbPKNZzAWw0pbxYazfl9tizE5dKZ6RY30mLG8EOjh3tBSA6mtSdvt
vU0ycIxMUiKq9E8cC3SYbs0P2hcvw6Ix1ehDhjy8LmT46gevKEzSnDatmShm69LbW+UICS0Uh99f
O6BephPb7RrIyNOIpkB6lAaDZU/gu9dM8ZgNBcNL6AyoLA0yFPsYb2GtFSOibn4yuhTHWh8eci9N
NyP/nmN1mtrkx+4dJKQpgUWAJF+KeUnYMO2tqJS1NVVzmlnj6EWYeE5d9zzWHtReXozcMh61IH0O
S1xAVQkaqAqeQsFxTS4BScOv1ihoFetXEVj2q1HfIeG5Z0ZYbxkq4OY1Zm894GlDrp9lv5LC2GOL
3wxTHEMAdcetXTIoMTzrO4zN+tRN7wRe3w6DAYyELsLRKMfXVgeXNvTBBOKoyQ0SdG3jaSJNBU88
GL+hRGRLwQNiaFYbtoEUcIy6TUqMi0vWKyofg5Nro3a+Y5u0TcNmOQDWf/xiz4xKVJExk3PsO8rV
eVdIELNugpCmmw36OjTS0e4ilePtdqeRcDiCLfnd//klWBoUWUy6j9n1w2rU/nzqUUrC/HX3KM3w
+KYmAQ8V9Xc7F9fTmMwnaAHzKc7ImfLSGbbI8i3dVuh9hxCqsoODcr1z4JJOCGzrmkDgmrUzf67d
DNZjTe5B5At2joHpbqjDapXE1r6T4qq0zSt4rxsi2EkXa8VVLBBCJdkTtzjbrkowogTgurqAasRm
slwZ4JKQ/55nl4FSgyoXMeV3V0e3w5xJGtn5t22lV5o80IizxzwRRumPV5RJI5r/8HYomqe8SR6q
JDoTQfldD+M5Elg3XfHuds6bOsFzfE16r2WGVHyLNLgVLZIlMWQcfzDAx/gjqDKu+s5hX++exg4f
Xd2d+2opU1S4ic2ZrY9mGMJltIrklxhTwmLa8ipzBGuq9LI3zn3TyTa7CQYjFoMeixhWLSvLEATw
uIpcHXuUkKeS0cFCWOkWdIojsDvZXfHsUAnhaAqYAHOhye45g3so1kYEkGwBxZ1+/5IPgPvNKLmm
7oYdZ3DLzh3LWDrYe5o0cDzMBKJ1lNXOqqqLxzhpGfJTq/y+ur9/9/teIZDV2kSTT50tgy7c+xac
LRJtstPv37mqk7R5HIxOoYfOz3t0BGg+O5s/RJFZqM7CI+AwcPF0f4Y+fybqep8vDQ0zTn7i3n/k
wHSA7YXxK7fxhAZPHkO3/eR4i1jbPkQju1uOgHSFhY4kAvo76DM4uPZEavEQHH/jOhlYtMzcOawr
MGcGzIKtLZhHT8Pxdw+zjRePIUPQAKGUS97iilCk3Vx3r5zaKI9MsoOc+cohASPmHyTr5hYyv7X2
+XjqNv7pFQ25xds19jHDkpo30AoYiSUBPMHMFElRYp40x0sS3XgQyU7cVs5PsmzrS+vv9yHRR0VV
OohHFF4jt1AWygaO3HPP97YiTGZZ3x5x87ibcXm5yJdPljVtPVLpOL24DHRpcyH5fqzM9I2kIepa
OGUrM40/SXz/USM82jY9OiPvL66vQ9OQ6yFA7iZMk2DV1ryPhUuPDa0gYrobA3DlyivYXZ3Qytdo
48wtUXuAeqFAjsG866AE9q01byzHCzeOuPUR7rA9U8LFUfnutv6DXecALRWJ3jI56LR7z5wJn3gv
joTkMayPLimhqCQoCmSVuViHDo4wTT8VllrBCWq5YzANOptq6WM6M1Ed4e5/sXcmu5Er6xF+Fb8A
r8nkDBheqOZJUmlubQhJreY8ZJJMDk/vj7rXPjYMw/Dei1Pobp1uDUUyM+OP+EJbqAeQtBqcTiMB
7CldxWbgIiMgRzOAw19QmcVhdLnH+0VWHGpg79EwXjuf8ZSHIlAN06mxYvbrGqHCy9rXKGh2mBU4
iJr1i4VFk/EczJQsH06Kegzyeqzag3I2tc2mCc29WpfKB6Zp8EV5Rnc/anplTr3Fzf3z9iQ8adIE
eokXZe8db8RGz9WLMFnKMpTBwa3v6B2qqLadh6VE6WF2Rrwsc8Ptkdu3hh1gc0M4SSW76SAMHozF
XT5Cy1x1/FT8DBWDcfyvtE+vBi0Vf7/q8jEhOmjCyh7ZnQwjxVyW+Wee2T8k+u9CSK64eGb8T1xe
+GkWfRGUxFORUfiHgYSUsLEU7rWHwCVwwKeyk+VIvSgx2PivSjGAbpaUFElphKTv1DBvK+cx0Xj+
loKmnx9pmoH3BDywCJUMSJb5cboUAIZPdQ5+nQp1d9bJ2S8XHdegIcFrYU9wgW+GjjqGcbzNmL1j
QeUsV6YOQ3uzELR1zR1DOOtSNBjLERtuXBYKskXL4tbxvv6I2xViHMr2cADaQ7cACo/hldWmxjVC
drdcGrmyjQD+AYvXSfdWB5OlmHJko9I99N0AKWbK3mMHFcYyztpClFBZfSxK5yEKsB8h37McJ/5J
DlayYSYOn1gT0S0p76UAotuH0WPStukuiWZuWnzxHL+qvgbIm9X5thg4KczheLDS6aAM940Oqj+c
CkieVNGxi/PPIc71AbBphpt6/lOawEm5gN0EYc0I8/d0IECtIo7HFZ8kRzfDqncdGn9X2qhzJrDf
1eymADPBqi8XHvoFSfP89DOTKYzsD/IKb/MQPKWFuKUC7UreQGzYQLVF2W18Yu8kbPKbn2tsdogd
4oDDwwDOMNVKbHC5XtvW4SRQ53/MmSdtry42j0oKN0qxjiYiaPiZTgJ73xrB3izxBwqCfKMu1gDb
0NWM5jDl2IIpvccNXrdfpEEui4ob5edOEmnU8atZclOPHsmupQIi1O2io7ELJrV98CI3WU/cz3yH
7bekGHMFvvTkMjXmVGJb+8xBIA0J7oPg57mSzBb6A6O2Mta0r4VNtBnSh9wbP5TUR5bYdQTelwP/
Ut8MmRXFEFcSu8SRYw4862gnOuMuxrxRp4da7pUpaAivse4Mu7gBDcqk4DV1uqsJEbtGkbJEFtNT
hV3G59gBkTvh/XjxOqpQelDT68H7payCQUcxPXtQXq3S/9CB8aW6mlIHy3Dwwc5baR88i21hmqVI
Ua69UpxvGpG9NkRxMU2M7xjOjZsWcrG2i3NeWpxrKgvDwhII0l67JPL2bieepKpW4OtvTUlR4JRS
dEl7RVGm5znMvJuoUPtQmfFJ1t6n1Rdv9LCfyxRferiQG7KC69FfwAwmrngrdd+saI63Q0vVUejI
HZItGNKZBo0FMe90vWYnnNenkfqFo9ddUwc9EwzqfprLaSNc+zuahQyoWZHUE1t8qRFT/uPPS2zK
HoPwf/z+x98M7ONotHVwUtJSO9uIHxRfwdEqi2nlOzxD9GhMpxaOAM8SuYa6gyA6m+aRNoAJmAcm
5+PP78MEh7BNsi7HqI66aFfniIEs6ICKWZ0PvQZPTpKKeFMNJh5UOlonw7aOXZ6Tr2DFtI6NG4vj
z69+XoB8MTFl7d4U3SSOPy9RXySccTHIdElu//3Pfj4wJ+kZzX/cxBk6oaqBt8X2Y9zb+IzXMZCq
kjsvXyr6kEX2VcR8EsmUo3G7mNoDmnwWg2/Nqn3zQ5H668UNSfbbTk99NyXeULjV8UcI/n9Twv9m
SmD8xWzmn//1X/4HU8Lrd9v900uqYoxFH//FmvD3v/nv1gQfKwGGhCAkdBFakDn+w5oQiL95LsN6
piKOJ/gf+NC/WxPMvy1eBsZPPqaGwPOZPrXY73Et2P7fMCZ4y6gmNJmpeuH/xZsg3P8+g7ORcRcP
hG9ZxIWsxb7wn3R+EM8Dzkkw7rjyqM4W9XepyX+LpZDSB1I32OQUigabG5aej44b6EAULKch6laT
R10aAHrNQT0mujJnq6rKI2zqJY+nAT6d539gc77rR5Ol2Bsj2CMxwX/oLLsiS0gfxNEl9U7NNHvr
yQTDO4UrFZP37oXKGfHOrwOxPpdu2h6Bs5/3Qc+IxI+bPY26FB3UuUQJCze6s9ezBAUQjPD4HDi8
esILLqrhw48TSkqDYZt5S1VLNJ50XFDkyio9L51ZcSLvGF8BuAgZOpC5pHT9ZiiEdQiTNtlVUXUx
aove2kx7G0s89glyug3QfMug51KY9nxP1NPYlJPncPuzfW67TDF9Z3TUdE24GW2a51wrKXdOQP61
jjlXEENjeiTGx7xfKO7k/anBQF2GhS/6DzUVDgp6N7FZpKWiED4VEeyz+nHYUKV64Yjakzv0jbUn
kWgtY8wWpy5+cCIQvE/I4dCn0cuQikQTb5N5Ghk+BWQ7W0QooMlgdNgtue0F1OGNtS8b8dR0mrxn
YjxZwoII0b54yXB1HfxUMISkh5dS0a0EUaFOX+cfAXTCRELdJM3gVIty/A2fWTw/HKb5upnAAtj0
YOYTHOIuOCwftQu2n13iY2Jo34eMnJRbwSbtypASI8u57VK1hLsgHcGIOtnjiHvSqpCsE4umQu84
xCSXqfQ8xrVbnAJTX8DovaV1m5/nSQRrMVoUAtlYOSV74VQYbODrpsNO4Vg76q3wuQVuv6ZVptux
793SxZ7flHTtbJDQmXG7JZ3r0qdtKC3k28y6C/K2833FBRcjqQXUAzWAiVb0i6zqScQ7PJkULY1f
0B2fTFE2S6EotAmsIEKx9Eem/cCA6JxH7hXB967O6U6Sw7sTF/4St3yTTaLuVMGylc5sWmzOHjkO
ITcdiWLg890Y8GpSZXk3I3Pwc+sCaKTkDg+ktcOdO/OTlMdW/6Tkw509Ye7AnJlAHTYwOsfRpuz7
V1EwIY0j5GpIf4zBfG6zsWFMw5GmUdE5YuyqBW1fvlR3pLQvEXByq8URUzOoxoRes2XwaYtIk8e8
pfV3mkOcC/S/4Vq97ZxSXnxa7HTXDc/JkyOaB3LzREgX5kJF8qaZf2ddSWckRAI3kLdM2BDCTO5F
B720LxQjfc3uc5rVsKmRf98G9z4C7rEPRwBZem5taD/+PtHEmfK3LHtAJEtv+qFZayZ7G9tyb31F
5XgaQ7ObXitr/J4M7QO7d2+lNx4ItQCJtCTKG+bnOUceTUYNAj9Ba6tdco0B6XHVM2IbwNgVodx5
UXxVFPrSIH1tNSUd8IYVFGouvFu/qkmm5569Eg0aFdIydvuZQ2lMYfEqdFG7AXbszfYjnGYXDtjH
OPblGpPaeorND3Ne3qB4TtgtOls/6nc+6j6VXm28NwISzxBuvnphsmmmoXJXqPkgRSjOxcDZxbSj
h1GG0XNS0vldPJaJhNeZVh9TnzhrVNoYuKzHN1Mn301joqMPNm5SNN7C9u/sONLHMRlefHKjR8YD
kZcRMUWgWAJ0aZ4EV81WO290ya59XoxG1CJCBCQ0kyQuNtzuzPb828v+pIb3Uswk/8sp7Di7iu8B
1sJQmiTkPGyfhmuCXyiBrLZfcWoPt7bLaLAu2KLpklIT4Vm02XwyEILjhyS2Dm0eWJ1NIjtQ66Dh
ySTreTfWGs8rEPUrNmafA0dnIGw2KceeRKXlLmIi5nWqvdGwZm4caZ5zn+xUbtMTwcg+CdlWJ84z
EKGM1Fcj1212mOYiPUaI/EFdiI3NrIImAYMjm2VuEyyepu33F1nGzzQrE6m9G/SwIzpFLC6r4rVm
lYxUJK5laEL34eQhm3KgGM/QawuFiRlQa4QoGxR2Q4lYzvUjh7y8BBNJR1EwVY+QuaYV3IgMgGX4
7oW+3pd/wqJ7y4KlkbTgnDU1nBTJSRNpRMq9K0xIDx42opHHS9f0DMSXlG1nB+sUCBz9euyPvQa/
UygT+pLY0lO0dM8ommCszbWTooDjxY9yM9/5Rmzd6gQDm2JZG0p5b+Mpua8tolz4zjzHr+jOBSfu
JUyfZx8MXFc1uNW6+px6zaXlEO4Zdw7htCzxNDkfYDe1Non1ho9pa9i4noBBGb3JSzGUByPz9glm
bTfzN1bXP86+fHY5aOcRF0qcv9JlFhCsZzRFZvtojXI7YFMjfS1HJt/2Dq4pES5myZJB/F63B56r
cjsZ7ZGus7sARfuaB6cGM78tfXUbDowL6zmg9dPn/1NzuJ2wK2DWnq5RLxWN0sTmJhS5dJTBllvt
vVHDQ99NxqGNuf5DcoRlw4XJnmPYo1N3q3myj0y6BJs0vPU1VVa0SdQ5nPgKFaweyPLRiV67Tr+V
Y/0t+8lbeZL2PIvRs9KO2qbuYNFUAT4nnyglaBNS/faT6oN8qx3nIWYDkhZMv/uQFrWlhC3sQS0w
OjpEE8FYxg8rm+UoJY2z1iaBb8vTF58mFpHuo3lETuOgDvp/75LOvzPpn14ONO/S99ttahn53tQy
4ccCebOOgK2X4j2J0t3AgEOD0grDdnz1FMAsIcsnK/dfXZJE/MMr71gPjEPtBtlDdpXYe2EHrTRe
3PcWXSxj+uEa8/DGQfKrRjPcKZBNtrBPnhxg5wX8xJYj040twmcNi8lPA++M6wqgZDxYmAwg6seu
IGHKvgty6wcVix3iOJhCyZzP5XC6Mgz9UE4dJBE9r2ERx+CACfPP8jDFYUeDBI712dfPMiSgPWc8
uVqiTsAyOL75RPMuACbbG+Zsovnk+GlTJ4NO63skzdMxO85TdyjT5JpajXvKG/ej0ana0AJ2TQ1O
sG688ub4jZwdT0T57ikDB1QH9DKJCDzFnCsjisT2UIkurYOilBTztYCdR6l3xlAmsP6UJTMMx9PY
RWZ8a2yfFkpAdiA8tCmCDPNE9IpBP9wqkW193ucDu5XiHFgjWySedYg/alsC2Nx0LXxebHn1Ks31
tJULqFUpYMw+TcH+Z5Y3DHAG/PU0JxaQiAyaD1daQCLDj/rZxuLdEbV3aI30rmAVPVll6KzhNsgb
4w73FHCrYaamd6oeIikp+mjR7PrsgdCorJNr5OTlpqN3nt5Fhy5nVOiVNdNk1dTlkz+QN22d61TR
TUuIezVJ094quqnqUVe3HXsfBj0HFeJPMQdUSFcsD/cMKWFeTg39g2vSejHW6urb7jkouwtEbcAX
euz3heGxvESoY47RtqyyM/mSUdPO5TW0arWz+gXf+pUtL3u7FncBXitrRUTkvq/QAgbLwMhFLJ3A
tnzKO3Jllc76i1UAHG5tI+Du5uftAzsgJHsfh+O4czSzHJBjbMsVyfIAntXcldNJGxmtgMySiQPG
+HqWmpJMYPE1/vCMwTaDlPHu6oMvSVvY/Ysy260Brv88O4ImxwDuLt/zzbB0t1iNIkVGpA6JFzCj
q4iE8lz1rZC9mQHmnbkNAy/Dz+8yZBg21r18l6BnIcPQ3z1HM+uaES+dlhKOeTS8OKm/m+EG4kxA
e0K/fkOl+NII0BHx87s20d+93ZJRcjw00dK9B4TpnN2eJwphyrEE4QfS3QLNwYe4/uoIYKk3pJ+t
rU9mwDWacwOQ0RCfSXE2SpdPZdQp1hL5OrnTt5D5Q5sx6GLHCnxpFOf2Qt53V0kgYxaM3hoREU1U
kY/FDeybyWeck15hJ/JetuoQeBPr3r3KaFTrmw9OUVdPTy8DbBCTuPxaiFNZSODRA1SHClBFOocP
pY53boSTl9k0XUSM1eKCGcqD14QP7hh/BEHMT5iwD7G+Al82kOGPyOgPobLwXlswWUgUOsNF5MXS
OgktRtcY4YOjWfiHtFwgs5QnuczyvNbbe1HyGVrP4wzgitObHptfTcs42QufHR/W02LCCZ+iKfxi
9/nL1zxDnMhcGc0vQbE5MW4FnzpjaQlM1Luoup87Hn9+dD9TT14lzUtq6E1jDCiJ7T3DZ00szX9w
M+hfCdEp06IEKclgmI4UEOKibmN6IPmnsqK8Ng7EGs9GJANXxYRlkZbGO9dLzs2g7sFwvFWq3mf4
7pidHquIJ7QRbQqXUr0qvq1dxjgWZqIbngsjP00uR7C2RJOutUlCVap9AS2XRdv9zDXE1voyGwFT
KZk/hY59yRp1N/nGPebBTev9oud5g7B1jklq+62xbpikzE2Tnt9UWmVbyzafksrc0yX2aVqHqBbA
EDLnblTOu6ybJ7MVl1hGt6QVBAHLoPEXA+w7YAD2e9L97MvwzP6XcUwy4it3+q9RetuJLU5OnR2e
VUycI0sBGwEM1pKtnZdVt77oN2WbfIXueC2o67OijGOf8O/dwFvbjX5KU1xgJaLB8tZUGM9AFG5L
pFKm1DXJY0PIx6yO8zUVWTf+SMJSBLj6jfI41uJIMHOfkOlijvIaQKOAYx29MokG6cozGPVd1c4u
jJOnqLnoofnwKQWtBDkp7WFddXFxTeE9yKaXWBPRa/UmjPCzke5GBnlmW/GCeoE/puP0bCTRfe7p
bZyl1MZox318aLxEnUBT9Zuxy9Hjy/w+H430YA/sp1BcLkZumufUbQkLz+2h0zw0yAXrYeYcVVOG
G/A2FaZ3iHHXZV7bcFCmZMcO6EFaBsGx3V3S2LwbexQAFi5k8ga/72A8prXYQmNWeyNy7gmvqDUn
QAyWBYiQfIpOVTye55yJVQW1QtXyuyYqyt5Gr2zuoRmU0l0r/dew1HpPN/YNHhEmpH0Lmz2DMTgb
821BYD6HrCd6wstMLz+I1V1THAtRQVIaEfdsE6xDuWIbF9u35Oj7rX/rBRcl2RZkieAwn1zYO376
2v4ExdMqtnHZwGrhdT+Ubo9qKTK1I0c0zGTpnlD/Z5MyeSidhoqi0BpWVjlsk7C9b2JJO6pRY+PM
AAKQCYxa81MZw/RkpneSwsKbMAJWFnUuvt4A/4G813ZGlM/0mTkaT54mDmAPL6JFgqlb1CqzCbdG
SgrQhRzS1/O7BR8VU2NCJy4FathD91yXKMgmFeklppShyi+pGQS3aWyRLhak9ZqE7us0ORp5sdV0
36xqSf1WwXWHP6/fJY14t+uaTXRDjpoA7QglIKsL92Cb/iYTJFNItX/gpsMlRRZ09s/Q+upbM067
pyoFzUpRa5Ko7lSgeK5d4qjxvDMHMtCpBvvmt4vNOocTYDenyorgN8fYoQtr+F1mLbZR38AqPKs9
0BDm20idmzIfzhQqLtFRhkcuR456fARKsWa7FUEi795xYmCzYmMzFGo9OMZ0YOKz9Jt1pylBYOv6
6C1mMCWVwSQ6N7dUbbXrWTEQstRwS7aZUgcXcTKdib0ygS81N2jvS06Srn7zOnpz6+GxKLDRxQr3
awpljXA5p5Kh8G1ShbO3FY1x7QtB4XhO/IAWkOqGIMButLt8L0TE6W7Gs+DFGIADEthat5wS2JyF
GYvtsIzgc3dp3/aOKoHMLEt/4ziRgY6CvFFak34Y+9+1PYzroa0VK/eAWmVfZO8EB6Amwzp02g1t
CewLyCN2DUJl0bS3Q6bu/ZFRE1LsDbmecUOtQW7JLzdCCqSc/Te8R3+Vc6BbsRP9ghT5XcJx2Q4F
3sg+8LOTbsxHRVWtaTTt2unj+86Mr3Zq3EYBuFWaGolkwFJuOOWwF6QU1gpwZeVxds/s/SuFR7EO
MpIvdXzB47zNqeziFrXLtfIlHFkSyqs4Nw6VeIrmiuZEn394MR5PxW1hIl9WWUcA3X7qsWLdINu+
V4aw16VvYmjxATVJL2HUb1wim52J0WxTk4pmj3aH1rTznVtqYAM7GLAvdRujx8YefhrC506uV46g
3Q8KKmRnxjd9u0kGFf42TMH0DUXKy2I4Py6gHwTVfaTLPSw2EvhpQdGXGqtj3KW7Js7gflklKE2f
ze/YB/DhQmhHBxmRa8DzoeQXtDRBg2I+LEemKzFhcfSXl7htBM6Ywt16Vntvj521TzNrZeQZe4va
849D0v7jVyqmXGoYIH2HkWEcuVE4EXLWWbsB2ufPS5kU3nEisnIUk+QC/PlD0LbTStC3u2p5ZmKa
TvutjWAFjkXIY9xb8EwnFxh/2R6bCpI00oygRxrDkLO82HGckFBfvEMTid4CSw+wXFQYDhuZtXem
dAJU38tjM+v9UJZ0ltNBc7S1w8vyq6FjUxNMh6JhASvw9vTw/yyZZpuWpptoWErcfz77jwmscaK1
B/URiH7Aif3n8/7lXkIS/4eP6a8/YxfKKLoR+3aZwekSvPEQAs4d1Aw3CObLDTK0OFae+MdLUnFs
ZbLyai++pNGlzSwp8YOufn4JuZ2eH7k0lQUplqW0Y/2BWH2WqckHWscFuptmO+685kgSWB6TBrCF
tRQFWRU/xJ8X6N/mZhDmx19/JNzgyC632UnRI6n99QG8xv/4Wz9/lk1LidtSNvXXBwYihGtbspmr
Gx5vMSg5jpL18a+XUNnM/35+n6bdRgIKhXrLXRBgj70pRW/s/N44Vi3Iwi4mqRKUEnZmVF7qmP2w
hlc0DgjYsoxOpV+Zh8BJacjTdBv21GaburTXqlPgsLAaJTlFDhnbh75d1RWHlSw06Acs6VxhJbiW
FQs/jlzzoYjUbUpOC/gY2v0oZsF6Cj/Jz+IZWCsirweadZNo73sWBrbcSh84E7hnOsZ30D3KTYMq
ZYyPIoZLWbK7RYWk6McJMDXTTWgZqIpTWj5PWUtBzYS5lYvylDn2Fx49cjbu0gY7ZU9WVDRnA+p8
Y/kJxl9xnOJxWQRoN3dxGW7qqL8H1tqezDnZWPWktk1VbeeABFCNGXQP6opV1Y+PM0FjWmKAVsya
+GzYm+OqzM19ZU49hFL9C8PhsznSmpyhB1HW1g/llXMi2Ei38Q9F1HNcUj6UUlpoZbszsp6Xmk2c
iD85+xb3jWGlW7ouQXNQXVg5hO2q5rcU9V1r3pIn3UubowrkicJH9yzdl9yimSlX9jecikfFobqQ
wCGLqTgsjZjaAFLmFBk5HPFMYGjCk3ZT5tglnF4xPIF+FevxqZ38Y5Y/4eBHb7GHu6h3HkLVUOCd
3YIKXzeyfkGM57xfTRDjoup5cnjizpDudK/fkzK8Xz5tE1iMSuDb+l5Dl2Wa/a5qDPMo+AziprdI
mpsyIk5pmOWj6/ivjsEERyPKFrD2qp4naz2r34Oy3zq+QzdDGOmo+7V70f5KJjTsWjyq7lz3qUdW
wYLnMbWvy3e3cpAbLrnnwTGYuw8frnsIwdOtXb7KhMcQ+wlabrI44ORGo7zpPjUR+5+Z26Og22eH
r+5ZduMOhB6nxLT/3Q4d2yvOuSjgrJXi0JiOcWq7J5EttsrFX8gZ8CBkuksFrScJgxpPlhR5pOV3
7jgFExNdryuypil2IHqlWC3dESO2mm9sa3pqRPjlxe58ahs0KIuw6CqfoIgZE8TMcJn7w2rjdJ8o
FIed2yPTBwZ+RYLNei+T1LuvUDFrlyCIySwDxmm1KRXOm2qxRFVM9pYfHYMi+4PYykbbxvttWXNK
FRFDCL/H0ezRYdN5j1af0aRROxfBCC7TEEgjgeYdWQi+kbwoD5v/8n4ogudbqHkhpNX2Yk3Bq1Ym
FS2LIbe2f2nAOZxl+Z6l0jeFnr7wlTU3RrGJKeTZESga+LB68pwcAWHy2NjYdzC3SNAMkp5PdGFc
Le7ZQqzbe35t4pLIPic4IZZoyZy0f/wcIXTGGjaVYANj1xhWAKOKVc4gwuRdXNsjZuzEfscyx9sD
91M6IXYW+UD92e+hpFGpjdBc6xZLUAdTzuEXy4fSFCpnTrOxwFFUBw6WWW7SKNXcjvWL8q27cIJ/
7eYaUpQDsEy+cMgKVzaze/w6lKg7g8oOIUBuzEdLXsF9YqLucJEi/oaDz8nNxjDvy42dUbictpqt
c5qu5S+zB+LlEtbiOuEtCah/8+tXDHe0ppbFGhmBNrLXVsuDcIa7Dkxx2nl8ZgFqL0/7A+w2i76B
5ClLXLkNPOJ+sVr8iIazi2OslZ0heXBCb61zTluhgJvqIYwIjJvBHjX7zUjseAt41ZlOuW+dlfLe
JVswgso2ayltswCsZOh9BlTQQll+q+z+W9TztZH3vqg3k4MMCC4JxY8PgFdmECyjt+WCXyhAfRpu
oMUebMc4ji2GwKR3rnnur40p+2h1vA+9esuXNq97Dy0uHMz7KUKJYbMg1u40Pic1iKwsNx7KvAC9
92nEkboJ8L3OJLgmmVHsrGLAZRbDQxe02ZItciH4iiYgh+qHS/HPPvemW3Qq+B7evV10V2JIN1Xl
gciy734+7wSNj+RCDi+SojPl1w8Jreo3WKhpm2HL7eCMvkm9BTJo4ipkdL3tneLZT8aQqWsMcrOa
vo2QxptAJKw8yxnRRWRzBRCV/qGFJ0xwyIf+qSrQCtGDZxE9mwa1K50PMMsNfnX3q+G5NUxMbZV8
zmS2axUGtsq4tUN9TBOeimN4H6Am2R1CUdwlPMEc+6PFHG5MZFSD4E9QfJo1eDlmZ08V3oc2yyCP
ATvKa6butAbycIVYALwFdjsmJ/WOjMthMcg4Rna7igetUckPytQfMFPcQbteFY0z78F3FWtd+vOG
Pcg5MeOjGTpPrum8krJbYaYkVsfVCC+1WFM09o7DcwmUFJScQ+tlDAPLgO5CO98wfT1mrrdhHPhh
9kjGfUEpgx7B/D6YbvdlxuxxRL7qQDsV3CcstDtKye5MFgMrYWSDK4/gHg0tM7pk0FjlSlpM2xWw
p2xiJtZkYkdAHYm5Fhec0Bs62d/kbC7Tq+gERnxNed2m98kWxi6zFIo7fNn8ynr92uaY90Wa3tkw
DW86UmlDV/0OAhQkiFxvQSE3bdd+ysl5L8krVMDLV336LD39y/Hh4oMsuLLXqLacH30WgHQkzZt/
JJ29DZlO3CCX4j9Wny7vZxSMtGEw0B9raxMUVr4Ppsc4M7prVpvnZlwLUxJlpbf6rogs2AUS2yjn
NoD13Eq1vU593tGmH0eMaSlXgqskc8rmDUF/IR6BapQdc0krByKMI4BucYxr1HkDLLqYJfNiLOMO
dgJK4jV9SoOIf7UGQMhJnqqOnY8TsFJiITmhvN67i43PTw7Z6HxQrgUmb3oKJusD0YyI5qB3BoEs
1svqa7m/ozomzAWsDYmNOKAg6jY63pNjYuRONE8fjyncYE/gDpi0BYp2LU/4E4/Sfh/7nXvX9jkH
UAEaWvKvuMZLxVPTJOZ+45XsW1zlvGIN2DuVpzamZ02HBMn4Z7vvd7+Fhz7VxYYCKmwtS/NdpaMl
8sQjk3CERXDBcPgqWsP6bKmKA7xMPJJi7KyiDUJT16WAl/ixdcj5e3vjKK30mR6LfhsvqV43uDfz
LCX8BwkfI389z0xkyCOUdfQUpt6bmTAXiImRTHn00pn65LUBER7ZnqI+wVFdgfeXlCcIMV8ratHB
lC9VFPmp5jiEqsAopAskFLsMV5P/Ybcp4TPfXUMuJgDQZhtoSPuqtDYOE36qMGJvRT+poMzQHna1
4b7KOR0Osi1R6Szmk376KsV817OJ3EFOAyEi8itbIDwKk/+G8WavZhXSU5QoQvkQDGubGXc/bSxq
cTZFfzshruoedutoeu8jcsVmrnmu8OY65BCTBwmbeWNFdAMO2dar47s6ad/EnBEPG+15bWBMakMb
JdSPd5YNCI/pyTGMyfkwvQEIOP9mGHRqWk4VdevekiX1d3YwPnMpKBaTe0EkhVhGfTV8WHAmVRjY
d+JVWrGQyajbZONQr7GHyTWbNYtdM985j6hDhXcoot1p1bZLHp97hYhXzibPpw2NwEi/Heis3jfx
YabXALN3dTQl0U89MC61OmdAJ/DuwwljCIzLS4FutWPmbO60lT+4DUyvOM/OpnsI81viDM21t+bT
CAj6wMisM2fekq5kZ8OCVf4Qj+NgPjgNKbzGdG/mJsMrhZpHdxr7yMTEhDw+d8hCA0Fa8JlnqQW8
Q1O9dC1Wcdt9C5svr8OZbMBxJbeVPpTp/EANgMchwYA0EA8PUX6lvO00o4n4BrJYjXrvLRn0Yjb+
qHlmpJQOHo/lMVzVQh9ct/8jQoDQRTTtnMx8doz3Ive+TUA5QyWqk13hnLE1tmArptElFks1mw3f
v7oFN/0Cj+MUVbixDcS2bKbdAi88aIPE29I6AOenu9VUR66dSSAOggeLEgsUo+MGN4K8LLEDk2fi
RIzfZg3hXWNvkx3aHhdvgog6wXqe63DnjcQAyX/sgvEFeQaN0DP8bdBp+qQYy5RN9DiM/pslxhfk
iOe+IjqGF0btjBIKdtWjRU+/LYUiW0DsjBRTm5isxKrsIxKuxmFuTDBoAYBoa4jdNWsol2nR3mce
tGbIhxWZPb3tKvcgQ7R6sHEfc8GprS/fhgL7U9S/tyQdqk4xl28iyYZquDAQv0wjkwNTxh52/I1v
V99epWFrk2oi4zzCmOT4SR5oT/T1LkgDPGczOPKJJXtPuOXOjR02Wkidrr1N8PbrQeS4f63PYaKG
NS+sdRkDtaXGe1dbzz1czhVjYswnRVltbTLUFCfeZ25C2MzW17ASj9r/3WblOgyJmrFb/2y6/s3L
VlGjSqqG6Bzv+G/GsnRDsKTYRdF8tk16DUpBqrcSzpFx9z5PvU0Xzmjprbnn1Geg+20GDmLUUNKj
/pymYHBKQNCNo+x1aIIAoOco6qs/sgKMGvaxBSrH+3SmERRqubDLU+shcczuMA7gAqnKe+s/g1ok
+1wyTUJi7H0SCgR4kHs6jlxVs00ijrT58By4kuZlL90FgUfdJ/RoVz6n0b+xd2bbbSNbtv2V+gGc
gTYAvJIACXZq3eoFw7Ys9G2gCeDr74Ty5L3pzFOZo+5zvdiyLJEgCSBi773WXLIjNHl9xi1QnDOu
XzZ8ZR4OZmsHo0rloS9HM0Qlg45/YLJWk1E6EEjGAGdNcB85yb3T01nH0/lNeGZ2mszpXmoQ8no1
ktaFdXKfZmoJVpt05npynzSHMCihX3PNmsOU9gpySlxSTU8uIKzdzCgjhjlx2CwzoRFaZOL/JdCQ
IzPzCYXexAw3aUNLV6/v6uP/FWr/g1AbSRAwm/9epx1kcuizH8N/NW//hbxsrL7/Ktf+7fd/V2uL
f/mkPgF+IzXP9N6ZcL+D5NBdG67ng4qzfhdy/1utbXn/8n2iKD3U0+/kJCTUv6u1vX9BKEPZgmTb
cU1TiP+ZWhst9h8xPb6us91Gz2jajiWs7ZX/Uau9GHVhpAub+k1gRtVZJW80F3CWHHSJjJfZpG7n
AbZGNK4/t1GunJ5HNnX6+mpSnEg9DjPK56TKo3l+mNuISdXQfTFo8A3Zwx/e5v9AaDM9AHp/OVqL
AAHIfD5KdeNPdCdiQUTL4J2jVSRfp1gqoT096C6y1dj+svjtFQfLdmNEiRNplf7kcmts17tla35o
w3eTJtNEN2ytdJR0RWgD7gakd5gtcVoovOcZECSOeqIwd/49We6yXdBkMF+Cyotehe0XQat72g8P
28MtAnnc9j1+oujng901P7afmQqP4RJCaZ6ucfxoBnqtr1vv3TsMCJBa6+oxIdy+tf3I9pBdS/oI
R+C182F7KLISzgidQp2hGo/++0F1dh1sx7Qd4PsBd/OhwbUumKhsP5PxcAnbkHgWVOD8LBSA2O/J
kDa5rdDW5mtJoAgR5Dx1cZBJEULgu99+Jq0IxXKOHS7J7b9tks4gHYNV5UcTvpebyG/qwBvu7UKd
WMP2HaLOrgfKwm/bmR/pVfwiZFeG22Nk4MA7mmgxFVbH73aQS5PlyJABgaB/2x7OzC/jJCObWILt
J4psfuz46WZYiv32tPOgv5lejzYA8Y0N4ftiNwfJbxQ1D8BzvB8XT94Z7uH3l7o9n9TUzvWNI37D
rp6i7b9sK33/W0UOoqUcuEo3hu8vgMex0QrHWnbc3p7ttW9Pvr0GW8sx0xWH7evtLYy3r/k/NlaY
zQJ6nzqHtlj1Jxu2NgJttuelvfEBoLMzIB7RjyTATgRfT81DzryKwEodQIWOW92PKd+RsvHP7Yel
odjIetECckDHC9SVTMny6TDixh2h+W/fj9eeYL44yNcXZubH7XElOwxKgX3Bw20PYfK1PzADG6Gy
clTCZGPw719FlLyn97ErMC5mmY1+B/A+/9dtDxu2Nq+MRyNgcthlxvBMGtSh4te3I9h+bSY62f9q
WFpYiDiauuVA6gJF3dR8qygyMJ7sbSaDVUch1ULQTva6lQbfJhQT/Vg8KY1KJ2EqzY74BS41JGgB
ssp6iKvy09wKwOs0XgGqHBPpXmgu37qeCPFk3A85ItbUvI0qGwGAjAY7clIX0O6bZJ8U9RdTbtCE
LO5A+lDkL/r8o7aBOKXoWkTCBaMZ6UNpWCG9o60BFlozE0IdOYSQIXNx3kG6ilWe/Ea9+t819B/W
UG7SHvzM/34R/ZzJHw220vpXo9P7b/176fQEK53AX+Qw5mKd3NxM/146ffNfnmcIFkHb2sCCzh+M
Tu6/dM8ybc/gf0wYqRzGv5dOIKzYkVzdd5CC6lid7f/J0mlYvyxGsCYgmDmWbtoWD2cI6082J6yv
KVabVFxQs/cEIw0KAfOTY9R95HSKZHTMIHcOJyAKTetUJ63aM/AJM5dScEQZ9oe37z8sjsavwL3f
Dsc1BQ00w8EZZvC6/7iSF7wpeAcq52I5GFeWNm0POTlNi9ve6/U3jKpk+iKABAbf3m8D1N9sff8t
J9b/D++Gy9Wt+2RIe/QDfn16zJ8r7HzXvvQq/tqwvD07Ko5w3tQXtL4lmAPsQRNqfxwn2fEfXvv2
Vv+/Xcz7a+dU4VxxALi6uv2n1w6ALU3GwrAvRTU7SE2W4iiIU6iWEZpBn5kftJzilkW6cdezluev
Aq9D0eTVJZf2cKRXwiKT6um+muUa/cPB/bpp+e3gDJgmwCh1w3f/bIebOwoRnVimS4kLJsxl99Vh
6nXouthAgJvRsZI0KRNuV5pTe4GGB6EcN1LhZD6XDdIUdhTdrLzD3x+X/SsY8v24uBoM33SE4Qm2
mb9+YqopZYW20L6kU0zXv4tVANFdD+rYf6OnnXy09RzVdYmHZWWgKMvJOZfIO8/AkLGLRzJnJ2XJ
6UDWxnJZlsE9aHo8okxJ8nvdOPv+FNhq7J+tBjz24tqMupLMuMxCvaIpE1iHv4pOuhFmKuKP6MOk
WdK8oJv6qOWm/USwxAMXWXHzDXIwmNE+Cj0/lInZghZaHvEivcna7mkbag2zEc86pbn7VRPmZ92s
/evfv1vGr/DC7d0SOpcVfGDDFS74qV/frdxIMeMmsX3JmobEvRjFqXCMISh4G0kIZhKzKrQp4ESZ
uNX9jwZYPBrA/78DoW5wLGyeBhfUny60JId1ni6LfUGqgTZDT2+VHltP66iOrTk8LysClnZhqxST
qwVkffA09eHv34y/njkC89zGsnZ1x9OdP5FMs6HtNQEs/TLF6ZtmRtg7aNXir6CkebCz/MBn9E+3
t7/ebXlO9irb52Bs5cqv778+5bYLmYHgTmgtqscvpUnzGSj0QxNX2gFX43qpnPzOHBCTFqt702Fe
9p1hfeqJVf7712/+9X4jdMt0DVNYlE2UaL8ejEdsCfZOw7owgiLRe7aITx1uXrnu9bz0n3Rv+eG4
kP6BN8IhhT91WKf6ZsBTO8mV8AWGywRwDEjc5OI455kRfuiL8smCKHMCGoHOvy9iuGUNpDW5HApE
ZsgStlTAafwHPqz51zu3oALUTX27edrmn89sprZkjIrCvsz20lzqtY3v+2025ij8pSpnCx373rXV
QNrgkrNPpXTY8i/ixWra7kmu626G30Y/sqih+IOcs+a+CJo2RZcxW5fJMbW7UiZhTGhGQOwhusqR
0bK2JO4BLRzDesH0z2npU4FP7qO//6x+BQL/dt3aNjntJCPgSH7n1P7BjFyUvlBVQYwCacpdpDQc
TbrO4c6ANC7MMcdENeHfP6Wxnf+/LkeC1QjnJ+U9EIA/Xx+q9foGpRo8c8dXTxUD1Yc26x+MtiMx
wul9EB9eekxLy7u8/+Hh0xevRVdX/7AoG7+uPSz0kHd9nQgbdijuX6/UNh0aIIWtdh5iEiaxoz0j
WCmPrkCllmJUQdqa6wdqakHlr1k3unWshLIn8shE2+mXSZAkffIMCqL/h0Xb+fWOuh2b67EbY6vI
JY3tc7vI/vDJtBgxTGG4/rnDBCM0/KuGM+T7YqocFgoA1dNWd3BsNwp8ecHmFbTEsMKunoIENzW2
IhdwHhKFy+zQ2RYqiwhVBTDid0hXHR/pAadxXdMLULMX+uzKdlkisU+b/GK+OBS2yIiVMTpXoJjJ
zc87444GYxctg+dDR4of9QQOYeL5YS2d89Cjj5Bwtwi+xXXobfu+Au/2sSqIJe5RDLM9IrhszdAs
5U1oaJMfQazQH/B8GU1z+fvzjI/w1zMNsQteJsvlwvW3JhK7v1/fw9pT8Ekqyz4nCcM+6YiPaJEA
tmWAF0Vd3Vsqnlm0Rz1gRAiunWPfN8iL9+zQUugYfTGf85x1pNMJOsnIDtuRXL2cK2sBeUWEzTtt
IoNjTLoa40u7Oq2gjDh3IHinTBnPS441wHfFI1Kw7FgWoEBtrHuBoWg0E5R7rhk9H2cx33UJ5RXY
FJMP25V4RZNl3yNFB9ZoF4jbVN9Cf6uXdW/7WYtpj3+rvLQC6buQVHryZlFTeR56yH5vrW16Al42
4SC1mgtjbsTjWe+fZxXBYV7uMB0d4A1XF3NO6v1gkjTD9oBTaC4uA5kk+O8QL1g+0/3B0o74qmC/
1p8BAk2nNa2fiFd44r6WRtu2CL7my5KpcClT+ZyaJIFMKaAbv9MUFSRhgQXOr51e2Q8D99D7WRua
YOpQhQm9ZQZlEAScp/JaSQ9fk5O4YQG7eecu0r8OCTPjxocwJB1TnUlfoxm0lvbeVXRKdOyTZwtA
WN6ZX1wdxlaWjCWDFfUNWqSGwPglr/MvlhNBzMvQ3RHP6U6Zukp7Rm02659xuybYlZ1vI8KeEFMJ
8c1bKFDD5O0oXeQvyiW4cUDAfD40dbeFuRFF50x32WiRy+1jKcUye6kJZCgH332ek9XfNSI+dAQB
o5uK0Y+uy0cyheYreJ/IRMF90ivxs1bQ8xhvMAzcPF9Wk2UHG9VQ4KZk40yQ2nf6mEVWKdOXol7u
bTJhUbRMTy5aXTlbbOSH8UlA97nGJZRXxu512OWlyzYeU3jRuVCE437vMfonWKxHcSuGU+aBt83q
8k0KmTxpU/wGkghIj4NmYEpL1OOYygPplOutTj4VLRBBdJxBRkftbohJrzRXz/sytySP5/Wty8mK
jlObCZ50AYPH7hxi8LK2QK7+wwjdFr3bcdRi/AxywaKeHp0mVXcadGOLnFa8KXobCE7rk+HDFhpc
jbF9e2d26JZJDVgjzjUroNnPfsbgs7F8OpapWXtcSsQmYFfcooo4w/sa8GgVc6ZidGcsHL/5WS8v
xJi++glrsO+vzcPsNXfcycygJefpmKAaIs5GX87+iDdayu8al8bH2Pqa1/OTX2Rwcmd2FhaV9LFN
7fwy19NtI2YyyeyepZUcE3uOHwZMjfkiEVHlyEx98TOrvSF0qr4/SEAKe7+YmlOVoEkrEeXZeZ4e
xJonj0vefYNRIyNwq20kk/IbY+gdNwz/Dn9q98ALbDDr9e4JNPg324+Xy1A1b8x55xsiYx17AkQe
nU91BwMh+5A4nGE1Ji6AV5/s+Lk3EfQl4+i+koAABeypMTe0E5xngsWt/l7WBYkPVXUuoT/inX3z
8ewxrZJoX7b4JRf0wbh+T/R6PtfjIkN4aYQpZv2XTD+VJdYRZPMvGRBpucU/MqHCphQjfV08v7jF
CRy32bXOdMWJqyLYeT903ALXjgYAiR53I0S5IwYzPdRJwdr5IKr2NTPka9Npn3rK4aMz4/PvUU1x
I2h+VGwpdlsEaWUY7UNbJPI0ecUVUFR8M1OBUmGtn3WVxjThcFpr60vqEIWdd8S4GppbnrrJ3qQe
Lz3cvLGSjJeku6c26hOy05g+wom/Zp4RgQK/5TCMHy1Gj4z20XbQjbadPueya2TYy4EyFLbXh9qN
EmCjH0bDmnZOCWgY/uAVcUj8qbPtn8mGa/fWpaCM5kiw4lqPZYtvhWRK2LaQm+6smDtS7pZTUKdM
r1ms6yhz7Z2CQQz+ufus2KFhtEp6cK2julaT/yEFHM71Nh0tZdj3cLcA4aEgJluRHNjaWT4kV6VP
7K5thsBuot9lDTSzCfHIbOQJwAxq6ko5Jyk7+NiD8dDFHb9uj9dYSu+mrbd+At7yXpzVVMYHRnm8
ZX2fAqLzYJb3Y+3uZ+bU7BefV4kbVym7O2EeyR4LMsGaWoUG1ILLUqwYk4Bq9CYoVmLv0JXk8gPN
MRdapkfSAG78uBLNU7X6KJqHHFHDPM9MRJX1ebJRGpMqGOJrrEJrLVghTPlzZSIPq9SaTnUco4Ci
GiI6mW513dDzTJFSp/YC+qZQnCTmY6JJBogOtYRvxnA8usIJsSHbYVuXH1xNlVdLXpep1yK/6cYA
d1WyXMa1pVps1YP0MP3bbbJPZexcW1P7iIGRxrA2AeFNEueoxpYynpEEga2uhq6De4pgXK20zZ2m
u9a9OQOeKfCEm93sf+nk8mUqMW0h8xiPQGK/ah3bbKBA6x6Upwj1BK5u3eH/LlaySdutuPDsWb4u
uQm5xc30S9GsTG4VXSPmHW+VpInsaY517VL3cUAue+9JlKbkYapDNXrXaRr6R/bhpG76foK7zTmU
LRq4UtrwaxjfnwmHbUEUnzU8xgicEeKuKJqalC57bTHU9SyU92kBeGhRVJfWENi+Nh2zFX6Dwgah
KVym5qDUdepzpsF53vM5gtZPFUhCaW8is87rr52nnR2l2gtkynLfr9N85j6s15TEPmnL1OMgUESD
C8rwxX3fINWCdoiI006H0yIM/WJO5Z0/9ki3rYUW/7YBQ5eWEqaupI2wJB/vZCwypnGFT9Ccf5d3
Fo0+XGXEv1kDVl9aXia9VBZ/jN+DIvwMgfC2Ty68KG6ImQA2MIeeNKHoMGTbYWiPD5WV5Tdcu4a5
6zrNCd+fMe/S8dgKqKCF87VMjPmax76+p5OH+t9EcwtIEFpH1ZtXuzxb1WDvh3pxTmlae2E8ioJ0
wmE8WkL6XO+Ys/pSO7AyIvBZCa8bvLd0C7ORnv0y1eK1bXPKXVsP6xh4uuHr33HmZZQkVRrM2vQw
VYNzIJOR8x+SedujaEcVfdWt6a4W5PUl9vDV1PwT0c4EXLbHymh/2o7xYvkmV5dJNEKs8qOhMtYO
+0cD/De0p+rLCEInmgqgpDqpRdIQTwpsJEoMB1ponb4IcdmaYSq1SGxp1EKV8qbqFZG8WaFuHT87
sji5ujiITBFe1VQJmzigr3MGXHSVz4pLNpRujY+sfZFeWxwrZazhUqH26tRwgtoRI0+sg35hpIbO
5WZ3PTHEubxppkdUXQ3+3iAg78MEJnLXK+uTx9+Lwcc2D8sLqQHikKUKzCbs99IZFj7r5pteLd9G
2PfjYvxwwsnoamQy5fO0kG3Reuhf7dYm9/OTNjLXqgpkyVg44RM5ryaZFAiSicHODaQ2Y1lAC9W/
N4SqwA/FyNu0JnpJ5dwtU9rs525o2RgXaMxbRMx1rvGxwAqfF8RtaVI/TnpHHukyhiglyG/Q0HAQ
qaAvGW8Pwt4+w/vmdtdOeSoosJcxoEz6oC47dr9obeXYYB+1ZTBnzV2T20M4TAfXxKzWq+F5bBF2
lx2SJLQpWRzoNiHP0pDJDgjZQzJMeBZXFRmbdHCdWmqPhEBjp6XYGWS0mAWL7CbamZwibDE2UAbP
MSIrae+MHO9Kp2KAG4YWUvQ1Qzazly3TzSUz4M677wr4qsXXsdBfcPd6B1sosR9GDQNqfa+5/XGM
9YFgE27oVGoBe0TwnpIZlmcbu7HLflLxIkckRqK34zqYevsTCwN8gfTVXgmqmVNW7sRtA/adM9NI
99HTsuxogu62eoTb9UouYm3UIa6pLiy89MAOfYdP91QBDuIWyl3ORWqjdT8XhxLDamBZDu3nPp7t
nU8rybGYhCN6NGCImc96yt2iqhD6r25zsXPgVZVVoPQfzisWQoCeqIc40GOdWEByGhH5Y5sF2BFx
1EgC3crRBaBTvHqp83NWDmsGHtCDXPLjotwPjOeWsOhSFoIcjlSVWoFIkqtugFSxBhSGkzdtNtT4
sWqLu8ybn1o2wdw/mLjaYOk3SsJu6mnTM/ZJDrjJBaBLDNqBNTnP1myvQCDij2iVX622Avc10jiv
kBb3XTYFnXlQxKiA6mKm2BC8kTQsP8hNkTmM3y0s82WqkK5rTlDgCtfEfl5r+ruO1QTV5KCJa76X
GijggRi+qDBfkfVjy28mZ1fiJnDJvTSWWl6JpWVwbXydTKffIwu/JmwEUVZNUe36MJlx9HCnVenn
9Th08s6LHUKNZj/Zl7Z8NE0eU4vRWXMgJyfmVUgdTAUz353Gw63bdLbt78hUo1p3H+splYGwHNwc
Rnl2xFen3/ROdqOI3oiYsRs7gCE4xadU280u7zGnrsf7X9xBysA1bVCO2zSrUIVCJaea4FbxPXtp
FLQIW6lvoMFY6lFEVhvQyhst+LF7vNjs8x2kTASxgUBBtUw24ZMtENm2W4JwvBAuIRNxzRmJHyrD
ORali3euJxvmOCW9EZmoC1wxfeudL6U5vEL5ZHsCPYAlzFTLGCTSvkgrK/dUOdaxWY1rBs5/n+oD
gcljcbbnNHKr5FOtt2/wlyGkIwnLZ59y2MEC6JV3CascsIKUwbh40IalPVhlsV9pT0cuYrQ9UeRP
KKCDUtbTlRbo/Jz4aKqpLdbQ9OkSWWvXh463ZatjrkTWWkYkRBMjtBEFiVR6oeOpE3eLeoFxQRyk
01hGRkI2eDEp/TBqNb53Qtv3XecuB3fOTNhT3U9Cy4ybEM114jZ8NjI22mCrDvrUCwDajSBRRuV3
PE5+9/5Vqer8Lk2qB2tJV3y7v39fojSFUroQcyOajIpKB1hgcl28//P9D4qSlixhBDVha2EAGG1E
ekqS6z2VHdHollUQjt1My7mL59Owfa9//94ypK8EC6ZRo/rkbja1KNGlfnbB5Ny9/+H836+EBYdC
JUtP2qz30ZrFF7u0pmgUiqZTKWf/lCbalZkP/3Tn7goLh1Oo2Le+wZygy8ywzUoCoQ9NO7YIN8oq
qjcD/pIvGPtdVI+jVpDKXOkvVMUqcKHlHfwW2xOKa91IwqxqX2WdE8cDQWcv4+nRmyMfVyWrNaEm
LS7DxseuTcifcVkk67eOSZaXNNXyMGI8gbMgb72DB38iXgRBa8GNs7IDV2ivjtPDWEHWUST0x6DL
YLkeyVBK7iGz6kfwLwce9p6mDMLilWrON/xyt2NKWxyy3AThPi0fZGd9WzKCpyhP3kbEu1gKOi6g
rceYWuz+ceRWGLuLPS1RGum925+kvaZPBH1epWmlDwhRC1h5t9muj4o4ipslxXTd7pQzdAFW7oRt
bZ1bF9DEoMuRV55wHeF8W2W1p+lBfkU7DldPdhC7x/pertl6RxJwc2SRUscMeB9akEx7ckbsueZs
bmFJ5knqyrmU1fq6WE36zPTi5ppDevW8Tov6FuOVWmJIjSSGO7J/xHjtRz1bi91aGe6z4bCYxIkx
BRpJGhfpVPfScVisk3KO8mqpoqJYfO7Y+OdckFe7BU+XlXZ4RDIjP6kmh9HkoUgZVqwGMs2OvYmG
RqdVRp5EA0Pcl1eygUPXnD9XKQnOjDecq6zrZwFnCIdCcW02JEznitvcgjj00HRCFTW9I+vmfBTd
Q61LFzKWZzw66VNRel04x1nyeZLVHRaR9DsZ74NHHEkmMhc3o2MFmjlMIVfL10Yry4iQsHVXqk5D
jg75uHE/5u7A7X1WK1gMaEnQI3vFOpCMWf9c5qfStJuLkzY/+q6X9+QRAISYPIh/RJq6pqNe/Mn9
tJpIhpC+VBdeenpsK3CSSiVAs6wzG9Xi2Hs22iQYsBeF4dSluC1gutzm5cFcLZercU4gcMf+zm8F
KlJJTBgTwXmDAS1PLdt7RGjdpUmaz2ZT6chMSydy3UK7el397C/FwdeazRXG+o/Gpro2Ff2TZKLw
UX7yuW/jbxrS1rNovKdltvsrgouPRukYFzgvYHfo0eHs1j5iCmie0PKdKLc9GFvQ4N6LT7Mhz22Y
xI1OUfKARTHdVTV4lcJKumNF//BGXIF+K+3cuEm9bHbMY/2DlDqmoPdvvv/MXDvTzXuu180ZIOQj
MuD0eZ7JpgYkSP99YQuwn1N2Jrj1H0lwJnc8d/CNq7LpgDTazrUhgT6shAUZrbLraYevwLla40x3
BPis630wWg22W04bY20WbMsNfFLKH6SO4oMfW37U9RVRZTi9BG3RYzujfPJwSqLbMphrmTNpYTnl
cxmDDncAE3AeP4EQ/6KrL/kcj6RkZwQEEFcudX3iM0gbLgOl7bGrpYFVs/XkhqVTh4Z9T8ovVyNH
y03OrIIEehMi6iyacwFyoElfM3ArnEmBadcb5AYJW+bUh4rcvLEnmHAU0ByWkgSwIv1hidQIV01b
znmGNzkVfgSnxTzbJgYVPfmEyHg5v//BdfS02vkPW/O4k3qq47ZLqwUkOXP4mR79+1fQ0OjhY6KS
Ian39E6HBP4PRT8UxhgLiCsW9uUO70rp0dJMV0DcU4kAXBjn1ZDZZZq2oRx1/zyAhGiAdHrGzpkn
ILGJwl45kYhltfRPPOsqaq4NnVuznmjq4KfGqbJSdzcQ8QOAhSLEXMTzMosfMsH6mov3+6vxYe6U
cySi73HuYcQobtehctR9lpMnhus9jUn+7C3IwziFa8pJ7l/Smqn+x/ycWtDmXWuA9zD+BIylTq4t
L0DqmFWxVQ8EyP+ioBvdJc2b0xfahbt/RBeuxYdsL1HhHbOWkm8RuG3qsS/PXut/bEEhPmbYAz0n
+TnaHWC8hSNWDrrDaeDuSElG7kaf3AxRoxutcEzkWs4uq4YggXPIiqhik9LNkCtS/bVZvBCjo2zK
qvJGo6kIyVlnc0grAp+i/8maNPNCZMuz2jzfAgqFBtzCd2nue8mQMCfz7/WCBpVf9i8TteSJDPfj
bGBaAD+PM2ghLmC0w1ER7bBKvTiMZcX7jXdgmQEn0+o5VIu5nCk7cYrl64MFL38mL40u/5Gkl6eW
kdbeWccu1EaEJQSYOQNmzzHHVQZALD1WGnMMB7l9zp5EXwiqMlxijGLN+poZpn7Uyv422H11KpUR
MLyNIdCUR0YKQDRALIam+kFrDlIspVMv2IbSXyQhCmnt2r3qNImq0qWF220tH0VKQQowqTDTu1Q9
rrjFo7XQH4wE5hvKGSJbalA4ZGadMBXAk9NGXMzzuG+afsMD5WGLSTmkGTLt6qwK0lVvLpMYeW0b
f9StWW9a8bOzK7BBfvFoUWdT+OT7cqP8sDAcEpzsnmFHsRN/Bf85h53hz6AUwdhVBRh6eLdQxwC3
w7IJ1EJdzYMxTCmIDXDa5nFCPHwwWhxpQBuFT2ZAig60Ek8wcspgMOPXXmg/nQTi9gQjZcfG7yVD
z7PTfDbXdskorXOpg7LUxcXU2gduEB9To3rWTS8JExF/nSuxBvnk1QcysIiugvNHR2m2j33NnGao
3AhgdejX1qc4Sb7ClABcZS3tvianNFiWzAgaP+OuQLWaEhpXFjHDVCsOcBhDmqgVtjDqdikt885d
8k8DpKtwLvqnvB9/rGrgVHybM3YLHWMnsplbfEOty53i4OU0RZByrvqXtSe0uc7gX5QFSIsW6xVA
4SzUCJB0EzxyFPBCzT/8dmtxMJEOZrCoed9VYBQStunZXuT6kYkwK16pEGcZy9WgRXFARvbRUXUJ
Qqf85IgekyQ7qx2EF6YqbUdoXyW6oCjF46rZL+S+CO4HnnnG9B4uwsa0Ylr446ScSaJEAS2s7fTW
3px80YO+RystFpwgNKdpeRiXzo6Bk1oL9/ile0UixuXhyVc9lmagBnJdhjxtA3MkMtOgCTRTj8Mt
Ib5uopGhe4duJvKsah791Tv6mj5Ecpj1c9cS3NbimnkAqZpvG0maX6h+s4wZKV1tBnEA0o6JkT8r
SvgLvjgL7VywsPU+W4Rf7Frh4601yjzgtursNYK7zk4GZtnu1q/Eig8fybd07kU63Y+TnzyaMo58
Zy4+lHuPwWpPvtF1LrknQNvJjybJi4dZZxNf2ct0mdnbwSNvDpujzRCI+Lsj2U0fa8/7JsBtY3F1
o64Y3PuWJBKfPv1hzfr8oJcUFhWR3b4hy/tsnQjbstRzxchwV9bDhzXR4ktq197VJmc95KqH+Bof
19H2j63LRqmtZE7LyaIONqmOQJZzLhJxJwXj/AWcL3MDzr/R+FiS+hNCSgnqoj1rk508O2v2c9Qs
WjnNWt/It7xzRm8+LqbVIdqvftTwUSKaeDICBfkNyRa2vtbSP5kJEa5Dhq+xLmTUklM8Fl7HwF09
1Gy4zmlN58X2PzfbsCMGt2qp5nM198aO4VoSsSv9YTa8mgaCxt6rKkZGhB0eh9wFhz8MZHcK40FP
Wv0IW0gF7ACHKGu1g0F2bloQlLbFIHoJvtO69fc+rSaIBY3OKJgp0cQTfXCS+rVxxx92B/ZuiI2b
0wg4aNkUFahJTr0HKo3o432ZNtaRFHLyeRxWaGZIXiDT1mU3gYUPxMuWw07+fD0m4Kp0T9KzGo0j
upjvzKOHPePBR497MabNMt8vooPAJnv0hzVRKTnW+6qEsFkA1Al7upeZ0zLhUvYjGZ4I36lEq65A
vNAHTsbdbSSyDkwGsXWMFjHH+cBf2oUAuMx/GntHP8cJCJEEX12IMHUvu+pWOzOJdEtxRquThJPm
wnioR8aSzMNh6wNqSVh043RxD1Zmfo0nPrkUcURpKtggqjjp3Dn35IsbAQ3dwgHItW6xXfEutVVP
F5I9NB1BANEyijstPVtQ4VnOmWeS4pV+asfN78lWpGFys9fRpYbTWtAvcKeFpUZYJ2D2xsHUsYKB
LM8Ytov2gmMa4sJwqqf+S+9W9XHaZoO2DvnIifM32EpQgGbru3IgzIzeerbLhQq9S5JgkMsR0215
7QuMCZ7CqeBmaXLStEJ7jrujVzhBn7lMDDF/3Asw9fv6JwyCfaJa+9oMSgRIVOxdjVWiEI4Ztc2h
5lO6J4A4MKyexRv1zN5OQfaNbsb0DId4OhPcyGRtkLLbp6LlDE3hNtAGxZsNvydWZM0gzalDianA
asjrhNtAP42yKDEZiWvolPb0xikQSEw/ZBXFZ+LaIXEO/tmjYfyAiAqyI3TcJiOGCJwbFk92cLnZ
xUejM0LxxVQYn+nPbLENREOr/CtVtsfq6uugt503EpiNEFY2MpQsqrIqYQKSbcuGREntz2cW0LuJ
DFabshQfCgxuzZBXs++hG4kECe3YXifR3yaMxQerWS721JQkKhMdKFfDpXOgMTdES05Yn5oCMSmc
2gmo3lVfjCCeuo/uwqXiaeVHLKWbSXGmX67LyyqJlmzQZQTO5Kx3I+8ceprhbLs8dSthk6y+txKV
lDBUA6WALib6P9ydW3PTyBLHvwrFe1SSRtcHtuoQAiGwLAss1HlKaWMd361Esp04n/78ZkbGkuLk
sDQPU2eKSiW2aUutnu6evvx7HK7PVX4TcsI9YYwirhypB86uAKQyRQiAEASbsitdNQ/oJxmUHe3s
swBQ/h1zWT/exj5O52WTnWWbm/dULazPVtH9R9BymzPFKew0DK8pbEjXDDptouWH+jrYvdnumOVa
hykdm7M1R1DFgMD59uvsNGl84AcrQGzvLkGtBdzyM+ja6cvN5kYx4Zqw++6OTM71lpxJttx+GlMq
+HmZh+/mNXy7CWaXF5c+Yy/uNmeM+P3GqKLtqQ8ADm1d9avZOH93e5f/BRIf04Ym5/iFACpNZ90f
5rVt/w3z2snCB6tcqbuXmT8/OYuuSUY36+piOg6ri1kag1tmfjUvmh83aTY7bZrkljlVq/pNRYnm
5U1TX8zCWX1xch/Qj2L+PryY6oGIN9guhsfrX80nm0vkbAJg8KtlmnL+vkVbvLwE9obsPdSWq/t3
lxVmcu5XXIP55om5HPOrv1wt39J7gAEBKe3w42argTMOfzNhd3M2TWZXJzMAx264vQuwTz7VIIW8
joA4YuavRpLivcMH/JtLemFDgOkbUjL2aunfbsCW1bdofkz0b+lm+34LHhtufbK+WIZ3/NBsv2X7
L8CJPU/vL6sL0qrMwFTL17H+K59Tu5ckhEL1X+al20zR0DWOPkdL4PXm8ZhJm/N5BSBITiZYN/K9
qRgydb69JM0Kfn6R3Mcj89/n+iFdRxljJVZfmkgRPbnDOT7JKXkwVXb/Ny087Y28KtYFR2smuPy5
KQnjlM1msW66w4Y+4nOuv1Q/96GnCT0rzTd/2V2XL55fVRtqHriCMS1+3faeUPdl9FqCzCWZ632K
wqLgtjYjSKvcQ/nQ5ZnSAKoX1b5AVIEUat4+yXMPTFbl0xpq36emlC/ssOgxJjx9f5abT3+mdwfF
SI/jaxuFuzxgYBiV7T/ChAGJDhNCj5B9FBJEplKZBcEuEzL6piLKQUPYYJdrTAgByaRSVcSFyPdo
dIpVRP/0US7AJfqk40y3DJjlGhdiBnwLmaBSL4wjCqiphjCLGuuuKIB26yW4ZGlO3ttJJii6zn9Q
Kzy+IVIvDqhpyfLoqCikmcfEkwSpY/fpBZcc0wpRnqHKZBsi9Hwa8OKUkn+zBmohV+hOH1gjv33f
Pd2Y6x4BERNU5NGplfkAGlh5pzOnuyFoHKWmG71B25JZNEy4JQporEjKhShFNwYqVUwHNIu2gS4X
CJN69Awo4CisMXLKQOqONpEQJJEXRFR2IQLHbz8OPVQifkLu3u3TpiS8ffZACEAIYCOtzh84SUEQ
ePgPcU7btOGPc+owNc3UIhkwCCpZDLZJaGWAm+xtAT/2Yt2AlDgnAimiKRSBKPDoTQ9ipbTKZw3u
PsU5UlkLR+OW/sMz1F696OFHyksozwxw/+ztD0xhqtmDQwAyj30f/egWF7JMSY0AZyXfz7hL1ZpC
nM3uDkhjL0qyJKJ91ZpK50whLcaZfTKHibmPnBgf9w1zT58FcYDtTWqXu8sFDktsA8AD8lZUrDPq
kkEMaDUWbogw8+I8xklWw9vHH2JkHfVp6vtOcWsn4Kv44gMCc5FJumVZ2p6IBxYxU15EjzC99K1X
6JxN4OzS+iqCrYDFy1TEEcE+6qFRyDlG+VoOMEB2uaYVsQ1K7B3lHgEkMmhBK/ED0xgECUO0Y6W3
i+GT1cMuKQRl8G5EFtLEBbR12Ev8kAsxwgK4BJBNzinEUNHLI1SI+MhEA0A/iawLPIyhUQPqBWwG
ggruPf8oDayC+nldEEWeygAGCKM2OjY4JwdBxC7QYEmRc74RboEvdpB9j1HIAZAQrV8wuP8s5wgJ
YmOcHZwnx+xiwtB06S7IsP4RRlHjYug10AJ5hpQQUEfrWoNgHXOXdCF2XRouIIiKqgOck2SvWUh8
z0WMcRHhEJbTcsE9jRjQmCeUhSjxiKUHRMdaH2goCwRVdMiEwIJrbgGFeJlUISrfo++CA1M8OCvm
ARFFcNBDUFfNcu7p81jEIbMo5unroFBnp3f3QJJ7VF4RTsQlcJMLoc9BRrgHdNBIq4J4cEpKE3JJ
ZBg0ipBZ7p0P/DiSbgHgEUkVKQLD+Njdh0+4hM4J8ox74bDW1yEzwO5MeGYil1jHzID0UgSGjpoB
cssoCH2CdDV1EJLus0kdkWOYpVGaA1xlRX3oGMVEDonQ5c5m2EOdHJfLQhJmYQ5o41Eu6AAiqG++
jqKb5Z5CAARU6hIoosQhh8TvPvBALeIkcxJF8YZtjN25jKIiAyYOGATESUHAyYJD9rirHdELimIL
fOg2uOSedgyI/Al3BKZRJSlZ06jlAgR7XCCQSNe1PjHZHeGcLGgAPLGNAFwYKwiK6/Ece+CzJcg8
alxIw3CXbCTNyVIHiaKbgJhIDublURuZEjVAXdB3a4Ugd5ALSSA+NhMbUxp2D0No1iCcnBI8yOII
DGrLJN+5YzMhtETKBdxFHGIoabe7qwpILGEUcMfZJ3v2uBU7CYFKFLsI1FhgF4gPtqWIA+PIBsFu
6Dz8fi+4phAYOhKKFQJCACIvOJ2tIzRwF3GYqTTR1Rh+u1dc4wIl5vKtoNgKGclUWGpXf0fYehsc
iDap65BV4NSv0Y1FJycyzSpUKdruECbsKgRTcJISQtHDahxLtAN+3tZACc5MPiEiijD36n4YRk1T
LwMSX0dZrXQ45yHiJut5AjIpYBP4REg4hVqzNwikZZpLZFiRBssF52RBc8E+GoEskFhSBMqoL7F3
OTCO2iyQxiTS2h5SXdIFFM6LT0sxxecchCgt+S7rXV1AvYWKgMTWsNRmORdNpmaoDXGLpMBPGVsS
DqPJFF4xpgLAa1KLZll+uyQE+G7STcBhkf6EmBjSI/UWPlXplKfm/kFVuOUhHptf809Lj8ixJjxl
CtxbtT/wEAmfkHWiziD/57U3PyAw33t/mCe4GJmun2nZHGsOeuwD+36Xh++3vS5vRy+e66ae3gd1
E5D97kNT0G+9+izTj9N5c9+fY76n/e/tDT786t537e9q/+L5tKyL+mqyM2/s2sv8UCzpHfrXovi7
WBYPm3EOV/Liee86OwbxfxBu5gO6OiEjpltP76tVn7CpDpYTnhcrQI73l6gfY2Bq76WUT8GD+w9j
TfsDEW2ji5h2tajqYlR1r9oWCsspr1bl1Xp6tVn3iJs6XCnxV+WiuC3qskvZVneKKf/YHMpOZ97P
SPdruD4d9aXQViRKr/9NWdXjvqS0xX5SyudwfDrtcjywNVNSwm9HxaQngIGtxRHTXSymq2ra35G2
zEVMejWaFgMtYutqxZSr275Y2CYmKdl3D3WTLXURE4bA5mq+68mFrR+Rkn4PIlTzgM22LEFK+/di
uuppjzbfL6db7xbFatRlR5tEl5NumuJqsmnK9bon08wY0mlqMf3pFaPAin5zsU1+ykljC5pq3ZPs
0NbXyGk3zZR/19c93RTaVN2voF5t6iFpnfkRk65W64EOabMpUsofyr/rYuA9tcl8Oelt0bdbbfmw
nPDts/Nied1Mpn2z3rau/Ar6F2XdlD1NRaBdp29+BfHfy7vpVc+MtSW1v4L4v8HU3F+mOR/YVIOY
NEMFJ89Oi7rCUvY3J+GWYP+NFoHgZ/ycD+YLXhXz4d63uQLp9f8Bttn+Iu2xCWnZv/DzV/3HfIFH
0j/VtL0C4iuuy/EQv8GEyqWEP5arVbNbbIvBMaENxUrJf5pUo/LZ2+aBbbN1IVLyn0HFOS6IbRD1
13zBQ0Fso5NS8l/gftk0Zc+lYO67jvzJaTN2ak9GS3lbfyGl+9e6mPTI2qSFlOzXsl5i2XqUbfBP
THnKyWYg3i3SgZT0twK7sxozY6Z/3aZrXEy8bNbPvh67eBsVFNN/auqz8KD6bVeBuTLuccVmOJ++
6mORpu+QMQ/jT3somGP/rR9c05+4WpRF/dt/AQAA//8=</cx:binary>
              </cx:geoCache>
            </cx:geography>
          </cx:layoutPr>
          <cx:valueColors>
            <cx:minColor>
              <a:schemeClr val="bg1"/>
            </cx:minColor>
            <cx:midColor>
              <a:schemeClr val="accent2"/>
            </cx:midColor>
            <cx:maxColor>
              <a:srgbClr val="C00000"/>
            </cx:maxColor>
          </cx:valueColors>
          <cx:valueColorPositions count="3"/>
        </cx:series>
      </cx:plotAreaRegion>
    </cx:plotArea>
    <cx:legend pos="r" align="min" overlay="0">
      <cx:txPr>
        <a:bodyPr spcFirstLastPara="1" vertOverflow="ellipsis" horzOverflow="overflow" wrap="square" lIns="0" tIns="0" rIns="0" bIns="0" anchor="ctr" anchorCtr="1"/>
        <a:lstStyle/>
        <a:p>
          <a:pPr algn="ctr" rtl="0">
            <a:defRPr sz="1050">
              <a:solidFill>
                <a:schemeClr val="bg1"/>
              </a:solidFill>
              <a:latin typeface="Bierstadt" panose="020B0004020202020204" pitchFamily="34" charset="0"/>
              <a:ea typeface="Bierstadt" panose="020B0004020202020204" pitchFamily="34" charset="0"/>
              <a:cs typeface="Bierstadt" panose="020B0004020202020204" pitchFamily="34" charset="0"/>
            </a:defRPr>
          </a:pPr>
          <a:endParaRPr lang="en-US" sz="1050" b="0" i="0" u="none" strike="noStrike" baseline="0">
            <a:solidFill>
              <a:schemeClr val="bg1"/>
            </a:solidFill>
            <a:latin typeface="Bierstadt" panose="020B0004020202020204" pitchFamily="34" charset="0"/>
            <a:ea typeface="Calibri"/>
            <a:cs typeface="Calibri"/>
          </a:endParaRPr>
        </a:p>
      </cx:txPr>
    </cx:legend>
  </cx:chart>
  <cx:spPr>
    <a:solidFill>
      <a:schemeClr val="tx1">
        <a:lumMod val="65000"/>
        <a:lumOff val="35000"/>
      </a:schemeClr>
    </a:solidFill>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_xlchart.v5.13</cx:f>
        <cx:nf>_xlchart.v5.12</cx:nf>
      </cx:strDim>
      <cx:numDim type="colorVal">
        <cx:f>_xlchart.v5.16</cx:f>
        <cx:nf>_xlchart.v5.15</cx:nf>
      </cx:numDim>
    </cx:data>
  </cx:chartData>
  <cx:chart>
    <cx:plotArea>
      <cx:plotAreaRegion>
        <cx:series layoutId="regionMap" uniqueId="{F7BDF5DA-1724-4502-8A56-57359DE59BD3}">
          <cx:tx>
            <cx:txData>
              <cx:f>_xlchart.v5.15</cx:f>
              <cx:v>Sales</cx:v>
            </cx:txData>
          </cx:tx>
          <cx:dataId val="0"/>
          <cx:layoutPr>
            <cx:geography cultureLanguage="en-US" cultureRegion="US" attribution="Powered by Bing">
              <cx:geoCache provider="{E9337A44-BEBE-4D9F-B70C-5C5E7DAFC167}">
                <cx:binary>1Hxpb+PIku1fKdTnRzf35eL2AJ1JUhS12JIsb18I2VZx33f++jmS7WqbVzXlQXseIFZDLUtKMpgn
I+LEyUz++6n711O03xXfujhKyn89dX9+96oq+9cff5RP3j7elRex/1SkZfqjunhK4z/SHz/8p/0f
z8Wu9RP3D57lxD+evF1R7bvv//VvnM3dp/P0aVf5abKq90W/3pd1VJX/w3cnv/q2e479RPfLqvCf
Ku7P75dhtPPSePf92z6p/Kq/7rP9n98//Or7tz/G5/qP636LYFpVP6OtIF1IqiCKssS+HNz3b1Ga
uK9fM5pyIbGqwLKKor0cb9de7mK0/4xFR3t2z8/FvixxS8f/v2/5wX58Mfv+7Smtk+rQby668M/v
28Sv9s/fNtWu2pffv/llSl9+QNPDTWw3x7v+42PP/9e/Rx+gH0afvANn3Gm/++o/sfH89K1v/jku
InshcpIkiJrygovwEReVv1BYTZBUnjuNy2+s+QUmx1ZjPKyzxOOvaPe4+1JXQZfLssjLrHYaEvlC
FVlB4Fn+JCSfMOg0Kj8bjoD5a36uwJThF4YwWbzgRFHiJO0VF/6jq3ASf8ErGoKYBid6CZwvwQsd
+xtLfgnIsd0Yj/MMXH8V4S4pd4irX5ZUxAtV01RWOGByONSPiGj8hShoCG+S+uJJ0tu1X3H5hEW/
QOZnyzE267P0ldt9WX278QvXT/wvdBlBvUAgkxSVew1VykeAVPZC5gRF0FjuZ6h77zifNus0SqPm
I6hub84Sqr8Kf0iTrwRJvOA1gedVTnzxohFIHMddIB9JmizJR5RA3d6D9AmDTsPzs+EImL8ezhKY
hZ8k+zKtvhAaUb4AM+MQxF4DGLr+A2tGSjokHKD3EZNP2XIalXdNR7gslmeJC91F/o+0+NrAplzw
kijLGvfKBUbAcJyGyKaADrCvTvURn8/ZdBqg921HCNG/zhOhNEqL3fMXljVIPGADksSK/EtiGePD
oh4VFVWQR1SNfsKUX8Dys+UYlMuzBGW5b7/Z+6Lc929D90uqTQ7JXpOE13w/otCKeCErqgSh4yUT
aeLbtV8I2+dsOo3P+7YjhJb2WSKk76Nduyv2b330z/ERtAuWVRWZF14JtfYx3yjShSirsihw4N2H
Y0SoP2PRaXT+bjnCRjfOEhuaggw8Vf5TXX0dPCJ3ISkoQAXhVUUbRTUFyoGggsjxI1w+ac1paD40
HqFDr88SncWuLHdPXl3uq+oL61GRv0DOFyRJRv+/52kKGDQLzADci9+gUH1PoT9tz2mERs1HGC3O
kxSY4AT+8+6to/55cOPVC0mTJI4XRlENGqeoKoLIH/TnwzHiBJ+w5DQuPxuOEDHPU1C72idJ2UfN
7kupNBRoVQOTfq1wWHYc1JQLVVBVTYEOfTxGvvNZq05D9LH1CKer8/ScZVpU3jd9F35tLapcYPpG
YFUwuJfjY4wDowM5OAgJb+TtzXVfudsnrTqN08d7GuG01M8yC032KQS3L4xwAg+5DflfVX4htwmA
UBQUkX11tlGg+4RBp9H52XAEzOQ8Heiy2Ltp8jZ8/3nmEYULTVBBnAX5tOvw7AU0ao4TEPve84Lf
G3Iaj7d2Izguz1OcXu6b3VcSAVQ5giSLENZe8z16/T1b4zj5Qsac6IEsHPnACJXf23Malbd2I1SW
56lDL9Kk2n2lDi0qFweCzGmIT8cD0ekDLCw0Ncy/8bIwkgU+YcppRH42HEGyOM+yxoIc4PtvIeSf
x62jiHnQA97yxdhRJKhovCJq/4HI7y05DchbuxEe1vQsE/z0Gatovg4OUbwQVI1VePGVYY2mOzkO
8pmkCQpUz7ervnCv3xpyGo3XZiMwpufJtg76331ahG8988/dA+W+Jmg8xLDRjBlkMhm6s6gimB0P
fP8+rX/GlNOI/N1yBMry/jw9JIr8JPW/UoNhLzg4iAjt/6XvR06ialjFASYmqX9LnO+xmX7CotPY
/N1yhM30PMv9afLsf2mCB+/CfJmGObFXFjzWYeQLaJcqK2uv8uYozX/CoF8g83YnY2DOc0Jzmra7
t4DyJVGMVbAuUxFP0y5NwMpMlpU59vV7+e3ar7nlN9b8ApJjqzEef51lEJt99bImFXqkiBoektfx
GNEuTQUPYOEob2ryKL383p7TmLy1G6Ey25wlKgv/yfPd3VeW8VhupoiKhuVMp1OLhOkXFvHtEOUO
x8hTPmPRaWT+bjnCZnGexHiGjFs/hf1bJPnnUUzA+nFeEXhVPL04U5WQW+BPkDBfsBnlls9YdBqb
v1uOsJmdJyWbp7VffnHiZy80FVKKKo1Keo2D9s+pWHv2SglGqHzKltOwvGs6wmV+nlnmZl/EkFy+
zmVQTrKKxOPfCBVMI8syL2uy+qr0j2aTP2HJaUx+NhwhcnN9nhlm5yf7L8RDwmK/w0LLd2n9vf4l
axc8J3Mi2NrJELb4nTmnQXltNoJkYZwlJJu0xtQX3RUp6sovJMkCFHxW0ESee124NHIZLGRWNUyr
YK3sCzaj1P95u06DNG4/QmtDzxKtxa7oo13y/HU+dFj3d+AB0qi0VGRsY8IidED4gg/we1/1f8aS
08j83XKEyUI/T0z8sjz8l2X+Wxd9ATvDwiQeQvJPzWUED0QZLC7noVu+Ltccuc/ic0b9AqH3jccg
bc4SpP+DnRrgz/AP9hDFjscowCnYyaFhYSAi4M+a9L0Dfcai0/D83XKEzc158rTDWE3r4iu9B/W+
rGAPk/ja96NVs4dtToqCpczS66rME97zO4tOY/P3vYywWZznmua1h32836bl1yYdLMuUeZXX3rp/
vA0Nq/8kToWuiT00x2OUfD5r1WmMPrYe4bSenmV8W+4fi99tmfzf7T8/LJ3lFew1w2Tm8Rj7kHaB
CvWwbub0VsHPWHQan79bjrBZnifFPkxBWbs4Kz3/K5eeY42MrEoyh73mLwCNE9Bh7TMSECYPfgL4
PgF92qxfofThrsZQWWfqRu23xb7zn75wEloQL8ABBIUTXx1phBPHyhccnuQAKgHZeozQ7635NTxv
bcfYLM4Sm9sdHChxqy9dZ4YlmlhEpggQCU4FOe64zkwWsEFglII+Z81pbN63HWFze54U7mWx6f+B
ioDlMgLWZ0iYJTge43UDmJtWJZEX39ZCjyZ2Pm/XaaTG7UdoLelZetKLNvLly50R5wSobUg6J7EC
Fb/gBezu5GTxY5z7rD2nMfrYeoTQ5jw1hWtsHMAzefZfKJbieUKqCLaG7Wgv8IyXeRx2TgvYo/sL
uvApk04j9K7pCJ7r81xPcL3vvvSpHBz2AQiqCDH0JQuBB7zXsTUsv8XTazC7/bpKHdC95wm/NedX
sBzvYgzJ3VnGtG2189565QvkN/Q4LyjIKq8F6CjvHJ/woGAajpdH0sHv7DgNxUurERLb67NE4tYv
n9Kk9L92HYGMmTVJwBOeXo6PDgI1FDPZWH2und6P9imTTiPzrukIntvzVApu+xSPrnO/zlcOizqx
coOXf/FMIYgE2KtxeBAU+4re27VflkN9wqBfQPN2J2Ng7s/Cb57+xyfpvcT3l0j24Zf/28cIaliM
hs0bMp4ZdDxGkQy5BQujBDwZ7fQ83OgBf7826zRGo+Yf7uT/09MDf/1kwZ+PX9R31c44Prfx3cMF
/+dvj7eLp0mOmr7m5ZMZ6KXvps9/fudECGvvgDyc5ENG/7D8/F2L/a6s/vzOHNIPK4KuYdmuwGIG
HIShxQOpjl/hQSsCnu8FrierivT9W3LYRvjnd/HwpAJwOwUbQzGnhz2H37+Vh8lffMXBg/G0Ivaw
E1uTFGznfbu9qzTqsbPrZ1+8/v0tqeOr1E+q8s/vCnd4lk728sODrRJ7OAUWQGKLKgprDkvv8P3T
bo2wg99z/y/knLyWFEdecn3QWGGS0hYrz6Y1P/ARyfxIiEjk8ZV9fMn8qjFl11vLjFLaEeeXvHF8
e3wJSkEhZVCqtM6lwj6+DIxX2t3h5fhn2gVtRJLIM6OW9y2hYHL7+FK7aWH7Av/658tnTBJPXKeY
JaGbRiSso9z2Dy/Hd3zZ4UOxUDPqKE5Oua7I7CxQoogc3zo5H9O2URQqprdDLhfEY4rYyN0immE+
wpJT78oRtc7QqnzZaa0/0bxYIyoWL9JSyXAaUfMzW9bc1qzUeOGVMU26LiScFgemUNWsXicySzJN
mZZ9+KglcqlHSd7YnizWdt96jc00HGfmfHnFSPioqJLaFhlFioibZ+veFRqTUWCTG6jbutemCi8T
P2fTqcAPHAlLydexsy6zu0GLI3J8WxYl3vIRm9kC1+mhzxTW0U4mk1P7+M73U2XqVGYeuYN9fOGG
3JuwrX/ZNWVq+UVvuYET22FB8rBz7dx1fKvjGyPK5Mbk5Kla7QI/nHlhQ9iqVKZ81tLMabOp67YE
/dNNRVfcxLGf62EV2xWTJ3YNlmFzrSBSpmtVIkRqYv/94kph+u7Pvh8SW0/aYNWpXG2GLp/axxc2
SbKXd8rgvH6G2QnZikSHaFyc2EfLjy/K4c/jZ8wgE76LRZkETVSToz1VEDSmG054xoo2Awk40oRU
cVPiBjRfCXOu1DmV5Fte2igh7Z4LVhc70ms0rcyENauGNIzJ6U1FItOZeJShcUbVfldVVs5scj4h
db3GO62eaAKNb5qEDLxeymbPXlZNS9rSdORZqcxCbpFjyN+FPzh9IMVtuvB8I5AMQaBlOG08Pe14
Wg6XQrcRs+dUMtXQKkSPFGGt9z3JPJ2rbK8hLc1nXUtLltQx4Sln9c10eGS3XkbqgYoh8ddsSJSG
aMRLWBIrM5mdhj5lZVPjdabQh3CuiHM30RuMwsSQ98GVphEnJ3xOcpFUHukqkmySjRCY8o1c63x3
6LZ8IFJIB5HWne6LdtROghj3WhmeZuUdiUJaqaTtSK7Qwl1m2mP2HBsNuu+yufZX8g2jEc01qnm1
aRqKnlB0tyRDPRFzymtGyC96lToi8WfpKgtpucbn2X1HFGMXTgOSzZhl3FFRJNl9nRpCSiKRJg1R
O53vSSBS1ggH6sJZ7VImXTPp/auspIlH+n0tk7Z4CmKqaATXlMNpmtPhiVVpWK2dkKB3K56gWaxR
dpfVRKtIHhnlsvMmhUg7nri8XfmkXgvdLLnit8JtXFBOQgwhXkACVy9XAktcl2Ybxx6mTWGwiSGo
JHRNGb65zlQrS0kWED8ibKy3rBFt5HmSkOo2eVS2yY1mRJdBS+TWUOqZVtxrPlGsPqUMUKzp4EzS
gdSKriIiNU8KT7Vwq078RdRT9qrP9bjSE01Xr4U5cyd7FDeDYSvuxH137UvEncl2Nq2m6kAb32B4
veH16DktTRfu4EyCpzgnrED8QI8XvIBIYYk34azNCeOSehWmm2ae33RX/IMaW8Vd4ZNWoxhszVzN
lgC1/iFHtjhQJSVaaWBASZHJD7SOMBJmVUZUmboPxczwp6xspNeyT3wgQTtVr33CxQZnVCvR04cf
mh3RpiS8qZaGQkNb/qE9edfCrNyLz4It7fxnbYW405eGvHGNLCMST+Jh60RW1xC+1dl0ll2VwqSr
KHfr6FFONVvqjTamskbEy8Ryps1lnxgZ0oFM+oGUO34Xp0YaWSrGQ2xmvuE956XZFiTTn5tFLejN
IusM+Vacez7NY7NZaLps8LFeGkKoKxFx7nyHBEa0aDMqKySfVXpxnS+qYeZriBlU0iz1RzKY/Q07
gM0YQnVXCveIHU5P1Ih08rMY65GyljwDb4o5G0z5XT/Q1PbhUki5OF2XwlijuOdYIljBc+VOZMr5
JLTSNefp6PNyN1wHJveY7jWEUMKoVi+bbYfrW3lBg7t+K81dlyAsthPXEKet2eH+Gypt/fshp62Z
ThAt24cmMIdpdhVUFteQwpkAS6/UHWfJstPs2rE5Z5JUVnTFPOX5Ad+WMQA9fC+57jwdF+R9iut0
8/rGGaZdobM96VtdY0wV95EStiBlRJhuJtWUD60EiQ5xh7Oj6wCDstBdxnB3akg8jXCF4aVEqCZs
YIWOIa/g3qt4ETx6AdWe3HXl2NKlIiKACHuVD01eIp7ikO4ubbZBvgi5ibZhcr1jTJzGyWhQ056Z
K8xD2SegBWZazosnblPdOQuNI0p/FfakcXX3pmUncXojySHJCistSCiaaTypuJs+oyy7KrtLhf3h
1bh93fUogocfG444kyMjjvZxYLGNLnCEX3V3mU9Uj+K2lc2wcZoHvtyXCLLw3rzXecUU4EIZiUqN
BElG5PgK5xBdjbCdEdYmgoXiHUKGW5HWJYFGSg3I6JHz4DW3YqPHge10JP0RTfGvIZ3pdAZuDPGf
nYCb2d6T21OOXDOGuHKju1Bc8MsE5lZ0WLRT6twVduwRH6lvxuZmxJA0sTr3qZHnQUTDeJpUul+b
Cbo2tgbW5FOD867SYsb4BlctmnYC84qElr3ux1MuXYQKGS5hLFdPKz0ntUu2eTLtUjNAGNPFcqWE
HeGyWXiv2YIdrOVZb4lL4XK4dLaqjREdE27G3CmVkSPEhNxAWJrdwYQyJkV5yfi6x5mJsMzKSI8C
g3Osxl8m/IbXdFGyuYQ668hor1NT0gVTQ3qYconpZ0bi3/jVMuzmrbjoA9rPEiM0b6qUAEHpmfOe
RM90eKtjiCCQNNXFgqoF6FfrEJclgz+T11pL/HLmsDR/rNyAMAllMpBIq5NomFpBMMk5Q3WRPidt
cD2kZi0tuMZqRF2NFrJD8Xs+M9xolYSGW5OQoQVG1xqBaHs4VUviS68gKtgt0abZPs31YstcifmE
k2mE1CtToOTEJNj74YoPKN56HUn6SRUaGT/jS9rmhlTroTxhRD3MjTw3AmGmhTdKa/E8nnxFXI74
T+JtttDuY5UkK3zaFxNn5s06ZqmCaVD1Ns90mLTmZ81A+nk3UR/F21Rn59G6L/X+EE6rH4yiF0tX
m8pmMalqvZnwujYRjOShWjGTZjUY7hXD2fW0vGxnwn1urWSXJPvioVtWg6FeZjjHYHgz0Uomcqp7
tR60i1gP71jLd66LlLIcVWfoozwhPUsUhvibJqWlo/OgqxpqhWmiGk14I1zlFSlcWvNGEuptQooJ
+6jds7d1edu0RrFtQr1ZxWYU6uWmn4ErwYoJOLvUT2p5wnoksqNFItNgJc6iVX/b3hZb9D8u5tez
bMXIpFgicTSdQdNped1eywnBiM30ITOrjg7RMrGVG2477L3OEHwrThbDtrBRBrSZXsEHecN9qq+y
nWgWJVIrkXmMIZ3lSegQJbS8dT11N8y18oyBU0y4LVvdaj6VbjhhwnVg2xRFhMzeqsOmAimBJTsO
9cxNhJNlJK+solm33kRKJxIV8pkimJxGw9B0GjIvKAYp2yDCEyd5CFaVSHLHLGsjsmrWTGuDDde+
bNTNRG5IGZttbFayKewil6QC4XZGmV+mz8jTWkT62BRuCsJ7k/R5MJhJtayraaNR3tmiqsovqy37
GOuDdqeaPmuGicmBena0LBeZS5zBjFuw26tmXawLfsH5tFkL6UQLp+G935Law6jPr3qe1pqZb8In
3HwuGO0lLtDL8Biq+XZ+xTe06oxSNhi0V5Y8qzO+XaukvBxKgp+mspFxVrIWq2mk0CQyVFbHgA8e
+pI6y/DSuYVFdd/CmWniXjbppEn0oDJRNmk/JNBzxsa9ZOIqbCeFv1Gyxy626uc8MdP2LipoKOj1
tB9MsAnusp2iz+OMiPN2EEo9qQRwTk9NClIIg6ijLFNtqQ5UW2j73M7qaZByqn18UbxEsxkmQGlZ
PDhC1NiNp9X2UNev746fHV9cEd/iqatgGGrhkqhKy1lWy1SonEAvSr4lnRDmYPsol23Pz1DxHd61
XPf6LmYY2BUcvonEMpiEUTPrNNZnjeMPO0moEuuXrcUsq3VJbsEjJUsJVJqHzF1euI3BJ2CKUplm
OpOizqwPF+RVlMe+gK7W/HISc72dNFFliUOvl05S2FqSI+0f3woZ6vw+ilvKX8kIt5VepbdQbPY+
Pwvh/guUaCXCI/VdWhUTqZjELk0b3VdIXZIOV4UnJ4cqpd2r02RWWII4bRRbzUjyKHNEnaPiCSrC
LFlUEiJh7yVkCsor85Q3y0BXW4JictGwJO0oE5iaPMFJRXlZLxqiUH4jb4RFz5lpMGNUU1JIxxJe
MeJ9cttfMUYFLqrFBNcA/7xVPeLMPeou6nv+HgXSMMPdLwOdGQhDK0sm2qr39NoU7+tF/oCq020N
VdS9QfdDEqsG+FiWkOY2D3T53rXZK+5B3lSPTK+7eKLfgZKL9+lEaU0+1IF9n5NIMviQ8PvmObhC
kZpFa+lR1aVVh0JrsEJvLS0jVG+PiZlMQTy4iGbzai72YEm0/MHwtLoLrX7vmdxDAN53r6xEXUbX
qaRfBs8gxaj0Wpk69+U+fchdypQ0qKinTLgZOi/fg1x6aOZC+2gOxRR/U2waR++QkDI9RXSdC488
8t+qnACRCnx4ERttDxbrmYA7q0h/1QcksaRVZbuLtiXCsucgFRmJQoQSOY2wz21A6oBoISh7FVjd
DFeTA4Q8XUuNPjHRCKca1rle3jlm5tAq1SteIVWGp97SoCet6c4xKrOAJo+Bd6ipmlsP3dmiqxnj
qaMd4pg/d64V6tNwKk8HloQLxyx6ozR9W7CKmgio6ifVIw8InnHWXKBDTxOrmmkl1R4TjjCbyjNi
tLfwwZpZ5yHOIWYEwlfIrFE/CzPoKNyMQ2DZBJeuSBqOSoOetkagAtdSIMqabSnGihLjIpkV3RYO
KnxwKoJfhLwZIZFvU5Fwumi7M9FwV4mjpzk4fL72QA19E8NIFQk+klsqTISCINhqC3bKB6Sz6m1w
KaW6cpvb3EztJtFl+uBtwpwIqd4/K1RYOY2hBNTdVg5GJgUumtE8diUVgPJt36K0lH2DfxZRfKOi
YigqfNxHEZMYlHrDTwuruwUa+UQzs0sHgtA9L5Jwm3FGvED1Uh9IoOU/iJmpoRAIEYNTkxGm3Brk
fJXFRunqgD1L9aikuUQdK/ShbZEktEQOehepSrPriSyua8hPSJwxhWDGcKu6ps4m9YxgpyxQDsTq
j06kArOQiimD2v0J5A/lqTzJpgexjCNSTQrPkFCh5EfFABqBT1GQ/VDjSTNHHcm6tH0Y5k6z8xzi
idRHnihhxETOaQpailRamvVOeowtJaYDRA+ok4Gp8IbjbpLoWro12Ztuml36kJk6kBir84jH6q1L
E4F08HHoYLfJveARd5jUoZ6x+pAb3SOX6dysF496S0nLh8MoelD3UBFECDAYGGFI4IYQgAB4vYIq
wNyh+JYeMUi8u6EiHUPzB2HQpceyX8XR0gvMCILEXb1HiPPus1yXQz2NwNVmzVW5ZHhwKr25zXgr
KBAkYRfEiam8amUdKldw1T5oHIWUIbsUOlYv3YYZlEmS5Aa7jwqjfOgzs0antYsAvYD07VLZp+qP
EvpXZCo+iR9Um/WoGE8YyD6ub7cLDcW0opePjmqyGOoLoSbxzaDXk+BSqUhQk+E2ftDWvbSMQ6Ot
dY6jUbSKwmsHkenWTakX0qaYuO2i7A4yC0KoHCw7B7kX4pA7dxiT37ASzQOyThH0UDhAdIBOkEND
nQ+3zVVqN5az6fUKcKZkWEHWol1lAN3iOVzBSVxho0hIoYtBsATVjPtJ7NmabyJCC3q55Q1UL1DS
rLwk/TZecR4CW9beQPVCJnKkK08DVTCQcopHxVCWUND8mXAL361Y0i+yS/mqv0o1IntEQ1SalyAL
KZFtwRR0jKbD6VZ+tgaOeTvtt4dIEVBvA+ThcsxtvYjUlR8EBBFWhTM+ImuU/SQIEG442teIvLN0
Gy7aK+VB1GuNRq7O7jvRquFy4Yx5rCU9FEzWs3rPjjNThRLqm51CUtAI7coBi1EIYhd0xJTZH/sb
wIgGu2oQBNR7nWWpV01ikkoz1NnOJLssM1PiqN9RBB9NIQpISGrFKS14g0PxKZZ63ttsP4GEpe6R
atWW+v2Eie7kYIYMhSiKgeW3C4VDqUmq63bN7yvAvIG7yTKNWwOSOLS7gNF53nQknW8NXFAUdU4h
GvIrHIUnCPbeMp0OqP1lUtZwa5LsvJhkmAm4KzEY7/qHdgFPQ8BmoXXVOCvxuUUUbFlpFgk0mhZT
Qc96lygYTukUFSr6ihG2YAutYgwWvJahTjARmXVzCPQC6lvYjv4WN2VrwS/kdB5VUCeFB6kzlESP
YiMbpnlNQ3WSd6YaX9YYjc++gfLYlEKTc40wNmTuWu4NpbB6CXnPKGrKtjoiyOZwz4gsuQGtE8OR
YIh5+MOSHiPwFPEAuNMsvMxylavQt/sKQwFVJdJ2eCBGjEP9lIotjXjDl+lhoIiQU8wqWlUIMCXS
WrtA2ihyw0ed7FA5MbUlwi9pDfmmQdQCh+JnkWbC79o9V2401SwbVJdLdoukCFGwRpX0nK5Kd5pO
AtOXrgCKcCtu3ZW7FZ8l0P9lM2sqSJsdKSlYm2tpl9xB+9W5p+DKnZUdbdJpHE7goyISbEbSCXQR
RybsNoVjBpDi0Lrdg3vlOakwOUQrqD5r0aXFJffYNwaEyeGxQ1eAzq2qaykl6k1v+K0+uLqzKhFI
DnJ0iGoxnQaZbrbrcivb8S5cs4b8kKe67Jko7oujoF+3U+5WMtsfWmG5A+VMj2JaJ5ky3VOWWuXE
tdQdwq+IYblFkhxEk92gY5364LvlHly8CWiFKi7DzMCC2SGlh3ZJRVtdZHccR9wfsoJq2xzUbVW1
JBCoyk6g2ITAkDp2CCEMH4kHYZWFZFlD04mXqPkfFAUzbmB7fK0XmZ7XerttDfcmhgeA4LVIfGac
WJxE41nCE/mHhwiskQinkQg0UjC1Ar8kvN3N+R+IumxE/IEyl+4Mo6zaJM+ikTgkKfQOI4Fk835V
KYaz93ACj8oZzaADBfaAyY92L+i9HVzla9fCaH2CkU5ultUcYmmWXQLk3HamIqjbRAoXPMr2B/Um
X4pGN/MnkZnUpByIwGN4QtSpfyAtaxGNrvktqJc0C1GU2NGcu5SGq76n+Jalgg5yvkaMKgSL58wI
E2Sp3kkHmuFwM1edexnqHrPiKJvOUdo1j9ojnJOJQfIwWPhnvtLRf6RctDeOnVzCe8ttd9sHOhxK
R/c9P0TXw7zYlFsExQD6CfSbax80weCn4v3wqN0O5aTfhi6NH5CXJPEyqpde/4REA/rvzIUHJ9c9
eaY+gZ0wHk2SSRFMvXUM+nAtrTIIOpuQh8kkwnCb89cKxuRtY9X7CHWPHV2Gi27F3kkFSafRQOJ5
MhMVo3Mwd0JSn1QRqQrMtxB+mhnafxN1XcvN6lz0iTRDE+WW7m7HsePkhkn7hADRQYin/5dzLv6Z
M2fypTgGSXuvtsmBnTuAmnSJrFNTA4HTqLgbsRnh7Ox5ZKZeXJ+93ZIuL/KhJ+6+R0kCWTqq8Ykc
xhMkcRgVeYzV6P3MAJCKgC5y19e/KODJFTUSfyXQkn71pfeBmlPAd0ZAn6A5u50/gI2h8gFNtlHf
JdjhVh3wPU28BDKBfNV4CDKtjRFEfdMN3TV2ofBOQbPsVNyTqPQS4W6aKnav0+TXO9f07TrALyjN
wJnDyguN0xq46eRslXlrUVhLaFFQG7YTILKRVnoEgNhG8lvf9tvxQ77OQ0xlaDyWwA6x6EDMkxFT
kMMTWB+A6UtjBvoHjexNcwPj28EQ2IBYOLcOlehQHdt8U2kBdL4VZ6T0h3cNSiuKPksbkNwxJJ9Z
Kh/LPw2X1/jk0D3IGE/f4z0zfE+m1aUbg6n2y9ynd3enfUG4onNkvZFtryf5y3KXfUTHGNJF81MA
IeFdQc23Qci0dDS39hoXq29wGAAQN7HgUWtDDolY6w+w8Wq/XQJjP2og+JBTPmgeaHvoPuqq1r0Z
OYl77R4MihIsKIBxR0UCYgxkkher/JhxRXwjH1xeqRV7KlDYOtDm91DSv9OBQPMaX7BsXeYHcwXh
zZ8y39VDBYkcZSRdoXD+jIHzz7zD9MhYJFhCYbHpKT+b60GvwgHbImBT0Lm3YUraIV6x80GDq0Av
0hbOnkKDDklipbIMtNqv6lDBWk3c79bXA/aooI9ZwQpl2njef96HZeMvL7oK8wxIw8cpAIdfX9Sp
Oo72U5Rqzu637FN8M3hBpXynisoDqnYFtgO+96NiC4ca3uK5O7Kdw/w2MuJ2K3B4AJXRSNiBRm3c
fE53+jXui9kXImSfGqTk/ll+y3+N8sW/8d1dno0KXp+dDNthlx/gsbJ/5muReK/DVgYzCL/6sP4t
HKsXrPzpjebBlKfUjXHS5k35kpHzCtrfPT3ONdv22nldj3jFfNouj6zeLYYPQ1LHskH5nxKSbd1y
26wBtfYW5J41MLlfzYG+xjA2+bNn3fQvbQ1qN9W9BKalyZLMCaUIiZusw8MqN90K0y2ATdT7y5TU
LDGeOAKeqBssU0Cx1i8WQDl9/lbvYc5buKaCxc0SDiRCWxiW0P0EOM6OtvL72acbuQUggF8I4hfO
OADf9buAtkZCVMvau1Ca8OpO0/6qe7FyAWD84juv/WfLCstUfI5Qz3u/0sISbnB1gsEhPYjScD9T
EJcuynAWj0Xcg3wd2IeBOgZ0HxkDHC6sHhBweeFluOrPd7C6vrgYEW6Obvi5iNHOoumQnwp6GOaN
E/VoiE4wQ4lJULKPuFwg4+IBtCzafb3AI2pSYDTv07kJM6jv5Q+zI2x1sS8DL3LfoQQ4vkIx+oDM
JC7Lnh1hn46vxRy4Tuh5yfwKDg9D0XvvJXYGXvytK4840rLBFUTkV36772hyBg2fDWlOPYCNjzV7
tm90OGGHKK7zVR6tX3HpAHE2zndj+11U5rEyNlm2H0EOEvowQ+yJGh0WJ6mM4fUvKuZ1NPZhrWJs
2metxuID9r6GXR/DTYZf5gSO7o/faKBmUPyoW+NGRAfwxy0VZajdZbScCMqRAWdqBbbppO+ZUUF8
xwwb8DCcNOxr4uc3Hg/X0vU1PSqHnVun+UfVBt25vTVN6pAU5gIcB72AZhd780YvzkrevSLKGmBn
FAqADbyVePoqofMkNuSdELYg9roVDQd1qDfUJymkI+wFILs2nG/QZRUPWwCmq3OmqKUnY4v2aN3N
uI+HN7OJW5I2QzDfDD3oC+i2ew7RuIQsNUcjsNiV3derbvqT+cHdeMQbhA0BKyt1oZOLyBmDggac
NE+nyrE3LI/XPpIIpOQf9tGOhm2JO1UE/YMjbFDcuud75Z9LFWRBhv/MVFnJrM4wzGEYySm2nRCS
JeCGBdPX2sM8Xe9QLiLYWI8JNuVNP5ONOHWv1QuautfDMyBhkZg/MIwK8NHeNzcwHHiAWnzVrFOx
lSd79PG7qt/sTXtT4L4A3pvuvU6KrRGuEVQd8xNi9/gB/b/dNiSY9MDY9R91lEVkM974FZdjhZke
weUwN/mGI2CAck2D/MBOy6FODPH0U4qnQ8fzAJsG2K567V9xNJdXbDIUPKOL6dV8uCjcp2Xy9Y03
Bqaxn5t3DRLG3YYYMyZyiZY6rhZ4soEzhrC729/a3PVl5EITgleGFo17D7gj0kGlOfjVCM8lVllE
UV5k6JRxU24Ld+O0B52FubOZ2iR3oslK1gVeRowUmchiu8Tu97M//2ExEncKqjryyreqBZRxdjM5
6gc0ll5tYX3h7jl/flxBQ435pQM/2jff+19+FV9LHdS/MIQveHnsmOcibIfcdyRKXcDfhl3/22vY
ImjpvrMvbq3luy+u9rw6c/5zliBtdT4swLlAUfLJK1YH1ziAfwCGvRm7KXQO9gkxoUDbuS/wDpc+
cn5oEYUZdIg+cGAUWj4tdvZu/lTfpY4z6Bf/4HNsxmO/+GPnL0Ui5Z1NR92MTIC0Mqov7DF3fgNl
1zk4iQZvRAO2tWB0JusUmlMIuCHg2Y1gs7764m8gFZlI+jxEEmKAeRJNW4pzikjPl7trWZBf2lsl
fB6TDaqDFptF0jd7r4lXmXa5r0c4Bl3YmcDA1pn96i8KfvO3WwVjgFjErfolUG8byBKh8YbfN8e4
dmSEDsOblpo3WIokbK7k3X5Z3lmR6huDJmNgfA+AKD9TiE4BIe5G2GYMvATe4s1RCUrGcO23+eJb
b+yKomBrzyAataJ2epKUo3uQKXyG1g68wsf572J+1hP5XZ5HmG/kPGk+dnx7M98tmDz8Wllhe3O/
1OhTiD+76RXmydo972efuNxXr3iN8dJftC9rV548XGsfDDA4//Ioy3396BOTPa3WAUIDdNErTGbq
0yxC+s14GKG45h/YduyqQWwO3BMsn1aFYv/5CVpdQmFIl6QEBvt1pD/eOohCQY5fhPfIrxYK3rW4
rVdkA2qgWlTwxq+nDZkDhdP55eFnvP2/CjfU21cJCxgKJ7IL8EavIgthK8O4RW4qqn7V1Y7zy7B7
IuQFjRdBAB8RkhsEy914FCf7SEIsafHR4mDteNy/tBdvQ89l2J2XxPoyYRhKH7GQnZHSs+tF44O/
4ejmWx7Wl+ooQ7iLatlpPELuBbI8YOcl1Dd1wufAiAkiHU6KHB5kFgjzLyaKR/u8iOlt/JiPNq4W
9u3PU7JlWGq4lGuY7wj1Fe4z6Hru1zcrrV5sFu3pvy7f4XzZqdVAq9tgnX+gxeQsIkMyUR/xDgTd
sH0RvIHqABPR2a4X09jYJ0DMsnv1ttpOoHyi9XR77Mt2W90aHjqf9hc+N+m++YsSgY2ivxeI0wDZ
v/UHI9SB2DgQUdgZZzlGBZwa5ddIWIkAJRtXaLHEBLPtAsjOMn9uEe21vyD3SWC5gVELqOWfQO+t
+ToDJK2RbiQmuDv1te9uj1dCWNY1A20K+ru82ki+4CDUTyfY3Vm7LA/p5/QqXosd9ifM62byCZRt
BDGv44Fsy9dpgxSV/efygzW+GPtchXIDpN6i9OEtomOCIOap+wYLuyuD+qC/Q9f9XYCq9uxe758R
MRa6y0emNt6p+8w3OFor9NQHMiHwbdpgnvxqT9DuEZ+LWu+UIRGLPNy9fwyg4DK0qhB1e3l0cHeh
Tm3ZHYkOsrcvUAVGCPAf6HSvZbl1LwiWXRBzvYzv3ZsW9sDRVdx+omITH2GF2cT2MU/oIOg09hap
IatDDA1CeACgqXcH1gXqApTtnHUVLHnQAB73F/U6XOlZ7vqkKjfcChwg23ufoMCcJismO++1Yhv7
qCFAgs4M+WP9JjxhIUIxu2IJUPlIjMwjZBagXpUHppuoxAtRCR69Ey53eN39vbh7N5DS0YXi73s3
BhoE+BWxcNo+quxQ56EDXAvFGJ/1fOATWKrqH/cC71G8gjCMWEiWVCBNUXfujwUwB2hNF2RD1BhA
ypH4GT/BVPmcFEfvI7v2gNoG2sJmFGGupR3IJfczuavbY6Gl9rf9XRo+ik6Om7h3nJCWKWx0/gCn
mh6Wgh0S2TCutJMDsCuC8ix/tDFtrkVaH00czClwPskZnU6YJ8HeO2RYTGwuC3xKpprajzL16hde
XaSZZnncwWoFMP3t4P+9AUNw9NcPvYGMFXbQVm7seykjI4PMEeD4oFJXbiSaVLZRpwdLmUz9W1nD
rwnRmjrIaTrSsil2Wd9AXYbvCvEKXhPzIYIZh2Y3JkH1gddSgFX4PErLHNn21nkXetQm8ovXm2GA
CmDvqB3ky5NQmzWshGdBXskT0TARCTTr/NmA2VWl4++SGDuOEzQ/vQX6OryViKiyNG/2bhZQqB9W
2JhpUx04khnMR+UjsPUR4nNA2gL9W23zfQstY31CWLAb6JYsGLooR6/qEJQpIJrL+zKenI0L23RO
TRMx1D36NGzpmKHgsFSqF7aG5rLtEIKwt8YUA5HgDYvqoWeIjLY+IQCi82ZqQh1NBWYEsLXxvP2d
EZWnVm4E2c3LZWxeeHkyxEG0qdkgyB4gZLiSO5EbOZ9rtXXhdsGDbGBMbJf5YFZfyt5aLsJid+VC
rqlTwBLgMmAhgAQLywsxBJAdsNuIXB6jVmI51gJZvb1HkgyhOhUYKs3m0LZDxO6qh/XinRFPmkZk
Y4MRhnWTEuIDGNVtrDefzNoMy54uyHDcUZi5vZlv9td8/jP2p6fb/3+f/++f+DtLCL8InfyXBfj7
vtxlT3WkRx4OP7DYrNQC0WcyoUa++fucymwrdkbnPGfC2+CpM5GYIIwVA05CSyDK2Ws2bjmTE6QU
fOS0SNRLpdNN1+9dYoEr/n3q74vGWiOwOULa/vucvtb4svf8ib9/e70Vu13nJaOFiL0ojCHSFv6j
y2fW/u9z/fMLXYmo/d//1IDRg7+P/v+Fv+/770dca6pRzfk8hrMFe+vvm0Tlmqh4zxf6+9aRNSAm
hVFuZ1r1JzZvlhZs3FIIqkxZauLN6jZ3k14OTZyxMVHIABnFOAaLtFVo1xG/lZM69ExdlmwYQ+Zi
1Rph0pNd81NV5Z+eKV5Mi3wa2jzGVmVZgQd7g5dqw0kR9TivU3Za6sVM8kYvoPY+MuINvlNUS1wh
T1eyeUnWcWCxKBqQPCgIXg2rsUIsVpmFFjpEB6VxHdDkCTnRyiyOhJcPMTdyM3PgU0ycoPXZ6Jv2
xGFcDdOSChvONpefjdYYOytDLGpgqXKtCKuyKWrcI6rN8YAnCGAPQhqVZzEa+g5zhnA3HPqD50VD
EDDj1oE/WQ6h26sPTIUMfrUCcEyzLfwMkTTCAIwqDsuSI99JkbYY5o5FakKscZBohOUAsVlqy6Zq
8sdcGNsG6dTnIEkGe2Dy2jbV6Ahhrphi3JA6oA2rEfnuELz0usmnHCGv1SoQppvnA7ON30FDnNnO
kfAf9Hhd4Ze3udQCY3V+CkE/aw96RsVpFjS0DKmDZMLiIvvSQ74pkKbAn/EFxTB1PdRJhIJHtNb1
bSJrMNaTyBG2QyBQ1T/uUheRHOC98ZcW/GFAWqyfQQMKxcLFWmVIu+eP51614zkeSzbXL1lTIvCU
GxeM/eUBnsyp9k7e1EktVihxQyW2A/1aVEprsl0JaqBqCh7ilkfDgoi7zqs14mJ6ZFreblrxTyuQ
fMh6BNadpZL+WtKtBy9gxtAD16E59CMvjsUooml81pqq/uQdpi30Y9F2CCk0LkIL6whGXjofueOM
iZHZX16+HpRRQZRydSSPNRorjnhtiStiFrRNI7eXo6AdUi1NltLcBejFUds45hQ187Kko1qR5s49
6MHwFE27uXfYiZEudeiQ3QYTUQhHlihmhVv962Xe71pXndYVmojLFQp0jfORyVxDTsOCyVMBuzof
KIHtP0uwn8LuIa1V6G2lDokKz2iORmhoRkfm/eqqrbOaOCUF0IBVDO/ERS9ooaB1Iwyi3rJJZEw2
ioFRfdJOQOrqi4fDDQC5DFlnp71qJSjBTGroyjNcVQ26ISvQ2grTu04Wg+zXljTsUcqKVtCTDvZv
yHOGjRRmM8QIg7lh1zKkcyukv+t/kpTTXi9RuS3DDL2pAyLngid4AB7dToA0RcaWJFubMugQum0M
CzlDrUZ6vtKSNcgoGmozV02sqL2zcQPmDuqhmLDN5hUqOJO5lboGIv5rX+wnDqAiBqC+ui0vkn3y
YdnqFnJfGkIGKLEstagbKAs2BC/lj6hmWKScPfIGlnLjVLrfGGWizGEKeF+uiTFZdTy4CscESVU2
1xD/+9XiIMDlW7+ud6s8Ly2sqREe4lIqhJ8n7OC8d/2KQMRqYHxyj4SiVNrFscR4agxQmHL51hzt
fVmw1g31VERUGSGW/TU04PbbLDewtMo8uRYkR2Lda1tHr/6LACkYLoWGsK2okcGl/csiiPVeQm40
THiVDrRgls9xZZGtBIgwFhsNZ3DHbTnzj2pyiwhDdDtzyB2kIle41jMM0oVhLCFDSoSr7uLpo+9O
RbVrTNjERQfkMOqmFs5d08c1USdjVJFhOyws3Qy0pzev1VTVCL9DM3SWxgFk4Gs8rT3Gb5z8VOvM
OGrG9OiN6db0OCfT2kTjooHGO9AncjbkR9GCgFKY9ivVfEsrIbaDzTmybfG6qG8GyV5IxuBTdKTc
IovYjXSXU+CLwoNJ7u0zlMjGfWglZMpMFDDwMaGgF2pMh0VGxK5u3vIcV7Cnj9HNs43mAA5L+6uy
xa8abS+hi5wDW4MGL6LcdoywzBAtMQyRhxh/009Tg6i5pzdl6FrgS5OEpGUwO1nZdOF4glfk5d7d
arQKSjN0ChwzJOWGBUERdw0ZdjmSfsHAMN8Dx1nWhb2p3HhmyBvW2lAH6EZ3bXpRcrgPzcvzLW4z
J8emym2SmCrz9cKk2CfVnXtmHuc11bcGh0fT10rCxkHGQ/egjLgjjmLVqDH2JoDpGsbHbJMJEWgt
GHRFgjVnWTzP9FRmQKMOtZrI69fNpOdtZA/VRQih0ho2j3SHxLGMNdTyFcGGVVawK1SGoH0FjdFR
NBblgAERvMgChjMVoS76EwY5LXTvYQ7VU6YeAMQtjjX1tFFgLAHZFdLqvt1DXG7X2Q2IgvZlZBpM
iJG+VRpEA+Hu15GskdUhPdHIYURyaU3bdi62zdJuM8qqqKkBIT2B0b6CQeVvaTb5c+ayOAMLKwnn
cNBAYRA8kYgsMBeqoan6Mnb6i6m3JMqpBpNwAbEvLKgegw3uN6PD+g6Mp9zxFCYQK3iYBFlsJEc6
Nc9+Zw9twmpE+BybHtUCzbjZemqGFzvB3+eOFRgo/XHeY1CmJM0QMocWKYfRri9VzDME5PvceNNd
qMsE+zsaIag1heIgieTmVYMbZq6AySkp5A9LXI26uJOOpfqCgsymQUKHBxnRaiOcGIZe6qHA3BKa
ieidt6Gkxl1YR2X2FI28TckEAVNpJSa2xuYHdxyU3fXe8Gg4+VCT+51V4roY43oU0zzsJNuYC/wA
w+ZyRw2GpLkHUj8LqFC95+69WnzSLMuDWYOL3xTnJXedrblON4UdiM0KWAN018ohwWQrpFc4jUWm
OYEA9kKOa8XsDfwnYVsPIWBkEYTYCicD8eXQsEytqpBG03/Mkt6bvtPDpdWiRao9zxD6nMFfQjqP
VdjqVlKXiC7kw8vqOBtud6HOEWow9C5xOwapkGHmx2T2hznIDuxrjCq+QMQi9bGlC7beioExmAet
MGKP6OQ04f2HI2X9sVH9MSP5u1rcPLUl1JhQFcK6WKOWMgU1SRjemnTOHM098j/aAGfb0qpkWYZi
k/F1aw3y3FUNT2ozT3IO9UrPkeJvig5jSHzCsOKTApG+inJggWFGm+bekUldbZwJ6ktfNGFJZi/W
Wpj0VV6EtXWwiSgCm8FepTYGGTX9H5Xjt6uN+DZ2Rgxa7YDvcMPaWyZWd9PtvWW0rqthY+5W91uB
kbQV4CRZ73nBrRgT4Gvq6duWw8yxMuxafaV7mVOYKR3xdQdZIcfoN5xCpV8GowPPObdMYOBWYZR0
oIHjjgrZWpEH6+ogdyUPi4cuIeH9DJ2tB55CGlJOdzybpsCfchJnBBEWo8fAJQL1nY6l5uNiRhrp
oxrTvv7sdM5GOd3OWiz20hZlyIw8GHpEFV08xz22uvHD8Vq5F563Ux7oikfbZF4+anowWr4fMCoc
EceFBaQ4eLTzluv0OlaLCCa8V9ymAmlCkZUAkOWrYu4XpzNNTWV68VCPL/o4s72wUMpqVb7TkvyW
I24ohU7q0XmT0/a97xAxJmJ4CIPD19CaI886ihDwspU4uaGwe1+NI+4CpwSkpMJIk3nVhBa2fD6x
FtqennTM1WK3mQNvBHLq6nUvaf7jSJFhyvErK6HsZKWiEcBYXI+tOuLZgEeRE8snI1IKsaW3iBy3
ENUmsF4Uf6+7aB4clZE3Q9I+k71FN208pyMBM5H/wsAmXWeIGAzYc8CESEfV3VoEhhVdPmL4eNAj
j3a7ThNRM7jvjYE+LCuSlDq0o6YukRQaIL4pRc49RgteNZhmkg/vYimGIDclcpOydBKKYH65s2cD
FNqYd7aJ/jHmBoZMaoGPFLJzGjP70OHIp1GzjzhHVKPnFgrMt7auRUDGGld6GTvMQEuMlOW6YpFN
MRwqZ46YomJFnGWgeqtZXrPc5mE1wavFajTBRMtorrQh0gUcI7Bo6PluGXLQjo1J7LPudNC7hrjU
1JYgN7EI2EMuTAoTLBURZrFGaFp4zoDc4CR7L0O776s4V9NTcUNWEIcHGadWhF4uN2ZjJHnWw1ZW
+XiBpnAjlY65DUFSM8MCEr2HBrJMH+VUlwH+hnAENE+CYdT2mYJbq1GBFCTkRoWwNLUvNtjQVqcX
qcEQK9S9YFPqlQWkg1yvYsEIbhgOu+FGhXyjOrGCPNMRq/We87LDHcPdy85okbc6WXXt7Wizpl1l
TUjE0jwx7eUyzzqYdw8wk5kFpNDOPZo2tFdG2GHNnmBZx+YELkUgZzhgn4vQZR78Xe/L7acealSx
08l8LphxwIWvvjuAsBE5YIZ97o6OVnyUZlkmA8UdmgSKX1MjJeiUL8aC9PhsjoiWKNxf7bnuGfKk
pp7tjMyr3jQ7g8xIxl0xPucUxQwHUlW1LzqSVCOF16fBd1k8aNNYSmuEsUHLvjosT51vaMmxz7+m
hW57NZY7zx2wO1wLtk7PMOWDSKsLWsGUCdN6xbStNJ1NXrw0FWIMLB+/cw2Zih7iQDeC9Hjw1Rdr
DDUHs/21xN1tIc7EbEJgZ+QwvEkDcmF3mNpSaulTdAEMQPcmcrrII9qdLQ9548StR+VTysCMt4FQ
HDeyKbIXE4HV1ag3U4983WStNdi2FUgTaXIta91kQsalR/CRNpaNoar+n0LppV6u9mKqVmyL3kaI
Eekj6dEstLJMHocyT+d5PayaUe5qF7m/ZW133jQOYdtnyA5mPKJFdil7hK/JauzMp71DLRQmSwx3
u3JgwWmhLd9WxrQtHghyny0TYa55cHy8KdvHeuapRVakYhZY7jUVO7OeMCg1IjutFPa1ILFJMdeg
7mZlYxRVW5egaJGsGtAOGHa9XBstXuo8C8GC3xDNaLXe+F67a25wPXpWfQcLigHTYOBHg3PMBpv8
0iDY0RpIGLaqS4eyCjudZFetx4TICl8YF1bp1Vtlm/G8bswBsxXE5DvAwgsUkxVhC5nUmvEPhfIn
X7sucGqwu3qSOk6ACLPBIn4/mrDXjCqgtdtENvdAaF3vtVYUh9DGRnVgFkpw+JOBYoPhLOd75RyZ
EATfp0ED27HlOyaoRixi3+8VxcXmSFR3bb3EpCvgc5Axvyj7y2UvGHFooUn5zJu8yJHGhzbCTJFP
90g9HAnmUtnDBx7XPwRtPGTWI2swW4oRrK02IudRTfnnqEEUKvDMgKIpQm5IwKoCJuXQdQ8cOQhM
mY55Ec16781J+rqJ4Klm1wZi7tqXacvr2sPTGO1j2TeIAgwu4nw6AmSy/MkdXp9XRPWNBlZZ8+Sx
FBROB4ZrJdsTDE64EhLIUun7bOXulfYwRCTMKwXxi5lcPzqNHjYUY1TDjKhm2S71dTW1L7fV8y9w
mx+a4Ujr9mvtUaia5vCD/vYubGgvdGRAWaemm/oUciZd2BKzjr9bmoVc1maSaKjcwjDvMEFWQ2nY
CyRcVI25/dEIuSm6hDKAGAfPauhNGaN1wZqwmq0jKzeo9fkrM4o2MJAUbzKgE5X1Gaau5zS3Kj1e
XJS3WumfVebd6rXA/Er1V6xgPmXLkS/Vu6sPMlltMey7xXLhdxE9tLnWIJDTfc7SSp40I2h6ukbK
ttad582IcgC3NGtfx7OeHVDoih2eaG75rK0hbrj6a+t14IZiIYh6YiiOTg80L34pl1EFePD51XWY
F2VrhtR/N9zcug5t1Vnh0nQYS23MqzWi/tW61YcVaxOHaCRBRtVoMf6UuZVAn4PGs6D21YvW46kj
sx2L3tr2TW2nDpIHZuVMSUYAQl1McppZjSokNMwjACVpvMGcPKjenKOiuKO1IdbEA8LaoKwLLzWB
Lbassb65IN6JF+151TDUKQ1ziT0Btre6mHgRNYC8ZUd2QeOs0+JZjfAsvXo8ml8SwROBwh+AEXbI
9pahcAa4DtmbWdeRu5oI6c/wM/Lis28b5+xCjgZrUL49O3cP4TuBUT/MvFgqoi35V1tTIvH34MHc
yMmZ+h8G4S1qemQlZGuuiYckxtpCrO8ywO6nat9ooomZY5a+zJmTykwd3WUx/cyBR0ozBSDXARw4
BInijCCDoAxUDDznN2RrbyDKupDAmaZ3xsi9aBwaVjZYct7WD0OtIjVoucuyQQuUxPihOT1DluMY
CoU5fiJRSBsdYrM5nHvi4lEMTEDnYDmNh4+JTLt+UHCTVomhDrvH8wqGaUCzIkM465jl0ep1CCmv
4e2vkCMWdLig0P9H2XktRa512fpd+rrVR95c9LkgvQcSCnOjKKBK3ns9/fm0YJMU++9/94moWqFl
pBSZMtOMMaYTr0NVthaFyrcq9fKr2Ri3WpUYT44ExsoO8+fQ7H/KtXRUS3PPu/a645f9kbvGtpe1
eOanFYiVinswifVlmD72eMVrt0RHRgLNkO6jDiJ/CPQ96Xj419CyeJH0V/gjvJ/N4jX2UgxSivcS
/Z+Ud/71pj+UN109EaoMI9n2jpGFJ7HcKyx7IFE9ORFtN8xx/NPt+6Jp5aWbFCaaCKL/vil2/5fz
l93HtuS8Ln3LJsPYrRSp+81H+nAkNM54asSWaKSsTbdlC5v10hVbYkzMXhZ/G/vWFetc1Gby9lUp
3cUQQRV2kj7ZulHOXzNMf+L7phgV/VHrmZIS1D5UJzvjn2Rb0XB1wbi99KXR/auvTzxbeDTBo5WM
xjoapZkjyZU60wllbuOoHvkrpXqju8lVnA/22u011HJssqdJWxhbX/aN7ei79tyxMWlEty7Gj4lo
WmKZOpkHSVtfdhDLRFciKLQyO38nhgJD17e9asNka+RIh7+Mbo9YJ2ZEkyUlH47TeRsGGsRtM4XQ
FU6nIaZr1TA2mfo66KoBYNhpYbeaYAUCVMR2GA6obE1qRVZBMt+NeRcXOdlfPazPdUiCpi2HcmZm
Zr0VjdrXACL8rBzBN44gRFCdsbL6rZfAWqS2QfQzVIJdxAtcL8mY+VVFulCSZhFiY+tgUpUKJ6Go
ScByK7qiSZIO6HZjleW69Op5prTQG8RM66XKuHDz9FfcEZW/7BdXPi/UoTG3LuJoq0gcQRw796RJ
eURqd/w5weryee+fIg77vkZM9TWZFKVLYYV+nlQ0nejl9MTEl2P/j9OXI+R2WK2cptpc1n75zCyw
10FU7mIFAxjNLB5/doKQguGEc99zzp0OcFFV4NlZQ72PCD0jJ4V6RmunJMOkgNDlz0hXirVVuGQF
Mn9jRUO6Mf2w3EtNR1YpIo9fe+vWbxdhHW8kD9xKkSHlhcTK3HWkn20p/zZ1P9m2BYn4kvJkVyWW
Cx6ngZeNUoFkmsTEyFmqLp6nk2o9CjBoELVOtXLJfUgmoYCqLgm8OXcYYNkx6nikOYUMdFaWF14d
ufPcawvISiTr27QE+EnRkZneI2pQoeGRJr9aL5AWZQ4GCltg3kTDdUOIbg5dHnSRmd3VJgmEwkcZ
RAFJ0RIlm2N0k++u4SsGse5til45q1Z6wrytZn0sA0QIwnXMK3jdmkp5Vado8Cj4ZbIbAKey4XNl
zXWsZLzMArc59gqJpYYMpqKRpmsmNHjsOds264e5G0HaCiWwxMaYj9xaiOJYYJXR/RgAStq5VF5n
5Bbd8OS7YzxLRgcIjVK/GV5kL8awsOYIP+4yv2uAn7qA0St369kQQGTLeYiAVdbkQeaeF8AgakD0
pBXBe+ln00TxskyrF9laRnFck2g0yOhH0XVV4GyHRg6G2oev64IGVUmu7XTjGRX3n2rUQJ6tCKbp
g7I2TLDjfgYwIDu1EXBDKy4eYBkkV46NzklZe95VYRMnVaLA4BVYjQhy8HyQ9KzfFBa+g0cONqqD
cmd10pE8QdnWd4WMXazgmdYpGiZDFcxIBh+7SNl3mm2AH2vCRW1nB6nWimVnuCdJ1V/SYorbcjoS
lzDBEVW6ksIGycAUYkzkpr+tONjFbgdx3Cukg58SQ+N1hqZQIPGdxOrRQ2VEk9tyVlaEAwogMEPu
qbM0Uh7lWvtlRtI69SBXsOuBcAA3jD9eJ5J5bs2yvyb2qHoYa5EBAoza0s7aQo+mIBiylXR5gDUV
RRvFxgtKHWlnuedIb42bOlZ/Gyos/iC+9zBQYNSn4Hb1p7aSkUupxwd/LXkKbsKohms9mnC9Zv1K
MnBy/DppYRf4enUGiU9r4kUe8lTTEmUkuYLNqqWktIHAVqklz0ljqYsssl69tvR/ZIS3XNfJ534X
LIsO4TaXuO7STdytHAUbgpn3aqG7m4JvSHI0iVBnZtwrWb2PEwcMnM1DVE86aHW6sW41317XuXuY
KqRsdT3lOZIlW0ICBxkSVl+1T0VcPss5Z5DkgGAT9ybPlOvK73H9+L5badEamIJaM7wpkSkdygCe
gFoRwpN8BTQNOKwoAAYeGu6jHwCqHlMZTR0/weiEA1z77iEbTWK93B+oR0ivuGsgKuRN6kDw9Zqd
DsKug9hTlUgq8Thfah1qfLmUeGBqk+IlMQkbVCgkzjUT8T0dfJtCaA/wS1QtrVHvzkldgjIMAcrw
3QJgrn3piE2PgJ8C6HZId7UVeNdWwzvZIy2k64G37DXl2Q4dGTRMCv5Sje4HPWhWVYQbrviWcWx9
97UmhNYoBpIYKvCuvuG8iia8Duoc+cBRgz3rNtzdfdsCixmunJbIlOEBmmo7d2mMvbrIrbq7a7KO
tGV3V1SVDLbU/6VqjTYrCBYsawPMb6+oCjY8ByVLDMalmZiInePMSjjTcZXU6J2E6kJqT5yiOlcr
twYxSuhD76tilaJRSRofJGw/ZLvU62qk80CTAuRYjZJkLLoQUgVqQEkE0tisjGSjaggLGZJ/Qlm0
A6M1KSGQvVu6oV1vak8+FSO4MJJV980YQ2pqb7qqGmeqTexjyBXohbKnbzu7eQ1RSiXQlr71IZKE
XemnWGnyD0kuKr71Eg6SgVJmUQ872bAhtjXWsg0bQviZRoBHsyYZ0BSyRdGf+1oFD64HRIul+ajm
464GXBMbXnKYQGZcuVbWBvsoH5NFmSR74qQnSRYA9EBfZKFZ4HZY5aqpwf93/Rhth5If2hmro+4F
iNPkrUsYoX+yIjAgcd+fIuL22y4nsZLY0Lj6UIM0nDkbuY+eOgCvVt8/xSbJdNkMD80ogY8eoFqY
KhQmudRmngEUfmiHfVOG8bZYDl1yE+cKz9TU+ZmnFcH8GoqvWf6IbDkAM5OfTZJa6RigImryZk4k
682cblVTJYUTJfuy4wYiZoe1N/YvrlwcO3nIEc3hrw9hvCsylGw7gYJc+HeKUxkKUF2n2IDLSQqA
CKiAcrhk25mI25FmhgY1jYmJ0UYbr7D0u6yqvZ3jG49BjLJhWMrNtpkUbLqpUboIMoWX3vuS72/9
pHS2g94/+hJCFVWqDVsFaw94CU0pGd7CSIAThOCgdlGRKpvCGefqFD10K3XVTz6AbOEXFPiRdpUp
K3kS+RSN+rkluu+nOO1QBQGJuYUYaGsVc66fztzulDspihH5sTp5bsMtBxf5kPT1Lk+HdIX5OBJw
GqJ6a6s2myTSs6vMTLW54kgIkJTOKkUTMSmfNA/sv+KA8xQmvWgoEDCigEMjur5kE0HHYZvrddls
I/fZ05t+fD8praq6cVEP1Y0/XeGRzvugDqPxyuRuwbnEiShUpEuyqRFb38Za2+G9aUIwKtWQ4OTk
OUlSjknraQ3oy8g4ek2DQ5dOv+WloRImwqyB4c1kMs4zvSDZuVYmZVYhkepFHj5LKq/6qkYrYWpC
ywDKJPrBJMo6FkRjnFhbm1Ibgau32hzEC8qsSXnb1rayMS0Ui+ypGWOAvFJdxLNO7ialKsRit00O
66zMjINvZTwgTFXdDk2mbcVWKUvqNu/MjGAGoVhv0ogtNG2yxQxcDnriHMSWias7N3UgXH6wz41C
2daVrWzBsbe+6W6MAjUTNQL06+U+JPhY0YeNr92SFsm2qWIXKz+0EWWrnsYOOw9fL5mRNij4CTN5
7noSlB2r0ra5qmjbSgvLecM79Ko2QR9Q6QFuEtLJaF06VopaAIo3sYuaQg6gNCdbN1S6OtNafBny
mNe56wYrJbG4nBxc3kUdSL+7yY8RTTNtKZ0LmH7UCAz9JZNrpYE9L2MCImVpp7u0VaAvSbzQUPXK
HYC4YQDCmYb46iarR2XVkx/djlMjvn/R1QgpxgnBHL5uDwG96TfAcvtonB4NFRuswGx0JBC4MQ6R
6muASrtV1oB4KTB4nUlI+HIBiu4QwinPhtGdN5V91rTuKc/h1LXjhJUMx7Ba+nL/okGP57lvbbo+
3/1noreVr9dSf1QRIxydDcEdxDc93rzErBGfjFZZtIgWFuww+Xl883EgQsKEC+DV6DkunLviRbrL
dqSmZECqILUnWxDN5RCDeAajydr79+MT8mJv/YmMhXvv3yVgPVbWgMLpLPmNiOJ0U/Yrwp5kEHN4
SaQChitNX5AEQd06RDiSbPhjOgmOIUGy5KE+ntGTLjuEXpeNvELV0W/X8u14ql8zugOwwSsdMAQS
R+QAn1RuX2UOMKd+5KNMcnHAv8or+RYyGknCBDY4wBtzH7woeDHQUx12GoEzwDeWdnCn6nCB5Vz2
Kxghqr70jVfAMMjb5giN3ilPNwhYLYLrhnTcFTRjgBZ3EpFSaQntPJyEpuz98Opdq3vQaQgXLODH
okgQk3p9y3mdxTPzbL4ZR/UsPWtb90w8Hluvgo6lob175fp7bAYeK+pT+DCc3LcebvhDhwZ2vfL2
SrDRIfA3s46HtokjudSLuUQWCzj5HvHZMcfpvsoeuQ5gwI9kJ8ga7eNd+ALjMp+l7kLRl14JowBG
LHgLiL0IPDTSVRGQwpoBj0MoqrvGEuO5ASTeudmDtlj1L15xZdz+cuplPQCV3w/wvO2Cl+FaL9aO
dZbi1Re59ut3rfOvIuiqjZ47duEklv6ugW7L1DswbMOygaYqhkGdkK8a6HnRd2GsKRA15W0uAVlZ
RL+lXbaOXpqtd4vKaQxuYSm714E1H5IVYUVrbx/GV64Q7FowevGk7TKYc2VZuphNGymedFJDb+Xb
Gze9RrOzy9FQnWvSSnJUcuzYDSsVyN8jiiYgA3+Mv1H3WybL5AkVjgMc0HX+o70Jb5O7/EdNxGGm
zstf4RbF2sf4pw7BZdUe4y3vfnCYMhcsxPq1thrISKysGx5mYA3WwGagUwOfhrevQWwaVmo30+fc
HTNk3kCWjjrsqPqHdUCGuSeavTfbhdMsf5Xtm3mX7JHj9X9DTIDQYP2GAWWMM3OHlzZHMO0pfAEM
Kb8Rtwb+2p1JLNwV/OhQbdAqZoa7Gr0GCVg/ULINhFl3b9xwydakH28BmxUPQCzsY7Y8QpSAq0ts
OOb72wKJerICjOx1/AJWfyndaD9QwVw6C+/X+GJC7NZWwV086TSqj7a2CPbNRl77K/0IL1R/rvIZ
9KkF1Pv6BhlAAM/JQ4ayCKwXkE0L4M6QI7lPLdgAL+FiFmxSA7nWK+6w4TRJANxp8uwXwmSBtcA6
mNezYL5GzBKxTzLYPgTCXTMRL3bwFJBTXyi3JCsVH0tnT4gcdfFJvYHLFhjfcZhjZcylYo0iw4Y/
0Vtq18pbkmyKdf8TF5xT5QW+MrbF07BznvArV1huS2zztQRjaD4JLRyfjGeQhCBEF9twZVN08/98
Kwfwx5U/ifv/7cI3VZl6h5bpOCrFvr5e+AjZVyC61O6o2u0RzpI/n54xXF73lvOoTgjTqwC1rmdo
MyCbIBrdw0iqJsXvCav8DydDIYS/nYyi6yCeKTwmW9/vQiOse7N02u4YqMQK+V/LGz9dDHxFSLTB
sOH9MYdnF6KOQR7slNcnjwQuNMt7+CMBRX35bj4qTHw8Ft5rJbxm+WTZ+/W37v+9yxL+iX0+14iv
99I7BK9lVmW/63+7avUrO/5MflXfF01n83ksPv3j7KYaE390Ft8LXvz1I38raXH7q2ri+n+Y/KPe
xevXiiZ/FXmZnoaqzkXweRH9rdrFtyIhv8SJfe73UfPCNP/L4Un6UbyCRPZ/fJS8UCyqOTu65VDx
WXWoekFhi4+aF5byX5qhWxR6xmpW2aN6L3ihUPReUw0qniiUuHUs1fr/KXhBTYs/rjIqqnF02TEV
TeWK1zDt/7zkYyUsU3wW41ehZQcDWcv7vojVee6PzkppTfW+0wtInyPmv5iVbRKQYlYtU+19No5R
Nvkf970s/lf7Ks7PwMv8udfmxU40JP8KAhuffacfUHadmm9joTfmfy2Uqr2Z1v3a08dyf2kwSb92
Ax2GURatncLRHrw8Tvaa6aDvOHWJc8iLrkPlUTUL/UG16rcorbuT14880XxsnDJcAsMfno0cAb1a
cR5aksVEnWvwnzKBFESpR3c3DIVLNI4tM3fcXQpmGKjOZz8iC7xtCQgByEaE3CLsUZca2vl2Nyo7
ctxWsVTwpnai75vNScpc+SWPCMwOoZ7uwxFWVzw1vttbM+I6+uzbhOiKxgzgN0d5xANUbOZrx+ui
vZjDg0do3O/DhQesjoDOaMPdKyc6l2sfwRK0y7HvoVWQJgP1uMoqrfrhyIV0XccYq5EEZqXP2+zY
To0rRTRWMRC8m7KDdeeB4tMTM5nnBWgera6PigfWE+dRPytZUKHE4HrLsi+Ns+/l3cHLq/sigeYr
+7LR3kZRSKUUzFrTqG4bOa5v+TtagMHIEoox0Uz3Cj566G1E1xxV7/bf7SQOFBvtWiuzDMNcg2Ng
BM2w6+zoayPGctXqv0yIsVbP7z9+cxvVTmrE6EoXn0ot8M+uKxmrSgd/CNPBP/fVAEKpQ1UkVLt6
VUS1tlMUtdnmVoe0kILhZ/ShuUjtMQOqZGszQ4r8hygG1tD1TotjTj4ALxg9z64Kf4it+HOr6qTg
feyyZWkqmoaxb0J/KAMizSniRL47cfymfpe2xspLHHIbCoJ57ehDEK06/2z1EaS5si3WXi/bt3nV
lpAwkvDNB7teF37yXLuDAo1QCg5Grbp7j+z63AVXh5AyXmaSux6vSaxKbHoXaGusZshE+dlRtsrs
OExNYXUGQntlDrCNiRJSg8J9w4zkYwbZRf5qNf2hcONnNUzAd4BSkLZTN4VcBHqE/PpWa7Jnbk/+
oM9umeqQkseNoo3JbjSInF/p5Hd2YUp4BqmOjBx3R9ZeDL7Ph5XyYk7gIisxgkUGQha2iRTawAhf
pTrp0YhwJ4KjM7MpoDP+aGOw53IReMTfCQ+jwGLkGLoGKRdnNPr3JiUz2TvB1xGvh4FRlOPK1Vna
x4iu6uqwii0PjJGbqeQfyuQ1QG6pD5v+wajKo5UWK4D/7k40PPXcnTE9R0Q3EQ+TS58f8OSOZDWs
Ugn3datQlqfUCQxYxvjoufLerFTzzQ/Gsz4awUNiO8gzGm64BxyCOKnjfCwFHL0P9SR7+PIq/DAZ
vtpTivKnJ6GbFPCGMGOYukNFJV403wwqS0kQKjF9+xfpn3gTCFih6kBQF+V56kgFZig2v/e/L/3S
/9vm932rYUQvsu71ha6N8n1TeLegTvtTEgThPfkEN4GK52bwuuPpZxaNYo46z7Ak2qcxeG3x86sZ
9AexaU979BK5c7HustvnHpdxQx09DSjh/+ozirQ8FGmXnoeJt1hB1LoJVOBcLtlIlKfr/Cfgma3X
a94Pst54oLab4ETa+c92Vwde9LNKKGAC+NZem3FU/ZCkZJNgEHZjfe69Mb2WzNq4Tfzm4A1W80hm
31+PpqkvFKtuHlPSlzjllX9KDBAhpYcOpVJSgcApB/+5dScKvCz3+za1h3MSFdfWNF7Zvb+Qk5EM
SmCkD2OD+zCNN05oLcFqqis3ifxnpT51Q289ukMqrdumJMowDXutvqnDPLj3HLve1fpIRrXzgmdN
Def/cPXZf9by4uqzLOpjq7pGhXJT4VL807YZQ82uTNkM3kIFgCiVSyCFy9H4rMujOesGFZshd7Xb
ZrR5lWfDsxw7JkCjutqP1aDd+p70MHDDLpUOzNsQu9G+1ORon+Tlx5YYk+zkOkphW38bF2v7xsTV
Eesu04Tar0ut5Bv/F4cTYzJa5bnf3Ah2DFGqbg9WydhHJfSpJBu9x9pENna6uQ10VwtTlx/EUtXX
P5a2ZNUuS2GWWW+ZpF1DmlMeTHegjAXguHnp1x61lSRAlnl6baMByS257EI9REOGLTnWEbv2SDa+
b/05+32d1KOnGhFpE/teZjO7gitUNiTQSVrtpWH82ji5sgk1s9x8G7+sjdxc3ouuaWT7uk9cAAAD
3v1lyWVfMWZk6Unt4p6iKewqJsX4990SR76VIormAFZbkoUe7nh5QtG0lfLRHGCLBLXdvXh5fRgj
z8fvRdMpCCR8/GQCmBtOeasEFEGSjPReIRx5Un1Zvf/sjY6n3QcBiPI2CU/K1JvmRE/lTXVZ+b/a
b5w+4fMol8/z+ATR+5y7fN40d+l9npmRxtYmyhEpAXLiH+zco8CTgU5BYuneQYyJrUsTiQmPclMm
avfv6/7VYr933fW/v5MtCj1+cYV1fCdN0238E1OhBjdOz583cu8HkuqXmvQWhPIZoqV9Q9Q2PFSR
287EHY1J8Nqkmn2D6RMcis9xm3GyLh/j7RgQsSjUYTIhXnsrcL6sF+OaZ73G7s+gdG6dOiZMws0N
6vTzqn3fmsbkEXmEMDB1dBgqmYXTRS2mRSOuNrElFvJ21KFq6BxRDL4f3FbcdFaMwOokEuPnIo5g
ZLdOuismozjJNHkFZj2Yi66c2qjXIjsmetm0Arg/6FTIBLvAeB7reGa7A4K+RV2dOrXLZ3UQJa8F
qomha/bPCWby4rLCNN5A31WtbcIdJtxUKyZG1qWfa/9gDYiARfYZVhS/4uTsqqpByU5b+/4r5s2Q
WTyD7DdqMiiGdGUo6D4IL5LEVtyo0p3ooATbgau8ywMzOwfDzzaxdlCwvINpTqjfz27uypxw2Lnv
s04Atc7xBiCK0toYC3Wv6ahSVLms7sEKAnicxsSWGLvMZrkrrS7rxFYXdLcKicY91E58EF3tl3VB
/Z1o9D4aMZE1To9T+NeYWDLykgUmw0RuxD3woGk/oqwfhxGrxUInAoHw7+8U8+93ioVzqE9wXsNW
8en/vFM8ow0kufe1NyOdFDxgucBJ/qsxq4ArVfTrWsc6zL2FBq6GnBhLxFCR8sPEQastRhBwk5AB
qlLQl0EUVwcdgt1RnRoxHoSE/p0BHsG3CTHbO5N2qxos6sYB85eNgRUf5ayd0OPJY9EHCiVEjOpU
9U110qataRz6wbB+XxuFenTSIVC2eotErpo515YVgPzOtXstGuzraa6Q7S9z1dTTdcofcV3C5Zbg
HHV5uBNbYTd8bMWfW5fZy5bXWeEuUqty9e9/G0Wbvvw/bwDbsk3dNGyKmWqO/q22qG/5bhwOMmrr
NTBaHbq7syz9QULYHHlBqW83ovc+ZClQk8u0oQyGRr4zfu9Pq8V8GAXDtrPKzZDa0kFLfINaf072
5TBiQqwNTDj/IGkAW+VlOAuzUXoy1PQ2A62IANDeG2qi16WnXfdqWjx3LpImcZ3KZ4i3/SLNJPdQ
5FNJtiAtNrbpa4C4oBEqXVietYkGPlS+9zwd0Y8seTqi7nrRra35JZLhuQbYtUhedVlGCrwbHoM2
cRejZHVbJTbda7EiLs3uGIeou9ficp0uz15v5L0lrtmuGKhzR42ZZfM5c1mYqRSx0iDHk/DVqhun
p+xV0ftnvXD8s9oB+Qjg5lBJgrHPFXVfRMj1urfF5D8aow+lgkzlvJq6YiyILRL+DrYfAE88Tu+z
n+Kp3YiFYkxywhCRzrC6EROXYyXCcU1VqldUUr3VC39R1HZ6bLwef3jasiDswgpNjZ1CkPzbuFgh
Jqc9xdLLTsa0Zznt+XlYsUKMi2Vq0L8fVgx92/3Pw1ZO9g/vbPtvF7uhwi0zDNs0SGMb2rd3dg1J
IRyi1H0FXEkxgwnaTg4ZD13GTSd9nexEtzBchEnKEObgSKYVoVCmvy0MbeQxZu/LxaJ+WiRWXpaL
Q4quOKSdG6dY1ZJlENYDIqVaThUfF/HqfCdGxk4bjpEYtvLQXXqIoCCeUkHUu8wTtUV42Iqj1agE
w/F9+uMoClEkctOJsci8RV7aCIi2UlPulTCDryg2RVNJsbtLvIXoyJ1e7r8sviwbphlftp0dSLsg
zzmcGHrfdBsYxLWluUu3itGITRFCzbHZkfJps4MYE41BZAH1jmmN3Vn7XB5KgK21/zF2Weg79ccR
xJiTG872Hx53+jfn35INSjPhfuH/84T6WyllzxlDw8lr6SVCm78mdgHpvLRhS2eUThXviMu7xG6d
/mg/i4EgzVkq3ilDolFTdxw/1osxsecYjP2xfeVJMh11eku9H+vP479/aBBavy0ugqhPqhtg79VN
a936sl5cv9sMk+GAC34Z8ewkus7Dvd6o6AzxOIjq2Dg7EpURKz3TqcHsGOd0hJhpFhSLFbO90hvn
aQfd5Tkghoi4skM3osJQodUwhcslhyIm3DPZWnS9BDl7aP7ZGm6Zdg8o+2NWRN4vsyK2LmblafG3
fZVITu+zpEs2Y97/dgc1uQYAn743kte+wT5RNmJITDZ23G5CtfydKFV6HctwRwBQavwlSQbhMETL
sJ0sx7AltTWog3EqBrnZWfArF0bles+VRe0+19ceRxAQnldQuKBvyI7lpX9uC80/K1G/cLxaOomh
PugzDFkq93ZGyDuu6VSKTDfp0kcdamYoGdJ8umOfrGkrNwDWEk2JN5eJPnL0Q4HooFh2GRcHaeoU
Wve0v5ggVkh6V5YwNgIXPlRbFkQ3Iqy5MM+uZckElGj1j0ObpUtLMeAL5Pnw6DbZyWzs7jby/X94
EFrkcP546xMVk3X4YoZikbbRzG8xsKZz7VIGEPjSl0T64U31EtIGem8csNOgGibU5bRq/bdGGbTd
GMrtmbBttY4syoOJrmja/M5Mx+JWdNSA60a3LBfJcdb7CjR0LzRuRA+9sfbcBu7vKC6anQqB5khs
VX+Pc8GjXmRdJ+1EDOs9VhXbDpoRLcjkyzoqbnNjOYj5Fg6lQOKtMMISB0s5ytGzFnZX9mfXGQBf
1hYCaZZqHLQ4O4vgvmjyKLkGnZsj9orj4vITLGLNoridyAaEpXlZnykDUBqs0a0e9pSenbYSs7fv
iqHcd1OcRozrQ6Sjt+Tad7Wdfx/XOhlzKAzKWafInvtPlpwxZcW+WnKKYlq6qcmUiaeSPfHNP81s
u1Ar8Gtm9lINnT1PXbdEy7A5hv0QDVQ68vsD9dv7g9hCdaramGV1xJ+rjK1YPHWTzg3BvGq3sRyD
OciCZJ07jg8WrUsOVjia1FFJ+jNvFueqDILkp5X0u6jJgROU4EitNlLfrGGgjpgMpIWY4IEgfkqE
yx7IK2GRFKNsI54VD+l1Cv/IsSi6lLhoh7dqFPxS04ByyYNPJafp1XNpTD+o9vbUXMZalMtlpfeQ
ZXAg7GPe1bdZa25St1wnaq89aKGPlmGuGxsD8ZmH2rT3rurktw0A2duwdnc8ApHKs06WRd1tToXi
25+NPZZDdRW29S6rYmUtJsh8kyFSPXn17jaTeLqL88pdXRxt4Ztfuu7kpQu/+3OtGBIrTCkH5dTW
myr3KIT52YxtPuySOFkn6KutNaCNlHn4nH3vWz4JK5NSvkbY6afR7ABdJcVBm3piqOats5Pr/iB6
PGM+xttMDpZDSH2zy5hYQg7nGZ2matUR4y1fQo062R3p/o2WwhuBGuU9JRp6/MQuhx06LemDAlBS
jGeum20GP0TqiojUkwb/7CoxFeekJ6l5o+j1vTmNGwRI4Jb0lCqWKMeTqYMPzsqF8DEgsdiZ51TL
gntESETgSa8U0RHxI923/WlGdOJpmdd+WeYBqg8d/x+gF5pMSvvbLcWz0UK2CbEs2TDN6ZZ7/Xkb
oNfz3/+h/GevdWmOsJ72kkAG3Fi6bFOenUayxxAQOsr1lzHdr6nqqRIIf1+TxrG8584zPvcSa791
xXpDHqjEkPAnWUV99qWRgi6tQ2B0agaDUhM6lshlyAxQLh6ob78u1Ex/XwZEMFqackVByGlMg7+B
3JxTLGXH7md5X1EJuC+cu8KUKLSj5WR0p24+6uU6QlkJt4NuOKAarmQ5FUWmbmNTVrOV9YPoRf6Y
3XnG+45iJAGY5oahde05wWsoJ+kuMQk6N3rvXokU2DA5IN/G5Gks+nPdZUwyyFy/59q+7ddo9rAz
OqosjpL3BFQ++lG1UBkU1eeVMnjuwRwBA8ZGJD/Jo7eRlcZ8+3NpZPH20aelRgG+P0DqaGWXPrV+
stY/okHiHwuZcK5MlR0/iP2jaRQgAMWs6Hc25XJ5r24k1OLQm5jWOK3hH0sJTU7Np4T5l/0KSbVW
sQ0OoPD9+KSN9fNoOfKP0MRMQ/csnolumUOZtiJwNKJbqcDzNejlq/fFMfJCatyWO9H1JDDhht+c
TK9Ufvjo7dua8atxG5KJhmacB6MIDrmpPIq3mBgiN7fDvw1OVuagQRzpt/qQkecUDpmSwPrLFWJJ
F0/t4paJWbUgbvTNX5NcOdugHWZvndHl6VM3Q7gtAn3j9zKwdtUm5T5UO21qEMmpSBiyhaIdJXuB
5F6GxJZYJlaIrmjk2qKws6tUK7LucKS8xkaM0NIWWRYEj2aGyG8wDuMh6jz3hzOcfKsNHmXXcHej
m6Yz0VWdRJ9bppxsRDer012bIvwaluGTW5k/I2Ww5p7p9lvHz5L72o93ZdyiWjmNB9O4qsv/ctwi
pg6hEMV4kQ7tTQcZnakrcqIiGyomLmnTy1gz1ut8lDdSJWv/j7LzWm4b6dr1FaEKOZyKUQyiRGWf
oCwHZKCRw9X/D5oe06OZPV/tA6PQiZIpoMNabzgi3FisWfxUkt4Urxfvd9FHHeXGKhHYk60BsQ/M
AObmqtTj4xTd+qI0jrGHV1Iw4AxvTIZ7HDiGowTYl+8EDiBfAsHed0Qmn0WLmeUQle9mopgb5B6a
dT2p4r3UzWPEyv7omqF3GT7N3T4Nz1qYHHM9WyVzZUXxISpduN8zJEJejAJUb5w5BsRY6tgJaKd6
AoI7l8YcJpc1sUt02yCBmv4cDb4DA2XeJoQkG5dDhABSF5PAknWWrZHBcJ49pOb+7JZbb0nPyQc/
ScV7MMfzRHAPYV4PI5REN6I1MnjhIzwKf24sZ+yD39kXABqIL4xt7y+bq78lk605YvDnpkvnCA9E
ylY1ZGksTpV/XyEcBLTKLu/EF+Gb3SJj/7VXO6ndFWnQPy738PqtfecIELUhNBBLNqERQQfZdLlU
qDfFPRInJD/LTZfhlqzPJzAxF12ezZU8cvmFLTaFUqeoFQOFsrviV2vcZcWDx6sq8QsSzyDv2rp9
rpw2ur3WX6EQ/V+Nsr/ERFy7eWr/HE/1GRkcGGAJsrYx+OUum950LeWdQu2AEFc1vnn9BCuFGC8+
w/2lmwIP4Yiag76QGx52F+ratxAbvGYhrjuhTxmNa+dP26lPxesns05FlyzG9UP1oTs0RuyeEP66
k3nJLOofNCXpX83KKldmnDZILSfeQQnAz+L+nL3VRnUX1QT4WxkgzoMGoRLW0htNNOXJtNj79rq6
Y9Ue3wxYV9t6xFdRFmU3HSjTQWgYdBY+JpdESLL767McjNlzJwZ1d3mYDVsMWyPjjCu7yEszP/ih
XTy3faHurvXXvvIzLy+NYhWXz4uLEdbmFMLsntLkTCQaqbja8lYI78RnedGz6MuUmeNelvxec+/9
5E0W5JjQ8fVbo0Fl+Fr36XMGJOb+xxbLmlGDn14gQ/eIygAyMuaw3KdTC0SNOvPDQnxBGQuV/TEP
j6npBcehHlFR5/CxtGo0NJey8t+aZUMjrPe6NsVeHjQb79TaQXeWhaSq6qXuu+FGFpWh1aBJ4kIm
D7lJov4oCyc4dJVrbVGpRj13GPAvi702WBpwF5d9NdrbMm5fI44+qyIKAfBMk3eyzF7D+3oyXt3c
jHeyzp7DBfGokIvzy40sTSMQfbB2YJv6TjADFrP+ae575oMbTiv5S2U6kQc1sUM4xpyd/aINH0hV
w9MP+kfZozJTEjh5WtzKYunY7q6fAz2yiLQNRvJJ1G9SZJQOwhyWDbulO1uM491UNsQZEcrAobBF
7Tx029xeyqZaUb94wjW3owcdIwiCcFuMebcMhkE7hw56lRPBnXOQjN1ymO/iua7wXf2oyG27k2ge
a2REKj0NsQnSSZvMl7okvyTrOfRBcqY0YXBOHtvbu3bi3E9KB2eLt6gugmndwQzdaFUf7NsGDdAw
96HqDvVRQtYaPU9uQw/Uvj1P6fKiQGlNEqc+ytK1h4S8yVG/P0P2iIJhJpWA7LnOi3Ky07U6PDb+
90/Vsuh0Oj493aXtOmXK+VG2+e3362Qp70rz2NVuZd/NixWSAcnBIFe349wIGCa2+qOqFYBl3BQF
MieM+FKt+KUNTUQUm7L4WmbNvZea/k+7+ejyEVNaRROrAgTh97rRvuS2l+PwjQNwTsJjJ3QO1Lpi
OIgzx84xRpT9GKF8eJtryQMCFpjWhnOdbMjdRztkD9ip6B/f2FD2YQLos2OV/is0N+QoPHsoZgfh
gxuE5rffN2kQX2riv27mpkZzTkrYoXCnpu5RCesWWbqK0GJrKRVHESo9DQTnEt6XwBTTiXDKtayd
QML9JmwbRGFr0wrwjU+8tdwcMPtUD/F4SnFPg3RoHa7zn8O3sWa/l6GuPe8XuvrchK6ycjRgln2U
pE/0R9PfbD/aCJJ7p5HssUyv3jmqMFZlRQ7Jyeob2QMeVbRsqio5Zm3r3Nm+iY5P6ei3iluw6Lqe
tRecXPfVfJHF66Uq1U1vpOHttaq1k36DkGo0vWgVrnsEvFcE30K0u2LzfiCTfe8q8Cq0YXI2nWNi
tVm4cbcOS1gOstmcO0ZDGHPyCEhklvAIotS7MTrD28RpNe0gVuYHaIx4eGkVDw8Y/UVt+c5r6Vjf
hsnKfwgYG44HjO9mCsatUlbDB5KvOJ+1tb8cCYrfuF1RPRYKgr26bj+ktVs+FnEbrdQ2Sday0Yga
54TU/Fo2yqpAyxU4dkLcyqKipgihBigrZ33SCOI06XMaGylWviJfCgs87rqsEU5EPzDbhynJFdW0
yaHIW1kpL8ncfLlTdUxiRU7y5dpHFplu7Y1rDtiuIP7s3AxmFeEsGr8NxYArSpl5J1QdCNTqkbJQ
EzGuZEOfFAMyPQF80GxyFij6Mq24w/iGXTEnGedVdLq/DwZRL3JCPCVartMLFEuVB1ePz/ISKM+t
X/r3CkHnc2Plw14bqy/XdgO7gFUvBiRn5zG6Wn91iyFmo+D0SBWlOOqMfSC+NhYOc56tYwXaq86d
pkHN5knJvv1LDxGo2roX5pvB8ewcEP80OGQ8y1JswUz5XZrb2GmQcp57FqjSX0tz24ge0I+M9W2f
FlDbWzBzl/etTAn6D0RCL9t1CTzO627vmwD2fJFhSqopL5aLO0U1dU++UndnVctRKy2UFzO3hkNp
IAfez71i0TubuEQgWbamMT4DYS1AFwsgBPKj9SJN7zUsaeTbLS9d3xUblPh+/QZxYGSbJkhg3qEI
dBgm/dxmDsobSJamq84m1ashuXyWF/KldwO6CKvGr0+WBK5UNRkyFAoI3s+RtktlOlrFptNJpfpB
zBJmK5zN9CS/h+iKF+uk9KcYL7a55lp97YpKanZpSDNtmLuqjoLToIAbsY0KVV8RI69vQJemP2rA
ZVrh/3AyNyJD0DTPVuoB2dfa6YAEurZ3FGwfF2wSceGaQT5GGu08e+qe1cCpdl3g/lFvDkaMrkLx
kQWZcWbxWaip4T3JSEuBZ4oX9eIsS7HvvGmd71/iMjpBUEyDymInG7ug8ZYk4lIElonhRIbdbOII
7W75afZYIYivK0iguD5MJq2ICWkiUzP5lXVQTTIrlaNBtveb8IN376HTEtyjDRYwoc8inVFRHsc5
w8VpelNXSvTdSQ38y5K0ffSnQNm04ThuQSF153RyYSfOXeKEaAsokC9pr/AX6ULAa3rW/Y8YuPkv
m0lHdRzNNUyeJkP7dBozwHUGmifSLxHCgnZXtveaodTnpMHMQ9RJiWd3hbDtXCcc2FFJmbYbWZQN
k+F8HjUoGo44XqM8IuuF9PHCHTwsrJES/X0DtiJ7MNRAXxGNAhLgoO25lxc/s8p1YalfodbXqDg4
g7jRHb3eq/NFdpFFM28YJ2+vg/8YIz8Hrf33/5UN/Tu3DNiTwzqkI4PiwS7z/vF91ZVah31m9O96
l0NsDGDAGvN+Qpsv8g6mNst6pDbnKnJihGNpiOZNRV9aNJAHQA9dwXNHVrZJ5B4z3XAOSYeHvV8E
HEZt7fTprtNT/VKHnvivu///fr1eIbURTBuZp7QABN+EJoE1eSyWxcCMk708Q8tiYg44q81H6mvr
tfN1bFPgi/Cp87UY1PgYhCl27uqgwTEtiuLkjhirzkgOeSFebywyzzA2BGDDx3Ty8pPtIK2pq+VH
lWBnCkYZ7mPc6VuMI7Bddc2Ec4Fh3MRDZ39PfMwHxuq7jfgPTkVDvBMaU7ItauzqhzR/C0amfCUc
kGKfi/ngPCmFkz/kOsk40Hl3hmdkb1Fa1NtQaaEayGI8oWaArt8R7ZDxxch/xNmUv2EBku8N5Ph5
oPksmAbRsnDVeidbRxO5tDCvAIyqA8cJfgP5YWqGCof8DS5F03sq3C5/aL28PNeddZch3reyrDi6
bQHWLavBsUhpCOi58YyRTcrog5fjPXJRbjTU2Li1o5miacXVF9f5UBoHDdu/D/Rb7fW/n3/d/vz8
E6KydViMuqWruulKcNQf8f3JYNZUPDt7sQf2Ii+m5prrOoxt+Lew2LvW3yu24e/DrnwIg8DcyJKs
J7OG79m1DJuGyDswsG3fm9ntaCOwmIdmkS0cvcVswp/qW6OzhnNZ2uK+sNtFUKXjWVblxdCtZ3uR
pSzKBlP3HnE1ATA4D3Ig5xzQP3qWJXkZfE1A7iKq0gH5XcU6vCVnqp1N0frTaoiBSrLJDBeV2qQH
CzDC6xCBSnDRfwFJh8xW7MSLEMuDZoZDoQMD5xO1ft7syysvX+WoKTamWe2DFrUxi2VpEyO9cjJJ
el0uIoGMaqZW+kdDOHeRI5x5hOycC/tDM3x7ITwBP64LWpJTXlLum993lWyRZRK9rrtwXefbIDwA
33NHFBzvGtW+/xQHkMVrHRoCEyi2g6wpWI6O15BBowclWTb01UI3D3cwQJSXIPa/mMz9J1lqm1Nq
Fu5zpvvZAwrUJ9JOyovehlguqiZixFarvEBSijY2oda6B516hoCTn5mr44eaP0iYqNajEnMpQ8zJ
PRGXe1mXCW9TNNm48WPR7RUfUUvMDrq9l+ouJmS/y/Lu2geVSnZn84Vj311IkFnvtGF7OcSFBC92
oS+eJYxCAifknRm2WJcWHkjzUXDYCwglX/tZBQywWokntgeaedIiy1rYFTsoYy7Ki9oE1ik3xcOM
6EVxx0IwrekS/1h1uNb9vVtcNuPNhR2nTj72nXUVnuQlH6rkzh3vZYFoIGFnIssvRatPt/nUZyZm
wfR1ojn5ZOJCJoseD9PebeIjM058HpBdTos+vZclhCEz8hfRPBvFZ3nJUlJcE/wqthd/1ZkCwahW
uPiwduExr8bvtd8Zz4ktXFlC4t94jpXpjxI5t0upznT9OUn8P9o6SFFLQq+4kuMatLPCGMvF+a5B
kOhyJ+vgYWKijZArNpvI9jqWK3ZGoeHkZjsttmOXe82cRVZi9Lwdct63bjmOtwN61gcd35hNqYz+
Xdujva6Q6jwXmYiWZh42z7mFmIXfk7cYuuhHzHnym5VrPM4DYhIxDl5mF3HoqCt0D1AVCaB3tIes
VNwPO6x/+nbjvuVe4d2YQsueC1hiiOJCRvrvCfUfzF3XAFHF4ZFJlcmU5k9o0sT2w7wva+c5bHAv
kWttL/BbTxFv2Mnw9aDAVBWqmu7k0itbs6j+1apq6a/W61jZqlvDbasX4uHfxsuPkwNCHYSxVVX6
uM/LAVxLg7z2J0YAij64nbodPhOXIBaSYf3B1CO0CHCjeEYovFoEnt0/mxzaW8CuiqKfEBgTr5OL
ncXgFHNGliKRQnXlBsbIJEnRDhyg9GVTHqdGK14tq8DaoUyxS22QRmhC5B9QY99YnW6jwYUY7XwQ
RAMYrQkAz49xb1nbOlDLTdDEzrPSGecIqtQ2sEJzawzlTq2L/B2FL3VJghrRNCPX96GnWyuvsLuX
rLZfZJT7d1c8n351dTpfu3R1veG16IWyhDHpHE0XWvJSS+FOxUW7b7yQPR02Uu5RJwV7NJre/dCz
6WzzUn6oRvnDCQf73RBZi82MP73CWoMSadvd8+BAwsg8vX1MYzQdka4eHlSl6VDMC81Tniv4EjtV
eOdXAi2j1mwOdm86W10ZvJ3nOtnOUNAodPoer+ayLLajDRnQi9DNbwfh3InYUla2O073OrBgUoB9
e87jIl3Gkds8oTLHWV7P+xcmLlyGskF7i3CbADXRK1+caXrjf1J9YwNwdKbS+WH12dpsi3AXkLTZ
lj3/nc7M09NY4PSUi/ID1TDtXQtMdVkHWrlLEER81ZDxkPXIUzmbCmzbeggc9T0MrG2YuuFT354G
Xu7byRvjrYAqDVMKMUWSWsk3s0Q6tUzaH2Pp4n5rt+I58lMsyizF2DdlHhzdwMpWOP0Er0lvv/Qe
4uNKEq/b1jLXdhHr25EzzaIwkvacFb6xNlq12zugWZkQA7Fuq1A81lnMdBka2YdVTmtNVM0+KaJ0
4STC3ZP4dy4XWbTJxrEHsXDanRs0R0M+SN6q2awkJDtdbr15uNFM+T6J/vgY2RnDjB4zwSK91XEo
XA69ilmMGum7FqH1dQBq8QnAY86CY+Y/jPC9n8LpW87CjBt3rj7o5ZRvldh0t6YS6PdK6PLqlQ6e
XwEO0POY3HV/trpaPIvMTNYtj97eMmBmK1ruAOENB8LRlcqyGGOVJ4bHSO4+5osx71JkfdXiRv+7
6lpPVvJRlnpfhxSRRvXlM/6fdfJD5E8YuhRVHWACOEFaS8hCwVPblfVdk7n3uhKHT7LKttDtI5l8
Uucq16syCJSRupGNseVmwMlmZ6h5uKePxOPsjYl3RL2oh24Fve7OSKcGG3qleWzCaB+kaOPrWpdu
Sw0LwG6OakGdxp1Q9+oTulzto94Gf3RrR5CWmfdqJM64FYTpMq8HxauXbnUYLLBr8iKLuLHx97Os
fEn4yLj3EVS9j6Md1FzilbJK6a0vhuo1v+ommxcdGECJyDsD2GWI/X+vJ8QZ/p4dciGMuKA8Sa3y
cmqa+gmAU6IQOBVxrj+T/yQZs2auFbt+cjeIeesP5byQT563gbb5qzS3XUtzm+zZzMv68Lee/xwn
e9bzZ/7+Cb/HRYlSbfoK/2i/80mn+G1PesU7qHUHZtK1xztZIy8joKiNEiND9amhtlNOATJQ7LqY
4HhVvgsTCybDnKbjBS/urMrfypK8mHVkbZgoKuwtQ+R9kHNrF53njpsQgcUJ3BIcwNbDcjvyd5ER
P0So0Z9klbxTItI1bTAprBh/NRDdwkcnC8a72KtXZjbp95i8AhzJEPxEdbUEdpJb4Ddjdc/+AUnm
TP+oiPM+oV/+Y2r08LnSun495mitaj66dqZpYAeXBvWtKHpvRTQK9lZjnR2RicdE5Gg528WrjSzy
wWqJDcriAF6RWctq1tWQi9dx0tHT13Z2Ido7JcVKkZgUZjtTYfOa91Zxhy/tpNVARlGfvmUr0ay6
DBLsZpymr5Ze4CufdM2KyLT73Aod8/Mx+5Z1pFCGAkoI0CCM0Q0y6f/Sg+hmscTsUcfTVeAQKhqS
GnqWHTkDCyRU1eyFtew7RBH/h66/t01b36cwi82t71TYCZoCrTInxRQ7LbRdTKRkBenCelMRqgoH
K/umKemvHvz26m4mna0cxOyOtUDgNMwStuAz5JeQertIK87KGDhFb2BOI8Xt9xeInB+2wSEah8Og
Blh/1mRRGqWGD1rHFsodvf4z0Ey0JZ3ko4IXjCas57+6osQarU+TpxEnUnRqhXqfRgh3IYvbHS0U
XbdDA5RljLoQGTer2BZu4R4JN6aoSCIJwF8MUQaDhPIYZDbO6wg4H41yhBuhF8ZtoCrjW4JjnCMG
j5i5Xx0H+Ac3st70a8yXw4Fu88Q1lMMf3dQEp6hmnsGUEUuxorF+dUvQN84S7ydLe/Jq8hUiolC9
B8gdrFLbDQ8NvmF3qZb4kF9a/UNDeSRQ7W+RqhaLqUk8kFGevpNC1sLWy9ekyO4yO7G/ZWn6I1f6
6skpS/G/tr7WJ2YBU5WnGaaOrCtSZSZ0t78jQZoh0Zy0LcZn0DreuTJfXKNl4kUuY2d1aGEnaVK+
Z3hD3NhK0566vjQeBl1DWoP6ZMKsCcO1EB4GbqJDcisPIrIY1dafRdlqF82+jMSDN7npwdeiHn+9
QZzTKqkWA9GOdyObHiKJy/XcW2E55c/aFl+NMXVfFSiei1lR9Jbkz0+cB9Q9gvgkb1ox4vman2vT
0x+ruT4EjI/FqzF+6Q5l7BenXiX0Lk/0RTKpa5xsgoU878u4AAmu4RjpwrpF09tsNlaB0WJpoVmL
+CQ7S2wVyVW6efUrmO70GqLLfndw4jxgg6QO/UGW/aDoD8FgtWQlBqwH/94gu9jCZojs2HgVnlfu
8NyY9r1EEkrsISz39DBXKZAGHkLhpEhMuP0S8qV6dJ2mXDnqfBhSVYEESDR8byKYq3pg/XTc8hz7
rvKGoICFGUel3U+Q1Zn/NWJxv4dHPpgxOZxv7jIcby7zZxV158kYg1Nr+v3WiYb8VEMruCkCO3/D
66hZu46dbZSqzt9Cx35vfbO/j8opevSgzcrq0cvdLeIJSPzMg/KR05+pV/7BDNXmFSl00/CzN68Q
9p4scbWQxUEZH+HfnOJZECiv/DukzcsntIPTfa8Z3VLW40lxAlRXPhkN4mfepN2oqVibTcMWnJ38
AfD4n5drnergt2sWyNjJLtcGWQQpihsveYll3tfjctCz9MErc2/FdkNloYy6zSxnewjKsbhN2Bbu
MpALezy3yq0Rty0aIZmGJV0HZSJGDHjM4uGcpp6/EG5ePyc4oWDsobVvalgniFCOaKP7cw5YFD+Q
m1+PCS6MN5O1cS2wqDezN2ibBHgTqQVJGN9pvrVB9Gh0Ux7/7ABT3MqM2VCTF/Db5EGds2mFG+E9
YCcPso2MzqXNmEnxv9tkFu6f4zC9Cpddn+sX9oBnRjagUi/EWhdQJtxYY1eIEHLWTDVoAgelRjw4
gbryRLaPnhrcso0PfsJUvA39InonFoIhqDIkdynSrjsVaZs1/ufOo1uRxY6QZvkR27htI6FQaRjf
4KOlnJG6LTYNm4HdECCXFJTsN0s9Hd+LMthHXtoca0xkNw6RvBsCn8FPIKdZbho/FdG8FySXX502
EcvSbaeT4YhxOxm6uDX81lwnShruMWCL1mlYa3uj0qKjipDsCtBX8mr06Qs6AO0PUC7rNjHDr2OC
boewx/AeYgQzTZmH26DqjAcnTEKOxbr14fRf2DJDN0hzoz9GkqZgD6Lfz/nJfuYryAYQQb/uTA3t
4wYvtxsV4+P7rm/eK+ENb507jmsnN4k1zoiSRjOXaqt4T2Palwd4TdFCbczorS1i4Go8HltZxDTn
2NZBf678pnnoi+RRn3t5hYGgMGYubL8pErwj8qmE33Krb+/IJ/BVCMhIV5DUFKFkjaYMsfzfYCsE
X5cKklMnWeXkTrSt0nBDrsDYpwnebOSCvI0pamYGNcVQQ2vbp8Qe7Bu16vovTSAeYp4OxEiVVZIk
Bd4JsdiPRhd8oCoLsT+IzGd1urtsDJTkGxP1i4/d8qtotGnbZnm4kkWcl9qFovCmXVr5b/V5YN/9
9z7d/sfaZxsGAWIdBL/mqf9geGv9BEXaLpWn3kN2PPcNTKXKqTupfZbs6h57KeiSxZNfsC0x9cz5
LsAFBg0v8bXvCK/xdkzu2BbQPRL5kyjRORaFgVDqX90zFUUq+dEpBNfdpe/80dbMJkFDXV9ciNr5
hBFkmqb7hojvj6rRdkNbJF+aujMXURPn92ZS6duCc8c2KLT4PoA1urCVIviSwcgO2JTLQV3vJERB
wWlM4Cb0eSYQVhY9OThe6HM+PkTw6inB01cyE2Tb79KYTJ/b5nGgXJz/ISsDZO7zQQnGiYGGgWob
/AOB/vfdB+Eb3wRO6DwZpHaXSTsm4jW1/BsgZskGoFi9d9Uebqa8rVrSkc18ubTk5oguvSynNZnI
aXQXQWaBJLWno8S5SDiMvPuEiflU7HsLodipsc0tFKlZnRaL4IF82qOj6Ww63a7da0rpHJoEIdMa
aY1npEqCm/kU9CMTB8QYrO9yEKYoDHKwgVMNzvxyUJ0EvJahi/RlKtjqpycdf6/vbd+vXL3mLSmD
YmGPgGFg9311Gnt6w7e7XsBlsc7qmECLTSL72MSmsoV/qN4mOLsfLeACa3PqlZ0Xmi+hT0AtBWRz
IETn7cGHxmslm/qnHE4ca2U//vCBNzcmDwh4PPAeXfzcJ561irzq1yAC4dFlEMfW8vegUSIFKqS6
qlSPLoPi+SfNx6bLT/J1pX9SffztOgBAm870kBoG2Bm9TE3wVbNcDVMO7OQmEXtsdokyYpCOIukw
YOI+xyBLQ8WuCxuJSwwSeamb+bz5LFJr2avgNxVFs99E97Oece5N2wzrinjK1rViZ64ujbi4D8zk
LXMyH3k0uLp1rb8iY+jfySp5kUUvQ5jZKOPDp3qz1hHmz3psbMdz0hrjPpwFEMmAQCae764XWZcE
ndgm+YEZyu04t6mPeTIDjlPfOmhzttaxwdPqbm4f9BnxLFvHVrUOlfcYVEN9q2eJ8ZpM3poknf2o
Dk74UIX9YzqTwAqz9rZaltiz3aOxUjCEWReiyrc98felfGs1d8y3uPO2l6JsRdf/1tfGjSWan9Z8
NBsA6q8J49hUUVRi7ViC/zz7xXdjdJRD7Y3OUW5wQ20dOWp5vOx5ddduJqLzOjLVOgLoJHzRsVZj
1NPqEHQ1WzVOmcESuYLwIOIwe7Sm+M/6iVPfgM3k49zfajPv3dQP6QjCP2vg2CZtuDLlbxThRczW
3132RqeiXG7xB8hCLCKaxj02SVg8Kw3usXPfMW9nPzoc1vtEbx/HIRQb4RrxWiYK/SQzUEg2vUPC
V/aax/dC1cYX0GdPFxAMWC9jORkK5lRx5ewyv1WObtdwvIyb8s1qkvtgjnV2sdjZWW6998kQAxT3
olPpR/6tp9T1Jgo885zmqX7jglX53uhrM6l/5nAd3vPiTDC4gET4142ifK75sykHvYApxR998rJx
3lXIfTLlAPZlzhE5hFvnxymvSRnhtBmsZWsHTbIsxg/XweeYs7rPn3MBlaC5SyMnObRWgbOmUzvv
bYajZNpo37KixbpdS6aHlE0SQEDbXeNU7z1nTfcke1RZxIEVk5lGpOWmdfPoVkvb8tzOwTfZw0F4
QljdeMSED/bMrDdSzZdehUyjhpm2dDFI4lxvx1Q6NsLorRM/Z0N0Z+hpeS8Xn4ISA8S9fIzntmup
MYI/Sr/H+T4P4n+v/h7uDv9YfWa4DZkfjUTdP7WQDEupMaQaxqfJw0FC69vbKAOT5Hlmt+xw8dhL
YoS8C1qfA5AJxwnHTV8BS9b56zZH9gdyyuxa7nGyNQeX7Ln6lDiJt7KZqjaj2WDF6OdEhWcwsQQZ
x7PGTVOgT1RCWIsQNdrjDqi/OKb3kruJfpIlNRgwGomfkoiojWbn/o55u1oGuWO9w7j+7gCUexBe
rdwlmELfZDDM7kZPKYlBDA9h09WQ/9rvFkq17xWRNbAL3fgaG9g/RlV6n4xBf1fEsNAj1y3uKs/x
t7HW17cVp9OMM+RqbMsOR3l1OqRR+0Wb9O5xLLGvirGrW9seWQXBWvfdsxHY5rvbJlqsbEu/+Rgr
dOAyMxN8H4Gx7DWv+qrxtue6cF5N7Kc20IHzjV2K9iG0xTEFyvueZsZS5pXUBl2isS/CeycuH3ol
jLFxjuy9n8NFkReWTxCKRYnc2swTmnlV3c9eZ70lQxOV3ltY+AhtGmq1d3EtO5ESYylto3FlWEO5
rhLfPFXMToveL12sPEAU3MDaRrWpTZyz66snAxjcVw3AzE0hihwrSSE48IzrQnVfQyvvPlwXF+uy
r+pVPLXxxq5UHI5Uq3/1bDu6qcyw+xZAh6+Cskf/23jqctP7aXXKA4fibUN2fjk6MBbGRF80jdbc
9FnobhKz8fbFUA9b21V2/lTkK22ExZ7W3Y0Kuvp1ytth3YGLw/605QSeNyddgN+rAR1+tEl/75Js
/UHKiZiN4y0CP3TRlm+aHYakQLlh+9HhL1ogbmQdtIX0MARh/CAvZalqeyUBwjdXJYpSLaLMtVbC
KrRj74zwD3rxNrjivrRz8QQq90mrvPSEiJL6XCjaSxFozp0ei/o4WtU9RAAg/Vkcc4T7EattflCj
4OzB674NnCwyIWIX5kEhAO2tptDO3nubqLFocTmVRWW0T67geGjrXX/X2s1wEyh5/m4qcbSs1Dbc
6157BKbpgn9GRUwyaHDS1mAtGt8TEQYb3Jx/1cvGhCAm4Zq5iyyjNvZFcYp82fnjM5kRzNvS+Jnd
SX03DjFvEoYeu76vuxfVZaYGGp5tCJJ8Z93tHzK3M47D4Gyt1MTwGUEtAnomEPS5UR39/qEbHGcn
puSDHCM9ehQSbr0IXbJLOUIR92aENXnjD4jbCyLLL2xj2hXQe5a1uWgbNiazHpa5OfrM68gT46Jv
atw7WtvI95dbx2w5JrHjchf9XJsELFCujoVxfyfw0cHjcLwvx9g6uVmz4fS5Mj3je9Fr7PDi5qM3
re5+ajKMdQu3WlfR+1SR3405uoxtXP/szcfedfpnLKq9Q+lPcIfLFFpF0kIiiZnSkfDzt2ofZTeC
1xmrs1bc5/OdY2r3GZP+XlbJxq6osw3e3dgEzD0AN2V3eKx/JKSEi9qxnqpE7W772q4WsohX1kTk
LfkaK7n9hLZwf87aYpHOJVHA2IyCrl0N6qAcpvkCmuzXXZoY3Qb/lq/Xqmu3a18PRjGpDX7675GO
Xe9B8f4sfeHuhrKOb93W96CEDtk2MrXg/2g7r+W2kS1cPxGqkMMtwSxS0bZs36A89gxyznj686Gh
LWi4Z+bMrlPnBoXuXt2gKBJEr/WHax+G9SGotPieUuK41wqtfJjsysIHFGmPvvcfHX6ZjzkGd3h5
T8054Ot/bMPcvmgope7VUZ4ehrLJdx7gj+d2ipGe1nv5U5E8VZUB6sCe0id0raNjp1fVKfKd5mEM
25C8V1J9U73sKpd80+MEbIGS1d+jCgsvkHrpo0bZ9QiQSj52RRu7Za5CtyOLelJMVusNaf7J6EuM
WjTlh8nGQpUr83e7SF8UniHcmqzgY69JO8RFij90SGUB98Jvfscr7IM4fzSysD1i0H5v81U6xKrd
HwYDrIxs2eQWzEB9lY36N9VMoz8y8wpKE4EFvsyPJrXnb1agFW7ZKfUzci+Y3iVNfrGH6s6JqAni
k1M/wjBqcb+kElDmg4u7Z/K7HLDNcjKeSUxbx4Q5zfK7adKMqwqOZBs4vfJV78crORCbQqWjcMve
17JZ/ggDbJx7Wy7PpCmt56zuf4dbwY2Sqj074tp8Sus2utNCHyW/tBvvMaxj+2IYv0VKQVlzwiJE
CZr2YPo8IiFZ9NSC0v3pAJPbKFk6Po+p3oMwr+R9lXXtK+kJCiREhPODM96K6ZPa1zk4gPooW35y
sibHPClTlF/4X8aHUW7MB0cvnW3Yz3JVQ+QcRzUcL1kBHH8IHe+Toev1o1UNuHDjf6z1G62k3OsP
TXINEeA7UEHGfM0A3OXzXm7NPixPAvrVImwOUsRuELVitG7tTYum6SdZ7rJnGYslrWiMO6PqElfT
u/7Utoq/m2wl+wYR43eqLsNj6UDtyLXgVzjfc43Y2RQdDi2hSh52dGTz1IXdeBi6OHv2VXxd5Lyt
f5oOhs5hq/wuUbIo5dD6XMr6tFOU+Js9VsU2zzTnMZ0PEOz7DYZT8tEzJUwYSQQp26myil2Afdyj
CHQcUz/Yke5s1j6U3eC3GNxY5lVEWGIM5qO9rL0slpjKwQfV0PXT6yj5wc7Oi+wq+SQA4Qzy/Nxp
ycWJnO9WrDnXUGN/HdS4nGuhq04qgrUOLPfKO1uOrVwLCCruhL420BNE8Z2kVk9Zl4wPxXwIj9mY
Zns2x+GxYKew1c1WfUXu9IdWDcMf1OcmkMo8qLDbrqQk3dSNgycVuW9ul4k/naWEG7UuGU8D95Gj
PErRNilN5bMZ4WbtxVKGSGPG91VJvoKZSbaTXfPAJRfjZfJAj6SaYe0jUxvQA4ox+5ZHbH3Ktu1Q
UmpfjNxKj6JvPSi1/Z+Q2lbJq1nAv3gaQZGwrl/tera+tPTwS4eo+7ZLDe0xdgK2qGAhwHMfIm2C
IgAhAXwPQpC9WuKyGDbXvtLYApKhekmpM20gZQ8n0aekGgZDE+YlMLgeIy20fqcWhQuC23i+/exr
PCXjyPFDnm3cQJ5OZ10CYLTx0E4Oxzk1UUo9D4LxV6kOk2+9HABYBw40A5dtEuDBGVR6h8yZZrrx
YFfYruKhFYQUJP00vMjFkJ3CCcdPu5DxXbUmldKe4z2PVv/sm/4VbjR2nVMkkWCJcVJXqvyJfBqU
ZLx34bE10MZNnpqg1FafzXyMrgN5DVIhTfU5LnL73omxsQtq89OE6/VMB/8PQ9ya1WJWKljJLm5b
dhSABUFcDERl7d03xU/RMINA3uVWjy2YVU2PMdJYG01pBpgJ2vS49KH2cVATG+zFHCIG2C2gkSKh
AUNP0Ue4gBoZD8CzgNrgWOWlbZO3s0QrcCzvqLtKYV831GGJWU65E/G5wrZ2j2Q+uogGkpOSDLU7
VRzvKg58DJxTC9NKQ1vkalQmPwBp9NSUeM3IObdFnmCtJ2UaEEfhnTkZlWE9iT5sWM9qXE/HPLIx
1tRhdrWJSRUeZ8dJztBUKcd7qk7aozyOhqt5gf8U8KoPozUmR4mtZan6E2y0cU4hPIBg3XaGrPMz
DXLTKVS4OBFmqJD6rkH3a9RyCq3tWOwdm8RtEcbWufYwRRdnSox8ztIp2uLQWPdUecd914bNjrQp
JYoCtl4vJd+8OIi/YyYwK6JIzRfu9xiJRp7/AhYl3OlR5WH6w4cijH+wuaIA31aA91uDn5a5KQ69
o4KqNRyyA/DaGFIHy8RMbyvhQPuo1c+hXkNslE2kVzzeYCQRUE6WnSo5eabaw99QpNAtJvIBemwk
23CStCdxKAMogTxttXvFl9/6qqZtKdio5WlIKn2J6xXlnoKeeYlzw9kX0YwTtxT93IRkWhw0rD8p
gVk/9zWeT4jgftKtbufEsvQ0P6h7ba28aiBWLyQIvKVpFGnqRmMf7VO1iCq0dnHAKJD/PyDBlFCL
zX/aXpTjHND3Z75rODk1+vBkoKThjk4yHQzHs+/iSvoSRHn83MOQ1Nuq/uSPY4Vxjg3pqVHusaqu
Pjlab7gdGtXcYWniwuIdlI7UjNd490YOqArqlnefReYvZZqiVz+NqlMoB1SEHD9+NWHL7PS+Do9i
FEYE2p2BXoBeYRSbCVRuY+lFtnX5md8PYCx0D1YHbzHIzY3JRvPOkiYAg52hHQ2tTraoiJgwpuIa
wSbQY/DAzc8pqQT8K2z8IOemMcrKocj5eZdiyyDFEqDfCUx0J+aqTucfCqVod8vcFtAZv/bk+eZg
nvDqfT6BjBejcUfuTx+ncmkC0+IHaxzkvQjO+oT65qAjZzhfV/bjbFe1JMaWucPgbS0K2gcRrGFi
ua0C21tGE7PGjNlMy+MyN+wpvHWUhMSfEE+B5FJhjQ+Wox8Ny+keOqTv92k4FRc7vgN9En7C7LpT
5P6TpFjdp7QavsCicq65ng3HsoO8KWlD/9DiL2qEnQN3SArNpa9RfpQTempLV4dYwb1OsdmTC3Ru
I3bMAM2Ds93b/YNYI6vCBM2TLDzY2eCmVtbziIdpGvDp5M73IX7DevuZkZz6URQBdhC5ZjyknhEd
w8E+N82UPrZG/Bn7ev8VPrJ6xtcCxWtn8F+ruGn25NrHvRgFPFC71AidsxjN9eoF+/Hu0Q9t7Uv7
oy5T/6gGeDsWvVGhGGJW2xre6qGOKHLiaYEMklPgDrKLDOs/p8l8qitpqbofAj6c6qlS7OOR9IFv
PHuQML+Y/Hkvjg6Md3D8Lxqfticvyc+iJRm9/hD547NoRVOGBGrW/xStij8a+nZYUm4tgy9ThXaQ
PVCjE6tGzaTtPZAp28iUtIfRk98OunSypN5/WLt54C/Oied/FkFrf6K3yi4YqRTfDOR+JOMFDltg
DRYh5CPY66Bj1r9fzuvYMBqVonyGD78P+2b8Zk+mt50aQM2jkslXWSXdBXZ6a6P1Av+9CtxwNjsR
h3I2RRFniWbYfL0zfsMt/E9En/J+luSpsxs6CCU3AyJYjPathIX7vLKYBtkH+xWzr8lKkHtdVq1r
e5PUE8C9FlIxCZbZaRO5sLdDxKPCOZkP4mwdWOPWgZu4fxGyLj8BiI83Yv11nmiuMeuV/kXIzVLr
3L99lX97tfUVrCE3y9f+DMy7Gb650rrM+mJulllD/rf342+X+ecriWniVSrdWO7bIHxe/wTRvzb/
9hJ/G7IO3LwR//tS659xs9T6hv1PV7t5Bf/T3H9+X/52qX9+pcg7VDwdarmLQAiPduH8NRSHf2h/
GKIUxaxsNsYVs5Z2q892wPNSS3uZ8GHaX15BdIqlPs4SvX8Zv151jZGpO0+7deTjSv+v12czw9a7
1yOeztcrLqsu11mv+7H3//W6yxU//iXi6g0cCKPE13296vqqbvrW5u0L/dspYuDDS1+XECPJ/C+/
6RMD/6LvX4T870uBqW+3Iw4/Gz0a6/t2CKxdBSLeFc2gmyUD9KwGucMoGC0DW3rb20oYl6uHpMbU
r64cnijnYRE4jD6YOMArF0jq1VnN8WzaimEfd189ca5gfmHQiS7MlZO70uEpsFAL9aCOmrXVKSq5
8P5cygxAL2e7tsXMTfi6CUs3OHtIeopTA097yV2N3lTrbeLatVrBeZ4WoXJcJz+8sJZOOpLPbpam
8YGaFPkoOc2fQWXiwZs194gtZc8S2ZeL4TSPYkxElXxz945ZDVto4dmzCFNjrMQCki1nEaJ6Mo9I
uKXOq4qApMjBcOmRslkX+pdXV+3u0TJUjyTqX1zZGVFeUr3f/EwjA5fZ/XUCiTVuTLQ/rqINhz1w
h8R5G14H9PcQU5cIyQdC8v5tmpgrDiLOeV/FKONgn+uQd5UCRotWRVQBxKk4kCVEpHRtfwiKbfsK
+nI8fJgD8vQ/4R96EVdMbHfQcPeVajT8cXkz77Eet+7FWYJ3Rddl7fWmnweicMvzKZ+hmwlDE1y6
2Eet4T9riAhxKNjeogJldoe1T5wFidUdoUH+ftMvFilq+64qJvMsBkWXlfT7VB77UwneHswkdUKM
nAzeIsvNzMpZ+sWg6Bdn6wF4HdbD89RJCOCJU5tiildFb3PFtFoPvW2oVQ2eZ+mwBwLQuWE04XWN
vl79uCkVkiSYGkl8aoFQk7Yzh33k5M1j78vNY6UU1tnq7E+ia+1HfuuTkTY2ew1CxSEFjrw3db9z
x3mm6FuuIVZaO8V1bMsfl+uIAbmYvqZ5VR8ETVecIQr19MbXvaHuIsLnFJtlbDkXnF3B3kUWFrRD
s3XQ5Qyo4Z7lRtMSdM3LtD5LpWRy7kly9afzRtEq2RXhXlN1w12jqObGr7t0W0faG3c6llrHJrsB
O3o9aEWNWCfZfNH1IeSWeS3G/ciGjv0hVJO8XkwXRGzkCzYhOv8Yp5Gz1jWI0nVim3fBDIrAIVL+
nuaoA81OGmtEYCoKosF96qqnG9BPnAI+34tOa3YLhf9qkADZ5u/YIDSN7jLTp3I0ZwD5pjyHVFER
rkQWTxwQZE/xlWu6RTSvEHrSc1xDNWyJA2rR71A9qZGOK+qnWaFgHzZVtA2Qeg9ckIIZcJA02vae
Uz0V/Vg9iT5l7mshdWM5RI52L9pi+GadQY4e6tbzT51Z95dONrqL01Mh3oh2hAr9na3e520+ZNtl
gOQTeIDBan8LMLehcK926C/7xXZdoc2it7Vu+oJ5PU+9v+k25RCncnV4at9dQj/8rry5iFbe5JJD
UD78wiw/O5QA75YY0f4wc/mR6b1Qdn1ATy4MP/RxJSqmaRK+9vDCDtlsNicOyfvZKEzl1rYY7vp4
mXHTL5rsoLsDyP+vdd/a04bEJ6wpBxJzqofSdT1kXv3W1P1m0wITuYhB0b/M7WDjuP5UTbt1Gll1
b9sVpeIuarc6hENoUD1igLoWhoCAlXInWfU3bWxT/9xkVn/JooyNaViXp2hKylOsJbb83BvkDuTB
zlwRU82BsWAkjA7I6JaqG3nIe9FlB2ru8jDaIw9SK3LqOqqJXvFgTUd+5pQHyKzqgzhL8QFVp7C9
rv0q1m2XVDXQLiLUkQHVbpShMA4WLxuKH53rgbQefwmo720oIWK9DIe6g1Tl+9VEdD1fcsglSjJc
bX0BQZXVl67Wl6t96M+SEnQMvnj9pJ6mJCwP5KnlF6dNEaqUPPOXip1H0Kb9b3aT9W4Fqf/Re48N
NWu6ie2trxWXSUr0lH2FEkBbI46WODXppMw/aug19ctwaYZkJEE6vPXlEKvyocRhZ56xTBbr9MGc
1CsDe1PPIxU6ZspWrGgOwVGE3E6Z14ZaG6L6zgwxmhvlNlEtazAfwKxnO7tGaJh/nfnLDOCJKHH5
IzAjdD2MOnkoqxjvX8wM9wY8l08iVsi1/DlW7iaDMg3QB0mtpI2l8JMkOAM1rgeQYWKaM4xY1tBV
E6OCbSBGLRuggxgVc/OWOqTsaLpTuR7ruDp18k01+0mRr7fOSgl+am2K0XJ2ohKjaY6rTKUDaKoV
VH6ddqN7Sf2AUAkMnvlsHVj7gnkUBIdyMCPYCiJOHHrUmJcBuBu/Jip8U99TRF0niEvcrCQuMaJ2
giI0C4vg9drJ/KJAX9XXEliTZunFzhyB44XmEH2DB4UdjPzN5w2gWBgiNdy3yrfSUABZFePLmPfw
86Q4oRLuK9+sTLYofsre1U8mGQNEPrDzdLFq1mTVaSDf++9W9QYVbQxJwt+Hh8eT0dvGQfE6mNng
szboh3WXUA3916CYTn5Jtr+xo+lTXubuMAujwZ/L79UW2yh/joK0yLOziceMGHViteRPYUkxKpaE
lddfxGioyx+WzMaMQjFr2E3+i5JCQoXByUHQW+2zjOD4qbUDc4/ZlflFmsJ78Tu8RiQAP09FaBn7
oDYQXdZRp+o31WSUB/GcPEWhdqdbmXvzrAypkifwSZa1OyN6G33rEyNhXX0YGQd+fjbLozoFn6OW
1y/xbN+oJQkqOnp9buRe6u/fmxRF/as4TJl1ghxdXE0JPzsWyo+1YofP4uAA8ChisHiihbaFei31
5k7rdAxg0jEdDmnbd9xkmTDx/X+20qRxZ/+tQ44UHSYxjXwumta6ipBR9fp7054O6wTVnOIjd1BY
9WICVGbDbZBPX2KW607xQ5HnwbKIhrzjQzBS+BSvwgKGj227Z2xErDiAmk62YJv6vT4vP0l24Q64
IrxIyVaO0HbN27p/Gf1KdcMe41vRN4C4vYCK+uXMeq+iq8x1pIJS+WrNXT3o9H1cmTxFzs2CTd+z
ZnwVYyJcj+CROimUnUb29POYet/QDunvHN/v70ZvAIUuTsWB27sk4WvxHnAbVb6PiBjR9PLGLzei
jdRZuFONqVvWXGPSPBo9d50t1jWq8e11LEuIdpFan+S+8g83IWYt84vqO58Do8JJpXX0s91JIdjB
SeZUHNa2GBeRYthCKustUrTNNXIZEqEUJEZX8dEZEUFiDXG2XhJvAklz//JqIpI9aoDqIMhEWa2H
BwuBwW00KPFONDsnoK/ThofOnqxNjwbF/mbA65NfAfWW021/PpyDIlXuqqxKTOxUWGSwX9Sx6O99
1W8AJ6XW3mFn+YSofbXxqqk/iaY4xK39LOtddBGtMoqUp9YYthkGQg/53HJ033+CmLlOKVHhuLat
cfTGegpdp21QGXDSHwr079BF42XiK6Ii9iemzxce9KDf12EKTqmsXOA9/VNlycELRABwld6LOGiR
2YAgMrxzMvfZNUDVaZIwd5mbVOvbh8xXz6XuvE1QOyAMBkaCogsqWrqzpg7Z2Dke7G126XLrjzUe
aiDwLhN3uzmg7MrR9btgPIrm1BQtYDQzdEVTshPtOSu+pHHydjVUkUrSl6Z10pImBnWTayRt7Nm3
DC3RiL8s8rdIrONYNveFuQGIeG3rJw2iHFr9BHhzgIgSTXHQQjMCR5P725uBtYl3i74PDBOM4BdN
sfHJGTUfqxSbYtOAjr0B8HHb9PW0pwqPdL0dBk9yaG+isUj/a1TM1bHkEbGJZvsvYj7k/tv5IiJA
nHaJWK/wfn0xuK4BKBgtX0DoDlL/eyNAwyuusNDbmJB3rrbU7GBm+AgJGP3Pqon8czRjrDciujVD
yx0DbXgUhwbV1Gvh1cjaN+NjZkLySCMvPYjXhMQ0lgxGdVlaNmW0WjKGTSzejvdR8erSvxhNSIl9
mNvOc/v5rcvk2DhSq/ZhOCVQb+KiOgMXRFsKAOzzELhJOBf8555cjpyzOWR/iKElqPLaXVLa4W6d
4/d5shk7/20dMYCY8f/HddZrD//319N2k+xqBgplZWJol7xWD12kGqfG03jeSrpOu4wly/DolWiX
xNSi8wAFGFtI7SK6ejG6xIjwElLOTmkcuCTzFBEp1hZNacA9Ylv6CD41cTnuRKcYXq4owgdISDvI
V9UmtMP47S5djOB8NoWujUc8MXa434W6S1JDP4dlagDd5p7f+PzkYTFB2xH3dzFOLme0d0XZNMe3
5xpvCE9k+aR7viD+g90m9n7IG+zC3vvkeQD/O5g5lbr0ZyjvYJY8h+Bg/rVTjeIk5osuMUHh47Pl
k4IsyjxfDPRdal9MdZT2UTrA5+iLC1iJ8jIpRnH5q6YYECEjqtZmNUGt/b/HipWS0P9hmSiiVeZL
IWmSK850QCvLWTb3FYmE+d/76D/H4QcrgQommWknuxttLNFUgfFKWQhgdn6OE13iUAWd/8GGOwFa
kHgasm2pf1UsH/IZ9WVdT8E4D7oGgDl60eZuL23j88he2hVNo4R6j0aSBIB5yl9VhSQ8WSAER+dg
nuiXNSaeaR4jK3jxISu9coj52uo8x+BwYab4vR3ywnquPRM3ybUJOeTU+QiaHKTaWUZ9xMqeIlM3
LkiED48TMinGqLV3iKCNj57OoQ4lVLDLUN1aXcHNa4jM+DLZbxPELHGwtWSZKlpi/mDE0c4CSrMt
7DIh19mOh1wJtacCotWuLciT6YaBpd7c50l64xa5WS8hYmBkgQ3KbNm5UMffW99QzqSGtSdETc9y
FMhXpW3s0M1fR7hiT808NLaNdFXM4dholhNipJ2O51hS/1gidchaoNP13BXXXF9M4qP1HQGLKcCw
34n+pHEat8Ti47Astb4YMSxeYGQlywtZl8tfFSe2Tlmk+ggmsLHT5v2kHUrdEag/vC2JLf1m7VTG
Cdyt2C+KcDDfRCJav8SsS6wDa9+6DG4/0Wbie4rX/fCFFNorhErpU5OPxiFv9eLYpFXyCSW/31SA
jz//HDCEGF5UPmkZIQU0yvBkNIS8hBigHJja1izTj019bopgMSqC16YYvZmbm8DTGzDWbt8a2jWN
wQMNnv0VfKvinX0FuXRIPKh8VYU0kqaJ9Cu5Xe0qouuh2caV1t/lzR9JbujnAImnO5ik/KtKCZ9K
mKF5hYgYvfiYD3ekhMToOIeIM3GoakhSy8ht2wwb7Wx2P7E0M+FFz3FiOdEmidRChS7P0egj1+7H
XQoNmoM2KYF0HEoS9hO/I25nlJn9R5Lo6R1o4ILUZ5imdzWIKDe2PMUVk2o7cXZh24Y8W2WWpF/x
aoa13o8wAGeH9LmJatT44AQeLsaYYi2jhtxVTxPWAFcIeK/sOvOvbRpNGyUPvde2BY6kdPn46pWh
sXGaOnv1LGwH89x3cFGopY1kwNltNRhNlA2cs4I77cLT1qPIW5qKkHpAreZDcx0VvLp/OzdJ/NC1
erbkzcz+1FrgMVoVKjwrONbVnNVOKJ+BYh+pGd71frkTfQOQy2m7DM9T0i5XdtW8gg6ha+coarWz
K6k4Ip9i72Jou9/UOPpSQzF4krtSfejTMtmI/izt9G0qAyN3ZlAv9GcezZSv3lQ2+FMCqQOuFX+D
3VZvat/x7sECTs+F1DyJfl9Ny33i6QaJMS4S1s2+1YETNehsvobftSAafvWTj10Bt7WnrmimI+4n
5VHWU/+Z7SAYejMzf4Xf1Qb9ExGJvNn4ZEbIwrw9WaM3CfMJT8ctEhYJHKh3+3nRCdUg2Y2jlVxB
41kPWSlJruQb/Jq9n/kZqVLRF76fraPLWTTk1zZDHCv0zaeAp9cTn0XtXhwgsev3RuTh2ohz4OZm
QDTHyHsqitQ+idg1Ap13MmEGmNMu8Z8R98telCqJdp4M7D+vIY5FUlG4RmclP5shcid9HL77uIvt
pir+GFHPJZJ/jBA6UUkUumkY4CbqSxA+MqQ2D6jbpHyLJDl48OYNRx041taQ0QRbTJQDsTmx5m2I
GPd8+A1SaNw5aIa2W2ceEKNOYvOlSarrKBUVpJB5T/Nh2rw2NeDhrq6uzWy1q3YkfLXSKZ5HgImn
3pbU/TAV0hcyWEuEBulnk44ID5kRlKiM+rAya6vjAv6D0rNyh7Ju84yO4niP9vlRy3jZrpyP+d4Y
1X4rYsVBk5MfSNgpd6JVtuEEp7I7oudeP7K5dLupoizpYeYmjHKbmjxcrpEdmepm/Gyp2VZQoJFH
ZTuMncpWsJxt1VI2tmnKVwiKbhIonfQSeuO4Q3U/N2HKIIsrDoEpy2fJmA9gzVPuIpyCrdVVKAXt
byn3RioF84gInzntf3ea+ZhAVtBh4b2W4/AUzvdrxL4MajiJwbYe4kL2++Q12X619JzA3eLuV+IV
OFpH0X/r+ilCskgb7pIx0DcTKhxbESgG1qXEmR/Xh+h9qZuw2H6QHCWtwwOSK2q0bVJj2zRm9mgU
CRtNPY4Oldok21oN2WnKCcT5VsZnVK9+64vU2audPGFFgD+18K4WfY3TTe4gDfWTGPjbPnmeC8MP
auoaI6YkVd277TgoW1F4XAWil7LlhzpmgHvR3uv7z6JquQwv2tH/fb6UN3UNS7pFc7rNW3Pf5e1n
O9wifrkx1CG59mPXBbtYguppZf/VjGeWcdaToUu65iBa76HNzEWu5sN7v1hRtES/iHiPF/36bJD0
Hi8uKUKd72aJAFMxq1aLQ1545q7uqmmz9omzWT/zquYOMrYixrDRJYSv/zavsXtIQSKyj0ustPrY
2uVl/DFmXbFBeO1ANeoXfgnmuSyN++X9EE1Ur6BF8wasfxFVtiVMdNmZRRXgferSFCM3fWR8f3h+
VW4UtZd3dcOdTagLFLX2C0B99+ADLQbDqmyEBkHtl+lF19EJFVFikuV3qC/MUub/Pamp4+tbqUQJ
FZy+9Qy6WxGPeEhhz7yJC3O4iraPPc6+Gyklij5pjvkYCOt6x93KWmaLYXLCCpVF8m9grzWEh6Lf
dSpvJykbtUdxmJrO2lp97e/Wvgp6HSVE2d+kmayzLcaqvZ+Nw8SBbDV6qxU572zwUHCcjcMCM9Yw
o/4uAj50t52yR842dUXfugY5OXBPtWUta4gBM1Ocq+rzqDlfqn2/HiigZD9Nen87wDPHT0qv3Wld
vHT4GhR6y4fPUY8oKCEJM5u2ImpYPWlqDs/a0h/qDBd6zCGrpzlAdIkAcYisj10idJ4IWNlYJv55
rXX5P6815s1XJ4yUs60GG8s03iwmIyXH8V7x2jdfmyZHFEmdHP3Uyknz3HWp89ilwZyjwkum9/FX
9WSilzaJK2rxmfIWbUHHeczZytxGr9cTM+R5fdE36oPzOLC+aLWF8hqmwesQh9bT0PO4V8ZacBJN
Qd1xJusOFlp9FRyeNHL8p0i5Ew0RFKBMD5dR/xTOvB/RT7R3iDtQU5UBGcxtsc7bKjXfHDFDxMBA
frvUutR8KYskLrbbvBilyYMnr4LnN68hw7y69FwmdebKluxle18OAFmA038M0u6+mpLxTnSJQ4Gq
0wE/bBUxR8LIPKIlHxEnG4AHYskqz+WgRxZOwthuH8VWIhY/ceJUHNBw9LaNoigbsU0RfWJbIs7W
vnXGTZ9YQKfqt5HtvN0FEECBDKEX9kE0DLKodark5G6RE4Pu+iYYlo/VzjBUJDI7zAX3EvzJfTUX
SKe4SPfQDOJ9OVdT19HRV38OCggaSnqhC0/J2glE+wqTF00xWlByXEZXmLyIo0obLHNvBpal5tF4
4pOMtyHZLVhEeBp9mQqUujwFRX+7U4wvXqt+x5ApexCDbaNuEMlTP5Vp5TyPanAQ3UGKEZ/Ww8Md
1ND8MuRyfcrkIt6KUcOvpZ3vRNTR5gt4eB8vF1iWHKybC1BM/HCB0K7tPVKmoF6huTQXI4hdmqRd
RDM1APSNiuomcXdGwNO+tN4YbmsjDH8rIXJMKvqnGMHp+17NTUQt8vjzIFVPIgAApYXYha89rDOx
Bwx+KxU2wY6nf02m1Nhj7sLHykC1PhlS9GFmzEo3g13Wg+jLMF5B3jY7rP1OWPX7EqAkeS7MwW6m
iqYkwJTzXHi6+EW9Lzw+RyEfJqP1q2LTzv4U4mDmLYkqcVpFQLCa+bAOi75x8oPt1JMIEgO3Syzr
FBWFYrLQW02tzMt66NuuPncF0KX3fh800kUbENrb/ucUymE31R9i8iYcDnHj/Nb5Q36PVrJ6raS9
aCANjc2zyeP40l+mB9EvesRZM8/p41q98myzdvsYSqJpR5H1T4t+WG/t/9OiPoZYXVaHtuWqMKfm
PYXYgBiebR6GIf6+bFFE4WQ+3Ow/IAp/xfQLPO08CL5M3YfRQLb4z7HWvFoZhN+XHZAYXfYzXdlv
ATTZd5GWlqR0suqlTiDwydIEGSUtLXSES+vTaMJMR7DmDyzs7M8K909yeIp3maKqulM1gJD4F2kv
vOf9JpAa+ZfUPAifr3mOUapvczxF8i61H2LNHefjTulHd0xzdsVktL833J83HSIuD1XdIech++y+
gnT6XltoP6AXObpJjZaj1Y/5lopK9AD0eDiZ9igdVKvOn2zFKdn5wMPSHOSWZ/GwMewfh65Wv95M
UppKQm1Vz5+aCt0De1Stk947Y4rrBA+Q8IMqax8bmfYlrob7ZLSTn7EWw6Tk6e0Zfc0KjikRgSRr
X6q+uxf5s7+KeF/jbyMgsdluBgt4a7fxZ3Qp0kcBdGh3MtWtL8ZYVxDAgk8CUJEHsnke0NhaYA5p
oQH1xA1jrw2oV7Xo7R4KLevcPNdx256REFEWLouK+c1WLDqClhSLCgwFxE5rWbRVxnYXYVoCtJjH
FNnqH325zC54G7ADwZxsaQqTeqEbq9BF7gSFlflxR/TPXVUkZxexxPs6ogtDT9eKJIW3Gfl+E9Aj
xCtEPvzLZKrxQz0b6bVBkP1sAxBTjeN8HyfZ2yZstJYIo5G7TQBIxwFptzfrCALVez4VOYD6IS8S
hQFs5EaRP107DXSwsbmU2LqI2RRtyo2K5sP8g+yb23yYSK+NafqQFmiJCl/ztowGAFX/PVCZEnuJ
ecAno7bMiDuHT/E84EeFflE1dIivA6mqNK/l+uUtv9NrVrofKFALv7ut143yjyZ+xSk0/UmmT3ZD
Z5zuFfBNFwjsSIS9BWRduKsSCTyfFNmHsWn3htxYd+boGdaWdEm8zxBSBGWEx7wYDiXVugv5e5Af
wq8ygXp3SlRI7OIvA2a900D/v7YDSh9rP9o4Oz2Jg9e/iDfnfjV0cpCNNVpkOfIeSVzxLZ1zkqIt
2361oWxsYGhH7sIplGGjm2mDZWypvdZUXqqGJCTJgfugaouNUNlEZwVJKwm9Q9HUTf2fJ5WKDjgv
+z+sXdly3LqS/CJGkOD+2vuupWXJ1gvD9rEJ7gtIguDXT6Ioq2Uf37kxEfPCIKoK6Lbc3QSqsjLV
GUmqCvS3+mKApxLwQuhndNMvm3akkCmDIowE7Mn01grsxrUVNKdUKPXA9aUc3bWoK7C76xFdAPh3
EoFNp7aERW/e9agV0wiUjuDjALIPksjx8WZKx7Y4ysH8Qia6eH1Y7QOTdfNMkbR8X7buD0j09Edw
f0LGqB+zAeKgVb8EEbqLGpOskW/XRvJQJN3N4TR24uJHmZsm8DLZeMKRyVo30yAXhLW0JLpvsC+H
h8YUQ3d0AUsaeAuy080M+l4AOOu+f5vQCkhsN5N5lzEfUkZGF/r4TTYY/nJ9G61VEwerNLPVkxg4
8qhu+MBMYLn4WIM91LOMIzknaZpoqITQOnkD0D/tIFodLckb4FFz9pT/FZ3F6skFF/QVcgBV27b9
smqNu0aCW4wiKxfd2Y0qzT2tw1p8dYQr1Zq8TPTyYKHfFWyYeEfAcaT3KasPtCxFAAkJwj6jeaRR
UoKIEkfO5kSrIWfVg8S+UaDR8qA36kAPz7UGHMMmzj5FaGZFwSMBTRSUSHcSH+S9DRrdM7qy8dPc
xvVTA3KMhSmhzFbhjxYh4RNDLkiszDgdd31cAnChc6o4TlvLJOENWPEwLFjFbcjYO9kZDyXwtdQO
mm0Mx1+lXWot86j4LZD7EAGImmJjlg1UgHUJztAluEiX5nLkgMJh7C5kIqcnQGBjho7cUAQ5vB5E
TjSfbLdFLLcHRrfoL2Q3hSEhSQPNLPTrW6e2b8pdzaOHaDIcUH8RpVVcMBBZWeBInaL0e4FnOchV
tIeLELfQgsk2HrSDF2QEdzPC6XYOBXVlue57lKUgT70KwxdederulgJQhoO2gCgxdpQ4IEcinBFC
2KJd4QfWvidHzgRq3pX1AoKM/OBXVYkfvpBtnaIPL3UHXYPCTSCoEE3T0mz99KWTQbXwpyL62gTN
RUok5Bfj9FrjwIe/atWhg2RofmRO8ezKrHztDfzXon9ZfcJ5oFjxMhcP/VAhIeC41jng47RTsd8f
GjOUUOVl/3rlanQ+vrKrX9ng9aVWFfIsVf6Kov3HVx767DmtC3OZls4A6e9yAxIzsHFPjrF1KmV8
tSU+52GfMZBht8EaFP/hCT3/wwF1dGtry9S8z0BotvRFU392Rf+iQduY/xPURqh0TtlXwzLMl3jw
sxXDl/4+ziNji/7t9JBkqTiPXTqt3XCqnnwegTCaO9Y3CGm8vQ0Lb8OI4vhbbyMJ+MfbUFP4r7eR
OEH129tosbE529gnL/sR3+dGQr4CRYjiCVSw1YPd4WdFj5zQxAVYvtJX5YVM2G2JVSjsfktDms4n
YJVo2NnjPB193b5Y6qloDECPOUiR/clJVoPNXQjEW8UDjloAJnTuFXoC7nWIdRIGIkhHsrVxrFG/
musKJMdXIIyKBy96mw5JMNQTExfZBKc3T33nvF2EvssAf/eMAehSPfKSYUJuJbeRONUekPNAtccy
9yZYKlek6+BYyC6gBDKdwAYLDiXzO5mhLgqpGB1FOjUUVU5KnerGfMC+JVomdQ0+TCWd9jRoBhW6
sG4YsD8GGXQC+sf9zQFpBESb79FqbNdVF+0g19kvbeTP9lS8yzNwX4FhIgAZKnDW5AXndbinwl/B
JsjxBqCX9aJoPQMHJsn5IopksK0Sq7VXJP5uaSM0FYItCbuTWDzdkZeBxW3RaW/TATvTyw6q6yAJ
u5u4/cSIpVaPlGc+EYUt+fTo5tOR5nvk7/MgMDxH1nZro5EMsLBIumqddeBQoi3gvBsk45jU0AnR
m0UqldNljnY6G12+KM3fLqEy1FrV2P1K7u1Sx7ABUkjUK4BdqzoPsxeVtDVa/WAnbtosCcFk0eSz
PVCaYSyI1Ku23+It5vzA9k3iNwy5l1EzttOlyxi6RWSfIN0G280b67jC7yaAHei0WOYFv8QWHlxd
J9FpofzxcxhG8Wq0C3ag6o5f3U+TEi9/REk/1bXFQ44T/IOB/7Te9lC4CBLfWQUlR4FTC7NKW4wP
jcJ/KZU1BoYzG5XXRtvwH3LHtK9g2VkbeN5AM8XtT0aO8xop1bDcwnaOcTQRaR0byL6UgKZzcSRv
l7sHBdqKxzjmDq1B5gHSoideYA1a0kYeDHikrFgUvMqgYNXza62aBvQ7ACo1dsKvFYj7QdYSLKcR
7LPLxh6gaRhF/qZxvDdvhmM1TSXT3+brCHL6aLBbu9CkQe9A63e1/qeImcDcr5zmhH+KmDnLTZe3
J/JOujJOXlTHEczBb37z0reJhtxnH+f+LZi+a/hVy07yWCb+uCy90HgyYvWvOzWyN5t8v/sjzkih
5T6KdtyKMrOPfAxAuqM/tMBBPKp6VFd36Oxj3ascqob4cLag+7Zxevlgpw9z9CtepuACnYZKeua6
9nwkiEBicpwEZ0fFOm8FSXh7Qbab429D5BJYs6B5N7ddTt6q41DI/sNh6fVzPHFXXWBD4suw+B1d
iip/Qv+qD8TjLxPdgdctXIJTPl9XpJdJxjoVoE3xAlCg/R6dcIDdc+/bzWyrOLm9QuFXb6/gu8Bu
ada4cMlinq9pxi3YM4prLIu9YYBlE91L6aIpxnTTQeUTWnIB23eT2VxMXek1eBEezR4QA13pxZNW
PArknCCz0EC3VUeQoxDO3kIP2TwJ7cX9SkDcTFlTdIEcabcw8rD+0tUoR7qs4MciGuoX6JHN9lZB
pQiCRM66ydrmS429qmVV1aNdRmArKhSQxto+6OnogIpv0xtIrl5jr3+GyEW1gvZedpUm0i10Rzap
bUrb6O7/J86okF4oTXBNjyO3lqE9gW5f/6K522lQ3WeHcXVUJjDLZM3ywlqOEr8oNbehX7HuJ5Bg
hxDhMUCQt2lFam1J6GLy7YtrVeZjVozZfSLYP2SmqCAJzG3pOOqzjjJDf2sXwMNUhnPFXrM8Wi5+
BFCPd69kqzhfjWhyfLBd6JOkEGpe+UBdbymCJjgK6U4tAHslm54weGBvnfMAAYsTgPiyNVi7+Qvg
0u0+Glq25jr15cPudu5He4Vj0auO/5tdTjnUZ5towUfeX7JSBpuMDdW6KnnxCTSG9g66lOGSR13x
SfIWTct+7C+MEMN0ipCUqEGPScGWDT6foZAXcmZ1Oj1mICGLsXWS0NlaFXHFnlgvkwfpd3I3ZF5g
Ig3ndYcaD8t8Ia042jv21nKFGP4hh1GB7upYsLE7zOGQ7YPeDESogJ5qwMIy1ePFSar+pVt5oyNf
TEN0EJwa8wUN47rXDJMGZGC1F6qkNcQV0MpCw2KEglnsyisq0+FD0HtnMuOvC4aiGCD3OmuxZAAV
tAJCMDvy+pZ6jRzVbbIc57vb4xbZkVwtEmRIoAXw4TFMT9vbwzca17qp90MA+TgpsMA5QeZlflbT
RIYcdAIypJMDdnecIS25GXSVrejH7jGZok3X8/iOTL0ZQO+Yt/+Qj0y3STfb75O6cWqOVi//ofj/
66SkB1oMbA94a70IkCf1x7swjQH1qIW0m2+qjY9Git3mtYy66qnMop+W3nU1fpssAmwmz6ATtOeh
9/uQvLdgZKzE+TaUGTrOrDxuVqGxjxzdWTzawXSPUUx9xsNfR7ZflguZe80jICFs6RacPQTMUhvI
SrcnEMENBykglhP6gbhDftleGQBMfJoaCGmoqmm/BQ3fCwt420UFODf4CSAUWtjfoLzDP3vMZ8sM
5bZ5ycHQtI9++baknABY6qX7tiRayk8xPrtJJ+Rno2IDqBlxp9CDt4DOgfxcCrwm3Ult+2tcZU+g
iQ1BWLocu4JvSBssQlrl7PmguGhAnLymYdu3EAqHIicphZFmWF0w//xuJ2kxDwkMPIyzFHvBc1BC
NniBGyfC82cBqY755qPrf4kxAfg5DFNib+Le7ld88qN9Eobqsw85615W9bOwqvScgyF6MULX4zOF
JUlm7MERDJ1Nx1/UbAh3acaiLUez4gqNyc46kTX+r+t86ld2lUP3g8aqc3rQijjOeoSoEHRBvWlt
m/4WWKZ/IlfFe+KtB+iqu6O7d/vNRPbJteZ4orgnk6sBIyPseKrGe7KTiZz/1f7H+viMf3g/v69P
7zMkRMf72pK5mxBdbRvL8Bx8IH9dBhDZKtbf9WUG3vdGBihdlOm31vajbA1sO/I/bQ+SET1hjrGn
FEIvqQ9VmBS/0v9e6mZ5X26enoLS1xsLKIRrNQSncvWnSNTL0AryDdlIO6EH8+lF5ubCHhh4sfEo
tZ3Y2qM0as64MRnkzsIVQX/2wTL/KWnstwdwWr+FzTAyHRZ2VX8Ga4j3KfsVNnXjv1b7PYymV1GM
/2IPn357wsEYCkx3Xe1Ck95u/IdEJM4D0J4S/cP4oFfmKe/AbEGRwrG7nefZAbgSGQ4lOr6dElAd
8hZctxSjDNdbtAJoOoYayxyjXwHsy+6HVzBXc3guo+kE2oh7iqZlxxC/W/ZcHDLFeBh9oFacyCh2
OXQwn80aJYnIj+IzDUH1t22LLrkaUKS7FspeKd3jmuU2Q9eTqBY0nCbL3oGM2Zy9+cgBhBnLckde
WpJDcONMQ72kysHJR0uWoNfJ+7g7u3EEWhQjRLKCLxnlTfRFtAVg4pCDO1EupY/rCZp4SbyhoZVx
eWQmNIuGhpdPMepGVyefUykU0DagfL5NF6Ixl6Hfr63OhkphnIYPY4NWNabVQms5gHbC7wA07gew
P/w7QgbdsR3xqP8jAsgppMV1yeMva/g4v6/GxIY+PPYsBVsDiYOUimc7uE6adn9IjQ0R6c+22Q9S
fZDsNy1YYN3SsLZu46AqwcBqijpYc/JpiJLJPCSEDWFquHRn0w1T8z6J0DoU9W6iEYW+T2RoRzjx
GK3UKavu+jw7Qn7QvwIa7F99xp7RxtWeQRLrQ7K8CdbIb49rcna+EZ4VUladdpKpLPNL5ecMrLSY
nSVuukZLfbuh6YEpLJxE22/zbD0JUhpbwPuTezKZwYBNFYift/QOxiHojxx6wAvy0hoMNbjSZMMD
mWRtoINI+tmO3gLUtZuDyzwTAJBf7wikP1D9Mh7J0pkFVJ+mb1GaDHtKwAkQ5G6npq/nBJ5M7O6C
B+0DOelDhmosRN9T/kAfMJ51aPv4fboo6nrFPQb65jIL9gmeA8DuBvsubIonl6XlU4F9kj1m413c
2PiMu8xZuoyLHTmBkJ52NogSljThfTp+rwqQuCp/HXhVerHtK4EmGB5CK0B6J7DvgO8+a1BUbuWY
fAMN7levh74PiEbCfcGhxujnufWKieSniao2gpWbAjRTrgwzZXtXQ/Ato1E7lMUtDb0QD6gLu4uo
bvNNANYCCRmkz32W2GA7zVHByLWSlJZy0XYga9kH++/xqBmeWdjyfo/W5REQ1gxIBZ35+yMHWPtJ
vbQTFDRujg/JwpYygb4Eq2aZ4Dd8GCpwacjoASpe0YNnocqC7XG4HSBj+wCOAOT8PbR+ySA8UQSL
Uut+7L9OynXTZR5yT9OH/4h86aVLV7MDt3pJiqU1aEm3aaHZp1+hGRiStz3Uu6MBTW/6ZIffJQ8y
fnG3p2HLzBUHK+ynBCcPbFv+HUaPisGFgnZYdH8Na/RqBGR+D9PnmHk1stOLGr0jbi9Kq/UDGJWH
TAI4AWGybTdl2RG6YPmxsAxnq4BCuOOyAoy9soJrHyF13TC3+sIS/iXhsv7RpNC7y/yRL+wREOiW
Vz/6sPmiDF5+KZoyhTRO5l8Vw5e5Nnh+B4GKt1dprPHjq3hOkq5RB2tBf/za2OYbawyUpuURmC3i
iPlghjbkTCvzNxtN0hQcQWxBYiMM1jlyb1eIxFQHFyUbCPO4zpVssfjcSWd4lBYeB6EL2eF2AhfW
LR7SV4A0ChO71NZqH+bLy9BNEC2tnHtXjd7B1ptVD9iNjZWpFGXsSdyh2D4C7fq7cRaPJ6OtI9O1
cxhFEPxTZebJBMvJ7cb3rNkS/rr5LaZKQ/WcdM0r7ZFpt0wbZTVAbF5E5p7sMgzuuB0A+5BPX/oY
sgO39C6lgbXdYRA7d7x4Q50HSj7XMZQqIBVhrRLUGSE5l04XOxLmkgLc8DnrGmfJSzSrtyLOl2Iy
482UuM7FAOJ2vlgh46dQOOuhiJDeIgeFSMgtLUt8yTZkG9D/tzLdJIYwXS/uBgm6kM7Nxk1VCvz9
mspAAlKoAzaN6jPYc31IVLrGoddDxjZNOPovNchrjm4A9T6utaOtYvKXvQCF/+QbJZiw6h+1so1X
fRNk9duNBX7cTEAQxLVQXSyt3Hpugq5b8V44d9KCtkDWJsUBBQMwOkRTuK4ZVBFSKyqXeQ3ynVjL
05X6rg+A9gaQB2PTQtEvHU1r/Z9jKJAuaQq2E66jb4vRHS++lmUX4rhln+jIOVR8umfGdCIZsixl
6l776IRJvpbh06IPp+++/20e+FDAcj86ry1kGRYgPuJXbkfBRgXA2EjQGJ5ZGibrvhHWc2X0X4tq
hJp5Ah487Oq+g+7ZXox6ksF+TQL4djyjoScFs6ZhPk/jOE+CrOo8qa2Q0ALcxIiG7Jg0rrHMJ5ku
kXPKjnE0gqSdPF2Uqrdbck2ZiQSKW0wHe0QBrdRtlZWBRvDEgvA6tMCSUxiBQcMoRPtoOGm9rGrB
X1Uh73wXvV6LQX4dRND9QMvUTx64wbOf2+BhDkbnLvPNDLpPgh/wl63PmbLZWjiBf2WpeEmieDvp
+hFdZKVCYGs4+sZpnNsoF2fueLCoAvUh5t3NA64ONOpMKM53Kpy2BAmqRuiUDy0yejNCSMOHQMny
d5vwwEBBotQUTHHj+1xCHdF6FPcf13Nb7NGDrDuBfwPtKaZvrG4ZlsExn8CSDsyNTtKUDkCBleuB
qkyjo/WFJkXQdlrfbFMaXizjtcGx+5AEYY1TsmmM+BvGq3k4ysK7U7JI0bmbhEgXgDgp0RdygMku
WthuybcforFbXrUqH863YNfXxN5Zff0QBiH3ZD26RQsu8BcQxIRnUdWuveiQD9iHdvRSMxZdlMC5
ZQX4/cazwUA2h6DnalqkSWTg10UVK+CJIGpw+30aWV6DzHpNP0wd2R3VO5cy74qV1MHkiXJU4Bam
AEAwFXPwHz9+tHrBbAtki2hL12yHnqZHjFmJvky6NYn48OYio7RSB6g+YDP0FNLA+xDHB6viKwp0
EwvtQXbt23vmyNk2r2CretdCps3hi6IuIDdhWc59kk3Nzk26fF/arrqbIAQJjbi0+TJC7tE3YuNH
IJudVzH/tfOLcUmTCi9tdjK3wDwS9urOxpLzpML0zvSL4JTdDjkib54UAdd2H6ZqzaDQtyh0p4Kn
OxXoUo/NEkmr8Gw70gKuRh/twbXBQX+F1gMQMr7F4dQE5hJRN8CbI+WzeJ9sVoncQh8N8sYo59wB
MzzeFZlszsyDQr1ghQfxHVCgmEmrDlVoPtDI0ya6A29Jvus93Z6gp9Ii5CiNONuYNeB3ftSWb6uE
ed6tWI9MamIFUbIuHRw0x4yBkPD2Uqgt4d0AQbOj1UaV7qI0FRcBUoV1EMhkTd+oSn+tzKS8QsmN
nWjURmF3LpsevH/w0SVsTLn2gLhYp1X4ZkPn6kNUGcH8XURXbXmuJ/uO4umrCPJ4sY65bNa3hWQk
7m3IFp9pHSSHQb+h/BRJJlCq1Jr/ysqSn0Km/r07QLxbRGCtJ7vwXH9ptRY7tnE5fmIp33YqsL7k
0oKSddmqLYVlKKHnFg727TSww39admJGvfAkaLho2SKS5cEmWGBr9PYOXYPRunCnbkMsZDRMkVv/
MOR6SJRlZttE65s3kkhKmOXPGI+FTwM0hQ4iw7+Shg5HtrzyAjQiaG/qao5IXgOXqIdmCuyh0DT9
NETJIDlndZfNw1hJ8xzXxo95JVQ8LmlcfqVRLFz3MnTmsz9N06euFN2dAR0x8nHL5vdtHl7INwK5
eN8qG5wBeEUwajQP2GDtIhCsfEqMyQCmSG3IVwzMevRAGEjzerdvr6pLluSrpzh58oqfNT55W5kC
695H5XCVRZmBlisfjp4mdwJs2N6lzKmhpQO+qDkE3TSN7boPNErLnAEDmFgbGg4WMNxlFl5oRJNK
bNAXSBAMRxrSkn7QP/hZ+qQ07Uk+tNmjobO2Zc2dLTYYA+RueL0f0bt/oRAUZfgFGhT724SuEOYW
jQBAUOhF6NIXiZgXiYtm2NuALi/AMBGilF17i7QJgWauHcdYMMPlENkS4crpp+i+zqvoHt2S+S6B
vNHCpJiGoc2urPsLeelCwepQhrF3PwdlLX5cWnwG5nWzEExJppvFu9uk22uV+mWsFBS2YVa6KzRc
AUMSxiY7uvjjvO8FCpkArU3jD0//MVH5uveRBK87c5v2+bDz0C10jbn7D0+n4ntphqgc+NWnAnRp
fwvIWv9TqKp6DsCDd9jVCocuvUKOw9KjDx6ZReJB07604vrs54b9wsRmiorkpW7G5jImMXDa2tyX
km8zAMc3KEbZL7dJb0Ps1lNksqapOs5PxpGF+I4kvEJ7H+SRPlz6CIA3Piio/MLR6mcr3UHm3b/g
wJPYY7giS8gY9jlZVW2jvIQanuuEkHXNxdoVLP0kCmwFky7u/qmQqzKY4/wUKGPVvkq/uB2SGjnw
2Thp9zgeYvt9sOoWzXZ6egSxm3n6FJjtJ5Q8hnWaY7ffaiyEp/ERonXwuPT7C418E2wKU5eJpaUs
4Du0tw/kmzeO0S7fuBUQU3rq+/wwGMuNGYLBNAGFNXIBaIQfdI9KboNWBV+QK+r2AbiicBYYfGa+
9vKJ/BG43VbMDqcjTcz1xI6aW6bxqckTdfB1W0XTBeXF1Xc0jL0I39NoOFkTtLbBwgF+xqaSJwqj
iMmIq23Xgyx2D/BRvwzcokHFUxlzb0CUp9UisUx5bw1BfQH2xQCaFaVTT9YVPp+1Fif9NcOOs/AB
hIDgMM+d774IxJEeTn2bhBfIoG07jif9smXxsAGTXru6bfX0BE/m3ZFMEjR9GzOwAZJGelSk3vga
5fUexDvGD8u1ThAunb4IMAssffT734E3y9i5vTns0F4K1Kae5LvoW0zNZj+NvLqbIqdcZKrk51x3
pWYJ4NESkkDz6N3uCrcUq0IWh9IGl+KNZAawUOj6GL0PdlWzPJAjx8drXeUOavwsgpJrb6pzA4a0
l/5nLa3+JWZjDI5csKKFTWi/CPB/bVJLjhsKAmvr2xzmNc6L9d2J851syuShb2x+ZYUNYHxugr6q
TZNrLqr2hF+cL+ScOK/PoKg+l6OXn2yV5Sso40JgUQ/DHk/ABd3SJTJS/IRpjxozeHwId2qhHm9N
xsH9Bkhc/uAov7nkwI8uuiE0P/N2NFZVw8o9DTNULKCOKT9llj6CAWe74GCG+RylzQhshRnsfR6k
R3SdektshxZ9JsTzVMT8bBoqBIEuYAAQku1WRhXEh0oPdZjQYWbc8DPyldBEi1sUw4DCWoHKhh9o
+B5m6dUAFgM3GoEKpvYbOjvAsFVXX0MPOXWdMU/NVgJp1QeXMSyrEzrivNV7BEoSaAFIpVx6OiLq
QClPEdAkqr7GzdsaFGFAcQ5cROBIxg+S+dihmLaeGvSAjFVjPaKV3nrMRbhpkaW8o4giSW0gDsJx
gewUeHb91JsW+LVRewp2bPRkC9UCc4WpNKPVayId2a6dSk7FsvaMzTi4Xxg0tfYZ6JgWnWaGcaeo
PtIQIjX2J7cXb8N4VMkmQavyamyEt6tLCIbRWd3Dv3onKpms6CBPXhrSaf0W7HQyOiKpky6oqtU5
HaiC03LYJG1gAKRc9Afh2MHRBGprro5lESi5RlRYaQLZqXTWqjHZKmCA5pVuE/5cE5kiqBKuMo5t
D8sBdOPFkN2HGZ5o4+Q/NFEJEzAEx5EFrzfTkHqQRHAKuYy7vE+XPi/EKjW6bDOP63jSnOWJvZ/H
VoSHb1OVF1qiKrzsXo09zod6MvB28/o5WmxBUjce8uRYxDI7YbfzdpmCFGCfP8e8qodj0R7JTjO6
KLRBo2oS1Yx98TXYfBoiCAb76KW0I4MtyOZqB/77q2UJUNT6RgNCd0ijo4wKpB1PiuvkKvdpFIDJ
qOSuF4b7RBbbmPagj+jvhTYNttks0rr3jxRRoiKxagWU0Fqj9bCjQqukaMAhRVM5pGQPaMYKFzRE
S6x1+S+v5NtNf58A4tKiCh/2uYtO6akpjp2+JKONca94AczQVBzpjtyV048gJ7ZH8Da+z4kpnPwU
WU81+Hz+vCW/0Q7NGlJaydbJ42xFuuH7QneH1ficrFhrynMPAP7ZzfNslZvMPo5e9UNEWX+yZP92
iVOnP5HNC8Cv5zr5kZyTjujB1oA82nsIeUZ00IHSGbxqhfFwK1NNg8+Ppmq+iPfOcgdlBjJRmYou
RgeKSh1FIwqliRPv5olzRevXWrflf1+L7O+veFuL/XpFWpmVpX1ELzZ+PvFj1GTovCUEb/A+xHGH
fUo7/KzcvNhOfBySFwVxnrP27LiGPI9MRHs82g4dS4HYIdt8GwCgsk8t60A2upRejX5mfUGbAUhK
X3iHEwR4u4SvPhmA3wep8VJ3TfWttIOXAB+Eb6CCnm+AJ51vfnOZ0eg/QyrjoN2lnvlflvh/j4EE
GLq8wN+9dnvXPTWj5yyI6KHgOd+00Kmd2SFsH8oudW26lw7/5GcWPCUTs1/+NikKWDuzQ/x70pjW
9ktsO8lJlmi+7AtjvKdLl/g5tDKXN8uERNy9l+gNeca16Kup2SzL2tpaCc6onrTUh6l5vzSiporm
JQcLXB3mqJMS+hV0Tu++ibi1zSIQwZLNQYVy0XZ+CWrQsl4P6KnfR77In5UxbcuGAdSq7aadhTe7
jKs3uw/Gtn0DfN2zW+EM+W6/xf9urxr0r1H1ai586eoVKC+hyazmYlkD2tpTH7ZPt/pZPrBmO7jB
uLzVzyRKmMjCJsHmVhTrnfhLHjvjkUyznS+rCB1lVHObjCg7cbt+ur10jx+cbdNwtbwt00bDx6XJ
oax8XpoWMkHlfN97bDlZ6BAU3oTEYA5IyiWvPW9ptKJAH8AYXWYPfqHUHn0tnwpto7iWRVBQBIJk
SyvMc2mB91Uk2H3Q0KQXfb9gezqvdDPd1mySbIvnjX8kJ3Bgj6mb96cBbfyrsfCx49YbmXnngQdf
rRyUZrUpAM/0rsoVqLr0kLYrbhmj1iaj7Eg2LwDBAUDhd+Scw/S6Hkrhm5utZD9vyxoq+LgsTQoN
JLNSKTKco7ANomUHMFqTky7d+7KRwFFB1dhVjZ3h7usOOzvazwQxcBA0pP0MDb1gkGhEQmniNiQv
etnwfclOQYxTz4AO4m00Tl/DDkei2DeHEwjFscejsa+NdEeXJCohEZu1W5oagWUdjw09hca3FaIK
BP/20D7+YZ9X/vAiKg+ThR+UcoMUx7Af/fjKnMF89SHEGkZu8r3o02HZjmlwgeBvdwKNB9oJVRV+
tZozBbhQJV5WPjjlm7GuzyV0RFbk8LY2NKa+Qdm5WXmNTM4hj4sLn4A9QGkr+e6xp6G2pq82mtJX
0LEt9bY52qJEjNyDgHAnnrnqtTAdsUgyO74vS8+5kANHAPRWaIeBFrvZURvgX44Y+ijG5uBbHNSK
roZAjUI+kk12LlB2alCPDTKDGzs25F2Uc3ZnteaD0JvaFKUkGsnO4BsDjPlQBIbIY+z77ICsyp6a
Wm6NLjSEurN7APn57KR4stNFobR0cBNv96ddLwt2aONQWd3uQ7y20wtkk8GPaMiZnX9MR/cu6sem
nN/erd+GwgCJLI9TnW9vyzJg6s9pIJeNIcaz56GgMwKTfzdEeFyj0Sx5FFkI2G8FxYaxDcul5Vj1
iy9atPHJNn8NAqAApCy/hxnIk0qv/9k75SrLCh/6oY8oBqU4peRiWYd29BOlM8C48+zbmPyDHr3m
k9P3as3x03hqzLI6WqiubqbAwaYS5AOLuAi67zaLl8aUFz/Bwf3cu8p5CY0RyX1k3i+eYZr7ykHr
vo8z2UNaBsNSdqb1qpxhLz0r/2n606FXYfMK0CYEusB+6PdiweUwXU1WptvIabJD44vszgl4vLLC
Qb4CSb9VdZb/MBX/3Oepeh7kqHD6tMpTaPXOCd/sau0PfvXi90gH6lC7m/aJH/Bj0ybuso7THhTY
rjgmgTVdO2FdwdPhvkKjGWpOkdOdoB9WP4Km7RvZ8Y9BVmZo5LkEbd1DKziA1EmwMkI014EAM74Y
RZmcG4vjsG/bw7fWXXtpUn4HuAYyWTqACU9t0UPJ1ynLyns0v5T3VYQGLyQcauTr3eLegvZasKgL
vOMpvyMTergMVKZlaPPFaFS72OjSjdSgD/xXGw8syJMF0sbyYOvn3uyI0C0wRdU9jbgXVeeC8fNt
Ul7hqa94AhLP94VKFIxX+DKlG4MgIthQvy1MMT63xKII2u9E9jZpPs4669WxKxalqynfZuK3+Uox
dPkwrsd4OgpgXXsrOEDCZuF6YPGocvsyYxYmSGMgOZBuCOMQl0yc0aDxTE4yedw6M3t4ixdAuKNM
FrtHow3cJdFROFX7uUoc65EhaXb6i31oyo/2lHWf3Vy8xTcAAC2JvQKfm89h9D+UfdmS3Liy5K9c
O89DG5AECPLa3HnIfa/KWiSVXmglVYv7TnD7+nEEqztLap0+Nm1tNCIQQLJSSRKICHePrYchAJpq
jmTlfte887siCXKSDrhBqSaBoGoZ+BfaugX3hM/v8cUUzx0kmXYtINybdrTNLxMevIGS4Te8wkCf
0iTGaVRiuoNKtQuiDACS9UjkdIvnQY9sCgSGAqecR5KD8AECo5E2KiruVAzRcfnnSPpMJlGiSCNF
6LIvDYqPyAErPWAvgnUW1PwBFeLxBv8Y3qlPIvANQ7x6Zzd2ibxAaEMtXDHoUdugV7Wt5DukizZj
KacAmMRwDY4u83vMgSxExWz8SUysX3lWb90VfWBsu6lrD07Vjifk2SE+LovqocJjHvC8Ln/BMuLJ
T1DcuwgfJlWDMayUpVYV4S+NwfLl765tUvbfri0o2YdriwwDIrsa+0XQrXBosmVjh+1hBmfpJqrm
2wPBvhrLeACOpNmXfZL0C0RWQSFH4Tq3ltXajsAYMBsdpG3X7hAaC6Sxc+xaW7kZIGa2DAcf3zoZ
myLCOzoQp0mreA36kCsmN00AsXNZDlt7kPnBQEnIuXfUcKYzOqi4AEOZ7zirW0dV+d+ihvmLrJbD
xo4De+/KMnxwRw1pG0H1i8qTEyCe5WfyGLltIb9pPwP90y+hxx4cBjxK7Fta/0OMfz4lpwlOlAKQ
cSQ2/RBi2w82uhHBXSFdYFD8dF3psuLGbtqF2aIysENZ0JMjUCLNk+kLufkMNKeiLBGB67DXiKK2
vbTarQuA5dPDf+c24M7f5ihFhIyVVM91lm0B5UZeD3fexhLhtM10s0/LZQzdkM9JXrFDYjmQHTcm
9sLE8McYe+49Es3DHdi0gVjX/rbpOctGSWSu9LSZyrfkP8byfdoCcePdlAHZDmptMOxuXNSMLZFd
jPa0taVmyeJ4P298dS8QG9GHJmKZ0T6uGDLRFdClLhWuBpHoFqbZibWXe+wkqNoVL4nO2QCecf/+
iVCnOQYt4jTpZLUngExAL5GBqPoEgU7f2gQlQOWFHPoN9dPBkNFr7JTWdsgtBQwLDlEedOeiqQpA
+VMBBhnXGRZkjIrm3cd2lFqWTYPsr/amDiWDAfyXUFpISiRvobWuzqr3UUwIfallW0CisU9QzY/U
PU6x8mo3YHxrFy5Ck8OCjLXuoTMXlTL7opJ3N3tpWqD+mHuVvTJLFBoOWBkIvMaPDd1ouIXCc5tw
3HN0GrqPpZ3GUDhD3JwOyFGlPUK6f7Zb8Avl4PUny4eR1J6SyIRm+ZLmuo2BkBBC8fpgZdJe8yF1
0gvowdoNAxf4pTR9+8zUs6nLvehAZjqbwt5eOvGYryOsVCT2IL57moJsSS4J2UYvr6HfE/L1bYY6
Ys/YnYSg6XNVvjCgSnbw9IHOgkS0OZgUHBixn/PWZG2nmqN8V3sJyaF03ow78iETF8Wfo2nKW5t8
qFkUmeDLW49jymJlOhCUrHskjPo8ej/EiEbWwMujnQ5uBcKh4I/ZllIPuYtaFpsuM35QBPJDkDKJ
Iqj8hCBPb1HNfsLe8WM085fgJg12RfBsRMYnVEHbZ8sAP2BvhyOU4sf4XI1pDu4lZVwBQrOWVRta
iPGkwQKMkfnbECRrFCnmqP2IIFwj/PAPFVffisBpv9Qj8vaGE7IHLHhccE82DP+ORbLHS6sDC04N
NL9M1g5errgfRI7vIu7H03xq2Mo4mDXWVHlSAUmke+jg9KjMGkGLN2A32EYWQHugw3hB4eUVYp31
ozuV3glgwXpJdkOBfLGow+ou8e3p3hMD1i96QAiuAGSMCnHkwBc/uQXkdHuWPwfFVC8GMPKd6DD2
RnZi+nCzUVP1qlmK1NoUEwrC+7w5N05QPHuogn1oXH/JrDpEXcuqdvL0WQxt8YzIK8obS/VAjkGR
XlAl5d5Rq47rtyGvxnkS6NWBVjUNcR/qOQu9ocWDqN9TM53EtEItEN9Ss3VLpAcR4N5Qc4z8Brux
2l3Z+kPBFRrtkd2wl9SLTLxxqArQW1Cv63TRuW2xQqVeNlj1HUIGV+rE0jValGJku8ww7Alsy0kN
QEZ9aLE4QCgpS/wzflv+mc6MvvwCvux+Z5mFmBZW5XcIwI9ggjczbAwzKDPrMzoEUAU4+BEOt+bv
/G7DaAS50LBb8/9/qttH/jLVL1dw+4xf/KhDNr3ad+ajH0Jk2YBKSLGg09sBxB9iVdjlsIBQQnq8
dcgIlPRVkf05hNq3blfPeGvS2a8fkLbISJoSLIf/PE1Y/XVh9Cl0JbPx9qlkdOqKFwuHm9dJRdi7
6Yu4DaHm7EKnNKQs489Q3qz2hh0V9y2kIQVSQadcM3bSoRwFqkAMv1yOlv1u6+ksTjYGRI3Oo74D
UButmk2tEmAl/hpLI4oY1XKDtM43+8SA3Z5SPInoU28dI+h1eqdPLrkbYmWuws5ZJ2XkLedP/Gti
RKkA3AaHd0+fnaocu+TKjFfzVDQ4VC+p7MO7eapUmeU6jIxqdvEM72KDhGgLhgl1cBRTh/lMpt37
2W9s5DK4XKa4sTGODvlfZzebo6e5zUodN1sFltBlzHHHg97Neyg7CW6qEEzq1PRF4j0oCxLafWLd
hdqjgrzaLmxFt6TOirveQ4F4S1b17DwP6hWUAgHiQeQLJaK5avI717YvoEmp3spJXAyHlW9cyUso
cZLD4vpxc5JRCm4mj/l7WQ/PVJBOZeiBrkVHJGC230zkQfasmu6AMl+wERuCVMT3INDj1ziK5QUP
pDW16GBMYHNO7fatG4MEmb4WFXmlVzVL1/HBYiCz4FinXO/nK+el/essic13G511KXdewnBMF6zI
5MvcG2yZ6T0mSiVXIURyBe+1c2ra6UgmiEMk1xaF+Hc+nmVQzRuCJbl13TUEGdM9edGhrZtdYhf9
mVpDFCfXOi8+FzIHk4aemUxDA84Kx7CC/c3WFXa9dGOWbMmFOlKVAXRRAMRDNpozrCAnGrQ8Wd0+
NZDK3iYDGKhv8wV2au2lOaBey3RxwXExuUfutFcaRn8S6iIqKJWWH2Y3K9DwxvMl3P6EBDvKHuxf
l5sp9+v7wZPh6XZlSvrRwgRNIjCp+MLIt3Fqf2EYjvzwV1WWjzJSC3RV5EIHbwIHSGM25vxX0aSy
8yC6l2VqeftY1ubuzqhQt377S7u6Mw7M7b/cvjgESMH7r9L97eqGXHh3RfBCc83/ht5Q6qjreDc3
p5IfwLDRazBNv5cWRBKMIhte46Z9stIseYoh2XiQjKFCV9uhZ2cbRXuZsA5H8afbbFpQGe3drOTP
CkR35MQcy1y2DqvPkS2MlSGKbKEgwPfYDeanvh3zc69bTulNG9SKgDm58szH2hnqexekV62bmI9k
6kxQewVZEB3JNnRBucuigi3nAcIKHgdz4ytlgokTJXpYV3fxniYHJ25yQFTEXFCTBnj4sRiOOVzJ
1E0IJaZDV29pcqBNslNs539QJ12uEZlHpHCDu/nTW7tHtVnkrGkyVyb9hfHyQv508OL4tUikeaLW
gOXh1pdWBzoR/EGTMQRXVKqsqJNMBSQyF7z2hwM1k6m0dzJCsI5c6BJ6IOPY9EgGQ0LjxasmtqML
AK0HOwRqwFYSe6o++swiu7tOXKr7curf/N7zvkDafVxDEXDcBQOaoTJWIN1CjWbseaeyzqDABwT1
F/AUclDiZu2x7CKUrlnX2dxBgU9VFfhCEKNZvu+4QaG2m+v0brX5CVIfxy4vFx8K9ey4gZi4aT8Y
uOwy8D9T/jpg+TfVqOKpRJJtpxpI/CBK6z1pB0ptYw34jTdfDQQ5v8UCBZBJz38kdnrXpqP1ouJ2
hB6olV8dO+q2bmUNB79yEsQpEgbWQD48JSOUcXMIdH7Xw6FRyn9EGC4zBIPxE/U3vp3ip5EyQBI0
jjxyDTBbmAnAZ2k4fIJGBbicYb+59Rp9nnoSaUQE1GY3B9h7cgM64n22UbvdZovi7z4RHUDyeATN
N+AdxiIb3zIZorrUsz5DdrhCUaKZ7ZqhTT5VHT/J0gy/Ac+TLkuUR1+UtNi5MEek1uwx+vbXyD6F
GAWNLJwAZdu2zVZGHCNBFOTpJzrLAyeZz/rf2H7nFzCT4blZph/ybIZjj0cwg+0+ZPXmHJsYHw0x
OXtKr829ElmytTAqwEz+ytGRM82SVs2O7EOcLvIJid1L2ZXl1gH9wGcrK2c+Kyd1zXViu/UeVUgQ
502Lmc8Ka2nY4xYE2pZnfNL+LuJkQKmhTEGMBXiUrbK31rp2fhk6HniwqzD5N+1+GauFHyn/6CWQ
HUGpTFJcskkg4WL2K+pAnrC4RNAQtFfxNKxQQ+Ufb27+KMLNGKRyOXCgOXsUahxV1nVPYW/la7CU
DZu5OYGIjTs1LsmS3ZPqzQkErumJOunQSxCGAdR1pRbNNiTm+2zc7N9nC2wj2HQqbxHxcq1kQZxZ
kB869a5ZX6jVsLTZxV5WL6lJBwR5QcwZNBdeeSjY1B4NCMSWXEuJkO03c8weesDPc/zuU+wK2q9l
B+7JcOTlo5GYR+Jm8KFOukuAtVoP+qaARl+kY9H9XQXR7kfeT0cG8dc1Ho7yGDZBuGzdiZ+apLA/
MdClz7R1Ki8OYKEsVwGq5r6Qm59W/GSyYOtaRQdQvfON7pimgXBFhZjFtWWsPbZB565YkETfVHYu
Ktv72iWgXZ3aKTqwLM0f9UDqr5MCGjoWyoXsKHH2SYp5nMZy3gIEfMKw7b8hW9ovO+6F94lrmhBz
ncAyahcTRJSTd18BRRYFOcZ8ZSJ52oGhF9wfnK0GOrOxVe1z5SJcgLO5V5/Z4atoB6i4u4AJ6QNI
MVWwbVDQuxUtR1JW4UnUYhkBfn85bT08Z66VRGpd86XN/xhhO64aB0FX+rdMwy6+QllOa3DdC4+J
rym4diGm2H+1poEtVRL30NIL+l3rdMaOIdN51wMSvkRebnqphuFEHNpeDvbOqOi/siqFHCTwF0Yf
Z085oPeAbuMsqEvIhuKR/GTE6t1266WznLFm3ec1mIE4HpSAaGQHumTfSdOTU9Wv8xXrP8UpQfZF
HlmodlAsiJ+9rDwVheE9xSB8OuCJou/Cfvyq7SnD28IKQ35wJKhSfrZPSGQsCrOpdnj8DWcs+Ifz
JJwe+tC82CZWGS0qNsTjgnpkGE2LthLhtuhH6JoZ0EFwPR3U0s2bTSbpuENtW33t9KEBsT6yF7BR
kzputqKRzabyrW5JVW5U74Y98FVyx99TfdvNbsh42jLUDi9Somm9KVt5dn1Fbq1Z5wpPj8Awrbs8
EcY60meBM76fke13vSgsBX0OaiW3MX49Bxepg00zyfK5rvM3G1HGt6hqNgjE9V/NzE9WqJ8aL8p1
Edkzi2aTp9JZWvlkLHw3M08uMSJQoJjaAhE5rHOCA5noIHUUmc6QpoCWazlBiBbFq5tYKqCVNeCO
irjIBgIA6N/YzhmBnOLi6cdvrqwXa2rZLuYCj+TSGJI9ZwbeElUCDfSuCTjEdMz4zcdd4VqOeC29
MF6ZQmQXL2HuMZyKZj2oXAHrDbw41DzfeJP9GIuufXLDqN36fpHtg0xAKU1PRh6TDcX1qBGvCO3H
K19O+Uoyd9yBQpBq1Ong5Xm19qWw1tTsAd57cN4duC22TpahXHxsH6fcB7Q/ibI9choAGELh4Qpl
kHdbJc+GH+/z0Fn/TrPCt/Gq1Z2TTsXLPGQrlCz2xiOia/gW+igoV4T9T5C62iHXa+EVBpUnECnW
1xDBmNlGTepAdXu7s5eGBAFCxzvrGTDw7sCtUnNTuwgf1pCGuDUdECjie7XPsR2gQtp1vGWiGcYh
1frJaergUYo2PXVj4i+J0dv5064KOz0VtpZnQgR+DS7fFKKE5QK3rfkNfBsKNf9Wei+VM4LrBf8Q
qYi6R+bWIBzSj9oxfPftQjAa25YKH0IT5NXKRyILe8PpK2dQ5hnU+BlyMe92KsQAR+ZsJ/8pj/11
YEzAGLRtsuN9FG6Q5EBez53wXESuHOw2AIUkabozk6z9Qh5hG/FtDHG+BRZb2XKmnm8NNmx/2ybi
eeTLgJIRrrezHFDDhU4D9TP6SlX9sUm9iPj3e/r+q6j/W+8vY2/OnZ6qcg21nYLp0I9IukIKvToO
iABs8tq0H3OUhEHmOJ/eCv+uHHr/D3uqftjCdZ9VamJnGQz+CVXg9TxGZaWxzkcgleh+YyOvt7ER
Fog96TWQ0gueXh9Sb7KXjL3eMNM3XHUJMol9VkHchwN53TtZA4HiUb0jsW9+0GTA2rzLnjlrGH6n
fQ1umszepALFxVFSlWeA4PM1yp6qT7U0vxO00XC+47GVvN3GsGgKV4YvXpSDf0xCraHCuNrcml4z
VBvII4ebVAbBSYyAXonhM1W/F0UHabrQHy8ud/uTpbCRiSrffG2S2cEeHtlgLpAtqFAhgluiwAoT
YWFenkiGJtNNoZvUa3fAdlIv9orWM/X+bmzihMhcZDkIVI38gmUC1pUQoLWqwT1WimGpqe197YAw
YGxfKuUW9g+VSPcBerQrMNwG2TUMNIBBRScwdQv+PQeGeAVaDX5nlFD9Gw2ZPAdpUa+hJDWdAflK
D06ZONupLOx7Oy7FshNO+NJZ+UOWFvwHgP2ob/TUW1j9OVyGCuUbXWKByB/vCvAjeAjFeNlJtJ2P
6oHhE93+ZLd47mxlWc/qQ95oZffAdh/zHMJIN0GirAzbrVAhyHAnCBLdOsySQ/DDuAeDDZioSlTt
I7iyqETUH6nZjsV7k6CHeDt87B1/blJvzAAP+7djiwk1OlWerUBtexKNzPeeXmChGhGKbG6VhWdq
00G7+MWU7+NERicTi0/iM4hV/4cvivDe6Qf+wKbkQmQIdt7bW5SNxhvyGrPpD6D0gnusbWcvMluj
Da8hhZdeuf41F/grZq+8KZ2Ncht7jQglCoSHmn2ObHDD4b72r3nYgI8bD/8zMDLIQfldiKBLb58n
lIpDHLGxH9qiaZeFmQ9fYs9+7TyZ/GFVLYbrPJRIK2yVWPLmeBBaHQLBIMgW4J4OGnCj9CPSJJ0Z
nX3TeE0Nn88Lyi4xs1MRh6+0TKMNgguU68K1u+RAizWP4zcIMHy5JjYv4vVSg5+ejRqvCs38RfZ2
UIB2aDvv3eXNleyQ6UzxYvCqBQh7py1AM9lnCXnx3HTDb5kPGLQEF9slTsP+4gJAjVKDNvwWQxpA
MHBvWDLytz+PTMxous8z+3OOlc0ZFEz5Gave/IwdSLwTg/HJtaPoaMfRJrCy6jFN4+7eSSQKWnoo
gw6IuSxrn7Ed9RqdaE9B4H6de9novDUAfxyxOMKuxeEGJC8RISNfOoC4biP63LijVlR5zupf//W/
/+//+T78d/BHcY8y0qDI/ytX2X0R5W3zP/9y2L/+q5zN+7f/+Rf3XNsVgoPDQnhgH3EcF/3fXx+Q
BIe3+b/CFnxjUCOyHnlTNI+ttYIAQfYW534AbFpQIXTr8Z3taVYFIOkf2mQEDFcp+YbUOdLn+ffO
WM372KAPkyMQK9uEVli9EN0OpWYivThTmG1d4pWDXCpfhGMVbWeVwSRqf2oDR3wJUQhzW2bEiYhX
yMZkEAgBMxEdgsT/aCPnKktXDL/xA+SJUT2rDyLPhrOtD0Pc1psCDz0wMv3Zm9bqC8j0s53oGFbs
InNq1CO53exCY8mZJoCaAlv881fPrb9/9Y7DHfyyhEAO2uE/f/WgxyuMvpHOY9tH4w5J4ABVU+a0
zrhRvdQJkiZ6OdFPwEFXLq/vycMB5glQbYYysd971blvHLLQ/TBPzzTNhj0oiBUbByGa8CWNamsV
20l/lpDEPFYleDJG5KY+TSB9xtfrvGlX8E+jxlu7Mh9KI0E6nug2M+vxToWxfeDcwjMXkAb5H36X
nv3rl8MZor74djhKQxzhiJ+/nN5NKhel8/njvEh3SgFcfsE/IUNRXKEo210B1X+mx2HU5MaGHnnU
1F4o18qvYwmtYiv0XhEDVmtHZDlY0/BgCvMGYg1CtF8sVZ+lXiPipfiQx6z4LIwSkkFlD9ex4MdG
3odGUd+j0H6DhL14LDSbfgVuW9AdJP6RbKAMS7ZtCf5H6qUBdTRshOblR9QMqrV1xIHbs7MlglPx
fpI5WPv9HJDHwQdnht0n9bLxgSIM20do14vHX3y5ed841t6FcscvS3tSmLOU8A66k+Tnpi4AOqlH
0APLX3YyefRH3XvZU6sPiBSWtYhBAIZGFjndogP08JB5Zf5kKbPeGOZUrKmXRvd9Oo8uQN57N8cb
eWmxtcXb5AO5fNdK/VQ22w11VBYL/8Mvgns//SIEY66J/wUUsyVgyNLWt9OHJxWeLNYIKpngUeAV
Bfk4Nlx6E/TKhDOMqk+m11ivtAjjRjecAuEPFyP0sEQzakhBxsmZVGVnlVgSj53lYem09sqyXLRa
7S1CESC0d6oY4jJJdaRB1EHNf2ubJwtY4m+bxkWVzWi76U72k3lk3DWPdMaHxK4WeTSi2gqJIrbj
bry/df/NZzbwWm3/w7Pn58e+/jJBAOVw5rieBSI6z/n5y0zCmplpxvwHOTQjUrGZtzCBX7i3IsND
0XdmrrvUy18KJta01iWPug6B0ut5D4ZbEM8ijVi6wB535a5BnkE/Z2v9dP1wAMjo3CloucGBzND4
QNDJDBFOC6Z8WScm6F0tll1NL4kWFGyhDpYZ7x3IzkSIEoDW3eAqX8ZlCS4b30uvDupc/vlb8eTf
fmI2l0xI0wLlLuP2L98KVlQ8yNvUeWCQyz3bWjAD1CYJSti0yi1xogZOHK+G8ho5U7r6QL1cQNCA
6JLJBv48AGNdUMkTtbIvR9TBDU67aurYABd31iypFLAQoOeAFHJwFLpiMA62UpXy882rcVCdJhmk
G3sdGir9GKQYkRHsqKm0rXeBUApH+2828it1qGl21n5kGxsXS21uvNSa3nshg4k/4jEMXREriMHU
5VR76okqaGz5NWS4qPeDt8ebBgK53DuFytI/gfErfk7lJraaaZcLFKpoOysGB88IBBXBmoIdPwj7
XRTjC3fRNd7waGkASQkgMlK32Cnplu7rRygopS3CcpAIC4Mc9M696e8h7l1eVBuBZn5q/aObyS9p
rtoHMhV4da1S5DA21KQOMwWEipmv//wbscTfbh0PehueCXEBT3DswnX/h+fQ6DG87ka7eghDU0ed
889xU0ff8h5Fh/7gsHtkfiKU56EAGPx64bcSjBjI7/svJdJKG+imgiVDOtHTzyO9umPYwIwnLzMi
YFzBxeL0cY2YFOhqqelG0zos1fTYhRKsIkG+ibQiXlkYxRk0sSg11U3sMNqdKzXLjW5mNchHK1cM
O2oCaPQ+JTUhhbyOUGq2dm38ygkRFPlWs44mp/0AvQZaHCujup6BQwhUTfuUA+o2Q69FBiIJKIGZ
M/QaanPFnW+LD9DrMhiateozNX8Efc4IYA7qvq1EvliWVFfH8oK7pAP+dQCI58VWFpTCGctOqFCQ
T2ZQ7f2wNF/AKtJu8Ez1t+QWx+A/L5Hr6lsX9U4ddhBkd3j7epvWDiZEgPVwmrZURYBQfHlqFJ9Q
NwrpxrHqwidwrnPU5yBaV8tmPzbICABWIJdgv4jesHzKF9lU+c9JN1kr3xjSuxy1oTtVdNaeZhIt
MoC3mXqWBQ9eOQCcDJ2szh+WFkTjEJwGNtnVB7KLuh3XjbDV0nSmdxt1kN+AUTZj9jyHG20hYtXc
uQEiKDlX2VcQwB9IGbKN26MYJu8FRYzOMpZjCPwE5FNlW5u7IULA3rRsG1fgZl/dqDk0fv4MMENy
x/A4vI7YGEHzAgLXouiekOcKIGcXFE9FNjWQCSi7LTWdKlX7pkPhODUhwmzfNw3bxMouroiwm6uC
pfLBqor0jlVya46DfCDTEPntyrf8aWNrm8WrBsods7vfp/nFKvM9BWshGgR2w9TZU8AopAyZtrWD
RG10xwAIx2LJBXXbi5Gb16gWCOoVzd726+pHZyWvdjy5wLw2/hLbdH5fmXaz5WljoB5oAl0DUJyb
MlLFw+/mSZP9kJXVFgGLbl11kMTLo/Kh1GgUlEFCJVkDUXKjgGhjk+a4pWCjg4BwAPk6E55SblQh
Jz+MX9yiWE1jMT7HCQAabuWYyLVgx47VLQdAo8CLVJMbirRcAVg0HPq6rZGB67s+OTdxUS0bk3lX
8JOGW9stIyjOFOMpsRCdR0mifHQsJAqcInS/AVO1TrOA/wiUd+xaZGRoOMoBvCsPwmiLgqZp889P
QvvXtyVWDZzZDC8GxzRNPFN+fhAiDFW11mB0EIw3EWLtfaSXCDIAuql7L1TmDlRhiIiQrYN2VNh2
T1PrVBC8AUu+I0vzGnc51gN9lX0v8KtEcRn/fPNADX+ARLUf7aSmWCGeFQWSVex/Om9NpCpKC9jS
GSQcIYy7DJomm9cRNqqPl4qPyUWFrXVPHQwZkPt//hrMX9el+msQDOsG/Z/j0A77w/tADgPqvF2m
Lu817dLTSFLc8gzKxyDxQhjAtibwZd5u+jSwV3ywq18fBjSiTFHkT3d/WILPDpmyePnPl8zNX9Y5
0nRN18W/nIuHB//bzhNIUxNCg1F8mRf0ky9rMKEH0VfEhFMdlAfbTrKtPJ9t/zTTO742UUr1d3MA
3sbZzGwVfYXUxs27iVu5ElGVg6NpTWHOTHrRsyXA5VKk6zFsQByMlMcqT8zwwQiq9zMIIfBVrwDz
yAOTr0Z9dvPLIZH3H7bjtH+4RUIE3unYBnNsLGzH4wztn3/O/TgNUT2JZDf6gHqJpQ1Rlm6C1LbE
QhMBJPnQTz0EdTXgpFfJPYre6k83D9/gE/JD1rDoAx+qjRagDNEwQMopBMF0incOUKBF+ChYVh16
3UtNOgRIBI/OEJxCzqBV9df4vBcJcMKm+Y31x3/+DVg6uvDzn4ub15VgCeGWlMBk/fznAmqRjchk
BbsZw2WXyzkig9i+d7aCHIlLcKjU+pBMQQMecNi7MQemDQTVi8QBi2OgOhDzMYmwdWDZ2xFcziH2
C4Dufmjf+gkT5tb/4deMfyRbRwM+/DGCWfhLPM+2EOHhrvtrFItB1beQUdhsU5Xwg4Jc+BKVQqhg
60XwJco8UOCh8NyVNZCSfIgWZEcFkNyAixEJ6CgPv3isSCF2JJyLiZzDc4a8KLnlhciPQYiwCzUL
AVrqJu4ZSB0jrJaHtjwgY/YNxVbxj6y8YNGIN1Ie2MhI+e6LphpeIjKoHriftpuMVdWpTTt5QBK5
37Y1n+6BzQ5WeJRbn/U8XetHP6bpfR7LANOjg2RiWV7MIMQLBAyS3QWF9mc3SIqDhbvb1OEhBQaq
QJ0n47kG78aFvMhMzVFV0w7o51eyk4k66TB2lb8ysexfzp9AxkZP2ZhDt1B5HmzJ9uHDXNlu1Rg3
xw+2rMuzU8uqlegr6E3SEPooAfDX1krr7KONfAxRF1oDrUPA4u9XDSlq7Ald5m2x0qr2AQMLYgrk
GFQcTeAz3TRfAe1niVNcWgjXJ6YPmjxldEdqF24RLNvAjLC6Hdep3zhQVZuScQkCZbxRnDZ7lCqU
54n7dw4P0dImlfrmommZgFaIyJC/CfjR4NmPm0cv2A+QYEs82nmC9SJGIhEn962EzDLN4emJQJwO
0gIlzuTB0yrZITaOALTuJJud8DVCV+H9/EmZN26ycZxW8xwRVrzxFN/Jehs1CZji9DircfO16Zly
Pc9Q+NXVhr7lbVJpTtEKQM9yS7PyqfQvURocXMFEsQQcEIoUpT/uUjZ/Thv4/ATpls/kTvMMSOsv
WhBpHqjphy7XqB3UdepLoEMVgE8jdawTjQrcwNjVJf5N6KrIZluAIyDXfSH/iEcg5/DNcEXfzTj4
X+2iiU4uuOHwjOk2Vsj5A4ge+YM9gQoLehLeunVEmC8HI1lAsSW7kgtqDGxA2KBGGllWsbZi3m69
DmzCTfqa9mm6GSYe7blhlZ/SyccCRKavqIBsVk5bWEeojg4PRtd9Mys/eUVdFJYSeWte3MBL7rA6
dRbUkTvDj66SxjXyi+Q0NW26og9AZPzo6nLGohsvoOoDjf2Afwr6kNR/KkrPBvvqkG7Tsve2DTfK
L5DeXo6s9jdW2gBa6iGNY7THPq6Qe1AIBi7xdIn3ZiIZMNb4yhB5ZItyiFi19PEQ880gv1Kv6UTd
ysHOf0vN0PBQzwTh1XmqGr/hCjGai+sp9ghBjGjjWwjkUbPKa3YHSONu9m0H4LMhFVBs/Mb+TrPJ
UhpbiOyKJXbh5qNlDPwhs4/UN1tyICEyVLzNl+oabX7AngVSK/rK7RT7K5CIADbU4KWJeOz7NeuY
aIxk3ZauQxWMn2yev19z77h3KCfO52vWP4cNuA2KNX1qKlDBPkmJTLr+AH2g60a8uZ+v65+umQYN
jfG3aw6SGoT9yLvdtfmw6Y1EbFXt7Uvk5oBBUyUKO4wOSws6HVNVo2wVOZEykmLnUY9rFEAr5ilk
3WbPFqCOWLgBVNt0XYieo0dF9caP3M+JHUJImmwM9KLhiU5na9lZbIFSOz83klUY4QVgJ/+PsvNY
chuJ1vQTIQLebEHPIlneaYOQuiUkvLdPfz8kq5saTceNmQ0CacEii8zMc37zHDcVfI4alTe2IOkz
vMv0ucpwpBy8R9kB0ICxUaFSbWSxVBP9icGyoxyCA5i7HsSQb2Vd45Is7qIVVqjToejT1dcw5m1E
Cy6nq9Dd1vv0WQ2t9n7S7N2tR1ZNHX9mV+zlXN3cemfekbxfVWV5J/vJoXU4Ysemjs1B1uWjOpwm
M/6cq7k7uEaVronsxjuzHa2jmuTZORxrdurjOsjLg5sU2Fupeeanopx+inmb5k7za0rnvzhB629u
QXIhroMcTDjCd3NjcrDU2/BxDNCRyXs9+6ZrLrliBgGY5aTT6t9jy0CIv52zJ/nkcSqsYxyP9gFp
wF3p2sgL6bNz18bipzHoFWlSBXFL27XOEavG1ixDDTYdltlTUnkrNQDzoDSbykSYIwVl8d0N1QsS
2kv6k6iNO/ImxwAFRKQXfytd+FeFs+uHParJyhym4LlBn3KNDYMK7WP+ejYs/vL4x3OjLnQf4UNA
mxNieAMlDMFZA1HwfzwPi274fEVTbr2pRMEc9fNtjQbIOkix0Ml7jQ331GvfIeb5Qa83n14D1V6g
GrdXiWW8eaZ9rLJl1trTVu6M0ZEx9tp9HiXkcuRIYpGBqKbnwNPKo4OZ9EYOyPLdrMfuN6glKQY5
Q3MApu++zJ79INtnOyamq1XDRZSE52E34ne+PCnzQoS+TOeFr117GFWRbCu9Dr4F9fY60HD7jd7N
xVFTiXBh8vdxfSGgZn0l541LOBCcdfI3q2KZEODSsYi6/G12xbTXoYJvs7brPpNy8mUHxYCfh3df
dof4UvXkuZhPyUc1FuTthl3DQwgG4mSjgLmWDYrVbD1+Nd871zB3LlKlO5GMynth8skvz0TirlrP
wk1J4YL4wSO5ur5dBcbqPniX8MlWcKgJFhNhOaKOQfwQSPpsZzvcjXNZ73Ehmd7mAp+V5Y1OMnQV
EMDMzvaseEDwYt2fWZJeSVa9VhMOHhF4gn0RJtiGXRPfZL8ttBOIZ9mkLhchGNmghc6zMmLOuaym
tRJbT+VycVP2dpURKxu5fEZeT4P7l7DH5rqgllk07wp0f1ZykOzVg96d2E6eZckeOw/XjYFluCj0
Hdtc7QiDyndAxbympqI8JmF5pwV9+D46BW8OZM9rLLKuNWBOajZuZKudhelaIXV3kMFHkKS/0tJV
L7K0zKiDonjNlxmRp0NYnfilVfHcf8jiqcBvElLICeype+qsnt1pX436fnC6e31pgOsGiey3ZmUs
9/zo24e5jPGwA5flngJL/+d2EjYuO/P4d6h9G8wQse+uzwiCeUayEo5oVy5r5K4yVDNZYce403vX
uDTwTZ7mWhVnI1PvvzrnCgm/scvW17JOvBCGZtXidLNM1uT4kKrxYxp56ROpcQL+wvvZ2Slteudm
G71t+DeTD2rM4q+ubLUNSHR1A97ZQInLjt/TULE3meIVGNtQrAYk2QORlCdZHA19DwaNXVQRWM/5
XG6KKU/eQ1GTyVhMvdhIJ++4Jbi7Wg2+WuN0TNYoNk0H2dqrznezEPW9HKqEm9lQYSykVflA8OVV
PifLzeooX1S2zA9l/L9flGzNiD7KF6Wg8MlmIal2wTSrJ4nyvOI9l2JOAtwPOMlcxQJkl6uMwG/I
0FAJCLAvnRwpJnCb6NpJzhktnawsm9dVG2440q+AJcXP4EDmVwO0e9LCDpYldSjYoqHGLkuuZhyM
WU2upbScTkZYDA+yLWi9e/S63HtZ0kP1uUJa8loCVfnejY52kW15mP3QhBVdVcNVHObJjZjD+foI
tU59vhvBSWqDI7Ba+7k3AQhZXlzQFWgWaKl7J1tz1nlfy0zyNLIV/3e+UylI2y5UX23HS1eZem7t
OjmQGiteZtuJd4miamtZDFO1Pbt18OGodsR/MT6l4YTamGxUWx5VGI13zBuleBmTvtjmMSF62ToE
RnZqJn7RrmNbdFLc9EV2zXKkygnUs3FfHiq6od/g+JCSfWciDwWGI+j/tB6aS2pgLZAmmbYmv95c
rAqfX0A53MYCjMWEY8P2WlkJj6aq0R7irDcPhB4mLOGWOVSAIJmRfdSDOIwzGHXEEfNnzRuySxWJ
i6poSgFYdObAphnYCS2tVtS0d8EE4izIquJZ1mF09c3KdIBYS1XkDZjGLwehSU4wabAW9KLh15fx
owZ0KhCYO8qiHKGXW5H06pOs0QR7vclKk61sE1MyPBAGuXaXPYYRw+uuJJIkiy5hT4T7+6fZGb8h
ldOeZHWrAGvkH7Q/ymLYVCZMI+gCsigvQ62/GG2anuWTvBl6RcTqBWWJFyovqrXGe2PNP0r6MJij
ujHUrt/wS1Nt87Zw1nJgX2jK0/Dz+tc2lTevJ8jmwPKYZY4N/T5J450upvxZdrdyErO6OutfL98N
Tc5A1ruX4De1gi8KHz9c4eyEsrdjGA+JsyCzFfd4q5J3yehsQfKNZ1m6VmG4QdpwHHcQar+Go/Nv
AB2f+hVKBwdRjs4mNeE5TKBgH/rYza6XoHEXw4Xg6HUFMjNZg9zdOOZf/QyvG7adg7GfJ8poPSSh
diaf3Z5BAmbrZEzFX8FBhplv7arZ/6/tcjxLc8bhLy22ZLmcdUWK6K5r4eZLd/RbUYro3IpQh5Cf
WTpDU6Qz2+/XW6sc2wDLXNeeOh5cMlj3jaH9kilh2xVItNW1vZMpYXZt5wkjgqeWXajsFcTO6zSg
Vxxmg7e9eijp2mvfRe2jZ3rVY2qkbxIJU8ahu3XK0tt2LJ2kZP3JhlYJybjY3XS2UqXOToJjS5JE
ogQF9E8XqbGVjKJaI4UzbqahSCbf8fIHdA/jgwRIXeskTMoe22Z9NXfD8xuASDmigG6rLm8aQspi
NoHs5hBn0P0zXmUrFmMYHOPrkCZDuB1D4nSlMqCmqemFehaJt9HIjj0Yy2VC/eIhzMofk14nR1mS
9W6nfw2VdfKi2sq4nji03VsGWscR4tR3k9P0L1bSNZu2Es12WIqmojkHOw6jlWwtzNi7r2rzKBtl
Vdn3a89QtUdZwi8Hed4pK+7wYP99NlXbRmFtP+KU3T4pybnT8+FRW+zPh4wUuhe0qi/bZJ0dKthY
RQMBoaW/rPOSc1t3+qmPs8ttoD2Nqi+Lfww0cou0OIPggw2EKeavJ8kBcZYH+0J33fSSs09AdEEj
hBU6e0XJ9bs8GOz/644d/lZzAtBfLdEjImlEKRYWAvCAoeqtkyx1o2LdYYzxXZbkBcj/tIpxOt8Z
2YBQd++GTz3x1GWwnCaIWmX5dkfrvklQ3V5mbIVlnYZBEU+2ACSV5nhAzm+6/JNiZK3XprBdJFB5
++Qlruu71DCUsyxNAzzacdDeZKl2hv5UF+68S8mcnaJQ4Ci5XJJ/76zI63ZtUn3KHqlWffWQxSlN
V5ZZxtgSmi0StJCAZixrfQ+17MtQpd69ujRkS0NhAmZFEBaafjF495CNv0bAdv01lzp0HSs99AtE
wdBm89FE/XLWm6dsgSk4/LTvm5Iwiuwg64ZFDEgBC3sd1BSK+eh429w529a4shM9Aiydmxd5GbwR
GzY8dLc9hkoc6GkQ7gJ0npYWE/7iaBBSk/1kK+DClx5Xtr1U1so9G0sU272Twlqehsa+LxtkeWlV
gvAvMJ/w7wVeQrk36M+3u1CZxLpc6pSQVjPxfm+99RsL64TZzQ8xDNUnwVnSIXz8F/Ku+lNFNlLW
13jQEzZryr06RtWn4JiUjaX91ndseJDg5Mi91N+G57jU3NVAsx9aHcWaGR+ndw4SCKAvd/VSJ+9k
nWyV/Ya+Fn+2ut7wNbaog3rlDULfKbMBSa4ViCShxH8EgLKRVbd6eVfYbXjuXLPZeVYyv5hpcFYw
6fh7uQEyOcgbTOGvNU6Nk+/Vijzgk+jiThyVWntIA84Qkfzk5G3jzZj1uNNAgITP1F4ussGYdXH0
/hnh8pderlQgB+MWMB7GvNaLsd0NbqW98FEquyEN87Uspg1IY4uwjS+LzZhwTGOnENaR3q0MRd8O
QxyDHWKoB8LRr/jm3Smtob3Iieu4IrC6FIXNxF5OrD0gwotO8OQ+IDC2KYU+XryFHJSMWISqVrju
YT2Ryg5a03hHMQxJwyQrV5qXmu+KnROtVfIKnltlvNdl8zlZRvoQEv98+Y9Bijap67zQ7XOOrbai
xAl7pXUYgrrkG7OO5M0wr1mx7L1t2NY2U/R8N4HxJj7O4iuLRmNysloWX1ls8VNdzZmoHqcpNY96
6ikrZKCmDxXRpFXfWdmJkEv/DiYtN/FMkL1EaSrQzbzxw3MR7UXwKTsZvSJ7ycH/1ctQ4ILkmi2I
hiT9u6mc5Qxl2309Vhb/eCy9mnQotpUyaGvyh9nldokN9OBK9XyryTTWcR9M1qqurfIkG3AXyS+Q
37uTirDvR57xXWadecUlzN5nU2VtEzKfH33drNMFsxQ7mBiEZeueYpRg78cey/MrmImRQR0nr2nV
fo3Uguw6UnZI/x1Z6ZlxHSnRTlhMPk5Fu4/wqvje5LsRwapfNU6UflX29quFSsem6IfoXFdKclcr
o771LLt4JtJCbsvpzb+6ufPlqKSYPjsxR+8twfg1qDJxESapVc0ifgcJNnmKm0CswiytfkSDi8oD
mbMkYEVVyuZjjrwKzZZG3CMX2R/cuvhk05+tq9EkFoXxEnpPk/uNDSeY2i76tRidJLDePvNMc1ZB
YUUPWhvoe9dN7H1haCSJwN9j0zuMn6ZdYGPD2qopwWfHgtBplncJKq146aEQrEo8QvaaVxQvKqkq
6J7evCpNUb4M06Det7gl8r0rXmQPa3T34TylD7LKrr1mFbuuOMj+c9hbuyrT0rVsJYjfXpBHe5SP
klWuGNdY7XSPstQKw4NvhI+JnDuKamVr46mMNCwvxg6NAhBs+U32HYusvmSRBeM7UgzMdKLshdDV
pU/z4psRgZE2kfQ51q4LtnaG1NFoxbcpmFDz7Ez+KfDy+CjVH7K7ooFNGl029rKILoNTtMNnYXTV
Hme9Ziur8TFdt2acwaXI9EOhi2ojJ+0V61jwZXyx8xZKnmEewJAlT0lh4ttjAu5unB5/qqIPWAor
1mqiyU9lC8pITD0kr3xIVnZYd3tUvBQSpEv5/3Hwdarlaf85gRbiAhq3Beori2JDC7MfPYvXWEOM
rNNKy5f1uTbO6zIcjGu3Oh9/69a66e/dbDZLB5V98nmKpCU4ScS/o6T1/MbR8EtoZ/NdxXk3Rw/6
TVU9cW/blfDn5UeU/UG/8+BmbGTRrizy8AQKTrIYGK99aLdvwqjNy5iFCWlMJuttCzJxh8Rh3Ps2
Of+/YLOvVT0nOAGw6S7WPO+baeAmh3Wi+oRYS78dk1a5C7yqu4Pc7W6NqFQe4wnBNwHH+5vVdxdd
jp8TZKCGqP67zLGoGJ12QKEV7+Ey8PKLU07dARnraR8HTXufTQqqwliRvJEg+pnFvfgVqntLN3gd
laa/uqk74kbDd09ZSGZxXGk7mAHdsRUzbq19bm0itD9f1OWHgtP7+EOxG7SsiYnhF9nvE0MN9pNS
h+u20Y3XPGrdfVkRhJDFCUjZPlGS+FrE5NTY616TXItDyLc0w/psrRax+ZqqI9lyI89ZXym2VjxS
tItrZ4d09b7CSPHaatdhu3eICF3HisJhn5cKrAaXsaVN9qSZNOwfl1cFvSfDNk7pr62ZBZG0c1VU
KJdWzyujfagp07U19QJlF/aaem2d0zjYkWKHjLHMXDskQrAEN66tlobTs6UjOC6nEpFq7NQWHVVZ
ZG3TdnPXIFuwjM3HYd7pVoBpyvJcrdfHHfZtULWm5tC4ZbsPpvwV76Fx9GFZNmd54eP9uouNe6eZ
x9OfPWQ3AeXVJ5GX7mSxKTEZzoWFadJiH5mZunv25hacURncs/gaDuIodrStQsRPZaXsJy9hEf9w
IpClsiQbbQX9yS4btvEy/tY1TolFpTG5sFudvGt19UXPsTS9zd3gzHrnCuvYRAErnuwWxHBuK7Ry
1nJiLePHx49gj2ewrO9uDwsK7EcqpXhIOJD/9nwoHA0iR3m8kX1vD3P05GC5TXm61Xehkh3Rrn6T
T77NHeW6uyIwpl3ncJ4DR4MqutityIsS4bQiPFyyp4VV9k91mgqr9WVZxyrj31uLVBr6LUgOGEq2
VgFYnK63smtbpoovWvz4ZMv/Ml2bRjs9CEktLI+clnnssONUJMvmpLhIjHj6Rotd9mbo4HqD5h2q
kP9yWbStxOHcJIqzannhW42Hm6zXRtc4VLXKNhbw1YfWQAWzG+DOoJzN14xogKxPMm88zGKEHCgn
x5aHHAm4QmIgbGg1UgHyUraxd6qXiyy2rVVt1QCiuKwbqookNTn+0ld11SQyFTvn2Gmdc5I2684z
5jsWYZPY2NJgB06/IfDFupLk7LNlR9miRdg2Lr3FMvZWL++8QPsaJovXsXVoHc0CzdUfVdrspklX
TkAaUtfMzvIymRGCVctF3sm6iITRGhx0vfqjAalxCIjLWNk5VvrdpJbF8Y962UMOJU0ebGu2y9cn
/tfD5Fit9n4QQFwic4R+0yGYtupijzgtF3BdX5dSGiim0EoOdqhualm89RmMUF2pnjLs9MaJfUuz
Igyl6/DglFm6G0SYvkVB8igpJXMTxPxbtL/38ACj/+89AqVq19PcIg/roSDqdS3BqzbMT7rqbEwD
r91blZPGiCPcyrcRtZ50e6OoztBjspOsv3Z2JtVZ9xmOdlbXtQ9ozcNsMXHsGImdeKT7amePLVXh
V5PVPlwry7zZAehbhFypK5ZLU6fRhjO2upbTXBs0B/+YBDXtWV1snBZvp1GZ1FWaBt3qVhe7wnGu
5UJ6N92aNA05VV+OlJW/tcty06CF8cd0/9lxXF6BbJEXOaOtuV91tyLfOhZ22cfNKxxhtgkEtLVH
xmX0y3AqzyNujGR2ikq9q+CmqIagKFu6oNG7ddjWcCv5lLey0q7txRRkMuJ1UqN9agzNUxWp/Jbo
kXNwvYRwyVAnj7r7IdtkDYjTeO8QeVzd6mwLH48oh02nJVb9JMAKPBVPsru8pIbHtl11neszZJ0p
1BjRENHs9cId9lqmgoHJsvRMMC49N8Q+9gIViCootIH/XZerbJF9wHK24LF7dJyX3rIB7qS2LXoD
ybAs1Y+FlfTNS5Bh+GtVWOF5bvicWdH4qWVg1msra8lDV5jSpSEAibyZjlMFqZ6NY/iAkCYGjQoM
zISjsz9k5vQ3RPsVJJQh9NNuAGtkeGCWTAQF0qh7UQKSeL1RI93hIL2tpkl8UJZ9F9ylYmOM0/hS
NoDJIxtlfc1NDteZMDoluBIg+Njx9Uuz/BLMGSKqbXlnWDp5XGdKS7JD/5Tlnbw0UVPszcZA7CkM
z/a/F0JrcN9HftayyNV3qtt8ysZb/R9957ESC7btP+e4DRWJ2x/x5NvIuW/18u5WN5dudIqQzV5e
wR9PutXJF5PMSC+7uBD+29XNzWhX2TlCW6HVnBGGxajeCY3t6GbNpo5n8PvZo+dA5FSK1n0pc/2h
xH7pXiWR+tJ02uzPTpve9UPmvcxB16yJuzi8B7SazWBvDbb/G30peouX7qwAwZEzxX2t4RsjvstG
C6mgp4CvC3vuU51YJTZsIV91vNe5BoucLRkosAyyLG+RSR+OIFoX3sfovWYBPt/pOFxkCSrnc5ar
w/21JEwCW+74cC3Zzj6bC/VRlryECImNbkBuOO/gz6END+18Ly86QNhNHhgqEAXq8sr8aqhBVGK5
4rqbVrU6G4b/0oKoih/yC7W/zVChE3Afh2KXpxFm9P/ODDne2+QG6EsPE07oTpm5QXvMfmgB3TyY
hRPvJ9OBWdaXQEuWi0FU5JxhPa8HnEbYlVLXGeHOqOeR7Skl2TeOTN2v7Qi6OvY+Dx2mSbEyntRo
GtYZka0fqPBUmv2jRmlvrSaZfjKU0rlMPWk12VDBNse3U/3sBwsO59z+hJDl7qamLY4ZZg2IAN5u
Y+DZR9K6zbyKQ704tpqNd9eoBAcsHYg5Q6i0rbp8ET0wcFb4+kBwr3zJ2ODsaqyw17I1g1x4rofs
jWB02q66YfbdLmqeyiWpisrM7FsOLo596GEKAEMKW5EuV4+NFszXS5IPvxd/KLOdIfSrhHdEheCl
LHfBXIjfirLhj7p06Ve6ORa0cog2txt+W6x9DRxoFIKMx5SJjSPUGlZsFD9qVg0TpmqqH01vv3ij
arwk3WjuE8cMtmnZB+8KNIIRKM2PakZyNO+n9hKrmXEeyXauqnrM78dIqM0uDGGi5aC80MMYgoPW
JHhFNnrwoC8XTk3VZViIbDHh/g0YWDbpzYBrDI2yG0v0T8LX8VHOIS/CjgCBh1toqeDShDnjbY6U
oWlM34yyRGmTRDquUF28i3oQ4UFviUuMjsOlqASar01gE4mgeGsQSzEzW6BPBiZMtwbFtqqzAnDT
qXKUc/PG+TDCAK1lUTt3NsTi96H7YS/VAR5Qh24JDpIlqHwQzOFeg+uKAtag4I5qKyfIw+ZmCDMS
P0uDrJOtlsYxF7F2+gCHrVZoEPpKNjv3XgtC3HXM6Ic6pU9NVSkvJdCufTOb+jatcuUjt5SV7DDh
sL3uqsQ8yZFBDlRHWq9gM/KUaSr53S8riNZKWe0S4z62Lf2eiOSwDTMFB5F/6+RdHYtqtYQztpM3
9XAIORn10+jyj8lYebHqVL94xYssGAU/EH4G6O8wFs7fTj11yYZ9d7oxYfCtb6OqZXxolL3fTIGz
kw3ypQRgH7DwCRGZX1yxHaj4SteItwnP9/u+1EKfhD4B53qedk7VOBvZzQ1IEdimx7q7tP5/j7L6
qHrtMF9SDL1/QJyof4CNgNSHgU8ymaTTrb6LchLF8+xyHKSbbEhSVT0RYj3IQbKevxfRh3ZYQlyO
cU+2mwj74NrvqqV+SFGd2NuhO+D8VMIG+X7NLd+cRrHXvQe+zghFe2hwjNqDzDLurbL5Gs07+gF6
+JcRdj+ZLjxfdf6kAqCzSNMICxenKMDQ8yYNKBvafrzP00Rd66kGGLhxz5OGqppUpIp7fReqkXuW
JVm/VMle3iyC3TXxq+cFgD/TFs/lpAePSvYESBjKy3KZsWRax9UYbWURuOhio1xNuyqeEbZ0u1Oj
tdO9NWcIWZJ1X0Gpmg+yMXLGaYsLc76RrfjdjndZjg+PbK0zFL0mcFyyUVbBtABqa073smQFxBiC
5hRwvMn19eI3nS52Gj2A0nUKIH0lize/6qvRjSyPS5+mUtqV9LRWHXeEG61Nz66LbKeuYGTKlnd+
VmD1cJgYX6elJKtUXX9DJjY9y/4N/7I7bOJZdZYeLjCix16YBPCZzINMgcgGSDEdGx09umCPxRZw
5NenTB8n1Wb3aEZn8lLqmhc0PCJrp7Ox9fndfBzrvgRcqSerKZvw21N6XAK6j7C1vIfkaPNj8+jA
7U6niWxrmjk7k+j61nU8e2sW6UcZlwogfVtZCdKTe9KxB4SAo0cv4Mddg6P4zSXQbbYoNGu6aaBx
YY4XeadYwI2qEgFH3eZjjZUhw769XESPvRXxJ1ZpQrFEzliSBzXA7bgJzLVb6ERxkwVJvnfGx8lb
dkQe0r4hz0cCYyqOhl7Pq1c9guWNfMaR7//oA2P7q0Bi76lUjfAQutmn14ffRRx6uyDSvH0SKMS2
OA6zSkb8F82vVjSlO3tBM7jNeIjrkr8V/Rw3wqbYtPwJOamHEibiViB7kASgzyvtpTO0b56mu74K
ImxtdgHRTsXxa4MEkToB/BnCbtUPfHuIEuR4TrXYdqEZoj54nor8OXlCX58FBCASERtAzw7E03Js
1mQ6NsPQsS6raXw3Alv0RdGeO8LxIRH7vxMrR2K2MtpNWGjVtmyVzB9MAKZ62q/QlQToFH1qdjd/
b6tuh3/hoZmte6Os1TuvAdvK4tRvvKjOfS2afgXd9zpHfZmz70+ksHkvmk9UBnexl7/3GWASveyg
4hZPOmg1f6gxl9eV9zBPVlZdsaxULfZjwvye5h/ofm0N3pncwzRvdJqfKtuEtWW+wQaojkCOOZ1g
9uKbcU/IQFGGlT7nKQAr65se6TOAb/aUXlSIFR0+IZNuypwFdsowm6rK5BLZIKvnkLydleBRMBbd
DrTod2XI85cu+FUhobuDhPaqEB1lnzBfypEAUhYtglNjyuIxO2tV0y/gMflL5gpVJsILQCSHn2kc
1hdtMjBDS1+6vtdeDefYg6BcKYF40eCFrAuUDdYjvwFEPM0D9uIXcx6PhVBx4kqyy9Di+aRBkdnM
CR8Gid5+F4EnPUbhwavajaNjnhgUNRY55vDYaVHN5rOtdpGN6GDfdw9AP9ZmPQ2gkM2jVriKr0ZR
BtKue3bmgoTlVMzrLsjro4iHQ92BzUVqidQs8HWlU/fDAMesMHOAr+C6kK0n2x85WKiUpInaDre4
HleGKLAvrgPMGdcc0VX2ru0itDMjdWWDgBRIL+znGR6DiQWQrwW5duRY7q6GTmHrHtQHYti+WbUT
KA71GHsCfnhVRfqmmqrm2CUIp9/L2wreW+r/1jbrKhV5Yfe7Ru0ORUmgC3Qko+Qsmmy+ThDiERQH
up+N87CD7JHDdjZrH6v3ER2NuTkKL9K3Vqfeq3pZHQGSz3zDIhe7FM7H62YCZNLp00/WKhuazOw9
NmJRk2dn4LP6hUdbR1whD1dB6eBBlbp/P+Hn9Bm7HOAmp4r8XP+h286zCDpfJ6d3COGqbpy4/6ts
+HiENz+Upo2Ab4l2Mxn4Il9Esnvvvk6TCP1gjFdt8ZJHc7VJO4DIdfczc9AsAajrIJtalptZidz7
vg4O2ewqzwECv8EU3WlG95pbbbFFueSzzVNl4wQNHx7Cjqj/9GfVFj0pfBLVWlM8N1H/LazNFiXD
yN4lNgmVcui2QV/nK15vcpdl486LeEOyEs0WPbP6c1XwZmmpeMkG8vp6xdElELskzrYzAeW9LZpT
lhVI+yTF61CqK7F4w+BTiU0UnmlkNJNtWwSnukRVIuHLqGr9QxloH5HuEKpp6juV88aqm/t+A3PR
Oiq6IojZJ+YhFYhc1G31S2hF4eNJbaj1L1R6Yn80Y6zJmxTD1PCxzQ1tj0JvHXbWGgXkwmme1VS8
VaYa+Z4xcvR1s0vk2OG2Ngb0hUOwqbWXHXSNTULiJh9t7c1+l7jTymlOZZv6rj3ZvvByDN+z0t0W
pHsuHZDFOmzaS251RHORI0FMDR5WK1Q0KZvulZh+7Ive+jCKEEYWIad7oXr7IUXzxG2OhTL99Bz0
ryzv0xoy7D+N4ZCTefIjQbqYxXlcTRZwvkL33BVh6HHPySslu4aaTZpVd/HQ8hvsjuYW8wzd7xan
TyPV3iB0j2BX65M5ud46Lnu8MxLIqWKI7+SlF1Z8R3b0Ls1qG+qwnQHj7Z/dBIIFkSU/sxW/a+tf
sWG9WcP0V6235MAi8wQY+66EhehMxBFN263W6CC8N5iNbpw8fUFW3LqMLPd+W6f1vgyb7CGbwOEp
Ufcoutk3uyzdZGzq1jrELESxYhy+tAEsbWavOg1n5UoXBoJAbrKvMzc8YUsToPZjRHezl1mHgJ3a
UUSJdowHA4ZmlM93RZwM+xwR5BPQcGOnCTGd+ygL2cxCawUeU237AWNEck3apowT5yFrw2gT1ueq
g9ZjCptkKgaQaGewJc4rfA4jxH9XCwpy1SYqeXMTSLwlhPViGx52gbOoXptm3ys2fgN57L62JO1X
tWN1qO1HaAx3wICMCUsmJPLV97ni5KRVffGhVOREvaQdD6VlWmsor43f8nP5MVowfSJ4LR/QilvA
yWAfwKni+tcJ44MFDGdFqFofo911ePgKFW9NC/8M4iIfIYIoPj/rwwfxdA5sSdV/aF7Q+xkoqQ/P
QgrJmt36Iyz4iUDHsPqAQjYiqo3EW6gYRwwH9Qv6kx4BCSdYy2IsZv2SK7CIxuhjbpNyBS/JBNMd
ttvKHFlkTfMY2ZyJg9DsLy0irpeGv/VudOstgDPOyixA69LLoFqmjnVmr01EyXtQ5lp5aRPessFc
9TavEomhBCnvcUAjGVGYLjSWKChqPkCjgP2GOOjZo6mtbCDjW1VVGoxTmu9un5JiRhsEjn/xTE5n
2vboiaxBCtkr3LAMv9eM9L6yBsefRGJsEkLAvmH1O71IPDzJ42E7l5c+qaZ918TBZeZvUWL7BGbx
NY0C8UAgtfPRpGLJqhX1f9g6s+ZWdawN/yKqmIdbYzzHju0k++xzQ+3pIGYQM7/+eyDdna6u70Zl
CUwcG6Sltd7hhhQ6in7F/GqbEwt2KSefRALoOpS7KUyxk1X7pPMhM7Q7YzFB7YrEhxGf3uyhK4/e
jNMq0o54sFTz32VX4jNSzvsaV75gqrwPwMHbTg4JxBee/3AG8TvVruBfscGGYDjczqC1HTsI0zja
hBmJ1kaigyN4uUsSKEMiRONLG7JXW0mv+jJ1RxmJKzvv5LZDO1RBh42FW0B8ICGAFmto+Z2XOxs1
LylEsjy0SWg/hsojqW7lu6Yzqs1QktQovcjdphjAbRoqy0ETV/Z2cmV/QqjDfkmElnDTzeAWGtJl
msmEWhBC35wyuRRGDUjXuExI0wW9NSVnuB31nsDf4pPd0E2rDxqKGUJpwnPLo4o4VPXLdOYOIzZh
HXqkaOI4IYU8OVrQtmG5LyOR+Wby3tha/RpNo74ho/Y3szcV5kFMp8La9FNfbeImUm521XTX0R6V
TUG5/qURg/DRbOYfV71TjPVGUZLmSVv5SrYbcEMH8KeUKFAWFgbajqahTI/m5QZRWlfV0iv0xh23
xHhtG6qN2Ch6pyh0cUzN3ReE3Pd9pGSb3lVvJgmdwLCnaaO1yqn1ynchbOdStMofOfJDjZZmvJhV
XQTNlP5uDPA7ElFxnHNey04ml6wfxo2STM5mxGWgZd1HFYJlRbXzE0beYTCFuAeJHqZ0F4aYriHd
IRzljzmaw9kMgW+NVezH3Wj5jeA+6So9PymihwJqkBidxvLoTj3OIG5ZX9Acu6qSLZUBVMTAElHH
cgOwLBGZyO2zHD0cXUaCJ032zR6SbRCPCpS1WsyH3MoaoJXVW9uUd0UF8IbAdrN3mua7JjLdN6Rm
8oRlPHyeeZu7EZbcHB3dCNeiJSfa9XEaIAdNBB9p01Zl91F5sTjBUVKpXs1/N40BVo6wYMtDAYcC
n3V/HkfchzrvexYW5qZ1enIdyDSNGdrQjX2jVDpeR0CGaBY1u8yNPhzEaoLR03EzFVkwj5HNZrjn
C+p7sbOjUA2Ek31gCDRua1JmAZKrapDFoAlLJUJoRa8uxYgeVhOyROW2aWwcJOF2StI7fpsnrS/C
eE8OLjulSO/aqm6fifEvmF22yJgnr4amKfuKB2kTTq8ZAI4hT8S9YT8bWRSaDZe6iYBX0tYNO1ZV
6kT67OwqIxr3eWVr2wSAzUa4yMkmt0iMFuFN0/s5CMmt5aT32BNn23Jl0CKRS906V3c9dLzD7Kge
jF9ETpjDodL0ab7rEH6fO7tEzivBiwE99V04qUHjuHIDXTnbhZ7FTBKKKEDl6buG7k5Qd83w1HLS
Qjnsm1rXsfryPDxLDYS/6jAZt5g/PvmpXHIs7g/Sn9lOKDhdTMbWycDIRCTlQOs7EkcTiaCdHubA
fEbxEZOfgefqK2ADAbW30u8JKXa1hYJ5jRIE6PCyfdQZFC6DQqBHzV+OIOiz0Zw2KpG02WENxvzz
E5mF4SyS7K6E9ez3qha+iMb4bpvU4ee+OiVdKo7FxHRtKsC5SqoZlXN22GVCPT3jvbvVcKHz61pD
EakMoc6F4JTS5tTqBSCvMUPTMao3IQKre1Vhz9LXlvxsrBkUhFnmWCPZ1j300nkHRxMzjBRCajcr
7NTHPAEI4NVHLC+70ziI/rS++moi2+xOeQJ0Ck4NK7VDuh18+34qMnfPj1udjEytTjb5rl07l9cJ
sd8TkkjzKcnZtHnwkvz1am5LMaDLxn1NgREZmjPZC3dDqv8qNE+e0rr4kG5OAqUwB3mY45wtsger
2c0mZIm76TQYHVrmToMXrq3l+cayUGfRC/PYK4shXrUfp7k4sYoUbILGMLC68sOOQQW0fVRyfVIt
DT67uVn6SlzG7KXc8LQ2hK/EoXF6tUi770JFlae5k+hlDdZeMh2epJqCXYwJSze1LN+StP3VtEX3
+V2tr9avKZ4ttM+ncHZRfunEPlzcKNd9xvrKXbqLNR+/91ZWxciHprHHcDjZ0TukpoqJLtCQ+md3
QVXWc5IPo4gKzW/UOj227UzBfd5qQ3rXFC/BzZ5/jOKbhQwlShBE8E0Thj6T1PIB6ltfNtdUYbpA
QteP0ynMN7Eahvs5qw9DUyOsUOCKmMTHoYWXqBCsAYMdjdP6CRDzoC7szO+U7Sr8Kgx39teXjRZX
bH9DYxO3gCiRCoH+/VYWHlurwSRfgyHVCaCDfhJwzP3KgcdW/3Tn7Cd5F5dvNkRDrtctl90xfTyw
sEGNxXH9rSp9LE9yadbu2piIeXCbLz/l/3c4xIj+v84eHK/ZTYMguVjstWrwMVv+zuak8xsTVbjA
VkwERor00Ne5R1GHE6IK/+/STRBLnzbSk+AzhVMDuaPpQfztpt8CTwkqgKOmtJcw6+JjpuTIud86
bAJ3Xdzfi7C6pMwDJ1SycUir8h/IyUUkyhtoWh0es7N+a9CGJx2uuIGTSmUDMJpyQpTMj7DOC+bu
Od9pQ3R3qIqF+RPf9Xepusa+X9IEqmXlpzFCJlJK/TxpWNvsISI4z07yDHu9C14yL9+8lQaJ/UAR
QaTsh6NS2imPjjtdxYQgm+UoDVETeUYP8Ya6z06hKtDlbhXCKshYZ76aI1owirWZqTpvlBGQlmvo
m9SLzCeKR0VVpSevnH/zY+NPA2j1aA4F3pp60m5jSmT60HrXQczGnqRyBWvMT9hCbC3ZlDc1h9TY
s43yRVYlmy6LypuVUHFGyArR/mIP0X7eUoXxOAvBZ2NE2RaPG92d079A/ctzWCSmjyVysW2Uub6k
CGcYWql8VEyzO2eU7jHDl+iOdyY1aWtuf42p2Dtzi/d8az4dR5R7HoHiEJJH/yiLEMWERPnRhWbl
I0/bgxgV2VVR2fc0Xh9UWSx+RFX8TibJx4Hb/N5H4o4gqvMnF+TTWBf0QrFvWUj4UkRJvZEqtm1m
Y/8kM++SC2COctS2O5AseVAahOPS1RCtyJZsy6hJjzqK81snN+cDKqbzfqZ0sAWlaWxnpW0Cwsdt
WQ3JXq2XfIdHRqog09qKzr4C9MeuUPSPAj6JkZTx91CpbJjgFBP0Z1qp5UJeiQPVsOdHM6jf20b7
qxjaGnVyCJNU+6nD4NWSuImHDtBQbNFcTu8iSXPIrenEJBW0U56d67waztaSvZuA+g6GrA9eL5V3
rK8D4RmkVGHsbcMuC8Yoid5BCv4UGE29mFJX3gzVUrDPUIfA7XKQjVYZ7zI5ut8l+WvpuWDrm3A6
k/iMtpmJnFJPBfmAIv/WRcn9R+MNhu+kjnZjB2AcZRU3+wbu2TM2W1jvVML/SOSDLS/5LTEkJp7W
jLtXZtXiPWIePKMXd6MOSW0ooviVVX+QFYipkcbVZpa29wRtHO6i2IEwXM94bM3pfCPF8HvS2+M8
ifY5NK177xC2iAvwzBhNyz1K4ExHa/0748Oe1pp3Si0t23z1Pw+vZ66Da39t1tO/3v019v9eYj1s
z+E6zyNWphwjMp+wPxZT48+X5YDd8dpfX63rTR+rnLT2/+vl1/Gv09extfmfsfU669iktcXWUKtx
w94uQ/utKCoW1eWl6hDCkE7996jRmwQEy/FMAbIb4Mf2r/7nWz9bMVEGVCxlF6WiPq1NtSyzg1ki
Prb2zWb6dx/1aqLIPrmUkx49LE3lcXBzwwdEFD3WsSq3md0Tc9ivY2ujwk1X4yG8fA7ldvoaMY19
vanFufFooub/ObYeKJpZUt9ZtI6Xi3+OJUqz0bRePX6NseP0EbM3bqWZaUHsVtHeqpAaL5XauqqV
qV7D3ItZ+sb2h3S1jxwg8lNXlfE0hyIPbAyI7uU0s32Kpg0Sb+X3GMTFPsEA8kBhBNYy7ERM9raa
7vXbXmbkUsLixS775mIm2d5ljT3j5EmINKfZEebYPmXLfy6QbN0j7vJeyMy5Qj9UA4VtF9NKZL8M
7ZgQ4asv6dieEEPJz7j3Cix1AHKDopoDw9NsTE9y9OPK+YdwkJ3ki/aeJPRfilaq39FbK7ZisItA
nbVXys0dW8wOmcYyHf0GdcO9KUsqPSqCTJoOUY7Qe5v2vfpeOwOA0TZd2BRkkjL8obCgioy/kuq3
0XQNO2UAjV1kfcyDWW1zuHOPLEakoBrLn+Typ/M6JCO9u3pZflx7awNRONo1UL+36/nrWNvp757V
y8va6+NypsI0vrTt5IFTa8W2zNPhUYiwgAYbD4ESDcNjHYtLgl3AUde15+HKeY7r/A8yNP86YR6R
qiYrCQZlucba5Po/8WCJ+3oZr5rjo4p14ebrhL7D7sFUZHZcx2qe20urhFevoYY/lVv0EqNXbc5V
TDzTaee40ZKeYNpexyIrvucFFdR1yCp7ULdZ+Wud19eheJgnX600fb92k6kpHxNZ8c8rFFhg6wCV
VszrCnIFDvqaVIlzSBrmVyRb/g26/TylmYnPtfDb1/j/nkeKvwAOaei79XpfJ/Za/BypxrGzyQcf
BafyBclA82iMi35OHY+bdWxt+lItX9qliRIFOKc+zYvmE9Sc/xz4OllLZ+dQ6err19D6asrC8uVr
zE3yP6oniX5k7G1c2SQvpU7JWGDW+/nqa8xWWkAE0jutZyhUmD5PK6I6Oyg6YJhWR3U8qUzMUNS8
fY9IBAUhMcNu7WqizHFD6OBdO1bzLsJwAfksucLl5HgQ+SERAlD10h1EV+EYDM4EqSb2XsJ+N7wM
fFtpkmFeuiZF9YPegNxvh85+Hws5HIRCxLYezcYmPbSymraRCVe+b23nFEqCEjslO6cqmkAkLbPf
nL5gC+aJj7Vn5Vr6XOoEay92Q/vNMC1Uktr8vg6VXUQ0kVfzZe2CmDJ9PBy/1+g8bPWx9t6suFeQ
BIuVwPI8900jNDqoBUHd2i2RekF/jSBnPdlguniFwXBeD4YgOt6+6dzWvT9MBs9VVb2qy0XTlnC3
9bzisp6ILTEx3dThjIRx4WYdG1h5AtGgQuWxv/fiqodEw5I3rgvbuja5uhOS7lzKOG0PXcQ3bH0+
OFmzE06fgf2M4n2BWshbNNyrSuY7T8EYOhsW3cvBfpIksCj+al1Qgsp6V9Ke7FSmfuuilNV9KvJ3
Sxsn4nxmOUxjMmJxwznPMXRndESz914ZKbZ44Qdy0FhwjIg/e525X3t1Ncg3xzgyO8aBjZelAyro
5Oi6B30rRYq6CMV7M5LJympKUtBo9INWRI4vqAksWT7H70G6BHFmdjvSWEtuzCWcz59TZxS+qefR
wdO3iI+6r/biB7M2enYwTOVmFPJbpytY8bj1dONDI8NRjuSrM/YuigEtMqF47Ed2BdVQR0MQ1azy
R1v0r2FYq284Ga6Im400vfCZk9dKa2J1Van5fiYNdNHSrK/EEmPYpfkSFVH2OaSNYXxSjP6RNNmv
ynaNQ4ONxVVY6MNNhLjnvM7/IvZufrmmuPZjrv3BZmOXeo3FZunWTPOGgLyght22wCWsdOMhrvwt
WvDXopCbCG+MdzNpjjFA3l9ajjCc8pphY/LQ7fKMMm+xKzXytIWSFIE7JBVF7/gbQV+9712IDKL1
BPr0aftq9qUkEWDHv6T4oUazvfcabUHnF+52UskRFokoMc52SdqqIGPtWb/PyVC8DV2ysAszcVq7
WY3eKKCJC8x7+zXsJupQ3VDD1TDG11iaC78saXaggpNDU6MRYinFAbsnTBwyWx5I+snAXGjl7MyN
B6E/f36mBkmBYgsIKkgUCv0UtbJNorcxyRt7Y+p3XAcf0cwMZDDV7qJQL3H7LkB9KVr1rjstmrV5
cbfYrb33s6vd20bfrceQPvXOHR7am9H+3TE5v5vC8Z55hTw/FhnvvWVMuGhjwrwcGxGCI9eMq+nS
U9FbfNQ9mful11MsfhQ48a499ICrR+OlOxFW1ntb1pjtFvl+PdZ5lnp3Qnn47FVmfW+H+WiqqYqs
hX5I62y+5kvTqsN5TlqddA29qmv6Xe8qNlpGun0ddc1hzzvlGzI6aAasg8ZyJLFYY6YpP+e6tK/q
oHE0nNo5MOO4R7B26a+H1oYCJjZP/XXtfF4qrxuLompJGjUfxGHoc9KSjcAwzbWkgDCEctjaLZc/
QBHA5t0L7JmqBXAiumOrc/bsqvOxE9PbZ3c9osmqP8VWes2z/i+zTMpjTsbr2vf1vxoUMJ0AX7na
/58Dg+qNLzof5evc1nA0Y9OMWr0BQI60yHKVuCUZNOoJggFmGN2M1B13oodMqWVqdONJgiRg9/N0
WTyM1rH1PBdroNvadWvzFcYdWYbl/V/jc90gXyRtBV3GSBLKhdpWTKGAcUpTJG0BwBiK5ZBVFJGX
sdhk9kQIKALOYbdvuVW8V2EtrmvP86ZwgVbiSL4cHNpE2SuDnbCRLro31S70FxvfDxAjLaAXzqiB
pbI5fq4dIakxoVc/X9au1gLlgIyX7dduNRXJMRw8kMPLO5HxzG/zEH/+4XXItiY/lln0WHtWPpBi
HdBEWbsx3u+BbS6J6OXtwraqE1wMe7N2M92xXiUU3LW3fr420g+ZncvX9bPnC85rtBIFP83lcy/A
oknXqmDtVpjLc2sWuN2sn83OkUFKEIJaeuvV4rB/zSpSvBSWKa1ZWqH6St3Ik02xgETyVDNXm2Vz
UG0qQxHmn+/OWE6bJIqcHwCIz5JXeNLxPDXW/A95i4+JTOj3qoMuQlFePPH5ZqknNNzg0VldQXBk
h6q0w1NrzOIchkp8oA5ZHEpEPG96nnxkyLP9bifnYU74tTtu9bvISxvL5XQ8aRWmxm4C+obcT/z7
SCG+IYPPxkCL3OSajUUCEieKzpRI98k4v9lzYWyQ4wS+UWX2Szt35bzJa43bmye1z/Lb2ii2nd3I
hiKRHf5wUHj0+xQGujvU1NOiugdwBfQcDp2KxmYHi8VrxzNg+fkom/ontpnK0dLy6c3qam678VXD
D/4D37Vfxez6FOhR7q7CnbDFn7rL01ucxOjWZo6yg6avflRWohG0tjvN1e13Ye8piWXfjHkedoYS
J4GrZOdI8X4RrqsnU8Z/zLj82Y3CpLxTOwcNxChVNhfjLITGRplkKDBBfvCEkf49UCTKJssFilRT
rHR4sNN69La6oLxUAwR4lOWejHxCyQ/T87ZIMH9BnZgqgfatniPvYHlUPgG+Z0EtkMc0HcBKA1j4
punDi/W3C+v7OhTaw1CbE0T0ekMVKtqpJRkxC7lLEi8j+V6V2Fw6xm0c/9ZxPDHuZWu7hynvkD8c
AShLnzyjctAU6mpwmuod3HkdeZDQOP0C6qFeMzJgW/SV7G1hF4uP7HxkeURi046+17krn7POos2Q
fnMo3APudgQZUxrFHMVl9JJfU4Hp4jignYvV4j8zNJiq1T3cAKPGt3rR3ineanurtsQpsgqy8nHl
bqNCNT5Afv4crKT6x0QFk1rQn7jrasjfgmR9WSEOMbTdRkWk7ohz3/BQSy1+rUGprL21qa1W20Gc
Jzm2nLE2YaWDdBm9cwhZ5YGMigbsLzmAjQgSvBhuvWaqz4nSauDp1LrXroWQ4jVP0IJfDvagC5+D
ARl7tPvLOmTAPtg7sV1vGzfVnl5vtKA8ARAtvXVIMywE39osPa1vWFafo8HKTOwSH0otXNQ+q+45
hUBazbi6rz08qaIgc0MsdJaDIzsb6tXtae15utY9YyUDIeAgSb+O6XiEHHuvsGHR8Ia1ISjZ8Whg
L7q8IXKVKUjrVAWNwBlE1clrp1N9WA4qSzMOJP4USAPH9QxS3cMpLFGB+rpk5GYnxFfTz8+cx0Pp
x970nBLSHZOl6c8mxBqtkOKU5YKVrmyTf+zWRlea2OnhCPuRDb8rPHHfyGn6k2GNWJMUxls1Vr9E
itDEeowUreojTukdQIyab7aGn6HSe0OwnlsYenSqsanx16ODSqUH+3VrH5qvrPcVYBg55SdPEEFA
RYsfa4M4ShnUaVgG6X/G9CnON1HtId5t6/FjikZQXqGH9re5z0RsPN2yM57prDDpg2k5rt1E8bqj
NgMPWU/RBtt4soBNTh5/nl80lJFHVFoP9vL2OpI74O4hguhw22qlcx5rkyYNs10zjEcnSpxHizb6
dUwUaOY6ALTSjGBH40izX08mIyjuaMmxpwnbwgf12wR8QWMAsPlf15PdP2WuhAHMfoBR2KY84NLp
WNw13Wd3HWtNuZUa69naw8S03M81ALvPrh7yrjnfhwA3buvQaMyU87pExdajjp7r2DSHJ63gwVh7
slX6Q2vJkjP4o2vT29OtAhzy8jkECxJHq8HbGE4Rvzouj3mLdpY96eaG2i6VYmOIHmvjqWKvlsZ8
XXtj6DbXWLr7Us/i1J+bJQssa2ezHi1jVvnM0kmdNWmy+xozvPSPp6osen3V3LUYVtkfB2/RsVEf
a8N9hIJHT7X6ayw0h3cZq+MFRR/10UdhcpGa/dfXCSn7FJQ3mmb/NeZiV9aOnxdt+gHBCmSEfGu0
p4seJ6/t6OVX1sD8Sgn91EOCOK09jDJtdbO+9DLx0FqzPf7X2Po2qyl/yjaMtlpV54B8Cue+Nq4k
S+hACIChzlilKoB0qcXIYZvCUX3KJKyeYVqRXvOSeL+O5XFBrjIBYi6KsvKnOlQ33PvhcT3ZNPBo
LVEpNkzgP5WKHVbGNBtEXSyfcq4eLYnCF/Re5bNMEbk1hRL6KnRQvB6Gs9OZPV8ABwXwqS2FVJBS
mi2f6iSTW5O4x/XgOoTPmEbyvvGO2jRU18kcz7YUPb/nYLw35lCdvFF2oIKmKH+RURUUVaCoQ7Vt
GkduNSuaAR6Fzc5UDOelT6FoJH2YLvZjAT5u3xojLOHD95ew6l+sPkKxXVCTgpfwM+ySnSUQPEgt
djolEYBXafVhjO3fs1uAYJNHtY9gTigCTLfa69uWGMRviD4KD38hPd/MoIT9MVYgkoas5mu1D3wM
7HoTDLqqDCcQE++adOJ9xIJAglsFkg5Iue/1szqjNddqikFxAXaSq+yzUf9g38VkA3phWxnqNe+y
I2bUyqXuKuix/eAe8x4CnGG8J82QsP1z2SeD9sx74T7n3NJOExVt8h0tyUSj3OTF1MKZ2qgjTrqo
E1O+nXAD8Ko+3bQzaySb4Re1v2ui8V4XEb4JEoM91Sa8x8i4mE2i7hSMUTZl/DHP8xsVoW3catWu
tFv33Oe4wZAI4OVXMw0owNtGfUa07BsIixEXurbfVY7Ax1XXw2tf/OYy4oTcirFB93nwHdOgclsq
2iUnVs2tUb0bGVce6nw+WwjORgKQSK5guZjqcPKm9NBogzzJLpQB9pHDtnGc6JK5ct6qrf4tGvEP
ADHVBdEMRUOdq7sF/ONe6+a7ksT1IUet8YJMIrgS1pQga5z2UpUlWRJ9gL81h35UT/0FIMGhkwgy
tjL1C1ntvXz0joUx1duMuIGtlSk2Bm5avuy7g1UviMCo0wJzsNMdAOGfSDX9WMxEDyZVcp9vq/eB
w3U+6mxk8Lhv7EYBrpe27VmjRScBuBZaEuzYO4PV3rBh26g/61Sf4NWZ8jwANDgqS8LDaO5rRK0t
YTUhCrdRRx0kEwizFCmSEfHQqu96/qO3lWuWwfNFHMXPkjvo5X9m16hP1N9UVsJUormmnqay1h4m
DA+T255yry2HFPyNU/tGIeJLV9TRKRqJMHKN53cS+PJkXYXc3rDcvVVOysrp0aRw4neMegkwU3Ko
di3lXtjTT9dU3cvopq1PKrAVpEI/wQ54q1Fbsp1j1AscISLINFqBaVkpl0zJN4gAhT8k8e8mr3DJ
js0Da3mfglhB3kru+EL/kRkWMSNpeKoPmHK0tfVKYkTfJKDLtmHSPD23gWPmNri/qUZ5FJJ5MFFM
fx76xq86cgKyeEXTVL30caxd2qVxTAwrHUiYWbERehQGZgdST2g6OxTF6Zh7rSaI0tT1AWXt4jL6
rVB5QIkhRlGIVMav3hqqjxZZcxbtQ1dgY+e4cJr0iBqIOkJP9QiPX6IGIM98Z0fS+tQ968q8Ymue
b3ADeM8SVfDnHWuBUG8nyMW30SPBLvVuoiocPRBWYflsaxBKodqBwzeTywjycoNtFlEFm8IuVeHw
mC3J6zmLdra3qM/W/e/IDXMEygzgja6eAWIwC4CH4V7MWDXqEOY3nQaVqf0zQBqMgf0GjQecT9oO
WWdnYxat6iM0XQZq2YFQ7hQMWDRVQT4SvZgoCiksVO5zqqfHKOzmQqox9+duQhQtb2+wlx9kmpuN
hZ780Zt0UKB6aB0d2z0pYe+dlDR0T9aC06mT7kfjepcqZpo1G4VpLKvrw4zCEhaqfw8AUfd11/2N
94EBJ9iOAqVKp5cBr6KLQ/K4XAjEUaY/M8c9g3+YiLLHkG9w+Htk1052IwK+lCSBbnThpikhUeRJ
TaKijUyqbpV1qN263Fip3e6BrpeA4jwL0A2LwQ4y88kpKErpJZpbSMc+K6tzyfKU2jZNkn01tea+
l7X3V+a9wWXq1Db8NdtyC+edtdRbIDLKr9jo/cLKo5M+Rvgj1mqzZafuHXqAZ3sLHCi4E0pSSsjm
rYNw71glSQ/V3BIzvnijNbxmAxpFDj3EZNKgNaO3Ilfs81dTD6Xz2bWJ/I+2hCKGzdfVCokdvcEC
x+jmAD1rz9uFUej5wkN9TWPq89kyb3Q14lEMTeM8y4SyKdHH76zQgyJKp5M6I9+EUNRdS6I/1uIQ
BVXngm7xejOyO2MhXppFPMcsRu2imrK9D307XdtkmbnpeVXU3mVMqFvLbF9Fjir8zOFnBBN2VFr2
H12fEXlY8Uea6egcmuWrZYz2bixi9t9LE7ovs9fBQ2u1JGi6e+Y06UmwPThloRNvjRICAGzs+GzZ
5l2PDNgb3sgdhd3jAOKK/F4SDIq8zxhUkthjc9YtAmdaflgxYPZSkYYqDCzRtBavKxCY/2mUjnpR
j7Zp6WGXYQgktcIKpMaYey1pFvwaHGTPl0KAMuuBHmLriuEWHAnMQD041lEPGmuKhokdZ8h7SY1c
EJQ+cqOW58acXlUxj1A7Qns7okrjT0sXmYLJ701+LDNzAZo5IoNX0iE9OWugizyzPIPIOAwTjBTg
StfO7O5Ki/9TYSbpVsdEc/ZXzJxYCPwW+LPAGaYCTsHsXsdM0wgFu/zmUZo7JU39MQM3esdrA7Rh
+UMMcfauFrjEeO1vtwy5udcsgbOkCuSss9PJuKEcz9Ve1mZiCQNg5SnbcD0bDXDs1aq1VQB7hiAF
JlmYp/UyuFa+xTIqjnlSMWWPnbPFsBt4CCUFQHDl7JcopsVOafNc2L7JlPcyaFB6JUAB/NeGXdrw
95AcCV8SEqyHdBYfAik4xEd3E9ZyW8cZIbgveCMA2ttU49dF/zdT/KyX/7Cvac/tkO/lKFkmQQWm
DpbWagpJqIXHKeXREd/LojK+ISGPIuf40NPIOmSD8phJAiz0VnVfm4vxQPK32hmHxBsF1fqtl8ze
UcTWNaGU5mc6skqtWiD8Z4AYt8+uqU8XLUveRpVdqqgjZBQFlOHFpKkO0bVJG/4eUKCPTwWIKJfd
zqbgDZarsj+FI7Lpn25wtCewXRdpbGViI2AyT2sLrr7I+mZbZrb3CgvAuanT2wyC79UAjGAXUbOr
k/RbRWCAfGUMtLKimLp250zPifmqHICmouzTzhXET0YG/MXaFlFn+HVV9gfYEeVbZ8rmMMIW8deu
njoNeGNp4ReqNC+Ey/w/bWdv9Sr6PdnKtC+TbD4j/PHaz4C9TddObxFSLreo0SSVYaQwnd7JAkva
9b6CBm5EsDOUFIm5nI+3MDXcAalgR1BkLKONM495wC76ZpDnYBbf5vmtE4DFfhT2G6Zl7TFfMDPV
gqsTICyOpnOLF9yoNCb1CDBCLEjStZn0+ENRjDBI/jO0jq+n58tjJ09VxPfqtdDpNnmZ0a5Az0YH
Oa3JOtqGuwlHyIMl3pIGpED4HJso20XQee3WgFs0jE+EylE3xPPuU1djxQituKHcZMPgJg5K3ovg
xnqgCzNIkuPPyW2iE7gsaw4IVvkk68v1ibZquGSH9WU6k0GChcW/N8gStK/b6igIVcp+WiCFxLL5
qeyBW0cNXg/hJlW0JY/AaAQWK6Cq8t1Riv9j7LyWJEWWrf1EmKHFbeqsLNldLW+wnp5utNY8/flw
em/q1D/z27kJCwVkQhBEuPta65CoAQq5f5v9QBTzcuOa5YyS2+ITbS1R56OEKkrlOGdTdpGekdNy
Z6BFDP4c3y4nkV5aqE4728nSg/zKBK5pHLAQny2qfuegUc/CMOJ4e0Duw5UYzp/d8vxGM3IuOWzU
4gOWJJH7L9mYLTIuLYTvpJhl1TksFR39meU35cR9BmhnXOSS8jNQXg6jaoCcpK+OXln+LcelYwDG
fHmM6xOWSomXyn28LtYCGt3qxlLvzlCtoMlE0Mca+yujAdgtHupxSsejqtc/JB5YkoEw6q4GX4c9
FcqRrBpsxIgqJ2WOd5ujOL3XOK9QDb73IBePXhPyRG0oRE9t0nyUZ28n7tOA3ec01wbTujVE8O2x
dMe9VdylDtu/NoSzbXtoxA7rhFA3wUEelzwNyZVofCY7ycoosELdx6/c7byiz+/QdfSIPpPskgBE
YGwo5wqtd+aWIZkJRCDMGalhhEDfZOVoB0UKIpFdI79bs3PaEw1lRxe53tg02KibQ9wmX+ZRv5M7
t94loKW7wkqng9xruStJW7D/bzXIV5YYAHkmcoTkpG4dDlKWxEhRDGm6kBBNSB+H7oM8+HVoyq3Z
RoO01Fg+dxUx7Ae5FfIj9b7m/rRBoe+xoLPKtaq/2kU2BLrL9f6audPPBF4Zp4zVAKPuo1blLUjb
8JTPAJ1bffqgL1OHfLaz2HbOczATCYwc304FzgkTbgOfkJXkxf9z4Te/QbLIXgF210N97bk+Pdhk
UCjtDf0gU4B83zvoxi82AVnjhxQs73pz13CKN2/Nm6CK93fQwI1XRKAm5+ZkhLk2H2M3/K50mXrc
7jCT4J3uuEC6t8lF7Z8zRCxP8lt6v3pK7Vk9wdHYz/smC+/bQVcI81jmoeW1liMl9691XlfOEAeE
yUFGQh+nJ5YwbF2WgaCPUDuZYKy34bN0sKuZDqa+H6Bgu8gIHjtruEy5xbakOubOgPCRuwRX/ut1
7SK9+iGxwl5uEK6wBKRsY2+OH1x9CWA0Crte6G2Y3pZpWUaSFLe6AuvPMiNZ+uwcfacaiFlJn51A
YY6U/pJsb+ubIbpmpX2uvOHiNeZeRsJ6CLICZ+Vz2+AgkLmQDXtzhqH7ur3h21iWOikGyyhU+/7U
EKR3Dp3oJG2mDHbpsR3/fghKWZ6a5NZjpLxm37VL8V3dOmzLyrb/TD3IyuHgT81rAFZulxIeU6QE
ufU2Ec7Lh0P3AJoGOhvVST+hQ4GfnnWBPPHB1hEGdZ7yuX1xWBuwP7zXsVjMaoHGdvKSE5Qy1N3N
WmJV57F8yQe3O5nmzFKi0dWDGhTYbnoIZnY4eE+CO5jyRS7SnIf6EETlk4N48fbg5apSXF+nrSyV
2zB5d0gxpO2lR35QBqMk9TJdS05PgC+ZMZgnuftykoJ4xomYFYZd7wOr38tbAqqdWsm+qR1c42tu
QaIk+5YJ1eAjoLpvtmApQm5YFyvpFTs40JB4iW8YE/1T1BPuDo3JUe6xJPLY42V5AlEue+Qp/Suf
9DsvNrKTOo+3xCwhKPO6i0wyGrN2C2a3hD33EBbB+gUw2r8B5WdXOaE8eckx07cLGsaOhr/nwXtG
LM5dY5b9xP7oo3l2ymVEbJOBqqnOleO236e3o3boJ4D3210sM4eZNFk+M5mbWQffAi4koBJwAV+J
SzZYiXvQj0oXfGtATgx4UUbNOq48ZrLYIl63Ok+uc50IzMGfewYeCUdxZO8zFMPW1dW6i4q0oMDn
pmvrJAyW+rE2EuMk55ff5dvReG31p9nI25NqGi/yVLdHK7m8637GxhTtxqKA6R8I+Z8N2jZxKPLt
l/K6sGN7WqJIw/aBGP+jltk56Pw2Hx4gZDcvhKZVd4LaGaKuumMs/C7DLFufrzyJbY7ZHgwf6F8p
8Exz8uqDBUAaWgzHQOGk4CVwmcEPMAQeS26ZPBkZ1oGK7dEiPNgv0A3572QuHbYZfXuS64Be5vvt
JmytkpMu//9TsVYbQS89bFO9/BgprmvxrSy5tXKOkP1gQQsxgyx0lc6+qGgsShe57LrkkiwKm7xq
axa/9p+w+vVDKb/zzSpjPbbM3T1hAfc4BJHH4EMv61ecI5iu5TWZC+hg9sFkfodrBXty2CeXoglD
9Sjd16y/fEEjgkG6IF3XcTJSZUW3JVvdNGe4HDSYIjXCxJZFmPydLVmjJKX8Zi27/vpyHkHiPIwF
vG49+Ybw9JONl2rew9db4IT6y5UfYtZ3uqurV1mWyaJOcpKsp16WhVLEEQTndQAAZOssXbai5LZk
e4xb3XaNd8dG+acOog7mMOZMmTg7AgHyi5TlzeOOJ2zjl/b1x8+lVuwiZVDfLCPlEa4jb/4RALS/
ynCNYNIlaHp5BmHXQbkhI+Wfs3L0OlURlNNc3DI9vIeCBCBFti3cO0yIADykdWvY9oDSIMnWT4qD
/3PQ6vy6/vplJK9gj+2dWdcz62CWWk/PO/wn/33vJLf2kuz7shy0nvVNr/cXeH+UouHYaO1XbYZq
VuaVbfUgx/5T3dZFWtd1tmS3RJ7HVpScHPevZ32znZHe0vHdpf6p7t1Z310pWCZ8hObqLgTRt7zi
aDjjq6jmda8qL7wkmFIAZwIjYvO+mNm2ZKubMzRBgd/Rp2oNsmsnmW7l5FvXNy2S9c2ACCFc8OuI
lpdF3pPtZdleqn+t2w6T9076/VPd//VU/pwv4P4iJtpvPLgotLGsXdbC8uHaknUnu5Xf2Cr+qfu7
unU/sZx2vYKc512f9QpD4t1ryvBb7bxwL1OD7EElt32jZQ7ZipLbFmRb53d174rSz+8hDOh/ajWU
CElhA+Tj5cT3zvJWhvCalVopz5iy2VZnVXbSveLjNr0TTAVsfCsr8wIjl7LM/KyFAixKVma5q+nI
D6x23sv0gPUfStYGZuA/cLV10rBVbAgyuxTlDAgT8rfDP02321BwZNO/9dmGwVb3brhIUVrHoEkx
WbggvQZ1Ng+do6fzXva/CQEGmIuS8TVoh+i0vvFyU7ZknVa3styufy1Kw/bqSjHAkPJn+pbyuzNI
3ZwlxE5oCa/RNtmvC+u1XZ7PdmSDVgmbt+xqYRgxFgvJm53j1k2OlUQWBltRcu/6ySS61b3549Ly
7pDBq5TjbDwQFfhcA6VANUB6YCk3NCI5lg9XiSJe+1GmLj9Lsuwid6ZM+jy7zKqzazLHusjLvj3R
9d1/Y8x8s1TYukpOHm9U9Fj01k6rkSt3ID0x4giaFB2u7GH2StwxsLlo06O8oqudUkbAOOtx81Ve
5D9WrVoNjkhn4zppcA7meXZNoAgGJQ5oTZK6wVu528q+FSjwn4XWrlx4h53ZQoCMCXmzfFi6FpxN
3b8JZtvCARCpcNfIXZXnUmdAmfSqeC1jcCaCJ9eXBzy3kO60qz3z3e2Xm/rmEa1b1/Wuy55Fsutr
HuGcnD1zOspdlstuifyArSg39l3duquTlvdgzq2nNG9/SQ9DfW8jrbdDxhCpuCD3P3dFPJ4NiACP
OohZikDPICAtruhM0mrp+M4MB5qepdXzCPPUkwTtpjr4GGnZWVvOoSZ19lAGdbuTXnOXjRdlLs2D
2mcE6Q1DsWsiXnVJvMw197ZHgKdGTNF9mrgnNQqt/AhlEILL7OyPWCWJGp6ca6MHzROYLHzNkMYC
PM8c1Iti9T71x9clov1DAA3sB/A39QHWuBFWDopSl0F4lCW4J+oRFojYrtIPsefALGh2D1MMF4JD
2MJJx7d/9ix/fk6r5id4x0tvauXnMTdR1Ur973nJkrxGB/7OD1QixbPmtfdm64eHtR7Prh/gcNBa
2HGGYRc0df2lnonpZUteftLV1N7DqEN4VQRtl1ossgAmpuQ5tyr4m1T1UEERDDNUSRw3QozV47i0
YEpCTGBAUSBMtHNT2OXjPCXVo+QkyYrCgfcszyEWxghvFXFwKCvoh/xp+GbiPDu36kLll6mVgRwJ
TByHxQC8c312bnERw3qtAvg0fIREVRgMD21WEBPktQP74aZw74jUwL3mYWxvYf2a+il6HpYEoEv0
7KvJd2g1latUlRki3fAuwspVQHxmWHhrnOC5gQ37WcUT+pwqmrafxjFgB0FDbHuEVqU29zJHUhQN
2d00DN2jlnTe07wkdUbYns3YAl1Nj60h1LN0r5UOqmgD3hlzQmxuHHV4YfxfUxLNj2uJaA6Yfx3G
3HZ8FVneEywz0b4K2x28p8bR0SzzME1NDscbwfSFoZl3tkOoM2Gt2kG39aTdIQUPDQYK4KUXlvcV
ULv7Zkm2IuPznBTYUAeojWywaaV+l89mauw109DuJCmm4D+VRV8p+8kD5e6FKcZmSA1ee5+AUdce
+2/JkH81cKUTFw7cn3fLBM9MZCLRCkUFS0w//8Ld+SXME/3b1CREK0CI8xqMGWHX8GA9zRq+ZGtK
rFvl5v2d3sftJU3j4pFHoAH5b9UPzagwuLLUfFCN/rWGNejBjZKnwa4aoK9K/SHucRw5kD0epSgN
uEI/Qb+eH+tx1yPcsZuW7rGWIsoXE8u1HIcHmypHAXbLnHF4c7CVf3fS2bzJqerG1B4dL7wADkOp
M4MW7cQHpzpsv6ANkt9hOCfreWtjbp+arj3mKrQ2ex+J5T7IPiJUOGO0Lxr2yrZ5A2jRfAB73j9i
Or5KCaHd9gOidYChshGypqWH1DlG+f6gxH1VXfi4UA0kUBvYDxaLJauAoLuHP62/rwfMymUK24k0
ODBZXKHBTIhm41boptKeIdvU9lKU25Ol6vKpcogJW+6PPY4EulTLQi8+2+Pv9e+kSe6f7aIGc7bc
P1inicjLJg99esbMOJgwp0hWkiqYQbhvZRltYwuF5JtKaZaWDnDHYXgicIYIvGDYEdeFpEJZMSnp
9de6DsJLbw8BHO9h9b0sT9IeD2F9SnVYm6pZcTBYKy5q4dgDr00QBffdkgwJvCeu4Z/fNPR9ipzM
58C34yMQhvhWjhkahksiOakz2WUj2WDDqBZrUYPe4L90lEPW3tvR3Yg44P/lkNQdiK9QtfP707Rd
Acnty/hYqlgD9+9+nfSWi0xFqTf3abvgKHA7mlYLAhZGyodoSXIIJh6kOPk+jIWRPwBeV2OM60tz
qcJcvts6SQ4FvRsfvg4/MgfHLlaVsKw8NDEmRblzPluE4sMsJa3vDpWiXLiFdfTiQAS+HipXe3NE
ppvHriRA433D8qumMgbs+DIX9tcUeVIil2Y3vbVTld7cMSLgRIN5s8vwM6p4K45JEWof1TIc7l29
/isPNfXjYBfqRz2sHzsm2Ed80yBdIB3k69cb8H85davfbEJLPrsZp8KZUz6ksBl8jirlC3jk4Eka
zTJ48IvYfpY2IoWPKYC6D/nSc6w/J4Nmvmp+VHzSkqt04ZuTfVSbBvjlY1in030faOnDuCSQ++nD
zkxqsnYz75izicZbitIHoCmOHN/9pSYD6qUutkuQS+nnzKvh0daMdi9Fo2+Gi4Fq6qE0LRjxd7bV
9R+QsYK6yBr1YwSg8nPTI4uggtc7L/jKz4SClQc7883LiGTmc2mPr4TQdN+s8sfsNu4XS3Hbu6yM
oE6y9e5bMxNIoTpW/gyJDly6Yf87cOz2GyFb+mGOURG3G/9VI/gMDtt2IN6TXBy2xxlpWPDC/6kC
Fvmn8V2dbjlExWbzfTl49RG9thKGOad4zRTLvmvSboJzuy9edRDTH5B+30mjQhjbKxEYX0Dyqg9S
ZfsN/gV3KM9SHGGTuGrelOylWMeu+TzjpZOSnLEb1AcVrjcdRPQtmGbiEgorNG41XDHAomsfFjY7
f8DoHncHYvGg9YRa9lj5g3MnLX3re0dTGyzGHWons8/MA2FM9LlXq34Pxie6k6ITqTZhClF/k6KN
EBE6kLp/L8VZmX64fPMfpTT12TPzdf5sxMT3+GNwCaNBeUmzVn2IfGDEoY9c1ZBXzwT6HKGd6F9K
r/2UxK16I1hheNH1llclhlW+Stx76SD18CKeSqXOHqVKEhOWo8gGwFB3OoKrBeqxmR28SPcYONpz
br40TXFyO7dCsLA+QmNe3uzJKW5RB1huIQsub4pK0nSVC82sOh1ir4d03I6ap1BzkAKfrFcYwtJv
qlV5R3gzy4sUwegQUq8Xn0tzhJLS6IklWLpp/eTv4PQjqiYfUVdWWwLFq/QbUdTZGTi+c9LxfXyz
LeOWu4r10Qwz56FMLAIslm7tpP6aiJa88mnTHljWaagRkXOXZNZSf48FryF+9z91WxfJWUr7q+p1
7fxPx+stATCdHT/V49w8jkpFuHThQn1HVJfJl+hXrvqfzHGwPzfOCD9Qrhf3WWjYMBtXKRFxw/yl
r9wX6Toa6X0dGd7XusnVg1vH1kNaegiw1DVsKfDCfgKO9FOB/OoYF3uXsKF7teSlcsf4R6cRIGYZ
bvPkmV1wp9hOco7SUP0Iq0q9k9M781e19JqfHX4jwojMGB7Gybhgsy1h3S2tF8+Gc5zX3YHYUst3
SVYXMOPCUXVfMqfe22V46H09vqshJ//TsPaR5nKrBUdC8DM0/gd1DtT4IO0hcY/3crbYcam0K+CE
lWNe16I0656WjCde7WjtGWj6i2Um1lm1B7Db2yksx7zZhJffOaGlHFOt0JGlGpyLRbzvFa2b5l4z
TOdkJ9n0PKHjcuhbtfnE26gS+uM631k7v8DNo/xuvFd3SFiSjoV1evlot4X5E0wiZJEm8zyjj5c2
SxxAKsF8rKuqfoz1tr6YRjXcRW5roe7rl8gSdA78WASrMvGBzNRLaLH83v8WB+OnJDKVXwqRluuF
slyDKq6w/p7S4UeoKM5XzW4y2I61+WNoww3OEiV4AkLtnrOFVFxV/PTWp7F1xhyQPrlAgYhxbizs
Z0xktj+H35iAvwM+VP7WA3SQiU5ihc0iPAlc81cGM7Le9a8B0hxN+6HviFmGp7h59Vr2hF1faU/E
bXSE56CwBO7KOWBc8/2LrhtoUI3OQmmgpqjFaV12k5zj1LgAoUB46BJoXdCv+aA5g/eap95XbYqV
B7P3PO4B9L11mNZ3UuwMmOdyJ+6uetxDTKWxLrt2JaFuReN6nwIA6btqCNWHvir9T1E9f9OtQH+U
0rxEgDu69SRdPc25RZrlP0sp7INzm5bpB7PQ/U/+jC+xsJqPpeE4n/zz6GfOt5hP5bkd1fbstEPw
vdDP9VDb30sispDMqerLEAzFV2Tu9r0VuR/YR94j8lA81r4CeX4AeKPrQ2231i0NUYHHGWXdBcky
niE7mniJIF4zIuOXyB1akKmFTtB92jo0Rm0cKruzTgOSgo/dkjAwpkODNvJBitKAw7Z4bGbUtpCs
vhHsxJWDriK6AcHRHba74tFYEhsq3purGA+5U80fsAJ87cpo+j5FS6BHC54DHigo91L9azwP0/ex
jqz9uNRHS/3/7u9CubT1912f8xCetm8CF8K3/5x/q/+38//v/nJdvRpAbnvm0cyteD+wYX8ph6l+
0R1TP9tLHXQZ9Ys05Gx+1zrpAlFk81Iude+O5csJnZXinWOdb6Ik1oK29KpGPTEysj91KvLRXm6e
tm7SOMaet6tr8AZB+aRkrQVgEszXqNVDcHR41w89PDaHbNSKJ0lGk+dV9J/1ndZURz1M1PugAojH
JCUFGNrV+3ZJpGgbCqD7tZxVh57tGlyP/2mV+q0oR0gd3Ha3PCKgbataz7SVUya9eXSfSm7Xjx75
DxjJvG8JeCYGVZlfPR8sqT46Hya7934YENBhLfSGJ8t1ERxN4FspUjXC+wqaGODxtSmVk6F78xcY
GYZzx1mF8PQzsKyrXCPMCOfrq9Z6QAnbe/Q7DUfXcm7EK5507ton4kYsVAcM46Q37Xin1yGc3Yvg
jijqrOI6VlgAzmXzJQ2S9HB1H12CrECi987VTM0Scp3Wf8mcRHmBILo76BcPGbFknuF0MeCOgYTc
MXcsQcDFxGN9VqqsP7P5gxbf+F2Z7XcoRoYvUYwSfNK1/VPU9NpFjdvs6o+p+RgGOpoYSjl/TsP0
N0GH2W8ODpGDv1NME3YspH9f0JM5G2MXPFZF07wUS2KoLA/DArrEpYOhL1CkhpANqy0ftRRcPJTJ
6nHwiu5R+ks3BJ6OiEZOCKBBTpMsmuyEzKMl2ycvAWQd6Ko16TOkQwhEWAijGZ06ntBBqx+toEvO
FdCahyQDVGGM5nzvuEQWg463b042RNcCKuObZ0bWFbNHcedN83CXVeN4VdSovGVGgbCP30f3SeND
8TQ47n1STmi91hhJoi7xT3HbqigwqPXJ9YoRoCukyxBA9c/4J8pjGjvdiw/bE7zBxA4y4xANVPX9
x7lD6gdx5/E1sqBH7sxd34UYpYJC/dTgg96Ho2p8Hl0XLm94T7+gPdPvqmgaH3x0qKCgztNDNYUR
TFjwx/FtAvDhp/NfSeMeffTIvuK9buC1iRas/Rx9JJb0d2Sr819KYvyF4Rd4uRVgKA9c/ZS1fJz9
wTz3yxncGP0O4sBKJB5GNlT2BEknISZ/FcQl6p35wyPWgC1gNtzgRh2fa4TUFzb+GdK1+sGzpg4q
ZN4AdkblJWs0iGQg7xsfY9haWJSPl9xUoldf8ZxHRwNNK0LwodkDubP84dKnw/TVtNk7aVrw6ha8
KdqUF9AGqOPXiADAY1AO/UWO0uPkWhuDdpc72nDAlljcgQiK2aoukcGWhyCH3+7WKnOCEFG6SO5N
pb20SOX7lq37mAk/IRfYziN1VeWCQ8OBt89QDHy0yhYpx1bpPncIWN6NvppBX8EtyeDbxm45gPRY
ijDaecepLdC5XIq6OQFaMq3iKkU/rbUd6MR4h8gDIDnbYVOwJHoeovdUmlN5G72kQsGCnCRbH8lJ
HUrj9G50QpSGnGis/8NxM4RRJQD1/3VuKb65tIOOwJWV0O5N3XaIXH+MyvkuS782Uxi+Muf6uyJ2
rKvug63oc+Oj6jn+2RhCZT/nPGbHK+JnuyouUpKDTMP72HaZ92BZygXqovnR6xoghW3efulHp9oZ
gxP8aAPlFUCR97epaafcZTqAB3wfaLke0QFS3i6Lf2PMeIIdJP6riuqYz07Tfl3k7veJ1ZUP2Llv
KiTuDwAFqodcq8ITdKbzLjHV6mFrkFYWWH/6mUjyFK2zV7vPhMig3LycQQ6Rjluxt0dn5ww1Psv/
XuTdqZUxAS+k+59TYlQhzFwusp1AiumgXnB+xXcHd1Cc+24MECBCOhTFF6UPgZDozrMJk+Nzai+z
r1YQYWCG7loH0hdJpdS9OJgKHhwV4ZJYhep/LS51KHUPD9GSSB0hmNoRXTS8IEvr1iD9pK6q1exk
DqgCSLG1jfwYQQtz6OIJ835V/xUBXPAKtf6mBRPwt76cPjslm/Z6avyP+Zz3B0LF+he9i2HDdMbs
yTUgVYkhcXuYrH64FETVwuAYEbOPbNXVSj04QZZZfHDU6DFP1eqUsdd9VuHaxWKA9Tq1agXDepF9
4teFe2ze7pfEhgHFmk3zO5qiX/0mtX+Wln+nYsgMYMIB15TUCUvpT0XZ2tD3YWTAodH9Hifv3s/z
4qfRxD8UEys1syUB9EQNWVaPGpYJ1YIFpWc2Z8Mnvx4aOM3ZQEjr6ITlLcyAAkprjoTnvd/PzU5a
4zTM0LyEU05ap9ZOH2vF/J4sZ8LjkT+ldfVR2mLTxeYE0RJr8uipbFXlMUZJiHxgzdGT5CRRs+Db
rKvVdauSHGqo4SFGx2c9amtVncw5xziidlLnNCF0k24D7hRy0P3Wb7uOOmQPjVnYd/6s03eOUaUC
ifRxTLwSF5GP80RLtZvndtpNBUcFZj3SzukMVYw0SDK6sAbtlaVPrShTddqO0XzlZzmXMNv99zRv
ulhODIZMTr6drUemY987U3lYzyvNfhpziTc9Z1tR9shhmQfD9gCCLadXhhqIIAjWNwdKw3pJ+YFh
pvonzzQ/r3WG/ILt4pOXMAR9p1OvTdge/vE/bb3/nFf7OwvgbVh/w3IXJPfmxy4/bv1N0rJetCuz
pxhiV6DiZ6t11VuxdJMOvllj5pGstEgyye2XrOl2UDcMf3l4hB6Ubjix2kBObWwemiSq9jUCFkEE
1Cxo8h9W0Uxw6BHT2KtXO/Tns+N1vwjLnQ4pxIpq9LPXE6QjTRs9Cg9+MG/ormHa/l1nvndizXRz
oTCNKj06aPa0UNl6P20Fiey42yk1EzlEsyZ0+K6HjbFB3cqtk8/sMy+A8D6ZTe/tel47eD2m19qv
CC7uPmnByMmA+cGInTz2anPvxOAvK6KeMOgcU6xbhan/CIvhXsHrORVIIk5QMJSLw69QcDok4H0v
4IjZpnrJLVK0l7pNlGc1Zstbomf0XPk3k7UI8nJL1TD2wKTS5GGt0xBx2c3FkF23owIseYeshnIJ
3VTlWRrAoP1oZxBXVdsD5Zw/NtXHJjWH54GFUOvUcKHnbMmHmZARyMtifkjwSSkRWUEhB9mDqnNg
dmjH3QjU1PSIN7TSx14bUQBbkin1X+oBHH9W3JxgsIj6JymwFu/BmI0nvYBrTOpyGBjOMyprGEz/
U9fNLCSgNNXPFSp6hWv5T9mSQEfhlU713NrQNaUtvDgja5jneUmi1Cgv7uRMOykygxjPMWwUAIaa
tWqrb2zzS2S1xp1UuUqlw0s2zsiFNsVR6iQxdF/HTQRno3R50wBjnjE164Wl2tIL/LtTkV/lwlLn
h8PO9lrj0E41HuvlR0pjlKj5zbIhIFyqLMzqj46jHIYgjF+K8lgACH5uNS16wWf+e4wq/zpoxgNE
5On9iFjVsyTuDNc/tFbWaatLpz5HxA1m/kRVYgVIo2+ged3dJVZiPWPst9Zju8g+zoWP+lHYNqho
uWza/BSNodkq3fNaRiGpOtVFau6J86U9LC39tiye48Z9mj1WB/1c4SuqOvPZ8xLlyYpuwVIwovhP
Mlr1tw6r5d1kpsu2ELwP6n8EZmz9xgSWo3Rm6pUTOWpho10RPSN41z2WxXRYR9RcRgGxxu0OVuTm
qaiz4MXESPaix8XH0g/Gm3SThCWZvkMWqLxIUfpqsKwfrIrIcTlK6kBUpEASkgf2cOPeUwPvOc0N
7xle7vnOMLrvgV/DErLU607WoyQV7/zYBfkv3WDAvOK5Dx+kByu/ZzXSjFs0M/6KKWovSuDZz4BF
nWcUxKqjFrpoGYyz8ywNWgu5p1rinJGiNECYYj5WKQtGlDcUmGPDFleyYez7iPk36a37rW+I7RQx
s8Y5p3oVn9yJiAnoLMOXEjTEAXmW5Gg4MKPtnbbyT4ZnwBwOf8sLVM/Ri9k2YEONBPvBiD3UNVJE
hRYtE0lYu8yoZaHmqc8jq40yQA5PQSzEX5j6fIiH/+SWIvx6X/IWLT+0NTzi7xZpFR9x6DvJIdec
4b++axeUULeEMEpOkkECJZeETS2Bk1IJdW139nQ83mMM4UsxvYZr4NUS562y7K6/qvqMmaVlF7sA
H7aENTJQBylngnrozeyLuQCPugVJUy8/AW0ikEe24I+sCmI32CAxCsC7eyeJXrXjjMBRvfBv/Der
p97PKNHhwGhyaB+lue9nEKKSjaGdgfI/iXFzQJyP0w6WvfWOuRMSJAk8I7Fr40KUu7g2Q/ZyW6wy
Z7hPkDsAYQZ8wTwqk6EAset+TZ35tw9bRFpU5xH5r4OlfQzQdbwruv6rw229RciBnVrN/B5Opncc
l6jahNMU3o0ZJzvK/93utuTkCeDDCo9mwL1SUEm7qZ1+qJPAvLQItd3ZRlFebTYJSRXXO0XtzoNp
f0r515Y1gtAH1KHyhBkCWs2a3IWQflasQ1wDYl5AafkSce0sD0tyGaQNxwpaEL67vXbXwGwRVDaO
LqOEiS9Jx/s3NwaIMvfN9hooFB1tryiZj70fg1sVWj/NLFSOhnVfDPV414T2sCaGGY13vr7cuWz6
nml6dQfkt7rz8grSccnmrtdrR8mK9KrkJEkcvyLayYMNY4mdLxY5ltKoAOiw6PjHgVV6Tn6NMogA
Fozo8jclkT+8FbvMgFlGQzfTXzBM8xKjKLejEMypZNsZg1eeOdNhezIyTrei5DxtQN4KAC+TdwFP
IImxhP1tidWZ4bkzrVuyxN7LOJAkWooDLo7THDX3UlX6FuIOgctqRGQNelE0sJWe59sXxYdUa2rU
R40cDNiCGluzTqcP1wSSL0Dy3NOFH6IykTGQRIpxBAuxFim/a5aUww1hyHY3N06PKooSjzfHLQ4G
Ml1tMU67IENaN0Sf+qC6FbsYXfXP2H7+9tLxVSsXYl3WI+jGFgjOAaWfcJ0f9awHN5o8ZEUV7uAo
w1E6l+G9TSzMQ+B3e/ztzW6YssdM4xORe5V18GBZvalVu2fKKHGhY1ksq+4K3cCytZ3VF9D3+mUe
UBCyXTRpnS9t3eYnEycMUexdjxZLE5yiFiFKM98pfYZ/hDDBAx9cJo34ydQ1ez9pk3L0lRZZmF4/
wf0PPd38yTDTa16W2O+QJIoa81s1VGgWTukJ+qXoaAH0K9ruPgxqdcfHEWRyWBSHBkBG2N1D/Eo8
SYxLV1FxvQYxRhWwVHtI2aLTUC0a0a1BFC4mCpzT+7nUB/SN3eZQQlHRuNga+/F343Bj3N5DKoXj
5967D6Yk3kcIbPl5rMJrikRppGGu7lWIb40YdnxEM6v+d+yDyFaJpNqPs+WefbhulLK9tHrITYCH
LjJt7rQZghVvBpO4mOGz5y6mS4QgWY81fzt8upe5RdPgjnHsa56cDWUCCKwQ798NypkVxbzH//id
xXN4dCfw+6ViJ3ATEabjzqw9TbA5LvRohG/yx4Pcmy6J+zJCgXTB46neE0yLeoaLAoOa86BLULpg
5rsAwmA3cFW0tjoTzilQT6Hyu/XRlqnHh2UE6bHdPqTh/MuicZ83fCgrNtmK4z8WevezymBH0nlF
99rQI9Y0DfgbQwfFHDU2DxhE74ukQQHXBicGgvuQYk4wTEDhc6Kme7tdKEXgWt6NevvF53txgOV1
hy4z+qAZLhyXa9mVF8EJMfd7onImGL2sh65STlnQ+C8TjOtz5f5VpqjqBWrwY+qVU+uyERy0/rAs
AHvbCG/Eyp0sL/xbgYd1V4xoE2vj/NWrMFhggNSUXw4SifAaGdHV0LDkebH6AuOCuzem9OCH/euk
/Q9X57XcKtBt6yeiitA0cCuQkGwF53RDOS1yTg1Pvz/53/v8Vedm1bIsSzaCZvaYY37D3RGEi30k
wYqlCZ1uKzskLf/OW2Pcra0agyUpmp3mviRaVW3srIy2XVGhz0zVzpZafVwTXnAeUAZTw7jEKhtA
Uy6HUf9k55/43uJM27F77HOiWjvyutDzt9Jr3o1hAs8CIMm1CD0ephccuRawoyzxSfEsN1SDhr/C
X914BKZuhkWVm8xJ9rbQ9M0Esktm4gWQWCswSYL5KqiPWj2oMtJXXIihujHuDSu2+d7yGnvTZxS3
HVCn+idb31YzB75WJN+Yc8ugN5+JUHye8EvSdYGWOt96IFOvvY1BjW6A1qaW0UEywwQsI/Mf8g0I
E/mezfa5VjTtC+8oTJ5WGvPJ0qn+WdOz7UTq8ND0x2gdCZCtlpB4Xkm6bJXsly+Ss9Grn/Jq/DBG
AuX1YbkTGZX/uF5xvTVCINHoNPoEK3QFZHLEMwzYMOac8Lt6BAiWfU4cpE3XEAqsWdqhURRZiTBa
fwg59npQOAj+RArcWs2uK+3onmzDYUtrJ/NV6zxLVQZWNbIQaGBoi+KNjPsiMDwa3n03pJu+L1/x
izLkOLCHVnlKXhLuTdkRJHzNicUZrba9VrwA878HneZu+tdJQqBr05y5+/ngpuZPreU/ZWp+961F
WGAHmV9nD4XCHVbzuOzckmZBauBldwt8RMkSvxmooKoE9jcv9aOetef2KlRVy7UR+2v1DtELM79w
glW2n8QG7l23VZq8jjs3lynJNmktUUuuRt02Vofa4KZQ4hGSwPtgvbBqytjPjENXphcHI8amKepz
mdf/Sss5tK387FM2XkrcJW5RBkIv9hhV0IOigbyWOWKu3p1vBtLMYlDVQYsDfTtaGUSeecoDqZFG
b2rDstHsSgWRpX27kI2SaMKInlpbQaiUOTgyXFT3RMwbbehShKgAob2iZCbVc6X0nSDVe+cmEv8w
npXU5jTT6jdPr7ObyY8T98oQe5isBNp48bKsQxHAn3lKuvW7VvLVrJf7SfpmKdudjNVpBc2ZS8hz
PfmThpSnGoy1W/dwBmuTjproD3kUYdOW4ZxqgZuSdf++pM2HFxdPshmPSuJp1OeXZCj2PR6cXHFO
ZEO/A8kGmmY6JoADMbQBRusKO8gbduBaF1gd1ydUebvYt309I+IuMOPgQwMNILsitj+WQX2QTV1u
nEJ77l1ANkNqvvdl/j2D07Na9c582S+2XXyxVrhO6WEU5dPCGLlf6PVDMwIvT+EwTTmOao7HoyBE
LKxpA+D5s9CO+jWkAQlMrT/E43hPphEZgi76+Dw4v73oQVNwhyVjm6j3SoD8BaC80cRM5KVegW0q
juZQ3eegeTbGOttb4Xmhkt7hvewB9EEbOtTKHuDt55jlF+wRCTmapLHfEopRn5kbxsLngE03uSKb
CGUHVXiwv/VyOOb6/DbyS7H1e00xYUD6LF68Trtl5XvEXNZsxtHh0Mdng2T62jbDIZv3qo52/b6f
q13PYWGRYOdP71Bt6O2l1P8zKGCnOaeoVPuBPDW9J1hMece8hvU5Wjn9lGo3p1y9sxv9FgURyjn+
tEp1r3IcjqY33I1u4ZPncN8M8Yddsm9khIzohrl4d5iph09aTz6tGVIeBNGfK+cGHQGw8RVlQ2fM
VDRq61o6BuMxFOwzDh675bo8Ez3aUQekOloVl8v4KgdE5bVw1QYOz6XIVL9pHYiAusBwZJXxUy2L
32ZQ3aYcijlovZHESIYOu0Q/TLr34FgUkUsCObuKp1urp8puxuhjHLju1tHcSWDeTj+dLNQ7yCl5
AOJOagXd0DYCJYp3CuTuKwxCjE4xEpqFdthNFgfZ4TASebKyoBtlMJqOx8C/626mbC6D8rEvYURN
uabvTAtmQ9+lDwTADxFse25wVJL33o+uxvFoACJjN2bv3Wh40sQCdtMbP8QAaXzRUnwv40fXe7t4
Ainap2QUe7kXFEgEHQ2OAmN8UOkaFw9FWCsyv41RBEZdL1Gs8325Tu6BkMlXJwXewx18nJofY6A2
XmYuzxq+TpYehVaTMDfDUMw4Xdr0wWD5CZhOwtVEfs+atsc4rf8RMppshDHSVrKeo94lqKT6MiDX
uWvHlIRBIliUuuRzVqcxbm8lxWI8VOfJo2lIvgioqxMDRC/U2i8uTQvfjq9ZEab6Xmx2ALk7qbPr
cauRS5C74zVhkLu5JEAq6+Gotq+52XJ1zL7sVv1iT6WiGC/yjXCpwWSBbyNO/03o2cOtXV8JWbaC
96bmZ7uet4ZpKworQjNSB7aDHO+0WTWHVMvvrJiCnEzayrSr0EKZatt1pqBNppAhbauXZYAg9CyT
+Au+FezUHM9eYrRcAZw02j9Ev8+0zg+RtBTJwAPdynPZgDEDcS82BW7b/WrHXdBDxPTmzM9W+9SN
Ht7U8dfWbohaPqYEs1aI0AAf8d7lzZZRxrtsEmKnV+07kIWbsVohPtdXRPNHKwiuVp7BsH6dPDfC
oRLCA+UiEmxaPaburFMwk1jQKzfEtGQTDenMfiYZ7pELUyH2ZzaCgJzmhcx2ae6EtTyZujy2GVdg
whHOBaESdCV/bSeagmKAOFxuE0OGqVQfq7rBOfNc4EjdkAvSbkuD40SU+JlJDGwjK/t1yazSsFwl
ePtVg8x39bb50EPezP5WM3aSwKONZ2uPoha7CcDtdZGqN3BQGYVaMFCHV7oc6R85C5tm3YIOfJ8S
68uU2rKLzAlYMiOkEA3ZnhYFeDsqQtvj7K81ZgcoTIhNTJhfocYf0gRGUm79s+RQbaRC7rehJrFu
IiHa4AVN/T51dROqnBPkpJxuNI+zxLHNTwSXXzKUm9spp2tt0rhfiCrKTeMBYF8ZYJVhgNIyAj2v
7esPbFM04sA0aey7eShsuLSGUnvHmFzqgKzxQc310FOGt8xowVEPt1rK2VZ3YtMXzXNWVIwjyRvA
mMFaUz/Pg0eqLyLFRhZJOJM4DrVzPUss7I34WQzvuynXLMDI1nCajvdONb87/fwNSXS/LosvTeOj
VqkNLXkG0cvwRaQ6Gz7JXPn0QfRGPE65cz/2LmMZWXma3JEGSqvTyPbeM3sg0b60nqLhYRQ6qG4Y
oiSIkbijO1GgkupU2OIoDMmlGw/kOdHH6HTn0rDrmOpqDpJUvyNw5NmcSMX0xmoXJ8tDEtkTXkDn
noYKAS5ZBLN5fXO9B1dqmETMK4uvHJQ/DBkFNgUm+Lo4yMw6WKDYEnO+mbqRfkMSak11qopnsHke
zc5ozznpd01ibVVmsBObDJ5qptVWM6Xluzd9DLAT0Q/vAtng3ojnpHK2c6u/aUVBq2U0w0jB3FMR
YXgFGLTWGf14Gr6TFuu9bR2oL/qqoMCYnY1NVcnua77o+YFK2oY6XJBSlXq+UU+StyEPofA0P8Kb
W7WW4btu9rM4yVtCn3JZxtLXJtiAmWcuB2d5rUVabCMzLAQN6Yo5VGZQ460kB6YW41texVeFmp1/
lPGpebLzuSHQK+kMlFby6rQwY4h0kfmzUty9bVK9d81MyTHJgTZhT3s4ISTaczwYyj9NREZGnjTn
IU52FkEiO29Rt01ufhUaA7tJBvn9yhtqh28cSc80xOudhkdl03LFbz3NYW/ocSnNc3+ulp0HBXhZ
kNvxc7VBlMfQ2WrGAlsmEQq6WlnP7F8RoYWk6U8dFUfd0YCaZw3JQpFN6ynt9wmAjQ2mJWfT1ebP
bIGdKp4N6VRhXBsfjqHtnVWhn3i4eazmp65BncLr/oE380lFPe9aMzmvIIch++a5TxosFIL10iVE
uN4p7qZcigwcVp9YYrB+T//ItzxHHhHLKWuUQdB5OTkvnqFulw4YCZw5suSt7jJ14rPiwwKJcp/m
nhlq18jlpFmOha1DfU+rcZem7NN0av+mmV+4RrGBYKq/Lody28VLyM/RBR9jwLfJgVih59wwtYAE
rPCFQdJoM7cR7qEfT722rvWKtv3klCPVJsZUe8VxRnQ1oxO3Re6xTWWJiiwKXq5NTLZovW2HveZd
l+ZHa+ClKvFMINg+1By8TTVb91qRIxkK622ib2nE8xSQ/nPlqXjxMbHFU7zKvVFQoIuYUD5WJyoA
SHvsYV0Tdms7WhiNIQkjWN15SXzf/LLwRnR+ZiYrVTLdF4KdmuyYp8lmYlGE/pZ0BDUsZk0e1PwE
gLTY4eG6y5zpSFuBQT+tOIsiHgI2gcf5Sm5drEfjM67cT2fsX3qdEzO3X8i+eDRlFYiYnEIigKGA
EyS73PQdVwtjXTjE972lv42D/aU5E7oyTrfeIrsu0xFjMu7/zppaTExMh3Y85y0ccBYAbHBXeLPx
Hl03r64WH1dIhSC1j7kpV4S7/rtp1a51tJeCSOKNk1izP9cU3rqNmyHibKGKGavaY1Rc6BtbFDd1
NHxVghGKZFyBUmJ/6sZHpxC3Vil739RGaqoK+70OoFplmhaIaz7v6BlbRsGJos/q76RM9oArbro0
2em5/ZO4HTpVRxeQJFWiFNPQXJpzLgkU7dri0ExEpo56s8UV/pkbPXZRk4RuO91mOY3nbMD/FlWA
g+0tv8LtmFyctMIkPB8rzYDvJI1kw9BjNFsP0cAIRRT9WyvtySRKSMk6edLyD5iJlb2avhbruLFm
87zAHguswfh2xuFgeuljPdNZZwLwZ4iuBzspPhZjes0r5qpJW4B+VfM3p/N5yedTnWHPi+JPSohP
glWTjVNPO7tZPsbmOpencyPXSg9H4FrDHjdx21GbX5VKFdLFSwJrQZrVU5MAeBM1IfnwbBIp8r46
lgVxSrX9ULqzoIOuva/xfNRbENJedTJZwoXjhkNdu345A7mrhm06p29p0Qn/X2s337ZVfEVNg9fS
rO9LaI2DU7K4yI60JXsAj3e7VvM2Ij8elxOz2kZzy5zRo6lNmNOZ/GXKYr/MYAkTskGzTEfUG6uJ
sxHP+SqsQKenCoMrZhakmn3dH1aVkZSY5rs1dm6ZoPyUov0o1vUywfmirSZPXCGvMofWpo2BV9V4
MN04NLvMd+YRw7FGWlS2nhleuoFau4atbW1t8AbcfwzyKAvfNbm6plWf9mQ6QNHHBq7cEcg6f1Rj
eQ/KQbxx0FM2FhUdZ3F1soqXUeQBAap3XTK8JRMt8OspuC5ETGEs0Xex5ERhfuK8FlGIIv4WOcMZ
5fYSAcpnl8AcWtEaW1KIbgtRPg6J+V4qKdjoJZS1zFO5HpQnMXBjrNLHP6tArCPKIB43e3Zjj4Rq
vzVD9s3u94kp0OEANp9M5TUKmHt5s5tj10TvlAf4MRJKlAih/qjRyOkMwlbGxc63bmnucRkh62WL
RcnQxuRDasfaabQze81XVaLtrqOzIy+7CmpbzuzplbcrV1A0qyjyfdWdqlqjQcALbN1c+2bfu1mY
hRBp5O7VqjE3WYKsJCQrVm58M6Uzm0bICfT2Nb/JbGKLFztc+tK40Qo6WC2TCHQiHDZqbqIznmGE
y+K1B8bj0k23kMGkDKt80JYeaLyT9+Hfl/95DAx9xnXZF1HgMMIBiL8xuVcNhI07ZU2WwTX9Sb25
IgXGTYCFdNTit95yqB1G0hly+pDoyIbAf+pYo7bn79mtBoXqKCKUPiD2bG1e1qLrw4kKvZu5h00d
AmQ6PJIv/DkOxXWyi7vPqs0HYUxe6ET/HDI7/aUwPvGRca/psbtluojJOS7etRGgam1R2svZ+I0q
l4uGCruMoi8rE6OPROQGYAOEZwFx1iv+Jsmy5LY36Xwt2RLtNnHw8EXOd+KZ31OPfXthEY7G6ACJ
GUA6itXgma9eDvTb3jWLdmqvb5deOzCWxD41Q7733Bf4eWAPK5Il1sqfluy46vKhbC5NJqZNVsyP
VUz3uXDdQ9cIJE3nkptMkzvuT6dsIP5xe7fYxX12bR14WolsqLpbocez33cWV4RHCjxTZTfkY1RB
G7eKHv4QUFzPXNbWoZoEgTo2u7e9FScC2ATODl1CJDCcBiZqbjkQGuNum9nNpcumN1VegxZVNoWR
Vf6b07U/DZA2YuRt3WanbMUeN9jFoj9gWVsv0d/SxTl58T+zt+jJduShuWw4m9StWB6zx3J+iawU
upDLHi2JrXjDiPVGDbAcVK1818vYOzv2vKGnGmapbrzmHqs17Fh2t0gsqiQfykhvxYj6IidxZo/9
JPXytS/dYqt1IsVoEb/BGGGE3TVDppl0H6MHy+DVdOgQO4RyiEg1+lfZczuZDKubfMbmtdu6agRD
2nkeEmTKT5m3Fr2wne7Kz5VJ/nJGqowmmisgVBhxp+M+D4o9nEbuklsVrp9LaTDRND0ZBUBA3QL5
MtUNtioEK7v5ybMW9ks174sFndkobO9gisNQDuNmiWlM9Svik+PknyMiH3ebWttUmB76ok4OcTZd
C2jz3WbEZYNaGYM7Ud2dXpY0Vkz7q762nqKPFoXFN3KN2nU49miW2GS7m5jRwJFi5D6SnJVVjdg5
6sydTOeJ+Tofj0qz9SobSvpC20NeE2vGFsUvXceZfhknDGSEPOwSKBWUdxvV5eN9S2Z60BNvdAXy
36LLn2K79YsR3UZB1DBmZE1qqeaQTS3ED+4ISSsivx1T/TTM+q6kptwsDpPT6UpiudAvXiOsUOhj
u4MQeVjbzNnIvNomJoEta8zNIY5Ffzujt+cuBvcsVy+ywmSqD890zfj8qxXrD4pslPbZTVEjq7Nv
hVObSaJXph0sBigSbZUeB4f+adsh2jeW0hiKhQdZeOV2HSxuxnP/BqJnW9nX+rNmNG6dDnbOSlqk
9UslV2vvmDVuZlEvN6K/9oQ67DTEb+Dhc/KOurYgT5zZja1IOC20WTCA3SMEcqGxzZL2S1l0pe8Y
VeSDXKnwcjL12mQ+kW0VAKjrJXkpFG+RL1zCVtHZvhDimqfQHm2RvQ6SYxsZg9xnaY6BicueMZ+X
TvIXtzZvyTwRSkwsWdZoyUh3erU9G2NxXh5BfarbuL7XkVA4o6pNxKeyTfIe3Hffsd3jvY1m2RE0
MtF1pspy6PVspdvUfhZPe8HGnXjhkojVUVQhzWILRszOm051QngLs7KfuhTDQ2lG2ylbXq2ZqcvJ
mZ77iFlPbEBdWBFEwxI9XFS68iTtnyAlCFkn/mosOQaOO97E9FARDj0TMEq8IJvL5gd+M4doye4m
fdQIn3aZgJlcYjcqBhPaBj+tiUJnEjYykrBZcSbbEbg1LiSm/puTWAaWG1WZB0Al9UpZYXPOicb4
UbH9qZv/JrX+gJ4h3AJQuN3erb3UIeNE6NDRJ/AtflqYcqcXTFDQMoRe0zNkgu6hzdN5pscsSfHJ
kmnbJ9q71wl3OxodgWtpXp/o/DnbYnVJxxP0dGh7+bpBpcM+h+FeKlb2tSFgH+HDxMgDbtuHzIqW
Gxnp9DbY+ogKS44T12qnwYLHh/w4aIW+69w7GBcUhvryMiljv/Y6qrDqnoeJjoicB9+Mq95Xs2dQ
KBYrv318SvrhvZC0yKx/5pTeuez22QRzV5wmhdWI7cCoaEAnnkbNvu+YG7/E5JFoNWHWhDsFc6/9
dPX0bsXkehXRKR/xVorxZ3YR9JsMCR535dOAKEDemwf3t5KIH9bzFLE9zKA3bBnQ+dSu02uJs9wq
h+iCMsvuNdFAz7cXTrm1qTc1VpTAmNjzOVcmft9Uv7o1fw2TTsUi573B2hNeodtzXXzh3SC9Evop
/V52xqbTPfAXZZxVSYb8YhdhAgIXs2GQa9m+1Al07iLrru297KbuObetNog5yJul8bAH0gQ3Ws/e
JsM8nxt3a+GeDVwlSNsYP5elvnCHzaiCrY1oGJ/r6gofSLNbsuvA7sC+g9A2DPJr85MxZMVWIXs0
dS/ykxbpNantlP8hnBRxPV4qyWSu9o3WPn9o8Z7uqw7aSZynnjbbqqpvx7myWQRbo67HWDfxqRj6
Gsbe2l/S6z826luJk/bm7yFZtEQZoTw0ueSv7a8RNJHal9gf8eSarKUEq7uaB8W/m5agaVmHo8Z4
ysY04zzQX3vwEoFhmo4fW3tXSjsQq/cap4lgyg1Nu+7LedtFbGTKmTmIbNOpuj20qn+anGYNzcxK
t1NXnBWWMXrHdOesrmhDLh6Cjd0xhyOs6NXSiaOEY41lSh9MBerw1ur68Tw17kNRcUCrtdiUjdGd
B29oyPDeudz03QYmy0B7A+rYpYsWRH5kxiFRX/NoQBF3aMtno/FiSZyFTf/RtJBcmOiiFCq3Xudc
SjpiQbOK3qdo3UaMDk60WGHmXIM25t+sW4JITgPxhTd5N6od4G+ci9HZW+NTLNmrsC3b5WaT+LOW
o8cY841B/gBFjvplyQUe5bh3htXdt2OODCPjl2Kh/ym4L8UQpDtt+afID84iyzintjUFQ1XGO60g
GaE13H+OjUezHF7UMEUbAQbZdxbdd/qF9dlaf4Ry951FTHb2z5GcoGtZfLeK2VrdGaj9NEKMqiW+
na3mucsxUwycXGb/xBzHrdfh8ImjZBulHRSP0dw4nvi+TpxQiEMn6T3T8iPTOZo4rwv6L9splgcP
y88Ng4rPxjVmPG40uu01B8ARP33BsCVzRDXi605FLlCbrHjyJH1q0yGjCBbIjayXy2TRPbBF9J7c
4UBhVfGjed2OJtb9qTstY16E2DIOyxRdiAth9AUtIjcUVh2H14yX5bWs7N9uVSchxgtVKtji5DaP
eAZnp4YhqN/lYuTsvlZn9FEuMksE5WxfopxY+9YeDoYiB71Uj9qyGqcRL5CJD3hXp/uyo8QdPOvX
zK1xU8n+VauHFZ0r52bAcTOZzGwxPXVucjvQS0Nz+zTFMBwNwmKzxF122jB4Qb/WvicSzpb0voDM
4Mes9XUXglU64JnkVp7rJvP9zUchiROLlEXitPYb2+NnLvKvoUtWzn4znFs+F5ESXkje+k6u/Uds
IUJm2XWcPqODZpHxZNZu7AsQZSgMdGxtDvPUTTuMT6ywN9mQPfP5PzhfXdN5QYxegEyL6N97+kab
2VbZ8a/q1UNvOr9NMby6S/9IFyLyzUyDk+8QnOVBlGojtgPCuLp36KNqpAZLgSWbyAN3M5Zry5Zf
p+vsRNYtoLQvI5pdv63wiV27WdXAeD47tSIgducwKQn84WaxltDhCqriOixZuCOpvVlj+g+4WYXy
3Kqw1rG1Mf6edL+V07+SM4UaXdWXVuyMiDsnazp0ZW9fign6cfVl5i7edLUd3RRLnS4achmYO22u
8TPagsEuMn4c85eGprtNVu+ksKQFlQEaAet12up4er3kRtmrscnS5NTUGqmVVnmUTKvlVVuGw2Lr
W2xzNtXF7I+VDI1ZxdDGmpYIlvbB5IUhrHH55+KmY1MaM9FJumPC4LXXDqzw4dJkv0ndXqFTw8Gq
NP5uUjmFRMWhvGUTds1AW+YXY028W5QNX/Vkj7t2amyVUz0lTXdnjQRBgKnm10iDucTr6qKWM+9t
n2TOVqilXe6ni05wlZUfYerdY/8G+qcaOlaKJoYi3AnnVNgOWrOdm8uw6sZtVU67udLioM0pypp+
X1cGdSuacFqlfHqq2rrJekpLFqAoaaut3gw3sUtwe6wTu4DjyPC0fusVGuPK01uhum039ZQAQ3yn
GRT9c1X/xDT02owwSi/W0kBbzE85tBehD/vSK5btYFDvFkMu0YMshoUKiCzRfDfE1lcjbmOLVZOc
QId22D8Pj0MtbMbcJ++XjJRPxC/Rui90UEJFDBwzLbcWm9IkpoxQsXlhYOWSzPolnUfcHsahiYty
ZyAPyFLeKdO7WnkoR5uWIMUFr2vTma+9Sp9wWFKOwqGyh4lBjUqeq9V6jKzsQbCm7FxnDPNuDb3G
uIm4kzMs6o81DTKiKbdZhhpJYmeWdhuzVVaAjZKv3Jhip8EX05eo5sxyp3USLpOxc4aBqgSx0SOz
YNNoxVGo7ifKpp+8p1eRrRujfSjaceSiYeQvqt/MRP6kyv4dpxpevxlYetGEwO/ply2AFVp27TL5
QpKlYd9UHeKZdrHq9SmxnZfMUXvdtA5tQqmqDeYR/A7jHgKPzsgN0e7dcXP8Zwht2+oNNwzQEJMn
dnbLHVafv7oKbGD+JSxBDlt+QNS9lw5KXDHUr2vkBd2yijAZjGePHNa29d6T8eqIT5OjNmOkwGhH
CkSpjnZJ7mltInCX7rMOxW2M6gvAownn1fTYTmgxQ8wwbO3IE4NjBNpFzUPJIMPGW5djNXpButqk
KPEUOiZHC04KbVZ3Z7vdg2WXn11PVpmmO7D2MaTp05MnkJctj7EC232cB4OCzQ5YculAw0jAhiue
cwI6GTcBL2Zb3Welj4GGS7UlNVSl5kUaDpmhcAMzNPexifbXWx59gde1yu2NSCpm0xn1iVr7vrX6
s90p16fXyLab0LqN1lp3xSj7bYWnZ3ZxPqrh1hzpBse0UzrtG5IDUY9oq5u5gyCJL9V0+Ghn+uVF
YbAvdQ5I8KyNqdFwX1vD0RhfSh0JDCrSdSI91Bjs7j1JUUKhODOtcm0DwpNKwU7o8YI4QPUb9R+t
a+zGThxHx4GH0pAMmbNmA7RwagTNcTjNjRhORp2OJwSIlbberO2xj8ybXmvUoexF85AJLX9gW339
/98Ddc/8I5wibpsyggUZJbHhd7beh//7bZ6oqWlLrGF7+XsIOwB9CFu8//dFsjnOWMddtbXXvnlA
h2kfsIs9Njrwjr+HLOJdz62n7//zhOuzCgJMd/y2SfDfF0JIZ0p/NrXD3/MwW6t71RJff33Vv3+Y
LdknDFTStuY3+3usl/3g47Czwbj832NF6voGUJ/L3zNgdy24XTIEbTufL0JN//sPe7t7V1Tzzf/3
uKA2AKUz09D6v+cbrYRiIY70Sc3zfx8uiFY7xziM/l707/GiXoieSuw79iK7xmyju4xMz6c2wjhV
N/Nw8/el9Or8mgG3blOVjU9eFxe3ZouWWMXzyJ1jcO/JQPALxm8Gv3LUadZZfP9+dOm83o8x6x3+
vswKLwsZbBDBf144juYjWYWIZte37Qqoc7nxn6f+vZXrNa90XcTp753mlMjGNXJjBAmePo9tuWc7
rfl/X6ZMnp5mz3wuW43fQ9cvVmv0j3+vY/CTSBlde/x7IbvC1NdWXrT7++6Q2f6Cp5epmqK+//vH
Ltpul3dcWqCyksQfZQ3rYi57/+/bOJrre94w3XdkMLOKX59TpmuC64qm1n9fJ+8XxX6gChEpzN0w
WOkFiT3Z1bMq7mjBX50DTXMPos4J6jidHnKQmkEPVeFx6VrpR0zfPFF7dX48y+JlQH3jurPn12SF
Z+cUtvNWKbvaFNpYf4iu+SVUlnHJrnp1p6z8Vk3F2GBm/VQrRvbCrf8NioqipKdCh6P2J71h4Vj1
u0hR0Wy6I2oVltwSCo2QGfYDookpdyaevdZhQi/kl0bErTWs7U/ROfcODv+vdM7e3SrpPnX2BFRv
vfdu0rvd5Fmx7NImJhrFM9p7wuThahYOS9A1cPnvsThvGKlcNYqfqW3v/75hxIbDIhE1278v/77R
pYhDWVxolDu81H+e18RqK7GYBX9fDtcXqB3T3U7Khaj3/96DrOca+zR9NHtu68RfO0ffaZYBhfj6
nL/X9+gJhqq1p//8qn/fqPpoDKuentbfU/5eX2k6Pv8pod9ft/jZmEjfr1NOXCQt0AtpQeV+bO2M
SNAmOXGZadtBU9kjEIPU7wx7+CgL7WzazRzTI75f3Sj515b2JwZv73WWpksE8sDY7OwUqCpee6tV
tXXrmLO7Y/M6cf2XJn1xa3qbo+nNrkG5JPaW6QE+oDVf7yunke9KmrUfx/P64BlpvfNkCW6n7Kcb
3P1uSGpzdCHWtA+sNtdfcBRmAJOSu1bPH6rVNM9WUwJasORMa4Je4Jgn7ZkTh0ZRXOfnnK1TaMFa
OOW5KMKxhZJSVDS4ynxeTrltDaFV4SqoBM3/URjlyRgXM4RsE58Mz5QhF4pzzHMGAer/Yew8lxs3
1nV9K6v8+2Bt5LBre1UdMUeRijP+g9KMZOSccfXnQVMeamRv+1RNdaEjKQ4JdH/fG7jh8ivbpoBO
VjnU/rVmhP6Z3QhbOsUyv3vxFl0J87XmHH5T1d5wJ4YGxigRlfljaN9Wn4Zq0JzvZDy+V21tcPdt
onvQU+Ee77NV56Jtitoy4QzRRsBz1RZ55y867ELneSmT9XO7c6JWOCuH7rhQg7E7iwJ7WWumISex
FFVlGqe0MHE9LTdWObc2jLtDYtmo+ngbNSj6yzw/JKhsq265JQn+OuLmh1AVkX6w/qc6d5C9gafE
adBeZ7iogLHsIAPDSzhrqArPAe30C9HWZbZ7ZncPRh/FTXJCjBNtVqfNuwF5JlHrfDc5IlG2FjWx
EPw0Zx3ingecmTVEYeiGi3Ezv6FrG3jOklSuqW6aH+PIf8xVpO1uRVPu2CmSbuU6K7FQ7+O4nstq
B7qCAEq9lEKd/zvsIP0FbET4mNIYEctSq1uLxwJAgKmR2GQ0u9SrokSAjzjuZaSoIpxPqGkqrkuI
jszw6luTlDqa0zYyMF11q7iDvBaB+1SKeRN8Mf+XRs8w5bWkEOIXE8VAUYgOeKikg6fJ45gDH48c
c+NNB9DCL7VjS/zn1ksKYC2oBv5G1LAiyWNkJzVHqMIY4eNkDQlHzUrfUjVzzoEH8cYpiKeL9sRy
7pH7kO+dabtbFNBiJL9hfJrtshxVKGPAbdod0mIh2hufE1HX5M9kcSzEiXrsVUNSl4mB5azid9Ku
svg23YjLesC5NO1bpMwNaSeayjCiV9Qvl6L12t86ENfiRPr9U7uofmozVFvZJEW06GxiqPheDTtf
Hd4LWa7OQcPfOurgxRPfMr4oIeQDOY/y30javRp6br5IVvpUK0q90U1NX9lK6C+cREP1Aw34Jz1T
SJ/B8EhVm/upp6DLVMbBM46XmBpzwwSVIS0qbdjZqGy5Q6jNQYVz/0v741AUyduQI+rZVOoXz6hk
EKSZzYm9k7bd81pVWmRFZVL3N3KneWs3STla11C7bDV5yR3lK/7k0h2C2dkuVZEZDKwRQELfLIsk
j59bmSTaIMXKUoLC9ZvpzlggWTTPbenlW6Uo46UMQWyTNV7yZA/DhmBk+qJ0WgbryXV3id+Gd67u
/S5eblRt/geLPru1sqQ9uh5Zhn6aML0PEJTktEKwganp6SvkJL+FSJIeRKGlfXMo9AZ4rWEjcSBx
Si8ASB40NdD7GzEGLud0CUwbDpy+e6/+WEIMT/L8OUnibH1dOtaABetSWy+aAmpA348bdFuco6il
EQQ0q0X2XlTDEhQL8NRNZ1dHi4RgvamIgIAOk4NZVkjl89CSVw1TvfhqjeStgz6uXrI4eQbm0X3H
ovnQsB99q1oTSlbq4WCfjTeZDU3gRuIgP4WjHQ9+S9KDkLE9faLbJ/DEa3jKk7hcZhUozKlKfhNg
Lb0S1WtHFEsJPsjgLFvC3bfBk9RiI64hSL23Tb9wllUOxLfrzWrja81W1EQhhhjTOFEtJnaR3nnE
y2rrHPSytElteF0JLHVO6S0iCirkq3kwdYsxpeTKszgmJloaBmN4rH7nSC9tL1NUJZ6VqmfcXgbz
/3RUcJYwSsM6QxhikR+vcZnfuUnJN4vXqIAU7Pq87pazGhz2nRcl6Z07HTkCuQSr86PNrpp6HhEC
A7qDJBzMFfVUyra9L9Sw3MNleeZMbDzI0KrQGzNPeWUhKRuCJ7f4Iu5Fp4Gq/RwcSL6Wc3CCdavl
q9QC7xrXmvcYuJm1yFvEEdSwh0cFvRPznBaqW5+YD2MMysbJPOltSX7NfUtbtqRaWRsPCWstAMhG
+97Q/HkexhCIQArcE81c9Kx10gzNuB9Ll8CppXLChGTH2RxRd02vwxvRa2lkOofacvek5xEYDYL4
mFdmebRArJFCL4NvhZVsyzQ0nkott+BUeMiBjEnwnEsEEKYB1s8zyaVWBNVt/xt4kctMkzvWLB8q
9URuiYi7VcQPXQxDCQHP4By6LrpRSp2RIomtVTeY6i7kGQEcJmnIaIfZnvtbvRoS2TrqfD4LK4q0
cxZjfxfIkvXQT5JF6PHeFIVur6rGHYebZPJgaKxBOZDqjAlcoro1NaUg+A/5VFzG1aWe4W0hvc8Q
PfUw4JDc6S4WhJDbyXEvQCQ2d6bW+Pe5iWZFgNDbQlRFwQDdMps7dvYTCwjhoesA0cYARSccSASk
27hOo+NM23o7M43LQ+d3ySJK4vpJDcLv4r9a0X4PjM5/DfmuEkwfMLqY5thIFe30aU5sEVMoQ716
GrUpfdC5b3p6mZM6sXKj2sn7nMIElxLF6Q5KlbNT6sHZkfIkv9WpJCSKMPWWEc+GEjdsulLR9fmS
TbA2l5pgGfdF0mBSoMPjw1X3puKvR+UZH/XBQ4ThxpBtynRquBZ1HGAADOr1YYRIu2h6HNeroNf2
WapGi8AIpWdI8rcd38JXI2hPetVpz/AWUtLi1Z+GuklzK7auut+fcid4H/ppVX2U8VjPiogw4ota
ptqj7Jb5g9d+qATti9Ka6qVHcT70fJ6TO3m3qkoXEMpYtDiLV3LPMxbGPwlRWV+Iy0hBECCYitwJ
UZi0b2V0u3ZlNJ3XxGWKBq2Ep+rPraKOMny5HTVC1s4gbVPD20EZ0VcxqeItWXlpK9ohvhM8FY1K
0tvoIk+jSfo56Y0Y1ZhKY6zFgEq0iktRFLZBrsxqwpsc5Yz38aJnULzfGqf0dwP3+ZPHT2Md9wTm
lKRIT26qpCdxxS70qSaZur22966nrG2NxL2Y+vNY0KbvY2u0e2/QOGiQHba9gygMhD75HiX6wioS
tEvqBu63uLyOqQbSHZ/HiG5TNhBraTGWCYAZeg8S4u+7NK1l4tPTpSqB+BJXoqg8nl3Ak/yba1ur
2kNxuNYjc4yWYYKOmZgMxRGlpk/rEK4kSVNVJrcrmxzZhzXYOFmzdOhl8DU5XC3k+lonOCFkkJ48
2U9PRTxYcMRdbe4MavKxY123CPhdW3NNs+ZkWrW5mCgKpJXTU7Uup5GioerAh5lsOVbwNBKcZp5H
0o0HzBCKG1GFypStKg2lJVFVdSijElzNvagGZjDnAak+5I6qnqJEfxDNXYB2a63jIRcO6fBcKaR6
OUJYG9ErGfItTprjGaNs/b5Kx8vSTqw3uy5scvSUmETGY1igK8R5dHpbSoyaYGZI2rHDV+lZdXEm
+fO71ad3yzbMX5JJ6p+v71YsGfFukwqB5gKW/koooSc8LpZ15oGLnsTSL+rok576tVpUPkw0BwiN
6BUdYx9zZxf1WE6/xkqcrkVtSIodt0ooPrGycEL2utACg+CEtls/r4hnL/rKGoAy+cnMRajgmLEV
wjrJNUg/lMhnidGXiZbmg50u7MnXIzgZUhWcwJt5HC26c4T/xR4B+V0j9fazrPLyg9PDOnKcU9FG
j9XUnDrwbMqIdHrdRPZzX2vhjEB8sBe9tRniiTFET54CerrWsdjpO8l+LiGNLdMy7Jdilqp2hCOb
MDw6Uuw8jeFevKQttfIepVcygNNLuWFIIrdMpZWoDtHwdcR3Fg2rKn+oPHchXtKpyY0pI87XTRur
TzqssSiwD3WskfGQZcjFGFkdcMq2Dl1hkHsJFdMFF6rfD0OsIzf0o7uXwDBcp4zjOHATRWLf4NGq
GbBO/Pbe85v2HqMlQocx4FDXo4rkDQYy3fByHaE07mMXavFBjMf1pFppLURLUS2nBacs7rSWmNOV
iTFDU8RZOZqxqpuhvO1T+PZsAIDalxK/VhmRzEYzvVf/3Pht9oqHUwJO0Ju8BnTYtmNtQ/TvwkfD
rL45mpS+Rq4K/MUsvmiqUSxqlAn3RCPNQz4qBR5IjvVbKBVzMbSwyfOpnWzfjTHecIMc8CQxyu5u
zJ32RryeCUkxbs3ixc2BKkpFz2ZMioxdBalykQWm/Qxw4CCG1qH6tbVlOIiqqfCmiOiIvyFzu2Jm
cY7642+IOENd/oYsYU8l/oYS1tBjkBbfgO+2S7eI9GUsR+MacEAyVxH2eBTVtozSuerL6qNeV++9
o+NpH6pypBZrkkbJErYzeRJNCp9kfNLn8iCXR8Dw3aZQomqNbDI6olIQzy10874MQ/sMBFr/3a52
VSyNb3XBbQIR8hBCObNHxy2PFfHMrEFwodPSly4p/BV6WQnyd3GX74nMYRk1XX2qNog8YzOs1zPO
AYwuim6AHYENtFsn5jFWtIXbS8GetJE9i4m7LkR7YatggSA6p3vNyBZZ3WEZ4TXM0JwA4xenty8L
dBvN0nHVUiZ7PcuS97oOFnSqFaEHiicrh0tnW/rKoixbFAmmDjFE9Dqtmu1IIKCiH5KgQglsGZee
cdCJbx7MqRBVP+7M3Yi5pKiJdjFCScgfkfSxUKZOQ6jv09wuw+PIN5Klj+vNTAiww3R9zBH6vw88
AJOVAs5CCKFbY/VoOnZ0Tzrdv7TnsTVrFLX6DbUN2ObtK2rjPMOAv5y9XHfXHtJBK9uP0/uoI8lR
S3L7qnXyDAHo5kVGtWmOjKNyRDoVB7QmDpZ9IVVPpaw8emXUIamDUdaQOs9GiIdKqFjRvsmLDg8Q
bUC1f/BOnDEgY6feGVp5t9fU2jwbU6Gr4BaN7DyEgTkpijUHIJg7+H9gLUs9KjfqyLbiOr6pqmAp
1xzZRJuY1vqg8IegSVaiKjrkoHxDtt7YXodZIKmsKktuIW+a57hwq1u7lWbXASjLsDULh+/XZSrN
Klb1CKlPTBIdTRP08yj2XSgXLCTalDrtMbsOko2otplrLtMgBw0h443jeMazzZFu1zmAAES1GgZ/
gVKNvBZVK8oea9JdJ8hU7j0M9WVVN8ZzPngQ2Jw7pQ/1A6kLJPg9+XdgWPIqLHOONKJNFEGQVns4
V9CWGSuPmbZ0xzLf1G36FSww1HPHVeeKbId33ZAaJ1391hBbgDiDXcUGGTMor1NnVmbRnawH8lwm
O7QQbZcON/+qDaqyEzWkFI2Tk34Tw0VLYCjyhk3rx3XCOJNBRdTSorTaFiJpXX314FBd1uBwAVy7
GL9CfrFnpUNmOiT1r0w3oAC91/trzXUvNXGv6lG5uPa1P9V+zBM3uR8jxTxyTt292pGrnm6AP0Ze
Xm/qmwR3/mKe03ugH71u43VDdIDZGB2MyL1rkqFdI8cSHa7t4urSVvQkzDqQDQy/Nqcld/obUa/G
9nvsAczHn+HgJkZ2EFeiqIoBTRU1bjAQ+6PDVeSg/1DXrWCdyV6yDTt8KC/LXFdoK2lYKOGk3Tet
LwqxFpuC9uaXf/3Xf/7ne//f3lt2yuLBy9J/wVY8ZehpVb/+Yiq//Cu/NG9ef/3FAt3omI5uq5os
QyI1FJP+7y93QeoxWvk/qVz7btjnznc5VA3zt97t4StMR692Xha1/GiA634cIKBxLQ5rxMWc/lY1
I5jiQC++utOW2Z+20cm0oYZm9uAQ+ttGYq+dqm3LAwZ4rRgiCjsp7FlagvctbqSgc9ioYBIQL70w
0o/laGiXIhmVo86tdUtumM8atST9CCo/X0mK19xcx4kOcm4YaGYBksl5QFDUSNdFancHI036g7jS
flxNI1BOSdnGgTv1OZocXFXZ1EGTnfMAKK2rDx9qTipvDN8Zln//yRvO50/e0jXT1G3H0GxL1Wz7
508+MAZwfF5gvZbYuB5MNcmOXSPHR9wtpmvY2xX5jamlWBgDzmTANnqkQ6bivTksHWQDi8o9SCQ3
54kuGwje9NXZCawSCQXaetc0gJPKrQ+r74963pTfi7hscJ/xnwrg+rcB2fAnWX2Ko7p51CBN3UVg
uUWr3dThQXGhGIpqrJBU6TUJ8fxpjgH3YOHFVQl5vzGewFrEs9FK453oTbPow/p9/mF9SZM3XVNC
tHQVXE9dt0aso2oPRJ///oN2tD990KYi8z23dFuB8qXrP3/QjZ3abFi99I2ISIdeDJ+f+IS9xOFD
NZCygNiHWp74jK/dXYYsapWm28s4v2pgCqMjuvX1sdwT1oEPG/GFS8yhwTRzamztCT8sLl1Xny4t
9X1UbphvbcG+q/ByZ4NmlbZo7Xp8qeuboSIePmIQs5QTtdk0iW4/GK5yEv0Jpxwi5moOk9M1jyXy
xrOqtccXt4oeemLMD9wDPi0YAz+4kx0NoOGsj9EtHY3+1FqWv2+6/CBqiAQOp/f29oTPMwp8bZ66
N62G8iMwF23u6tchTK319DJVlfRyPrI/WWchKA8f6RAk7IP+TnaLh6FXFAzeWmJJdj39LZ70xbIW
Q2PIX2XU/9eAhcxL1RyCYwqH9V6zMQkKMiPBMJXZf7XqNL3U0EIQX43/+un2V4nb4fcsH8rA8+tP
1f88ZAn//mea82PMzzP+cwi+l1kFSOBvR63esuNL8lZ9HvTTyrz6+7ubv9QvP1UWaR3Uw7l5K4e7
t6qJ6z9u49PI/9/Of72JVR6G/O3XX17QzyLMijlr8L3+5b1ruu0r8Ds//IimF3jvnf6CX3/5v/FL
Fb38ecbbS1X/+oukqM6/HSAF7EQtfk/mdOvq3qYuxVL/reuyIjuqoToqj5Zf/pUifubzqFH+renT
z4+fIbFtxeBJU8HTocugy5B5CmmET3Qgcvovf/zt74+wy3/aXz/SNIu/5cMzbXo/Ct4PfJEU+G+y
rX16ptlsF4lOy/obNJjfy36A9T4awbFt4njulMr4EoTmTYS67muRAgg2fUU7l2EVbhTLajnIZKgI
d/3Z87m1NeCaF45hZPccF6pzE0yqDDEB3KnwIKLPGhzxVr5HIBiejH5oDPtkWQrCH3XrcCCKZMRu
xWAJhfRGJxQ+wrea2Tkbeo6M3mHMbxDwZyPxo7Cm574NsQH1mkByZlVXJPNrt7gSY8RV21rS3kWG
Z5ovmlNMF0oraZZIuHbs/wvlC1Hpo1GUzRvMgN2gNM3XoezTOeJsnLu8KN5GIHNXnlEH97rcjugt
qe2CxCBgYzkrDxCOioNeu/nazdzHa5NoF8W1rYAtWBWGsxXtEiaV+645S1pGLjEu8n6XTgVGNv1O
VPmmxWunTP7UbquIX3VZjhORGC2KSz3rQbDB4GOhwO42Zdw1a0uMNy6z0rTfpAagc6tEtYOfd3X2
Og9g9yABWYKtvEOMw0CWK2oxMBs8CLOfL90gSXY6qNGNM8MLfFFOGwpz2kaIK+SuogFvgSqEyhgt
REddwB3E9QdFmxDRKTYYxVdoWCrUxtZDPtizv+QAJxJkDh0391Y9GnSW0/RHv5/4bYOF/KGCoEha
wsWzw0Z/UkC1WF2OHhDCCGsQtagoT8MQdMB6SNfurBDMynV64bX6DNKkv8qtxsDOW1KCrW0Xp0tV
bJZMF8p7Ag8DHy1ZAhFv35qm6vIDyVu+EYWE5KVj31pK5twaUwFOaOc3ZFiv7WTr3a2lemfRJArU
K5xbGNXtPEi69zV8hzBg5pHLr9Kw2yMm3O1bzG72I3apC6nn+/WpQwy5tlUBOXaUgLJFboXWrtIQ
skWu7lnUmnFSzBKXn+u+FNPFXRa+fTzpyzQ80q4j2cxjqGa0qrW7NnJ7XriIidy03KnvRCHHNdgh
yTomaVPf4TNbQ34LJnpm+Noq1XGQ/eRFy4lC4MHoPUIC1+YBcKxbKCzjyuyVZOeGXb6zAq8nOuo0
O0h/Uvfo142LZamaSEcfrBUg1kFZI/cZnC5FnEb7NFa2H5qmTskuDMi6HknEH2ODKZj9qva9/z53
6knCyl1geKTPiJciEFUXNod756HlD7oTBbtvad6YUDmubYE77p1Q0g5J09dkzOJmL9vSZZIbhN7G
QhkJNwJV3zvNCCyXc/tUCUKE9S7tl0t/qPT94MDt8uCGXnqQFNT3IWF76Gy+2y8GDdhvWcn+0R68
RCbYcgiBXR+auPCP9dSOVBjtrg3RKR0iQBRiXMNO6dKfVPKrBut+aP16JdW6fAfHcrizAF9zfSk6
NV951WDNiiJSLm2jxd0RrMieHJRy13tJCmU1+nKdVPtgWD4tCrd2Gp157W3hoeEuIv12jK+mrDYH
kQO4NEXYU4Ud7kaiKpIMIn/wY+y13RjSaplIUjvT+E1vkxFF31EnVdCFSE75vZF8RxVZkrCgkmsI
MVKTRAfkwhlgvD8V/nmAEc6zHLmWD/uBvzg3KvLnhyxyrJqqIOmlmIaOo9mnh2xWmUpG5NF4Mx2r
Wdd84vteK9lLGw5QByCa5qpI6kdJVeTmJtHzaFHjnAUfgE+xsaX50KvGrYfI1B14lWwjDyjallOn
aAPjDDOxT/0tEi8GWgfhJtHLyN6kYfgtHg1OMzLR/RHAgso3NIbecs4HvKinmii6dhObTfJeyRES
8MfgVIMjejBqJPVlx2nQf2F4ToAAf4Oy3IiqDD6gmjxOrdDGsyY2UGsb0XDOMbt+HuPi5PlJ+MqJ
/ksUNcpjZgYaAaPIWiKai2kragV5F8onDA6sVRlrwdatWuUAVAhkpyunjwq6zzd+1UerIQ6aeQim
YKuiUYJ6VavfSQ2FZSstGnKWy0EhnKptfExGby9qYphdxVjI5rz0UFn63WXYplGg//tYcp4yu9LR
o0QlyqkD69Gw5Fuz9NpvrhdBxsHN7zSCed01jufO7aTPvrnHzlKahZJU1nyMc7Y/0EaOf/+lUdWf
z7w6XwXLUQxLN4BbaLbzOdpghWqfZBUBcMyO8DcliH2HafV4hh8ShSphpqJ1etLdxcm0kQQd3Kpe
aGGfPMg5wphW2ng3ANn7nVbEfAN+pBPZizqEVyQFhFDrXrKL1/ygaLtWxbRr23Xup45r/vE6+NrG
DlPF14VkcqCmixyWxyHXI2mjGLa7ilq9PaErY898XdK/DFZz72hE1EsAsHmled8bP1FwZvQQq8ey
WdsaVqVtO7AraNtOdZ8tAtqnU+vlUrSatYHDpx/sL8OngaLdUbseBmcDpCU0w3WhytUmx6X+1iED
QwYSPTI7q28HJXPfAildKUA/NwkIWbTpOvkYq8246EIwJVWbUK2TESGf6bKPwbPnZrQV40TT4JrZ
wkgApPGVT3g0GN/6InL2tcZvDZNwf1FlLWH8UMbEMKKA1iTTxq6AZE501lopAtDrJ0iOWBj1TG1i
nC4V0jqxOTSLqijgPJNDD4cv1ybQxcnBmnCgfORztezUNa9CgjpHnjIqcyjeprkTha4ViPjE4Cdw
lLUubdde0VYFDRIZf9XdlJGKSrcP9PrHguKqVj1wFGalvRBbLvem473pca8cUdsxnqzYARbrBQ8K
rKN7HwvmJDSku1xGDzt3NG+m1L7yzbT0tevZ6rM1AjXGmzbeYOsi3/Nw+S4GqBHypgYGtag7FRt9
QH87J33zXDb2Ss875ZvjeiHhb1w7zcjOkdpOx7noiFceaureqCao1mrmLHMh1gqXTZA7aMWDMN10
1WToN+FlsBc7wZWSwdkBjlEyCbisRaRIdIqilcrTUCryQdSuI9BsZvo068caYoSapu5ljTr04Mqo
iYqJWQFOyo5ce3u5DEEgbSXNpvXDZX8auwHoXaP5CxKV0hOAc3zXZN1Ya74tPcmalrJV5Wkges2y
n0Nhle6xPJfuOrT3jWlUi+Lh6p9uWz+fJy2ZB52BgK8tG4pjcq79OYDk+lGPZGicvkWq054yFYG7
LnSrb3mE6GFUQrJGsTJISsQ1vXYf1hay4U2mb+tQ2qNRMSazQAN94CInvRRPNzuKtS1ugPE2aFEV
w2uzG5ajhcMCnMVu8fdvXwQSryFenbevQfYhzmsQ/rL5K35++0OcFM5o9u6r1IWHAnGppx4GfhPb
2pdKy5tN2nk27qma/iWUObG2bcGBggPzQ5Elm9FFK0eztWAdZJq9EFW3yV5j9CxOGsrzZ4KY95fZ
eWot9drHaWJau3CycyUf9AB2Xfdb0I8VkbS82sklsmYw1bi81Gvr/SoyijyZFMKqXU1ycZENuOll
WRa2tz7Z1wr/3puwgZbt6s0msg0k6fs2snfQlBDemgpw/WTWxWUXQofA+kC5aSd/WvH0010PN7/a
/qJPbri9mvUwsPPynt/QqxhQ8uueBMXIA49A9tysjJZV71RfY8Oe6YETvaAlGS0B1SG/Ndbq4+jg
/IqsiLaQp6D5taoPCGeGmnSfWLp3CBX4r+JKFH7OcdO27QZo3U8dwUhS4O//+80pvPnpv58zrybz
5NFgrYv+DxF+Ba9p2elD87Wt7NI8GgE0wdYsD30i31YIGd4h7EgBXR3xTtUHpUpVdMRSvQihSF2G
eVXnbnyPxIbZIZBEygjV1Fq1z6EUuecI3UV8YpKndoLQ6xNIf1DyaGV4iGO0cWbhCYw24SyCX7MS
M8TA0fOeub8aOzFDtJs3zrSqaEg93RaripqYIVbFw0OdXVfxhxIms1EEKzEOTZBt4VVLTSuMrRIB
kIC/MF1OhbgSRUdSdtuZ7P9vxGUTjnO51Ix1E0XpP0T7AR7/6b+BwJeuEHUlnqERPvv5V6gGaRzl
gaG+xjnEz4DE/m1SxneOHcRbK/eiW1G0gxJNFDJEbXMkL0SbGCuuytrSFp3itLNPHT10xE3rD18+
taMlHx3z7v5TczS9uuqF+zob/N11fTEMKSkN5qcmXV5dtF0KrY0WQG6ly6tfOyq0gdZqnfDT+fGH
iKu0wpDF43xzbb++mKSgD5cq0k50inbQxckWGcQYAnvRsvXHRmgUnlGX+udLMcA1FWS9Pl9+mOYD
NsQx4vNiUx3CtjQ3c8mZN2VvHUw5tg/iykLlRG/6gxE2UOm8e80rgRVnFdTxDl6V4WOSfqNmvr0X
PSZhyL2oDsSnlnUXTDwwbKQcye8eK1V5Hp3KuyMC1R+tzJqAo6P8FZVodDKQqN+Pnp0+5LG6E+0c
psNlV9vYDPuB8lU17wa1Lb+YRKk2QP2kuRj1F6sqWHJeQuQ/Rcg/JghVc8pD/Xz/cEBmI8RlqFOu
UBwEP9w/wiyDBtuqyStBD/6HTbeHidqo9iHqymXtwgsXtSwkUzv3VRyfiLjWM9H4oacL15gpFwfR
VIOwkee6aqOdi1rw/Dq4Hz3nMqbKEVSCi4T8CIw0ueO+pWL8FSh9fURyHyl17BZuTcsCmJQ6Z9GU
1mm11Q2cT/XUts/qVOSjWS6TEPSMaBPjotpu8CifdOinIR0IsITn8cYuU2OXKp2xE1fXQrSZvp8u
uUVPJELGWSo5tMvlX8370A1FdVhLaCGMgat/Xv9/fbnrqxcVj8TBRFvhz+/MqWtrG/MZ7Ua5n4QP
UwnhO66CoHpqIwPrmZ/bUWt5HyHGaiU7YCcDae01xJGv8z+N63QvRy8QvZpPHYjRuwhBTavCDG/m
gPkG0Cc/GsWKJiGyNTLCR78x9J0LvGhHiCrcjc7Oq1DeQeeDdtFpQw9A4kcLjMu46wyib2fXlYfV
tek6Tazp66vAvSe6K+9t3stCluruqVaNr9oU+o56E5fFVH8x2xC1TsMvVi6Ry1PvxYvStIvfcBpC
tnjAGMlqCguDFMuAqO6aXx0CNeLYb8YIi0u+HN/3ahetrSKs16iBzjtAKbeqO65z28qfpKrybvO4
/pq4WfEUQvfcN7hpEXOlinXtBNos1dllLIITq7IZw0U09XblRrL2SZBhO5823Unrw3IzyOYIV1AK
7klKwqi3YutVRq3b7isi6gopCSkY7+xitDdtiMpAGWnTE70Z73LdQucthGUo2oywGk9DYF8miCaC
/c0S88Fm7nnheCdWcj0Noa7MP4gRbZ/xBxLiAiJfIMTvhESJhxJx+8sdrzf6FkYFUaBBKTjKc6cU
hei93hmvHRHPFkMlLn1t6sQi1xvq9ZWubWI0CqDvy7trBVIOj3Bo/jzHawe5D/Fcv9SnnkExyGko
7uHadH38/9VuQIy7bg4+LXedy0eAArao60rn/8NmQfsZlMGO3UAr31AMzSJxzd79044dgIOE0rWl
ffc0aWfihmXf5EHUrqPEztGVmupO4PvY2OjINoZ1tr402oWdH/qxXCBXFNnIMmr+aZRHE7QjsREx
Be8yZD9RaJtxdg5vCz2BfcWOHByoGd6KNlGYsWOuKsBc2GHQYUwFfq/eityzCw7m7zep2rT7+ekh
Y3C4AhpuyhDCyCx+AkMgYVWVThhV3/USDqkZ5Ps4d9VlU4RvPfAiGZWMKt9fLj3nuc4la8uzQf6O
GdJDxnPrSfE1GfSg4ewqx6oObOl1uKbZZFxY+DurUcwbtTLbw9hrzoOZqEskH+wvQOjTdWsh291b
vvMFxO5L7lbmKc68+Ow53lfC+ue//1unHOjnv1XBl8Cy2Q7Kivk5coqVBzLbqpx+N0M0zwAFm3fY
x8Nk9s2TqMky6popkQv4BEORzhIzO3sK/7WiN+nMchvDTb1xgTwsIbn6s8gd3V0/4PkrrpD+v23l
kUDU1E7GE7y8uBSFMVRzcxzkbecZLkkJ090WUlvuEB+VV21W17d+0LPJIArxYPvFZPOS6zcAkf2Z
X9kSr2sE3t4zKYikSjtxJdpGXQ03jeWurk3XYWIsYnYevg/TXKziWCsI2qM3BMUj206U9uwgXY5h
IT2hDAy9THerrajqmvIsSY5xK2qyOi/6sX5yelk7NcV4Zgca/gNsRPmcRuZXiFyryYZIZjevKp+D
la6kyD2sDgkDECNfNan0mxa36VkUmCTGJGjCE2/TIawTJPAx5XTdDGZ6hjeDDjfY3tsIUIMjFSjj
1+inn5C8aAOMWskqvxid5N7+P77Oa8lx5diiX4QIePNK75rsZvt5QYyFdwWPr78LxdHwaK6kByFQ
BuDRNAlUZe5cW95Lm+/qmi2pBFOc759hRfxNXZaY8n6yX4kENM581ST69ARGu+XP73vH1re0YxE3
E0gMW7+mcRYuo77rv/aNtqMQAS0vNLE8td2veo9SLrC84HmMp2bTQZA7qglAhk4Id2XaCIzuKaKp
4j/V0JJ/poiEffWQNJ1kimj0KMhMteo/XhS1DZ53ERc48wXyvoo7tA/zpzQhAv9liaj9H59gKRUG
xH2/LKsCyGVWtQ8iEucoUZur7OJHMWL1aSRr2dQ6rwA0nyLpWVWjYwPVAG2VlMVjb0Te02DAo+FX
9SHsetq0A+/73G/tjypsH7rOi5+HLEwvoqdaB1qC/dFlQ7Q2RxdrRh8cEKVZ0YrIXXE0QZTZTa88
3A+wT383RTO8+klHjP051DvjSBz790H3TeOYtpaHB0dQm/vUSleyT04Zm8w4hnWobROVWIGIi/Zd
/47a0niHIzI+ZBVMe9lUgMNshDHaG1tQVCVYEiz6Lg/Ov68pgsq8akFob8MebIFrVCamW276vbYf
JrVUv0RZsehtBZG+aItneyS8ocb5l2q0xpUVKebB6ZvxFfHDLiPn8sUg+7JWjCSjyDeKPmJkCHI+
dUEOv87SZEnJ5Z61mC/+zA2eoQRy2+X/flBqmq7+/SbkV+dY8h3oudRc/735sIK+FFkrim9uzR7O
KF0bfiqHagqxC8nUeCP7KBsH7SNUWOA4X5zu80K37I9wG05VbzRHl+APWKpB2wZj673jfrSOoRR/
jb2sXqH+D05mARfUGPN9oOjiMbdsXki5vXfCqH6UXY0Zg/a1arB+f/rkAAXx/IDT7gEsunisBC4u
Iiu0jaWCRGA5i+yCdEFPrbprknhGRyKbQVAiNLcF7m+3U9lr2zXVOP+YIE/LkpxPHA8Q37hRMx9u
s+erPSGo7fATWHCmQqBU8ctncwijXY3H0o4QsHoNkFmCY3KQ38fOuInrIjzJg8/E01jmFZxFM1/d
++SZO4/+1z4j6ZOjb7/cZ8mp5MhG3A86bxWWVKgXJU7wilKpQGZTmOOgjPS9Ne+9/HnzZpewEHwN
icrcNTppcVFgoRpzS3bVXZ4eSEykiBD9+FGHY/eCweJihl58UpMe7MzAqDZtaY+fYRQedRaQL36a
mKT9DMyy52n8YaxF7ibRuc9949oJ8yr7UcNA3BydYC+bOnu6eMo+rZg6o6LFHKNIjrFV14tuDMOX
Zj5gFjyg7nm+9YSZAX1yKA+hLSh4zrPyGFowqIZW8CfggGJuWqRhHx8mzcbyMgzUg4ghY8tRmDao
G9Sx3CuuZq1w6Y7OyFTEoUbft23ypL3qk+ot2KL733o8EaLG9H/aeGORkhbvfQ0vV50vqkLcD21M
hzZpAF1goYuEraE8dXJ2ibeDQh4eEAVtQ/VBkMTQCIlhVwbVJaZLFsrbBQDI1G0J3HbhKtlO5nZy
SvpIH8A3kYkfNcv7PQKYg4sq551FRIp5lpc++FiYPxPCPedz6CLwc2udNMoA5NSND9ZsbY4fgHfS
LABSc0uan8szF3dYjAzts5tGZCXcYZNg+AT4d37wuhGK7UaPPuVz18p97/eAbGfTsJrGUj/+9XyO
LOPatxA4sjgqeUfhURp6RQ+/Jy5WgdCj19Qj0dskWfiJhP+Hk6jl9wEkZ4f75OxH/aQksw9rQsOm
hu8sD25lZ6fYt9eq01nGbUBRLAxic+0jwq9rfxtQWjhUZYWJUu6pJ/yZObiZdpJNt0knJOJzW4DH
2uE+gyh/njd33UZlm58HVI35IOfxFXuUtxrq9BKJtFhpYYx9Rqx2z/KgsdBH9nW1CzJQflylq96G
QCjHgiIsHkqte5UtnK7hwYn4m5WGcM2xet+UrgUmdD54VVyvXGQo63tfC3bogkkoJKXaPt37ncSZ
d63dTz5JuehqxZ6TZ/ms57TwTJ075WQ17+K9iPNzAkBpjxAk/RgNb9dYGbkvgsroUONvsjuOzGSb
AG/fyCaMo5mGEEYXO/fdF69RQIlwdeM6xYEserLCkjf9SEC1Lsck6jeuFrDRtfERKpTSI5bKgyAf
Ru+xzDMkZZonvvrJXBuLLvgJ7ROyBQPo1Qh2bGOOXYRsWmmO8pDoNhT0e3tQcBcI+ipYdfOcTA4H
cdkecdJsjhp0zH2b6kD+YgUKFUYCy5oCth8UCzlDM3wnxzvgjBa1lyKubTKrLe+wJHXw8Rme5MxI
B1CEocGrpY0AUFM/PXgYJ/z7vQIXnAzOpY/YcmjHPtUcLA3nU3NIjArOJ6eDGW3Lsg32Ksroo919
pyaKakjP7vZOYFevFZWaKzvtoxknJii2jmYP2MTesGwVr8Xo8g8Z1jjWzKNe1vPe9y11JUcdVyT7
Gp/TpWxS5KYeTA3vPdkMoYicWlAUtyZlJNhZmPY1mDDnNvMu/Ol5qLP8HhghdfQnciFU4/lYSka4
7j1PdY2pia/5fOe74kBdYrDrtaXeAvZPnDMVFmiUvUJ/wfwZWbxTjghX1WMrDOVLAvaflFjwYkO7
fZyMkfJ/NYZ6oCSfvl1nD7oShy+FihMorugBIEEz35OCHY+FxRtmzKBGcdDI993OZLPVnOwEnun3
qOxTAP6vNSsn+AWlCfZlvFaRdx7lgch3czTxFAHu6NoktDJX2SrCbHcGAYOLPBReFu27vPl675Jn
kyK0jRlR7K1QUwdzw8C2XvcuCHGSl8aJAGTN/cHcH6vKRUnG56ETBkVKBvvdIAGFDQX+TEC5OMsz
1RHFOcXJ7jY6zk3ZJ0e9FClM74vpw5zV5vqoWmfDHuoHLB+8pVLW1bdOKPiI29nnGLRiU2O2vqcM
W38uDWr4J1bAyEV3odeIczHG4izPdOJ9KzbZ9pJY2exE7DIsR1x4Ucs6sASPY/ruA/LisbaqhUFF
71YOyL7bHSw9enZYom1NSJIerzEUutEFfR0568qdzXBojnXQ35o+ofqFrZSnXgz+oZjEeGzKviIi
5CSPEI96ItAq/+lslxd2O7SPdePEwJFh8Ms6kNy1KmKSGRVYc1nIvakIu9/4Y1Kesq++W/AlrvDM
U/Ui+uwMc8CTGEUxFuU2xXaNeSwoXj167RhtU1BYT8g1jOVUAbM2o7DY8stNL4BA3/KIShOq1tKL
7KJEJ72kUAHwrYwFxkykwvlnYTgLk2pNrQP/sKJ6cEs7vOJGPm0bG8Qbkub2MwSrkU12+6JFnXMq
1RSscVZ1nw12uosBsf5DpNvTc6ObD17mtp96XmQYTumIR+bL0e/Ads7jpwq8i0zcE6BwDzJZLw9O
mHu3phwoZIb/PsdM/XCVU3SrKa35rJsxdJqueU/5fR4z5FZL3wyb99joy00fUmIpR/nbgcmueuck
R1XI+rmRuS8mULzHvELXhz3GA2bgMVKswsfirY4fCpv89dySXfKQ55/jYBsXbEz8x0nxyn2Seo8w
6aNVRWHN3q/q+k3PLHPRZMI5ymaqD18bvAbPspX7+k5VKzBG81RXWQfO0D6rAAiWcVWtjNKGmjP2
NogZt+wW1Xwq2/IQ9YO/gPCVru8T5cBfzdYpDLRhEG3/3O9+k7/6/tM9m4ocqNq3IeuQ1Lq0ehDt
DAH+OiKwkqwhsLjLyARtrSbvo90ClOv4WZlGhMknTI8qSpXP2gOxOBlGcMV/xd50vQrtKi2JvGNe
vdFGNdn5A3HuQcuzo1WSjhc8Rb4EFnT4QClfZH8URr/7cy29wADyr3r3tcki8HoDYbeyHMS3xqrO
IIODN8uvWazn7MHq0R3fBPEHOQEzxfnpbw6XaIy1kz21+KBFQf0tx4NtQJv2BXQJzk+xWxw06m+v
9hADzJjv7cbxj0CHqjIEtbE3WwfLd77jnxN+xHKCAaxoOTRTSTLSdM6lgag6n6/sU3MXFhGU146c
kRKjBZcqcHmQ+m8pFZdn94G/5v3VlJOrCECeaw/B6n4refbX/e6fobOgR5k3lavIBk5uFeOwo5aw
+XTFpuja5As1l0hgU/5MseYmXwjyLDvfGYmFGhMajqpay2lZ0Zw8gigvvp1Gh9ygRjtqRnEcekcc
IxVU/b3ZzX2Jq7QscOZT2b5N/HPJva8sBjycE4EP6H+YHFKFshMWTntaUeCmYPAt0D3tpa3j72Fp
5Q/m3BKjay3xlZ52jeIb/yr/Kxp40DKgxD+PtbJsfEHuYSh3iI5VZIe3IJPrEXmL6+j9FkG6X3Br
A1k/1vNk7CEAo/VWeICqsCTDB8I+0qffZ3OfYsbVLxOmNSII72TYDtuS+SCb90MRIHxvtJ/3nr9m
TeZgLcF39Mjc2gXEifqazNq4ES0Rcr6mPcim1igmi0t8nL0+z19snJzRXSmf+GdD3DMmbxkVqfag
aIm6wnoTAgaUSInTGQcHx4Wgf8sDivlMgXlSnDkglKJKXeFDhCiyzJSD7mQotH0sUOFYKhfb7H4f
BgAJi55dy9bW0uBRDjRK31xUDMTmWWNs+g5GIKLfELQ7YNtBvW8A5xcU+U+tOZShl/7qovBnpLpk
t5SEXUE4TQ8hybiDmHrp3FtekSbCGeUF/S0dUmZwEWukGfZof6i1OVt6WOOltRGSG4O51iKxCX2v
XoXAT75V3UYqnqMKE4who6jMnlV9GmU5I55KT6aS9gsgRfq3ZlIuYZP4rzjFmluLiucdOXTxarr+
tc7t8svgWK+TmhVXJ+nyq+pgA8T2Nt3KphxQRL3LqMk4yy7FycjekwhsDIw4WnQPGn7ZSf0ucDF7
BZXfbAwvGA4qsNELW8MB8i7OIWZxdKek+pF1FUlqT0ueUl+pwAZG9RaOQPYSNrBk5RS81rcAfXHq
7Ut7hcusf5o83T31vO5WbTc1n1aX7eTnEhDni8oa9Vpawl7Xud+fB3v6fSiQdx2zANLNn37PHWKC
STEKfwjDCYZr/5p8nzP2pAuKUfMXbWJB8FXjbTzAIWSph13HEOI6J5tuPXMX+D8hm5OGlX3sp9NB
Nq3EUBddrXpHgmnhm9WgbwAgIR7kaNT4HwSknTOP0uiNbfC5HJz28XYjEu1BFiRXeaFm2Au/b7Kn
dhyWt/d2RgqrT7CIlS9t2df2MVlTYYNe4D1+f70jkpttSLvGDvZs+OLmaoo23CLX/Ko1HfJR/CSq
fZFO3xEOT7tWrbNLUfFDAXNF8nXUZreI2vsxkmTW8bdk7QZTvCWS/CXKrXwJIaO9+v68EVSQ2tp+
nx89ghfbUsubJ6LqKnDFJF7hN+SvbH9Ey1OhtS49K77Kg9emexUl1PnWimritLayt6c0uU1wFWva
GjE2aU5TQKHF4NJKhgd58PFhGhfydPQ+uineTJBe3grfCY99TVGZmUzeW6SP3kbPnXCjz00PwPiS
r5e3l6PCSH+Uueme5aVWCsBEJVxG4KO8gpS7TcLqRT+VBrQKeU0R2Okuz3J8FJtg7ZssTabeFKe+
GD1tM5ZOtR54Oi0M/N40doVRfVKhtWcrOVR4hbaQ8w35J8jGUlvhB6Av6xl1qrVud4iN7Em2JND0
3/tVfWapyj49TXs5VwJRZZekov65xx2UOkRjfyJU9VqomB7NmyGyWPq6a8mhOzoUvGFKb/2ZOgCr
gOO19+b+f58v+ztRFC8iYMthG/6x7VpU5POZnkGr0lNqdWC9AMQYlWlXVBMPpj+LToiyxmnqq6Ps
ch3Xe5RfWeEfGjJ8+6qEEkl6pX//r8s7OQCp9GdZA2S+T5Nn96Vgm/QasWegQrX9QdCk/yQC3u18
0B1rZ26GEdQCcP7PQxrrD0FNqkf2G4nHF1tMvNtUO3/pWOcL9huBbrwqYRZR5GZSXZJhpJroyhcB
Bv0J297kHHmCjcDcb7ss5NialwS0vG6tY3h96PFcOvDVI9D9p26j1px0if1ws5NCV9YbyqNPnb9s
ydqPMlbFZur1AYILxR+Zg4X6FLf1GnOFNWIUEI4zKBFiYrmyPIGz0UxKJGiuAoHC6DooISXKKX8u
GJBzslWOkWh6avYy6PV60p3oSZ9bCSySZZHFL7HSw1OunUNnwxjAQ2Xwz9jk+ZQZZY+DpRcHdA64
q6bNEWueBeuH5mGc5XjyoM8br8RyPvy+q/eyK543aOF8wNAkX6L4xFNGkMJTJh+XTCUYvVVetBqm
ssPDrSnjh2ZSPkSlrR9kS0w6D1TXhYVQ+VsWQf6zPCDpfDcGu6KswPOfp0TDwsY0nLWYm63PisUs
lS9m0jhA0jFNYnU1Psq5ReR54GRa5XY3A1D5YXJiWJJRpTwbeqc/T9+HXsVSHBcXFXR51B2Gprc2
noAAbMZvMFDNX1BeXzXPaj6CsAxWTm7/sKMaKHKcsb2OkoYkhmmfcfGtn0RuiictbG9ded6xH59n
NEPjnOWgnDZ3uT5+Ou5Y7tgBIqGjHNg9OdgPi1WkAVoVaoGDY4C1pT4LPeTwbWalTdNqMIx6+Y8r
5SQrCH4kPa51A2G1q6iNp8w0x49JZatP+KjbyCb1Al9SHl6PNY6Ichbkl0fHbZCdR2wU5wNrGr6M
U4dw+E9fHuThngxpRRljY8LUTadFp6LtHWKWpX0dHX0sQVAe05QH7CNz0kppsaiKkqWw7MQBK4RM
N09K0ODYS3kqr2w25DfLHVjTaofnXn0NqpD6W9PpfiCN4kTvvqkp7jNsn+sLjJ3+EGi8nvzeRlrY
KV9ITXQ/9Fg/+In2lKWqesiCrA22bWeRQsfsHANNEVK5arKg6trpETxQv5Ywj44Khgxb80eJ+Rho
JXNLjvVU3MgxdWY0zmOlSLTb2P+/To5JcMif60wPZgSg8HBZw09fGkNORm302z0q837La6B8Lgyv
XhSznMnGHAlewSK2ofJmkfmtRxeFDW+mPyqTKI59UhVrDT3Ml4q1WTkZ39pg/pMDViGXGyXYEnf6
Ug5oBjab4PG+iJ4fjahD4xBZDV/QyuFVON87jfvLAJz+LdQIm+i9Vuy0JlFOiJhwMglM6xDDpz/U
aff7DIPsHb6E4c4osln4M0+5j8qz+2WhWarUk/nxmeX6YqgM+yNw9HFbJgnO1l7qfwx49Ia5mX3l
NdWsdS1LDjaP5xf+mR5tHnwLUEIpAFDcTn3AlGsoQOoGnmT3ouDLSeQcRyc52qk19YiEI4zc8bHY
cOtl3xoJrhtZ90KdPIFg1ZyO9zvVDnr1Yr4x8xeUp4mj8JP2lHmescR/A0Nj2awd/vjzoXPBuy7k
6W3i3InL35vGN2kr++8HXPeeUNtRal+KNx779S8QW5DdneQHS95u0UVe+lLasMNw+oMONkTq0Yzi
eFkqwzkRzvDUOdn4NKSCJRFCAdklD9ZQLXUQHBfZIoI9PN1G5QUhZEIEL83yfg/h8fhOqwGbOW4r
DxGeIUcvFG+ylfEoOWtlj0hoLgVGoO4cu7lcuJkP92amBO+R2kRbbG+pKJYD6PrVZmPO1cOyLQ91
4icUK1VLeYO/7/qPdhwF10o3XQrSrWynISJeaY6ivpn67IvRaPgBB4321mkVxDtvsDCUxkhknIPr
gY5SCS4azg55mL2Gjjdt8b7RViG42tc4r/S9HYp6OfZq+tpZSXjCw1XggTk3Q6qUdK94la1KQb3r
VaJZTl5SHUVsYHo+n90PSuSSIpHtmFyWe5sJsLM6xg2Q4qhstbWttC++Z2WLDNvJV6xh8aUfXCxp
52ZsW+nMGLcWlZoNr0UIisE3TepB51EH4OCpA6a/SG2rf+0j13oAKfE9n1s54Y5zHI9vcgw3cOPi
ReWjvDAJMJfE1fcox1IzwhfIUXBq4KZFWTpXP4A0MN/Fy3njNflPOTSYYfKq8TQK4mhcxjh/O5n5
IuflY7uIBRFR+dlOj1FLPLirsK1hNLR2/ur34x5guvNItUDxOoXNu1p49VmOuTEyYD0ekpMc5Gee
4ach4oMcVZyoWJmsqHeyWXTECfJhUDdmjOebKN1j7pfRQ/nvh3FcdWqvnWT31IqSCLWJk69sxxr1
UyAcVm2A/eBK9sEbYM7UTNMu1cXT76a8UI7Lq+M2Vjd+aGLEXcJnKO1ePbAcIObEKxtJj5WCvIEF
AyoIx87GNzz+VHNnX+F7sLhNciOU1OpEcLHX8S/7c5iGQH3QYzM9oPDDEpCWHJT9yUj8mzpwT2xx
tcQ/aR7ONarYF/dJxM+jdS3aeUGj/OpK1G2kfFHq9lqyKgY7PclDCBD81N20j/IIoSi7DYHFvWKS
PfM4/syRp9j7ZSeHf+zCGYdLMvuZ6xE8+8qM67eo4u0+eFZAPIam0KvrlKjxo2zB8FxNRjc+s3ph
q1GckqAC1SAqnOZ0EuTRpBjzE8t8Cqtk3IxRFqxiL8YYlaVOvjK6osA/ke/cMnPItAcqebNbWxPe
Jczc6ZSZuvkk7+OWvMBz4xGDdvOpiKPmbI249cwfIbsouJoOY9L8kl23/imFWRJiMCb/I2RfByl+
5XZBuw47rdhoXo+n2OwtkUxBfQkmqkVN33ho5s2ZmA+yXwFBEWqq8SCnmlXf4wXt/O67T5NX/Zkr
+zN4vSdN53sv6YY+7taKVqgfA9jR3dB6zSamtu/L3A9xfvpwxdTsLLVqN54JMp+FSngyq7hfNlVl
btus664jBtbXUNuFbmM+yZ5cNfQdcU4FA1vPT5dxruK46Fr1Xgmc7moi4nvU2P/fRhEEUXwUhd5S
XhxmyU/QjuHKbqGztkO1H/JMfzLaNKGw0KZwhQeFlkXua/hVdtaR2z4LwMHygnwgXFGAhpVjNuv9
i6eM73IsIFz7oGOyuGibSL+6nfUWTOKH7hfdS1wF9nNpb2oFl9Ult3tVPOyazHnMTmsH9/Wi2cmp
nWtMW2AlNQ8LRjMs305/7qOPtbxPnLBexYGLCnVNv0hKvMTKl7nxrMW98SBbgdoQC2qGfi2x8l40
AzuZLweLeXel1tbf84nfwjGdB31jEmfMyi9OFiJaSjH6ndzBPdillSzKvjSvvKTMK7gCC3t6r9jj
r2ldc00PLmMZ7eSgnBZqg7mqA8Lx96us/rmgWO1JXqOXRrudktFa3i8aNHF1fT1+kNf4SuEe3PmD
zfkz//pg2Qzi+JSI6NW2O+0iLFGv1CT038Cl/PKEMf0MjRdc5PGiAdf6pLn69NlEQYtaxUB8xGtm
g2PJdEwKn8CawiaoQCH5FDljs+wd13rzMTfCBBv8w5A91/NBBFgmegoKmRyfh2fPZSGhR9ZJtuQM
p6qB93lms5dXeV0Wn8TofXNMxyq4Lc5zqJJblFpOv6caGKe9JEzOnTvo+8zpLigiBnUh5DHCJ+xB
Uz/ljFsXpZfJWbYrskwo49SjNnfJfntic5LH1bBSi7a7FEbNFiRNqs+pNsSqUrXxgDe1/96LFzfT
y8+pV/1d3zXt2oqSihhkSlEMtpc8QhV1WXlleS3mgwlOHcZ6WO5ln6FpBHzZBuGpdaUAsLj6BGFR
dxTdQo7JWSWgBwozqger74yLMR+sHLupHseIjeyrtcS4AJMwLk7oPLFx0Q/3rspozXOkPek164KF
vLxEKs4PPlvyi6ak5scEiPAkD4rrEeqSp0WHkfOiwIxplbE7Wt4n1UP7ezr5XosV6L+aYdDuBzKz
e5wFvvPc+DkA6yHuOU0nzQ8jfsFF90zBr0M6X/W/5raz1XRD+WV13kYJ1OrbaNvGImsy63kME289
KY59io1aO0TwlGZZdfAEcuEQWwE6LWtlwKz+DNPM3WixNWy1uamQvIOSNBNHfWcfd1qwLhKS7AX2
oIt08o2dlSrGuxfkr5QYWo/6kMcvGJdtZHedhPFRCfMBD2FmBQaekVmXmf/zIqPEq9uaBOotgtOl
hrdlaOmrsmkMfg1jcAly7CIbo/xgX/lpqqhqOlxCr1Xln2S30KhLGIWo122UVh85APFFOfQ2CeYh
eiMTc7t60HXCiE7WPqYuHjgkYz4JxUDwQCe0SYGlAigNH/0eTZ7CYxTbbsj8sh/ajYY5uD4HN4Pw
s5o2fWyVH2Gu2Sw0IKyHGGmxdTEB+mbFSfUJoHTsGB86TY+WypzdFj0hoLEzYhxqRfLC6+Uo09y4
PnabyW2srUyOU9+27MnyvDWo3kH9Cbxb52w4DpA1dW8iv5iQPJ7G0fqQt62KJFuDQELKNH9Ku3Zb
v/qsU3hUjt3E2P3Q200+/4t6Yp91zRN1gio833QqMWy1UAfs6/Gb1an4uWvG+BwnobEryU1iO6e7
4S6n5uk0WeQRkrbxttA6Tcoamq45Nx0lDEPcHwmu4i/9u6+IHpogXRTzDMvsug3r4WSv2KNyFCXu
mnWfeS9RNSoXy0tPspUY5vQyM0/mIbfr22NRwGYmQEE1ESV6p0KQp8dsKLj6mqnODtXhR+Z638vO
Un74fr0kWYFBcMNCx+3F+B3OSAqOorfeYMdEs8CoQpqLQyV+meJ5UoYRlFYFcmJudlQmP3pquBrx
SiK8baDWzClYWIeG759L3QUvjrSKB/k1GnoawKZXiQHkQI4pYTk8hGZFkSaDYZ0wI9F+YL6QnBJK
CjZ8LkmtBGfEsmN/MVWZeSlbVbuJwPSh+pWrYwY/gKSawwJ3JcVhWjdscjb975qoy51hWmjeBsP+
FAUh17r+yq94WMMRhr6ZJr90Pxypi6lSEC7wjla1MfIETkBua4NzkAfKNxBkylMmclqMtnOo5sPf
4/+Yer/eaNru9/WyU15+GxbYtwdVrj+5LXGjoUy6r46KLMRRixlM4FawJRBqh5fIU8KvepDri6oz
vRdRUfGNEka9EB7Xth4VsxDYRH1U4hpbMNVOD1DZ/SeQU9029EJWzEODRdvc17e5suS7bGy6XCUw
nHZ8D1P4O3k5VdsWyfPHKOyvLoSlR0EJw3OeGduQBwS71XZaJpONEpnnno3lCEEiVAztydfr3n0Y
S2QMXtivrJEEZI7249ogktipoV7s0N0o17DnN1Sybno1EkjYmlFjUUkd6vtUDsNCty0Yv3NT8ZRF
5RbRK8gf59HqnKvsBvfs7ZMyC1f4A+AQ5JDG0X2j28lRaK2/KMv1znJQdslmU/RHk4r/12Hop53X
J+7a7FsNPrP20Ha+9YyRVvDghPVLMrjOolC7eBY58OG6Fm/aYvDW+txEYyd2ws8TilFpUpigHBSf
TDiAq+jVwDbyjBXZZ6NYn3kRvqvWaL3UdY6ZupcV65p/gBcDL3iAMSJcdrVivbgkJ85mGb+mfQ0D
uemHjSKMU2sBnelmhWcOoAaBb5wcx1kkCk0q2E8w5FEPMCrnxQ0+jSwAn2SrH3V4ELif4d/gPSES
Lg/o7OzHECkA39t6+K61FduLPPvi45O+Zm3P8kZ31XNbWvpSziihyilF/L0harWssaI6+xOqDkc4
OgB5sE11ix2vMp3tKjr5os4/nFgLUYsl7cEy/OyjN91lz2votXXs7tyXITkE/iE+utTy16xE9a0h
RqjCAfERoF8YQWpIXIouXKcVX/NIp8wNiqmCa5/RH4aS1wy/f+tFD7RgYVRl+WSmYbzLDEV58Hrt
90FNqys+Nzl+RP/qb1BepubQ7Me816lAGIZPZcIWEI3zLz9LMD1T0+95RETPFoidqLpMNl3LPlEd
1P5oT3ywqmf2tcESaqEDbvnmlPom1q3xFx5ceGP36pdaL8RSheN6sqwYk/gENC/eqOItMvL4AJpn
XMqmCG17i2aFLN08qicQOcLMtzbo08Qbidti5WiOuxvnUVsnYGSbFcGdeZTFEHXLDX8JheDE26Rr
8M/K5EneqWypQSjq/gWZzvgyGsWseOMDDD3f+WVhX9ph+Iqgq/3lu3tTbeqfJIMxD0+08tWmnGZd
j+BhM43gvhVm+RazEf9JRS65HEOr+Jq4YkeNXvMrq6x9T6DlSxwGYplHYnpK9IiibiVrDpiHjg+m
irUG4Hj91ZhTtS7Fqj/tdsn6r/nFI+BHZmPf2aQphi25V/CNoyY+pfh2O0BueLQg+i712NlYNf+O
yPi7g5K/IBrVon3lNOIIraYmpjU6MSkSIPVHeZBD96atR4iqXLhl/7gmT6mq0CpP2fH6KM5iPtRo
Tlaa6LsVpMriTHwJCZsc1mo3+cdIxJ6OFTtz5ChVLa8eO4lm2Bcu7+LbwSowAHf7ZlP1KXrVeaCv
fIQZea1/Aszy961sijh2oRAiWJ2nqNZkgsf0O5IvWnQkIy6KhTwdA20+nfJ6W/jd+TZSdX507Dq/
Cjfy9B/zQ/cyEmB58sx6ExEdeZ9UI38gpziTn2lGTVDvDIOHg+Z3wbva6hjmWMG0k6O8qavFVLQ9
rGhGSapD7lLUZwu/wuf5lkOjKW/yllE7NQvZlLfEzcFdyWbA8uZ2S9mEDrG1zMrZ8RtUD3VDtCqg
HAtIGebc9z551jv+dLB6MWS3Edn515z/1MeCZVd7zQMZHhOYwGvzf5yd15LcurKmn4gRNKC7LW+7
qtqqdcOQadF7z6efjygt9dqaPRMnzg2DSIAo010kkPmbIoUQbnTOtfVt5+rA5UqsfDp9xsWAoWia
gJmQI9jfOtdkRiU2ZGKpUP1zqV7x1ehW1y/kuOEgDIqy3J/jbY+/xbmazzQn+n0mY2yVfvf+Ne6/
9QJKwOdlngXDm7OHmmuMyfmhGeATokQEQ9ZxMXpdylMhJlYd8vQ+QI6lmKcvAqer75fKWCWvl6f/
uohyiX0oNLNZjYGdQhRQql3YAdRN8bi4Tqnvw9nQWFZWwHTwmKb4+KdjjG0cuHHnkcM+426Mxiz3
C+D2pKpx7JlnaYR+BlXcHz/HKZEeHupw/DKYpr1vPFfd2DU2XzrOH4fOFBlSaXN7cpLxEKq5h3PV
n35RZPTLoTJ4H39v68LXwQUCAkX1aRGpFzwPp29+blVrNcmaQxCG/ZOuNV9kHJeyhTmOQ61DzWeZ
l+i+f8OyWrlmDgpq/LM3q6q2FJYdgVHvKD1ij+LjMA3Yt7GOoCzvo+UlLC7dS1w8ywa1P65C1HHj
UuI6y5g8GAnYYiC83FXUAHFup56TpzNLdtHXmSDJE7v8sjLl0PUx1FR/fPGMtLkVql7ekiJ+FUUx
fkEzAXXCTRkU6kvzUnl291J7ncG5Hnfdi8Q6/z63DIQnU3+6QNN2lpGV65veKHT2VwhFAVn6qIzW
PulhMjyHFQjNQGX3FEbe8MxS19+1rMBXslep8+RcT+532ZmUhsYS6QguIWmX4VRtNMO/GGMHolGU
7lke0pYi98L0xmbbKS523LL92S/P7LLdqSLRD20bq+22UUJvVWRkV92o6I5mR65igSN6e5Rtew7K
s79iTqJDpSczyULMQEJEF+B9HCM8NZ3tX1p8m+8H00YueIimcvNXB4QBdK5KR118dpDf8y+pyKIz
/y/Lv+JyTi/In0a0OvayhWV1f6o8EskzN0hyfCatz/emyOFq/UP7kXGTTRpUNEkQkkQixuwNxn2G
7mcO7KHP6WRMzvlnrAz9Nbse+EfNKuudGKZYgc2MWIfptTs3TqMCJgJ+nCLs83zfOfF8SlueZSil
LowkPOlBwd3H9owHJLzEg9AnHBsQFdA6pXiwRg8hYi3EajZSogzQ/dwrWD/0nbuoJ/5RwCrz6aox
fBt1/o0y0aVr2cw8M18h3lLuwQ1Hb0jAf+gztEl2xuYjvxL7hTHelQLjtdSU8A0so3uwOuQM5SB/
wNK+cEoddAPz87NOluAh66McPATeuaIcfXMsi3oa/xMyXKdmhSwtjnPyIl2wl1O+3qEPRfZexlZ8
lZAG1ig15jfvMHiS6yfSAQz6X5Fce4/iLr4CFq7veIn/9zz316nNL59z9Nhy4IgcHNpsBFNAojk4
Vqo3WksA9EDD5gPMxmaVTQn3iaxooSsqbXRKIaye5Fkjg9NksTnXm4Cd2zxI9oe13vwefx8lL4hT
KupInQHN/WsS2X2/KLIDHIMOOTuiY+y29bZr3WcSvMoxEINZneVp2Gc+DCuCIz9IbhqQGkD72R0Y
O4iO/B+EHtmQyFOOIdmRRZ49DO7PxvGi1ZxGLHBwo+goK5H/vSgpuwAElEc5UjGCTdNX2UG4AwIp
EFRLfUaTVuzP7zJs9/af7lrtlf7hT3MI0anGKA1tNg39o3qVxMOyL834OGhR428/ldwaY7y/QGRS
ZXn407zPgILRgFxO2kPqnHBNf7dM07jJQ2Xp7TkSAXD7gLtXF9TY29pVyt+uNW5ZnYhbXPowRmab
3c+Yyz14Vcc2hdd5KtmR25W3GHUqjJ8xVbW+uPHUHOVMMs59dVWDH4dGxJWGhl2hYlf315OhyhEZ
5dn2UV4T2RBuuwYTEPZYkPeL4WQ03K86z+1YoZbRIkOwo+WF8ReESFfh+CoHjJ6/UopoOPjzhRhu
Mkieej6FRy1y6vXnQqyaV3afzf/Bgu3/P6SO62YBoKvdDB0bnwl8g9/61cUDzoza8Hyw+qs/msOh
5TGPN/scK3P7lQys2MuWHVfVJTO08mK75c/BLEFV/wnJEaNuJCBJpmI3mkgRx12hnFFZDRde0I1v
yQSdcmi95nHoU2udFIp3dptO2wmtTg54W5J4cyZ/a+RNdVWE2a+iNExfpqlk09yZzmvSDh1+1yr4
KAokDjBNDn46pKeiPGpZ6J50z6cTqeDfnXKEro/RSejBQmVjrCZmdM3nwmIURvaDY3Vr2ZIHhbvA
ITGan93oxxEw1LDfFm5Zw1jwrFVtJeJQ+5DN/TBQtmKcnOdOqdi0ZvqxMcEUUtK+uuGDbZox8o8c
Yp7Gtwbp3tSxm4ts3eO+e2AvqJwoQEwz167+6lmheZAj1CRJbg7iywtK1+ZO2L7qLyFoAEmoq2D7
ObuaIgTaZxTOP2M51nTryUjSlZxGTtiW7bilrM4nmt+UOR+GLG72RRDki/tbcFWDtQEmRaKeRn9p
oUxxDppu+/meW8vIrjnp0//8dP0wIiCTApqf37Ycjg77/dN9hv58ws93EAlcm4zIt3b3l8zYbgBU
Yfnw+ZqRbaPAk1GB+3zVLlSweDTB2Mrp5YRVmP3+hPdvKwwcpH7nT3efWzd91jt8Ojlazi8/YY1w
2ueb7OdPmDb3v9/9a+kLSODx8PvTyatV2zwovgMqav4i5NV5mn2N9Mo8fE5vU3ZcDJUSrYDhlU/g
jma+q1qcC6t1HimVPdW67b5DvkFjL/MAWGpe+ZZr2bKwlPQh112xdiesBBo7v3BjMp8ynYxcMHnc
ZcKYqmci9JOiGd9kpzyUgDEM0x3v46sO0nxDAnQj66F9FLQnp4h/fo53NfKHPPNZcDrqqjUU1nrl
LNOeDhiIRo72GPi5/oiG1skZGuUcza2xtPtDEPHVyk45zPKQrGe1HaCDyRCvCZCjcJA8nueQB70p
hnXa2cW/Yl5cb1zLri/3Vxmjmpy/py/ky8irGhHiCmIV6UE2B22sHwA331vyqqFBzqi0SuRI/7zf
QO9BH2jOVYYiBB8wiYzy5ef7RTP8V64m+DjOFyVNFJxtvb6/UxlC25086BAHVPv4QDJmvMc+htr3
gOoWWzVKgfEbXwf3bHhZ9lArGgTW0Q8v8sxMUqhTfVXsZNM2E5TcSx0EQiiaCDf3/xjtxuqwr2A7
fk4gR8gDr+Bl4+9X+AxbcRFBxv/nFT47krL9/So5JBT041kPqR0ayWqAbbeukNpm0bHRsbiFUu/H
e5bziFlP7nCk6uxQbq/KB9fFKmFQg+ZmgC5YUc+xnpXA8Wc/0uGLWfcBxnzG+D3Km3PldN4vFwtz
LQsG1oQdVWWWZv4icXTWJ2rwwxbaR2P7ypcgdR0UwtrsRYfXs0rRV71BXWJrahjqA29X21pBZx9t
pXP2buZU+0HhP9fIbWnDwspL837w4xpPQLWKdlHLo8aSvzG6dC97BsOdGUcZteSF3qXj6R61DXcx
8CBYg6jI+BM0/JWzJT5B5PsVLdm0GsuTZZnN5WztlsW1eCzRH9qGdbEPKy0kZ+r6F9UFDwK+WEGA
skuWsZ4256m21MdIrV9k3PFjYxVNVXPg7q7BqTRWWWEr7+BZtY2rexaFZC4f+nOut4ju9iLY89PQ
1jLMDvHYl4P6HN3MKXBwgbOSBvFXF57lhmUiSUgqvsmxH0RyrOuigaM8n046qhWOqR16zc/JLwar
0OmK9TRm6YtrUT5rB8wRHNtKXvBZtA9WDr5DNjuswM5Rrv6SrUlpHBTS3bO8Es0X8xGV9CXayDyL
54OT7UCWNM+y0cfFFuX25iavTaPpRfih+iBbfBKUiL0gOsmhSQ8IsCVVvyd9oDyn7D/3/BQKdSGK
OiRXz8EYtHCp2pmxnsLwd2xK4XOhcF0DFDZJ+8mB0aD/0z0PtNqpOHhjDtT4T7ww50RDp8bcSKfX
GLcVYNVl8tYpo478P09+2TQKcp5GJPyDD0jrjTXAq2qW0RW6+vTamis5SMOi/mIUHf/HzOBggrpP
LY2VwHxJ4piU8xUPlMDcO2rcHHt7cs6yd6L+DQ7JfxlBV91Mo3momiR9E5oTYpUaVqTjuSjvpnxj
gbHA7o8pzUJVQPmGbB5wWDmi3u9t/BgapjxE0pfHDfHhSWbLHhk0wBKSHUUKZvKr6ikirTXGrX5r
Y6NCbTmM1znf8EZ29qPjXagz3lsyVLW9v8ySkZ/QfLlLSfuoNSYVr6GgAIkQ6ovS+hHbBGYiEezu
I8gFIJh/aWb9HWUHYD/hTBMXdnGNRWluLW+aOXMDuoQKj2y3teqZWe0ukPYuvtU29CltLqNrLWZR
QJd+WF5ZLOI0V1+KAAtsS+g6iWzh7noUovauMs14kiJcoyWbv9QJWzP+Kfsf5NdW95nKLN4XfSe+
xQKmggUx/KltyHo1SZie8bCkchcP/i5Ube8S2Ea+crQ4fQst5Wdq2+ZHMtzu82B6dVOwWnlvzb4B
fNUpNxfVh5U3Tbg0DcnLhK3Vc4gfxHNX4wQV29mjDEW1mBawNkBWz51lm5abnHT6WvZyb4xPneiB
iM69BXrKz83xcy7qcXNWK25Ost9203Td2vyTKe+Z23bPY5euSgSc31rT0YBfhAZOwTSNwrQ3VtCW
SHc39Rs7Mayc4gH6hOxNvQ2Fj+5J89LqEWrVPTxYaXDM8hkdPY/CMc9YQx8ZtqPamsdeaZKFMJX+
POtTrNTZl1xY03CWMXkAijCck/kwRY21wtKJIfMVPdK9I9hVemRbV5Fo/eyWMdmLHBzoqcw6qnUS
Ldt+8h5qy7fPTW4Py9GYnG+k4A7+4E2vxYSBQ+7VJYa4AiNLMeEtkTjfFAjNq0yf8NrptOiaUb6B
1qvb37JofNMwn/CpbCwCL+vBNfbh9fNgN965ZqFzhMxYOovYceP9pFjBQg5JQvv3YD9EdVmo2Tm2
oDYtLFJ1i9Jsan7/ss3uYlOmfD2hmY3XGkGzw9QD5ZHsgG5MflQTykqSOdDQAtIToOY0m4e64Q/V
asMHyQ6Y+5p55P/iOjmLMIe9o1XhRZ2gCig1hXjPjN3HwOzdR6cGPuJYNxkZVZI+yOQ0K9knY5bT
bAa3mS6ylZhxvKt7lMsCTOCypeXVV2R6h3M0T5Z7urOZwHyHOKM+BnisIKGZsjExGutRzyfnlmCs
PvfJSG2ZytqDz75K0ImGOBlHawMCyFkDle1UVbSMorh61fLs95mMQbNqn8ahWIKhCL+6/S/Dyqsv
dmFlexuC21qGPT88unYrKPZyt8I6BimDtA+/RpP6A8p+dwviNn8YjdFeyPF1ZiAVkdv9g2uo6c3T
xYeMm27hsQ4oLWRr+J25TnmSce6tDdqZabuPzNT/EgmK8/PbUXol2eLjXW1lk3dn/nl3fe8M63x+
FyjMHMvW/v3uOpZSy173NjUqKlHZ5x+lrWEv3uZfpig3V1Y84LfauOWxxLN20/dh/DJ1QBTI0+Qf
mMEu42YQl9bQ01UrDA+pSx8TkPns85C2yri1uvjkWu2/43KsUMWrL5zgpevEUUss/Ys34FseZHFw
LrUWerzq5Ws99ey3QU8uXuhoPyMjfwQVl74ZPh+rr3LlGBlTf0adAuaoCOp3sPJ7n2X0T80rvmLN
JV7USsk2TkHy3Qgb9aH3p3AWzfS+xoq/lkNRPsLRyS3q5xz296YTrX9QobJfUI8alro28iMeRYf4
+OiBapuEvTdwV2WDES9nsaC3KauaRT+NyVezCL8Xae19J5PwkCPQ8VHq01rlth8s3O6M6EkeLVoL
+RsYIwuoHxuRp9WHG6hXzNTa70YXfkxdYO4Uy+03Ks4jTx7gvbx4Qi4if+qqkg3o6GkbGesmUV0g
ju2yvM/vI5Ar9JduIkhj4DA35uFjkEXupQhNUMzzGUz8etUmebhuHORE1gEKY/wF3GOlU5Tm8cq+
0Szjx3tv48FLipwmXMc24kWUu1vm+eeSe4xv9X6JnD/Qcm0dDWGzSZwO62ElUS6e0+vHZAQoF/t5
9a2LXgvg39+xtvWWiI1rZ/5g1lkgtLys5o52/JHCQ/4WWX209iv2AdYIRKVQe+TV4sj+PokCRkYb
fCn6uNuETqTulcJUH50owDJqHjF01rMBB/MlzIS/Qx/UAbxnVS9tqj3JAUgSpQtE/YCc1XW11ZVQ
5yugXgQUE3hd/cUGk71TkhSbaIxg7DYOXlH81/eJcPu1M6jmVxxlV6GdjW9eNYido+MbIuOV+r0Z
wuS9xc5t2wI/2mpuaH1N0tT8ajhkFIZEtbdl2yfvY/Jd9sVwnDdsq40dli3T22jUKxnXTDaqUZ3q
5LyG4JWE8k6+BPkdexUq4dawEmVZmQFWZ+wljvKsmJufMdkhgur/GtILV8CnaMXqr2sHkPYHdOxx
tETiTx6qCJxyGRbGv2JZ2ucX3kS0pVKAF9GfwcncgT+Bg862+fOvuN5AuQ385vxX3MMj+9yC+O9i
a1zWsJaXfd+/ZWZd3cqZueig4XP8E4L1Xt8wp7mHqLJVJJFgxSpsawMxaqsCR72bn5vGuhEDgied
624KQ+Csy05vByt2OKoNf0/K4t7et9zimOZBt6tR+TybHoo6TVxQwVBw8YvRQr4GUY0mgFf5T6nW
oRAbsRiNdPUBGEB+qSxD3Vha5y2yzPTYWN+/C3XcoZHAztSysouMyTMvcc0DzKAH2TLcyEfKKA3K
c01BKkz67HKPRVWKhWCqJqtgHNUnyOD+oZkqAKx4X5fs9YIlAOj+JnvNpClXdog9qGwasdOfijH/
nlep+lSLqn1AbPGU+B6qvXoUUtE1451sCqH1i6yIvHtv2E9b4eK/TvXUf270diVHORPrl0qwjldh
KwL8QmtmNCfqhL0XnYJKNK+hqJbxaCDHbJMpnETXrmWzbeKfcOPHq5N28S1j72k2CSBRVxjrwiob
dC+5KMWtKqdislNz/F1ty6wfK4cssEjCM/7azWPcmOG54+Ev++TB75tq3epBtbYsbUoAQrdXYVrq
1gdBss9CL73IgybKeKWWFoZ2Rp7dY2EzpbCVfAydIws44zxYxuQZDM5qp7YUOD9jnhJ4K9RetAXI
w2Jad8lAbWTW4EndFpt4SE3bhPaV65Cz69qWG5T74uqG9ytMDjwwnI+o9H7p7aC+ppUyAUuqg0uT
184ORfgQrUVLPPQa/N3CKMpXLSpC6htl9wGW1zQM95dRRc/Rc1apgifUaN0PTWqjUNeltzLOsTT9
z3g3d/4VI7eBzUq7SMzgV2n6tf7ggmeGkqFOawGw4JxPhgY2MvpA4HxE1WUcj/Ls82CbWrrV4hYW
tfBQXuAQsA6B9TifRkb13OlUiKUnmwzJg67A05ex++A/42Tv5+Ch0sp1ogpvp8BG22K2OoI2ssI3
XVMUtANVcx/VfvgWxOm30HLrCw/u8E3MVfCkfvU9eyA1nD7JS6ay1g+UDPulHJSwgwX5BduDLCzP
lJHHxtTDLDIH23ixIqGt0nisL4mmJztNLVPwC4Z1KqMk2QTVoD3akMSWPXSS936yH0myz0B+ll8U
rRYeTPbQYxkSCKNaQndsHkXNEyQtNfWkoVV7yBzF302lOl2KIBtXI0amr33PLrn4wj0nPQmzoAQQ
1f2CBJcar4C3Jid/pkm5LVTIhWzLA5C8CIRDO+HRGP/TI+eQw+WY+zWyrSsotvbd+1iL9BbM0tfa
0OenISuRYiMUzSEQCOY56putDMlDL/T2Qq5gIa/5jMszfdbEvscYcR/6Z36kwbb3CdWUPF0a1xcn
yPKTHK9OobLxzKkGiGW4W5PE1nEqo/LQ5L1LCr4Nzk5tGBvwbfEVXXxnxcZlfMpHs6FgbJTzM7fA
nMnwV04L70zEQjui2IKIQTqrhWhVE29kMNIyp7yfOj4KzR7ZtPGojjoQNI39dO639VPXJyDBhUey
OlXTrdr2CCMOhdiPaVXuszkzGaHIuJncKrkWikxl6/6zUPN0aal1+QUf4QCdUFKLHcKksDkzlsrj
1ps3UQuAheuuL5Ea83J7azvjwpwBH12phAc24Pi9zU07aL0FfAnlFCVp9/pnWGuDLnQGGDN5YPwe
5tWWh2kZw1xmk3E5mzUPA9fy72GsQixwAlNyipum2iqJQ3E/HvWn0LKqW8Ad3GoCs1x6OqSADkWC
Q+Um+pNtZfou902Y/PNgB3ObpwxqzzxUFGm+1MC67eRQTW2SQ6sA15ZNYTcYXrqlvuttSkLIBqlP
aYCypuma8Wvhs+tpJ9360kQshvnza9/iCSmJoNF+KlnHmitBaJtcxcIhzRUt/GrLNgPTVfA06zpO
y5ui1GJZt1DNq6hDo6lNSR1SBPgGifycBy15i8jZ+VXu/KI+9+INUflepGaxtJVSPBqg5DYNOqpn
K4qNfTumxg4Lhu5BzojUT4Yol4dqdjcE36qc1SnPrjl3fJ+xTEHvzDOKzi2W4yxSKIBF7eUe57/t
gv6KURErD0FKansydwEkxSgXQ4bDzpiuU/SHUOlWjCK9hU2Rv5Rt+ZL3hv4wel32wrvMATeaZGTm
zknJkbpzjOoge+22jtDvNLud7KXqUaLu5Fn4c3ItaVhzU5PrHur2AQxNCf7dSN6dUD2Zs+uKZbM9
8T33SyasWW40bB/cqAaY2Wke2/MGQlhcdovasJuPaeP5SvFRJckAQARJLLXo36F2uCdPqX4fmrYe
10meGIu/Ov5qWlXNbgtypIxPYY52iIuFYDoJ9xQ0pKERX2fTGpns8Mtw+MmKDEHmof+F8uErhuLB
FzdFJxheUX+JksHc1fBy4Lo4xSWlILxCZtvaWmJ0lzze+NrnQwvB4GhpDjpyg4G9uAzmuKJiLD3G
VKZNj+fXFC5C4YtTX9fes+f38w9FbzBmpJl2brWuWhPLi3kwLgHWdjIEchtzM2hddJwxQ75PZRdu
+xAo7Yu8dGJX/Ijg0dKeh1pN2y9Z+oSbhP0EvEh/ildFwsYzN5TBeGtTbj/1in3DECyAJA84P4SI
DpirIh77D7XQnjKqjN+8zqoXum25rziYjUs8d9MntVXDNcLTRze10QkMRjRboynfDyBxUD7RlHzZ
VN2BpYYDnp1ezRbJVjGdZJXHXvaUzoeRygKVhpuMqJ5/cu1pr9J1DgLLPetabk74dkOfVi0vXQER
6tWV7K9GMsJ5h15x3XrniLz8shSDs8gC9Tm2YV9ZSDJsR8pPG8vLqqWUEZLCQdFMgG3yYraOB9aq
TjX+Kon+ags+nhPrF9lSSaGDvH7GU7W+amgOH6o8q1Z+ZpvvY5f/tFMzvRVurTwgD03R2+z5HeHz
MGcjb1ST6+9p0P40+c7eebi0eF8CC4iMNlyi2HzFbb5/yCExrUPHAUns2lhman29r3zo1h56kyNu
QRgMqdOJX8tXbeIGiQ8IjndN528sF4Qlem/hT5c/jFEp2i7WImVHAvD7WCFsngoEyEv00H9zWVCI
zPTCfhOj8LZYnWRbqyzaW2AV58QbdWzIDLb+VfpDbVB2IekcXO2ovPVKEO2HIbSOiHijCDkfzOTi
F9/yMmj8hd/DF83D7levb1RD3Q5h6X4Jcq9fN4ZaHR02EBeft7iMWhZZBgoOG1y3xaWaWn/Zk4uE
LVRGKEW7Qbxo2tiG9qleDK2dvmmzxSriKdnCs4uC/6hxk6vOW4DW7nfHCVFW6SGc8UCJtlaFMoqn
mv2bawHXqkTQ/fDNcVv5JYW71njuMuHC0lNuvpXtGoHYwmgjOjLG+rJpMJnu08DZxmiSH/OhHnaW
oxy8Kc/W2ugep6TuFipJDxIx7bDpQsPa5F77JbCzBod3J1zU2Rh+R5fp6pil/VHw40HKGQ9YZNA3
rtI0B6RfDy785gcGzGbmMBQeshFcegwMZPCD6CYPCJRpRyVGlX4OxYqCrFjqmGtqO9q5t0ftrPbF
l8EprqWVkY3Pq2fo48kFYWf1JVe0V1QK7Qc9KurzaFbXPgLKU6RRdAzdj0hts5OK6IQbDePet1FA
Ad6fi5Py4LUwFQMrfe9BZWzBpiPNNDeV0brMma1HS+/6h9ZqIK4rgNqEEoWrSm2Do+62Z61pHTTr
Z8ThDEwMXM5YIvyMiwCM1Ih8gYzLA2Qs8PRyiGy7Qf2VRX+Givb4MuCmdCmT6KXR8vqBRCu/pKmn
wtfX3avqZNECkkW6rcLup0Ml5IZNsHEeBhtqowjCJauN/MTZTXYiGt/fusEGrjzF30nrM6LXzHHv
hnGxuLdD3R4WY60ngOqybl0MTvlaGlG7xgaz2MqmZVg8flwNfVl/gv/mFuOyb6CBkmUzsuP91GbX
evQETL/lDKo4xr54pBSsLIMe28XAPWT1eC3HyLw4KajWvlkL1/jJvq5cqFHzvRdmd52alLJTjsxn
Fb5PFb/DSNGXYxvVv3rx1Ds2Kj9x4J5KykwLVKi61RBDnmkjrMhDpfV2WOORcOLnfE1R8rxm8xll
6GuqJyUkTkKys8shSvU990rZVHWRPiha9T0G1ZPjdPZcxWrHMwhZKNm0Q386jw7JMp5zz2A++8e0
zZfQIKznIlfTRQhMgML58G83uWluJrHBUzewvv03Mzk5Qna4PB72xsir//Gss1HKHsPkV+kVzmEo
0X50WvxtYN2ku1DAsIKfCTO5QpuMLfe4MQqjvExOZUO2VFtyOP7Vbcp8l7NUP2YOdbmAn/+OZwjF
uRwpBQQPpwuizPnaC0P1sZ1iG5ehXn0ukltVsQCd7XpvXRdFu07gCB/5bnMZw7n44ibVu+5lZ7Xk
lx4nA27rwJnIchlLy8Zy3WhNsWu9Sd2BlcbJPNeTtWba5V6zmA1w9/zI6Esq06xLYS2vdbWyPpwi
fdJGbILqXFWxrVHWvRkVv9jlPQTcC9/9jnfYB3GORFPY7qqxeXD4KW1j3em3g+mMV/Qt/RUa0Pqb
SoFSt9LoV2adqWQBHefHfLWGxn63A3ROy06rHykwtZsyaXKwLhXYaNJYrLnqa16LdpnVdvy9zIdl
kFfJhxpUmCBkYfJiAQ3cdEifHKfJQKXFBMsbuL1GTX88641wnh3X1bhlb8hyld/CwITe6ajlwRO9
DZ6w/9D8mBulYwPFN2sLIHwbHZEijtZkbsaH1LWKRWea3yOt8J+hIo47DeHULaKn7gt7dKQiM/8H
MhYACLN0fBxT0UP7qdRNlXXtG7qoBzkitJoJ1hr5Ob2v82071DvV9pM9mhDWXqP+cOJvGVP6a6wL
0hPuKkTIf90OJN1HPRxPGWnfxRC63rMpBOmgajjM2JPeQCG4HEALDk1yDgHqwaipmnVlYlPt812u
LBw/9zxclNc2moKF0zmUv+feunVwnDHFs6rOWqRezqKo4UFaAakwRNfv25bs9eRo2bub2B89SNNr
6UbimhvBT8zas3eKW4sCHPUSHh8KC65q7TGRGrdDF2ePvj5nrvO2/mEhnpWGrfbBLuejVEP7pUT6
aa1p8bszVsWKuqd7TecDmGWUVKkd7TxL0RU0P2ptNVVglgKvcq9yoOtaQPMjitifsUIZLLK/3Fjm
WeSwhLzS1bnPfZ8ssTDXaS9D15NsVvxg7eRFdlb8GgOCKUH4qTOSE6iLrzaAyXNomOs8qJ+QoA6X
+qSfpto9ipQ8ru062rnA1H05jYG2Mptm2LlJre/xIRkvxXwId9lIygWUQbgrfDdcCavV36wRPf1q
GH5BhpuCnh07slYvFfn2Rd24+bpHIInbZeJPByoIy0AoJkZRhbFTR0BsSWlp5Gp8e+fFSrbkX57f
q5Z8CVwdGRgHExhDLcbTBFl1mRqUoyPLGFa9GZOhV0cbSl3bdou4aZ8QC0p3MvZ5gBX2z5Da0ft1
b/fGgtXIWVAqeHPqnjSMLcLXWY1y1aWmcY3dwN0EkLO91NxSkZpOEIyynW/ieNPrJYo/YXPuKyN9
QlGBdTUue2CvxLCXMS0F+oK6LHBQxbmyFbA/NJ001DTbkTmPvsEqGbeJb6qijIdA5NMBPDbfjkcF
I4TUf2rBHrEQjL8oNWWHHhLuukOAeZeWg3NTMTRVbb1j04PTPLxXcqUhe5wgbJeJn4YnMMPZPpxI
WDjAPFalPekrI3A9xF36R59suGtalPCnSLHODQhFD77aTcn9/MZaemY7YxsxWayafNC7LxZGAJgb
Bv+HtfNqjhtZovQvQgS8eW3vyKaVmReENFcD7z1+/X5VLREc7uia2NVDRVVmVqFFNgFU1slzeMmD
iOsVlS+S6In5wvfHBqOzhuE9f3A7oaTcvToUIz+Q+cxuTcW59KaCIWw7iSjpiKvGv2/LP+UAaVd1
y4FpsnGcen6AYcpbGVo7cspizA83m2rZez11TfCvhEgHuwXzagGRFJZyiJO1aiHg3ipdfRk9p7p0
Xfqzl0K1AEM3NIxKNABSljG3Lncivlep2u9SnoR3tYWesaJa5T7TPJ+qShq+Bt6xax3y9/l8Z9U2
D4AsfmwrJeHPn9sib7AOGrgwdCNsQglJbTmP0ta6BYnGBtrS2NXZJjU+h3RkdUH97Wc1zzdFNd13
0AE9qDAbrA0/DB5DPvWe1FzKaeEAa34wP7iAiS780TWDtoFX0OQx7Ztnr9SzfRubX/uwT+7C/l8k
wev7tJvKnef6sMVEKBA1PqSbsgenMjQ5srs0rXM/VuNE6hT5kdFWbYQmHPiqlfSrDyvKHxbyFivL
VNpP3O+1dRv7wXPl1ii1xbV/tVW+FFECaU+UnO0ONWK9s3i0iKFsBkg9qIL0irFYSZc+krfOh40y
pPqD0TxFkpyJcne0d/gB37ibVNJxR6rCOL6YKSph16uLVB8CbpJgSTZVqPFaENrdTgtU40bgVLcd
8qujDr+QoHCScQO6VvBF25ekgEegjIN00zmaeWoj6vU9wFwvWmg3T2ynV+qYFS8wP26BSSqP4kXd
7xrts5F61aXOIv82tMosW8fTEO8gcEFjJe9HZYtcq7JPgek+NWbxJ6UTYMTyYTjxtxatBk6qHq0i
AS/npfPe8nwAV7XyKUTb6mmYsrXZ1c1LME31S5G5DyVkwvdloNQvnjFY636aOu6wDF1X8/ccUcQb
v/XvraIc7vpy8u9z5OXh54w/B1lcHyM1LCncCJLPdkJukjxkdJDehDpqMPIclUmvryBclSfKs+qa
6hPPj4M0j06fX9KwANnERhOA5BxC3sAJpmU06YZ6CPvVShMIvHW4w6mosl+zhtw3QDN144qhNana
vix4vCuJY71mVCkBCdXSrZyre32wh+G7297mdiCHedobMPwSzBtesytmP4AnjaWSfowgbaf+Sw51
RCq3MPOrOxmcD2DSTWhHb141SHJSN2G5v80dR38D4Y+6l8EGxRSbOnT9mze1m27jUGZ/kMFqNAB6
6sUxrLzuHCprs22TPbjRg+V4/bUPJmeXRXN5cZNzQYbuBbWvXlOHF1FJ85LV4yfO57y7AmaBAwwP
sOsb43Dt2vRISbt3dgwFNhZpa7Vv1Uxl1s3UG0Nyb4JU8NVSj6Auzc0zpyMnd0BfW8bndZRu2D9H
CLajbuLkA694EefEapwiW8fZRaaNf+al1X8ry1BHGN2wrtSlx4cI3qiW47CHzkpeOxWpMNvL9RM5
9X4de2PwuSZ1vDPgOdhJr9Yg+9FWKeoiwluYQPqaon8IItf41H1rqiw46GEBaflA2i7O7HrTKFW9
B7nMc8sN5unkIVNhbWPL+dVNRdfUskpfvwt41zUzrdwlotorsJ4Qtw0+2fz3KFqeNgo0QJ8Mvm2P
fooQkRgp1mBe42B6kqN4zov7CnSeHIGxsi4GCj2rSPCpzzUkT+44wncuVkWg09gJdq1NbCvGdfLV
n42pHB2FksPFzAt/eUp9wJQiaLGnJpyL4RTZ6w+OIojVVeVn034JliHkI9jr2HDNv13O79kwWrWm
vSJMsKO+e/rqzra/mVtvuExart6pOumuTgc4GLNHDifIJiKhKCSbSsgKyV5qWIIHA2HY2UFRSNq0
t15aiEPmHnnaDw4ZLL2w9iL6IVaW09D8DeBRgMhiOwOivq3akFsG9sShVLcCybxJpjk/FU30s6E2
MD+R+c5Psrc4lrjF8SHuvwhZlgduBuG9XH+ZJ4dLzHKl/yLkw1LL3N9+yt9ebfkES8iH5ZtA+fXx
f3ulZZkl5MMyS8j/9vP47TL//kpymvx5aP2EvmMYPUnT8jGW4W8v8duQxfHhR/6/L7X8Nz4s9U+f
9EPIP13tg+3/4yf97VL//pO6QVjzdmgUiPZOvNpF4s9QNv9m/M6VNCGzcs4Ib7Nu485Mivfj24R3
0/7xCtIol7qt8p/il6sun1odUKHZLp73K/2n9f7T9dnMsPUezJi38+WKt1U//hzeW/9fr3u74vv/
ibx6O80PVjX0u+V/u3yqD7Zl+PGD/naKdLz76MsS0pOKX/kHm3T8F7b/IuR/X8r1aqhza+PbpFjR
uVN6wZAI2OycvjXSk0xTddKNB2mWFtlr5IQl1vbr+CzdNQdIRy9Fls0YgqfC6Mx10FjUVrWW8lhE
KQRq7fjCLhgiWzFKSyoJe/Atwi/nzJFpnzh9/0v6pd2HJ2o31zBiSZtsmhG2DNsEBNZCtn+BLvoK
qUd6rVwlPQ6uh+DzQJ2vaye3BobK9K7MYSAVUUaSoCQnvZGjAGcL1MvNJt16Yv7oAVCROeuglpFL
leFInXOpq9tboA+r5KaxIheeZIv6kmJGYoedPThMxFR3YYKWqwvfjUX9/FBdTZIGnNvHVPeI4RQ5
1bXS0uqqaZ2xD8wK6Lqc3RvNdPArkA3vZjujBzA5775CLsiKcmJjl8gSWe3jspZcOhyMhqRmcL6t
F2VVd4nzFFreX5eUYfk4jHc6Lxa3MHNmi+boB0+tR4qY0QsKhEL9TaweemRK1N8J13cq9VfzNOwt
fm9nQLnBJWyElr1vMUka5fTFXYET8RTPPGVDB6rCLSuKTnOYPgrnWFZOeBt4WuSBhhH2EjguBFck
r24zpHGZpjhzsubQo92+m3OLbKZ6O6RZfv44cdam8NjFyuOHteTQKuw7Mt3WUWsstOpThNZmdQju
oy4L7mUPsFeAbmsd7H0gs5xr410cMm7w5uRuprJUhC4zbwsZ/ZPrJil508g8yWYmdXZCGdk8yR6C
adMxU7KVdGZvYXLom2aQU3DCjILiaMRmlVXvqcDLUBsLIR7rKv2+VxTtXlp7xOS2YGqNtXTcvCJc
9oZZJeWtBxcZu0Rw4mTvlBJKD/AaP2MXb6KFz4gM6SRs/+Y05sI8mLr7bbHb4Al1+LTyglMeX91L
z3IxDw1DUHUDFCbiU799rtswp1SPUkN3Kz+E5QQ6P5E6g2HL9U+ysYoCxfpbu1iHxMZaUBNCtlDE
ZiBbEL6eUL6b00F5t4BZlSQM0iFVbgveJr1bsB7helVgaNjoMKOfTdHEcdmd5VD2luaDjTo9aGPZ
iK0Xx/+0wDLtdg199HYF1HY5G596vGRsEVFA1rOHUA3zh9jK2V3FCEpIB/m2BA1qRGoLONLhpXVP
lALM+UqOwZ7+NDpW+ILQgrqTdtBj3mmZscTWUthSLiPnLjEfhmUwUo3htcdZTb4qXc5JRmnB5GbG
yXMEQO3oOiQNVL5hn6veOMgICrg89txe+OAIGHteUF1X2mkNpMqBwl/ASXoBJ+kmQD3lXNocPYqu
NLbCI3tLjJzSjDtnRL5pCZXmfxpGEqKyrJSq873ft9Pj7FkPZpsNLxUb7lNp6vV2qtP8W2BaHCkB
sCJ1NkHyJo6g1MT/UlkAV5MK+rW4bf2V0k5HCTaWKGTZtI3rry3Ly7aLTcKWc6rqthn4rbV03ODJ
vufHe8Plq/8O9By0fXKEefH7LbCjiruJYMxF4Mo/eZXnndi5mvlKdmUDF7sFhKBB0/5mramCHivd
2hlLJGSnPjKcIoZzI2RiRSOnu1UbAbAkLVDazQhjaA6hujoHLbI5UXNfl/A+y55syimj2jY3QXX4
zU9H8tZLA0AOMDmbexmsGgZy0EkIJ2rrNNcxTz/FvudAPpwCOVXSCd2QX7aYo6yrdISi9zt7Nuaf
0rc1kv6FtGV5ab0yuYP7P7nramfTeKQ+IfX6aZLOuRpm8CSNVh4hob2oszsNKxnTDCCoOfdEGT73
EuoDxVpZ3zbRXnbTzvrhRnqxf2eTl4r/KuEFv8i+Qsp0HI0MojvTO2WiGW0NRsplLHvoBKNLYjeH
j3al907/ZBut0D8piD6h6S5ibqtKqxzLObLpJ0pP1tJTVZN64FS5t2ztwTTD8lNLvjlUAbLbaWi+
kvVo7a78FAS5ioL6AK5fLT5pSMhfrcF+ljPi0k3v6pKXxtIkW2t33GhMSq7PYR76Z9nLhvKPKXDt
nRwNU+WfgwZIMg/3XyHxW2+xDcBMERjxUZ8Q3sVxmyzXkSt+uFxLtc4mbzPBif+3eUvwz7mRigqF
E+3UMCr21WwGj4paw0JfeekXsndfrdHU/kJc27NMjn7dIH5OnaT96vUJRzpxHz6Fscs904qVs93a
6fnDOh2kX+dwqOG74Ut80dTGOQ5KSf4J2oFVi3jOJUJeYrrrYAXc9THQS7AIdv05ThRvm8LWtXJI
lHNgmiXbwSi7SycaDuveN4tNhmiqtk1qVzkudjlhGcowactLwz7MiYdW29+WtMr5/RWW+UbMcUSb
ZQ++ZVEIlSLu4MBKvpfDVC2zey9L7wHYJuW6y1GzCELUtkKjhedrRIFLM6JxBanWwMH535oCvV70
Xi24vVfSFQ8aPNayWwYZKrAVabV3Rr8q7K0xxKDcvKbbRVqiiZKD8Fk2nQmBBFr3j3IUVBDgLBGD
CBuIiJz5VwRvTeAfNeS9tSpvNhw7Bne1JEmq2pTXdr8Yt9IIdWZ4N0lCpFQESePvY5Y5S0wjaJek
I46N4KCC1YNBqDRe4QpJfK187RuU6H4NfnkqpVJ2OdVRFMOI+54RFNsYKoe1vA0ud8Vighk3FI7F
druPCoc5+STSxW1VNstSi2OZtiy1BBcINpGvzXLu6+38TK3/uHI5cT/NCXoxeuYEnLVSUpQ6flet
G7hKwk5/GoUTYgx33Wkgs2XsqNjWOWogOigKo684VonObq1HV+mNSn4jeQaNuRw6nMzfm8F4RjhI
fa6nbU99TAOSDsiCkDt3C2Pjd3Z4zBG6uGQOLFzsicpkI7sQi0/Nyi1AdlKGWu/aKR+bVWWoP0Nv
/mWq7A2R4GCY2KvIIVl2qplGQHiJUjy5VBvf+62hvUwceq6NxDGPoKa0l7B2XNjuAx/F6RKqMNUc
1rY4fbWQfD1aRvVnNasu21VhA9MYAALr6uMszmFlYwaaeYza9k856sSZrYyNKN35x1ix5jJd9uS6
WqHUR1i60vOYDBX167xPafwcrmYNYEbaeo1qzdbzvf1cFcp9SZ3udmp71ObGoFyPTaadZtmkDQCn
QsgJrqThnUv4C7g+TkHW/+zJkHfRRhJ9yQu1PoDeqU+6CrHkm9qglByUwyIqzhyLhGdpaqUqYZNx
dGaruaDg/6VPKINrm8o5ZdSBHiNZ+G7GqJVny3aC820B6VlWmXPorjdvH2PqGw7K5yBdW1H5g6PU
8pkTqOpZUdI/OOvvL6YYaao1HoBMImUlIspKr56LqNtAfT4/yHitmhEiHimRkk7FsptHvSV1L6bL
Sb6fagCO0Pq+XcBNs7sst6jtN8pyPZAqWdmJV5xlMCiC+ahPVArJ66MQoR4nl2NJiKud3vjcNbVx
5yjAY+XQCSBVnluqcuSw8pxmpZqJc5cHivr555y+14w7JYNn3K884/Myh5fY+EHXUfsL4bSMnPR7
BgbnWoiGI0ztGuqZtR2Feulik47MLNBJSFD5kUPZyJDQjJ5H0ImnxSR71IyONsmZZR3ODt2Tn0P5
+3a5W6ROrbk/emBdxUeQzeiYMKjn4X7wlfZssfcsYRvQ27M+1gd7CKaDq7Ut9LSYUt02qFqRY9mV
1tscOd1uOEQEils123AG/9y1xT9MKFRqPpNIOWgdWwjZpH3gg7oS40ZV9JuRcpef7iXwg20WMzq7
835Olm7TSPW9Bi7/49JW6rkZ2p5/W7ak9OVgTPA3wguSbhIUZ75onTfwpDUR6bSD4ovmvkKK7HyC
6Ky+a2IkA50xzb/k/lRu3YDycrbYED3X6sopVG3jCWQ+UtD52RLITdmTthkgOrBi4ZFN8daTQ2jS
cHtWCi3PIB68xXBUeWe+wEvdPWhh1j/omuVvhgHFm8Vmq1Vw15T+XpoGii5hmRWUrsbkjkdplE0M
McTeBtAheK67h6Wxn+PWLx5AZzpsFS2KOIum9gDcc8EqttW7zALNRonpJoZe81ByWv2pa/gJNbGF
5LBQYqb+l+pqv2vPphgOLQhWKoT9i/TabvhtmLzpXk4FAXvNar16kD7XLPedaadP0hcp7QoETvqi
eZr3OiA/DMOLZysvEUx5DwA2m3Phg0gVowxqg1uv81JECLS+OUrHaAX1g1e73QEmLd5HRPDi6ELl
qGpmh+AFYTIWHFuw6wKAKUusXB0RuSoJw9vsmy+sgWMohrZVgsDfeUMID0EaFFfZqBbSUHOLgK4c
Imj809GUDdQ0qhrsluBceJGcGDZhUkI997ZKMmrFNQh1bzt0JQJBbw45wxrI2sWKAxmTqexsmLaP
XMc+5hqqMYKcUhUCe8hyoRUsaS2X8eJGuBDCSzme2rY6NCbFy2Ey7wvO/2F5CvoH39D5vomekdzF
aABeOVP+aYn9YhBZH35BMkA4+rKtqWAATEq2eOsrKXX6sQdPIAS0x8FrnYdJNFTlogJckx1Ltch5
CDPLebA039m3Y+KsFpupKdqFCqezNMmpMhYam1Wb6yEYRVaTTi0IottlFttyGa+n4riHm+bshU5/
pDCb4vS0nD/bvHJvMrMjHymGLmxUlO2bj2OvNM+J6ewDVZ/BmvTBOQVhuo7k0HSSbdoFzUF6o2r8
FvviqB50zmvFt1dGwa0C8T0bQkQrWLpqtHwHLUe0l8M5rkBRaqF3J4daDeJTyT/nRtjd86RKb5PQ
Z4F5GKaGrYwqDUtZ1TV4fjnMHQg7dQS3zYqvrV0WKC1AB3RsSiffc9M1njls4E4OkcC/Ihv6bQjx
v8MROK4dpL6vH2JNeALQYiE2T1F55/VxQ/Gut2nV2Tj3opE92URIUZ2dKvQrONDxKMCtVr2RtBBu
Mkzq5snw2vjzkLRe/FLmXfu5VLsfWhftXKeqHstB1V8oSwceWTe8KUah8TKC9tgE1uDvpTcy2e+j
WmIAwCB4Qvn7nPjApBIRXJNDfKAE/CSdcn5c/Zm67IakJSzjr0GtwHAtopUSYv8ZYnnVstRNyp/a
k2wovlKt8Gmw+vKJYs6ZXJIK2eXsJ+naTdmu5qYJMepbfNsXeyO0rHvd0X/4GYJk46Cl16HgTsnr
JOz4oBGvnWikY8xz+xiM2WtrV79MYkKeu+VdbcfrW3xnB6c4nO86SVEqyOdlb2naf7BNmfWf4pZp
ccz3v1DacWOmQQJW2odxZzKpGBY1p3oT6jAG0cheX3JOspLjD26woNEhjPyLtN9WkFM+xC22dzEl
XB07/h5+aGql85LBhd9daZkiex8/TW6SGxp5rVv9NlCuuKwt44xQsbYVdxWYutEIWA8urNJ8a5Ny
ZwluaTmG2iQCPAygcbENo4GG0buxmNhJo5yzNLXrxKeyHJRHgIPWc9/kfyqFNVzkiJSrvmNvZm16
vjfPCIccoqQYL3nnaqjkUKkx2bGOvmmuX6VNNn1uQXLp6sVWDktlBrtb9fORnC3f/64OP4GGjqhQ
0zq0Aot8Z3pTd5ckjUedShScFMH8yqIkrgEIhXMdgEEPwqvsWTpPm0LrYEf+uwOVMbLHvvVZ2u05
i6GhECFa+lczcJAk18gKN4QcYtS5zSk2CrLUht4WlrH1xIGB/2eKMMk5a9Pi7IzxY2Ra2T5+M0l7
ZddhufrYHalox8oP+jZb+t8Fva0mbb9fsvS9X6u3ZbAH5ORutcHL75o06iFaoNKgpMZkFdl9+CMH
5kkR0V/8Zr4YcGN9nrWi3fiam16LAiZByP30w2RX2tXmHW1j9125pnTf4/ChnS+hCTx7V4eUEjmN
M27eGWVXNkYAQL1vDR+4FphtsN36fFncExT33arz+TGhm/xtcUTQw6KxhualmhVPPG25HUNHKkdU
Spjnppi/ypFshtIUX5qh3urNVDxJmxpBBFPPLn/cmHxEszmqjbbSZwoT9Cf6flaMbr3Ysqx1V1MP
WH1ZaEy++xra5bdVKQc7USYXr+Qa0pZ7cMv66RjvpI2Xo2hd6VF7gGfkWpQTEh/ILD31nj3ewZt5
F4sRZfLV0wQL/w7StHkjh7Ihh/8DoHxMdpKwtLG8q8+Jt5wkTS3V1nuYDfp1DTE0dcLjBJLMR5px
LPVrCjreLOfovhUjaddD2zzz7nCSI1edTVCK+lTtHSS3VtJ4axpVv/o6UmFGB9OctIWDatybU7xq
sjre2p5S3Uelxeks1LyH1NGMe/7fLoBnR3vtbQ5Q1N4M/zWV2jqDDIVi7t485WZUfAsrClddWKkg
O1KUbTJXzsWEoeTkNaq5d0iKPPTUQ26gYFE/W0X0nROu+i8n3qOoEey4z9R7h+q5h87T7XVRBdjs
rvNWBe/ml671TtJrKwmM9+nEVxytUfuggoU8pkjcbAy9ti+Uzf+AUiGkgEJD0luYlmax2XC0Hwq1
o96cCGlXxqns4bL+NY3azf+X5f7pqtImPiH7Ln0bgJSvxfFlK5pOnLzKhmKjTQzg97KYZESgT9qu
01V+oSJW2uR8OaQQ9Am8u3WUo2VdqmRyuED2BeVSpw5YuZBZzl6qPqVY1PkDKnvv2nDCNjV5dSh0
NbrPh5bqX8uwH8kGoTzl+ZAroUO6QhbD+mO0uuch4RusjM3aGjjjZJd/vvGrvqNald3Jy/RtXZmU
yghmVd2waGRPNDJkFuysnchaR3P216yX05U7GjTXY9h/p1jlVFFW+TmA3GhPfXl/qCI/RsZG/W7x
HTvkrgP9TuEUn0YKkPaeO09bOWzGtt8i1JTv5dCfh3ijWkZ8lENPF+RXCF2cJ26VnwKYrCg3gnqr
UlXlDv1ncM059GuV6uqvo5b/HNYi3yqHXuL5UJH1P71ymD2U5nYK1B/9PHswv9oqqkOpCda3zRPQ
0QM7GFtDsYT/zCZTevVOjmSThZkgstB/xIORZ9vROeo2iX7SBgblMKpx64mXdQpjqoFDIArNpMPU
c/Pm5U/NpERJRKe1pW9LfYB79s3tVZZRbuSKt2WprF1Nua9sW6Ri1n3aFycrydAJRC52M4M//65a
kDDo3h/KPFjbWQujU1e7+bORGN8R8cz2ZRCA0+mC4k42rj+2l8G9ysHUVFW3WZyGEmhrq0Ziaeyq
4QCh4Sc/rygm9Gp95emOct8KwRBOA4JrnsK2ZGnGO3tZ5YG5GlzIJ6O2I29AmJwFA21/nHuULjm+
iL92OhyVtuV+a4eAB11SwhPfU5fRDW0PZ0ThfYMm6JtW9vWzaUzJiVclbQvF8/At4fU4NbxvJpk6
TmpLFSysrj2Zs/tDzmMfwOObspPHkYpHziM6k+duZN0oydTx2dRs7Q8qStHuBCJylFtH2WRshUKn
5DEldpOyiSrKPtW2QiA8d1yYhsvZuSs9eyM3oW4s5NryYK35rXptkli9Fo3/tY4C7ShHspHOOPFX
A7Vxd4vd0HXz0pXGXCFVqTbeJ3s25jvbj6ZVryIqOEMyt/X00d3LYaZYr6g6r1FjRRND0NaYWhzy
U9PDi+wlc5g1K9kNAjdpVotLdVs2LbUGMpwp7wJ/dpH9W5mt7cHmOI+XWDQBWZh8UxvDF6ewu710
oL7lI30SFZ9tM6fisKzDht/1AHpIdkNBuxMLUQvxwLncGsHkcxvfgjqO3DS0viDEEphpiYpu4HPT
2H6GDhqj8FIrpIrRc531Qyu0exrg8jzVY+PQZrr+qvb+Ty/Ud/FpGlCG4z3BXVFLF3yfnWRfx6b5
Fwz7xybuSPJB0sD20T/ajVM8yER+qlfzSg3y8CyHgRaG20qFmsxNnNdmnNFHSuY/bN8td2k7knz0
nPqLsBeVPv1BySy0rHyFOd5ZVyCkToU6Rl9MN4HM2GteugkWyCzqf0izmw3hvjTGlZUdbPZoJ5i7
YWoWPfPvw0kZByFfiPvWvYWHwK2QDoc8923Oh3Vu0RryAvlqWTPwnEeHOoh9nTvDRQmKAcF7pKys
Qbt2aJmbiPlik95EHYeLbIo6f1HGwNknTWz7d9IGNQgYGr2sV3IGIJOI9LRYtcrn5KBx/lMi/orW
NzVJZTrskrdiLn6BzrySXiuKvxaN2h3mVtOpahAzorDlJKi0I6r03gJlFRiUPjYAs29sY5MEasue
F5qSl5C65RBjr9SJvSvhM4PtWtfUTRC0f5UlqXwlrdAJpO6FyopfYu/8X5F974afDikAf7MJhowP
Djd3KH5dlpHRUiX+Jhz/9/X/aZnFdpOPf5uRWzCr8LfLp4nEp4mEPLSMXj6rFepPgZkbK01pqg05
huIBhbH8wRE98AUUMNlXaZHNHKIiVw+28y7US9uJ/dDhNuVthbGaMm5jfreVM+XSpqv29xO5LGky
sz5E8cIySSNHYbybYyvwVhrP1bvSHbaaHMp5WZkWHGeq5k4NKBunzK/vLhGI0OWTyatT7+tww5/7
/eLw2q4/NyQdbx/DVIUImLJByNl5zEg7dR6JUt2q3Me08cw7cC8n6VOFqRgciDqMibcjMZSOtuyG
ba153kaPeQ9fs4PzVw1+oQbt3GL4pV5tyHsuchXuCt0jajaLH+xfe4TV5c5xk4MbddZ9axUpz9eM
I1CtUYHowGxwH8+mdS97blAbx6Btn29xckowpP/K/Xw+ZPwzSHwzw+FP4tA2RrSyxaoybllK4EIn
pyxOt0tqcGVEVGVtBnHaOPRdQAleWR7kEK1zhIAtSpHk0M2g+qi7ZwQD3DP6Es6t+TCUDmnrvTja
lVMYwzwI9s+Ih3SFvk39iMZc/RjFnHmZpU7F1zDV/JhpqDN5b5PBPAXbTTrA1iGHMk7ObWPePUwS
zLe5H9ZrmrDdlw212Bqq52ez6H82XuecB14aKIGHaYliql8OIVleIYQAHacVN0W9g7sczgloBiut
CjZyhXdduayMlh4fBhH+0JBGmlXEoxDfRBKzzNCEb2PvQsk0SbbBQi29HDJ1cxtThepeblGTF8Bg
YYff33ksOakQ82E9Z/tNnSCv4SnvK2btK+eZqkLer2ispFSQYebUD0IfXTslYxldIupcYZ83TnGW
7gJynIfYoaxqLivrxJmtfQjM4UkxBqqsYUVeGXPf7thATX8kZBGoP52+6AGcCHxD2l2d9jd7btfz
zT5k+ju7jJ+Bk9zizbRT7lBVhJJlhD5pqKr7Wqjrpgnb47acotMstHcHB2kBDQG9XSPEdg02Lgf+
osKN9AZQs158O+EBJeZW+WQ/qEp06EQs0gfuyQ38T1CYzo+N3Rurpoa1By64FYzdxjdD65DHCPoI
OnOTEle90Vdp7CX3fVSmzyguXSvYxL8Cs8p3dtAoEKx55VePSmbyRyXFfmi0c+CPamJ2R4lmfQd1
NQJCFSJAg1vfTIEdQlDESX59p9UKubQMeLYMljHSIYeyKR3q2P0ARZ4gFJwvS6DsKYLSuRj+XJaX
ZrnIYhvC6I/O+ZqOxbyrjSbQdtVsU7SosF3bIERarbmPNrxGCZcVJ9Vl7Azu4pkXpzsSSNnq/5oF
lio+GZ6xuS0i17sFmUn/WVOM+hAbcXS/NHYBinqY1osFeqToHh5LtBLmyHohJRkcpW0Jkb2mdOe1
r2nKZnFok8s0sqbB3uoz6g7FxW5G2S1qkB2wN22M1Hz/KQyHVFxXdt/cOhlOgT/1J091fjbSJofS
sQzfhcSVkq7ejd+WUWbfXPvIaq2ld5n827UccWGlLcMDms1HqD3mfTQ64aoWFFotzP5QAbjlplQ8
45yHHtRbkmorgTTqLuF8Zz1ZEclev55UVC6Zoxb8UqZZP8sQ6AcimJUQYAqC0jqMqePw9lgrX4dB
O1I5Bxu3Go4cfgnucmGv5uqHkcDUEcWhfl+25qkJu92g9Ke4sYrvYeY2PCUN5TWKzWozNsrwYKtW
tHfg1ji7SE+su3QqkbbTIb9v229Z48SvRqk4DwWFxDl0b68+5zEvRXCSLtlA/QCkWW3QDSSa94rH
pjFXaO7+WaEV/JIYOs9PQ1nLkYWY0Ysz8kfmJt1m4l174xgrW4mS5yDs+udkzOKNm/ntPs3s/lkt
iviOO+An6ZTNGPh/uLwtXuQIOg5n35jUbsYqaaE1i7liMc8Jfy42N2m3JxF8N3UtB35zwTuMIPHp
YcgGcyKGMJ9snVbfVylsQFGkDDyEfynxSGEcLW0gdrbAly6Oqim/IfPiQLFMFkDJQk6ZxuRBIq1A
GV6rNkseJAhL+Boxkr4gjq+NmqqrqeWtw7HakuPCRF2B1S+fnMIsnniXplgin/O9HEqHUVAnHMfO
vTQ1Vl9f9NZ5ucWLSYEi5FIDNj3p1MfpejDb77EXdGcZwkmGe21ne71M0NR2rXKTvDSauUocXoKT
MuotqIJT/+hlyjWuA4XNEsDPeyTL+vtsaDj/V1OKVnyoPPeGQ80CGkX13vc1gx+i36wrK+SITDxM
Uz2B2zhG9keMZCOdhYhYwv69bepR4RsbinsTZVvYLuyE7Kld6Ea2U5y553EMqysaJdUaldbsz/8c
kbHG+Pc1Oq1Ck8QogkOVpO1zMylffD7jpRCjOu/CwzyM2lpRzObZKMb2OUm/6GaaPEmLhcYISobW
sJO+aPKce3OEJylo2sc01oE1V+Y9e1OUubO+/z7wyA4tJf7SOp6xazwjOhaJat933AzswfXPNY+5
mnJduuPsKVu3BACJ6rsLHeaM2NLc6q8T1Eu3od7b+mvX+8674eKVwf80Nyf3d4DzNpv19iIbT4X5
gIduAZXjL5vsqR2MF6SCfU5BcgHwnDJkdVWYJTc3YyfQpHHnHDLbmE9zCTu2JGXv/g9h57UcOa6t
6Vc5sa+HMSToJ+bMRfpMpVJeJdUNo1zTexI0Tz8fkd2lqt4d+9ywiAWAqUpDAmv9BgcknknuszRm
7TDJHqh+IeJ3vTbXiH5GXwFOAgeLvRfhJlgkVmBwUomwqxlf7EETlxQFGchN/EzOeVhtr51O0rlH
J9Q/RVAaKPUEr2XLLcJ35n4vMbDZlP5sPteR1d5Q/pAr1RSIg9/HbYpJT6P1a9P8ZIiqf1J9DQIL
qVZHF9Uyqqlae5c55lZ+jwaOdzOlWroGAIC9yORMt7KezTV2S9FX13R3rJTsT7KrUBURKGQ5kxa9
Vosh2DJAzUwXY5JmRNFJzWRpHX+da3tXTK79aRiGai/TbRQi/T2DGG6+xzU+h1NnaK+OHL42dpPe
qZYuXtu+01+A1PUPFNdus6zE+bsPqGSKLFyrpiiGfA8U2NmC03vL4ccf68YpZlD22nyoQF2LjNSQ
vhzsaERz6ufZmKOUwWZg2KkOdTCqzLmOcxH8uEE0bP0xP2spomB/1LcoQATRzi1w0Rq9np1xM6UX
v9cFd8zMeESpeVinVevxps/hqnUbCzkuc1xXXljeOH1de9fTPKjKG8OzSUG7FYqM2rfeRJ2bhFuJ
1dAIDHziKVWaA7Y4fTc8iWDxDM+t5FsWBGtSj/0feSLvLcSo3ueJH4xl1tV956fVQQ4OOUIjFxcz
qfVNZFCwR7P7i5o0eccKFaIfrj3kq0gvmpdCYrTeuIFcNSEO4NQHJYqi/ObayWoOXer0z+QkFq8x
sO2qtymjkCKP9U11umXoP/HGqC51wO78Ff9u/1a1TKf11qY3gDhbLo108T9eS3XW2uz9fq0YwxPL
NPxba5msrpWI5zDLrY1Ku0m7z3A3irs/83W/tOWoeeu8R3GoXdbWnUD7Y0YP5oBWhP2cGYm7q2WR
brtlrS2TBulbjTuwXJr6aM4XstbUfWlpRiWexvRBTVQXc+3qiIPHwDOPfgyCathauX+jrqWb4z+/
UvhShTGPHjMMrodQdDbQ0SiNd71s+5Xq8WX9Z7dqXsfoeWscwXkcPyYnFTuLEP2glTGZ3EYbMG43
wsHbDBgrtcCM++sSChbZcz0yphhbJk6vo/MYcK1mJKcZiTzdM95tPQJm3PXBbgjL6bM5oz31V7iv
UdpVYd39x/Bvo9VFiiWn99toFY6S5Ltfom086p48sHOy9ylq9M/WFH6TTjN9QyTkUUOA6NUSiQ25
ytZhbjZsf/p5XqkRyCzuBunD5gyiCkB7/8lMjHFtUoG/ZTWJ8qqudeWtavfgxodFF8ofvrG0xrar
tP4owuqCr4z3PogGt6OarLZLPnXfoLNzctteO0vpi+1cDu0zwuYDunLt+K1szOXGY/1BYmiP6vCq
L/z5WQJsQZ9EB+O1vGt2A9zjH+J4qN12VqU/hx5asINt/zk+xijqY/xHfBkvl/GBy3h1ffWG/j7+
43VDrvO38erv+X38P1xf/f3N8ve7U7kdKaA8m779IzL74VuPCvScZvjDeCuYdDGC/3ZxIGUgvuGf
/n1MLPeEyK1kwWnbB9SDkl3gBdNn9NqQYmu0T65A87he4pgXT59R5FlbP+MFRLtrfBk/e5Y8kD3p
VjmGKzetlTbNKss156YeTBcDDyk2qkcdVMdHU501rcmUv3WXSX/qo3E8fMQnY7DJlEX6E7bO6DLl
qXivZPviUVX9A73dXHPRG+vn4TDiUbMekWHZZZXfIO3HAT+t5qya6kwdtIFyeWh1LUooPJI0KFrV
3N2qQ1r53W28HFQzsEd7jcRLt/mINVZPHlu1Q21OdqYVzis1T01RHVOFqiyczgZ5f1d/l7OJ1VsT
vpSeHZ/l4BrX+JQgcTJmDnaaOo4k7A2sixyQf0mz/FS7PS7qGWiuvV9g3I12u3Ym0QtvzoWKPJuL
/l0xP40x2xu/ZLvlTk+4g8xPHt4FUEol5otLDNrNhLErC47YgebniHvIbdNTN/pI4ALLQPnYb+p1
OHowCjJxUb1OvPCsQIltDTOan3qEuJbdMIvJbm3qpv+WRNMnA13CP7L03kXJMFw5DviIeeEJIqu/
7TPWLaIEdiD1/rOA4TbscZ6LLkhALVtMc8DKFyWu8aC7EcgAA2E3va5OqjWSGrlTZ/VdK+vxeq7x
jN3YIuM9GwECweGHNZSHUM9rmIm3TVGN5b6RE0tmBPXWFCfHWxvaVoEWFEo/pvwatOV6rCYLvdtK
24Z6Hp9SY5gfWztBchZhucOo2/7W66J25404xhpaOL526SL42BXRUST9+Dp5ibFiA1jgw0DvXKc8
UTDAs/J4xKWk5onx84AJ5J9N9kfJSfNr9OjRArpAg5IvrduvWYtQNUkMbhtpiCfO0oRnj+idLDbJ
aPJfMt1FXbMES0wKfutUrXirtMVDvE39OwpuzY0FugRvKE3Cl4yiHRfvVnUHO6LwPPGgDizu70zd
QMowRLvsGkd2wNKq+xbk9kOZQUyJxYzs9l9TrLgeyBtGbx+hGZHOg26S0P64DHVSjG14Ml6ntghT
rrO5LzZGgBFyAxjnNp2F+Qkp/jrUu0+lLcKLh5jnSoX1VOCgYTlvBqqW1Pu9HRbs4KZSEoobTSxw
Zb04Nmnja5s+adgjlYW1m6WR33lpWFwPOVYn2CYjge0ARbmUICv3uokPm932010eSgf2jeF+RqJ5
V1lh+aMcureyMcZXy9WHrSaS9ozD23Auu7LeDKLvnmWdBxtK5PGhNeL5lfwCMJqwgXwxGNNr5PWf
NbAm0ARp6aHN+iYfnqyis551sFN8vPNrgTPPfTT7j2pQvXxl4DwYKzdGaVkU/V7Tx3RXW+j3wX0Z
X0zpnzWeu18cDx1McwScE8e4TkLJRJduHLov9QSFrnQz72FEWexmMMABTCC1v9Qk30zfrT6hvJ8d
QjeM921nd+9LyUgNwKUXDdypkKdGCvEk4vq1J++6D8kFHJpF+LXzDeN5QRzt0saNT9j4QoJEzGqN
2Zf4Omp/1EKbvgMo5e4HX/wx8t34YFaxefDaQH/oQrS9ER6bv4MfQkBL+9aEXgbuphX3oYttdStd
LGeBOhRlm9z4i4K0OgTTrJ/B/uS7aYFWfMSuZx4i017HF+raYy8DI4O32DUtgu7P6/DeOBihYq9W
V8V4CmeX1OLfT1VbHYRljScdGsm/D9I7TafsHA7jyU5qrgKAMQIjhFSCDsjMjA15CZvYfqiaUd4n
/pfEMrFVz/KoOIdT8Kj6XL+zH6JK6oemAJM6QClI1qkdWVtZOgY1rKUdojK75tZcIvvGcN9C47Hy
9nmNyt9UCeMwN5SkIbO7rIMNKj7tDP4bA0vZ37dtDOxfHy6qheBtf185HhnmIhVbFVOHRU8BrwLj
gpEJl1KxLhBvuaF1p+sI+03k4YkMxYyWqIS7VYK1wDtmwT/Wwn2gep/cZbqPyUzkPeRm7T4Uud2d
8NSOV6oZuqO4w02RFJ705i+tMZxGAdJF89P50GmWtWPRob8DQET+VDu2o/ZA5kk+jG6dnjxb+Ksw
CP+wqnRZ8i0e1vaTU7M26aibrUYUlF9EmmSbNqhbXj/DCACU4K3bsmBxXSjret54N32kt1RsS3kX
LHYFSMROT30PSnCytPwtDLFtdl2E6hwHdQF43g9V0KZfcfELVzK3MPYYkFRLvVZgBpEAzXBl/oxc
LF5YfeI+9CT+ttMI/BDauLHr6hY2BsCDg1MI80ay6D2GkrfR05d7hO50B2se0lvo39yKnDG9w2qR
xyK7gIdpMTOpw2p+wt5MJz2CIdvoejbaK6Pxhn9CCuOQH7WLkG0XufV3S5+OVbGI8Ac2jOF+xuIg
j6aVIw33ZXawx437hk112MCQFunGb8PmDQQSzhBmifiw6TZvVbZiLxS+TbpTnpESydZqVObC+TYz
D9uRZRKSLxsvK5BFFa282G3Q8Jt2GqxQa+3Vi3xIkT7ZiVLIJzvU1vp0juyLzKoYz5qxOAkslL6Z
VfHd1u3kXTeAL8aJh6+s4VB3zbIZoKyD1EUeNhdl1yMQ7Xcdr67MlT608s5baGSKSasYt2AxJXL4
8tFb6LgqNKQh6iyZFCffy6qnGe7iCZNpuaqbVB5GMHE77JH0u7SLY/QrjItqgZQFmLIcUC7s9in6
xDwhQyvZ1uYgVlqVO4/IsYjVNDrBZ9nXd7hAeOGKR62zCNryqrdxkcIcqYt4V5glT8rBTDXAURme
riJxIWZ07i1pKnPehBCuWCf252uzloHYdTaCTB5laT6GJNl5qaHrJz1t8dlCZnSViaC+VYd8Kd40
vPPjNZgWB9RrrLPq1HML9RFyZNvaxswj80CFdFaYXDIz3zka0vcTODB+xqV1n0jfvI9KWV8gGKLq
+leoXc46FCaDcXJvPuJjqllrp5XVzojTEJ1oDDsP18txRwS7M9nXS6kLYznan9tm+MNoZ7T1x6j8
kV/awet+aKndryyvnp68Zvb5n1rDiZ2tvxm68isrAAcXDUrIUi8iKmFQ7FTzo+PapHiV+m1x+7f4
aPX6JkFXe6OGfRzKkhSGVdyriOXllbcZJ6NfC8svtmNw0kUoH9Uh8nhrAyH1o2qiVG6g+IsSz9jK
R41v4SMyl8U+9Dzc5ZdZKoaaJux1I/FPatzQQXxJ52B3nbAMK0VU7No5mDZq1tBY8rFp9FcsScuz
Co0eXrOyTS5qEti9EreR6FBRobgYA4m4ycC50mwGkrHI8nP3FO9amIc7yzHDE2ll49GYkXdVI0a3
/Up2S39qda85NnY77IIOr2C9TI5tWdkmJi8iuNQdfP/et8+okiDhipfAxrYWkSqsCTfIwDZH8pbe
m8PDJa5c6zWKjeQ8gEFbV4HjvZlRy61QbxJ22aX9agfYn+RetO5KEPOG4aXHNjeNM/i0eJ8kyXBX
dl21RW1UfyRb76yttk1e6zo20JfJ0aV3ps8ahhDfWpkcq9Q0ebZ50z4O5gBeCYc+4ubsF5Ngd0M2
3gkQ1s+m98DOvHU3+/NNnUr3Jc6cbVTNxNFf2Rszuql2YY7vhSArLZF1DchE4EJuUgJZpk8lsLCo
Gqu7vpqbhyAavqjplSecTW4jyy6oXqdxfkuy2Tz6PlDzvhrlxXTdYhvhtvts14YNhbWIv7QO7tFq
y9MMx1gOzh+IHLzYTlq+x2VZr/XWEI/FOIU7dcWBrcf1ii66rRctHzCfGp3yuR5HG2i/EX+xI3kr
UsEmiisWoCq+G1S8pm+L94wpIu/diU0+j8Exz2YeWU/RAAxjyNz3wQTKoqE+cLRQkX7Sw4xdJAIF
c6UXGHoVVxRdWFj9DXeOfq1QdKBa+/VUfA28OsaAKvDWjdGIQ+jTHGSGWNIw4JpMvgYMdWftYw2L
cNU7puzQIiDZa9Vr1pDaXaiFePvZN5ovvA2axeHXLNry8De+1r3RYdqV62c7brO7SbOKhao2Pi8I
s6oUx6Z1phf2+tUpFEm0VcCy3+PxEldAtN/jFeuFf4qr8dpYNVQkc/ugZ0m4y30jwoLeTF4iaWr7
PkX/wA2S9GUQWnVyBOaXqrc0Mo19x8QTaen1fYGb+pjdzsZSxOnarwruYWkyOw0DMgUf6A8Vo95J
Of4n+kMbreykYgogojpam7pACzjUNRE69nFou/VmkzKyloj32uPO3goHy5PqvcPx+rVZBPRJAqJw
tgzNftjpri9BNapMgTX11kWdieUMQf+7UZuzkwp9xMvC6fbDz1mqg4L4n1ODzv5llojm783cWgdh
GMldn6fupoTus7ErVNZVTB1CqA0HUfm4WkHiuWsb2bPAhfsHz8tayzmV/A9/TsEdbO/XvXdzHaeu
FQSQJruFuPJLUNMDZ+PO4B16u421jbTK5tAgdLvK/DbCcHN5hZRXUNdW17nOXl7BqqS7yQODvJPZ
+w/ObMC0M8bmu2/+qMpk/GpXhbnmbcjvKC3bpwiDsJ3AbvcuMlIbj7TW3Wq5z87SkMWro0vYObXo
D+PSLOwG6eXUa06qFzEHCZQpGs6THhevdp9/9pPBucDpLl6thK08v6pTF/G10TNetZ316h0MH/JG
kZVcEs3Pn2AO3am47ZUlCA1IwzOOSu/uUG0m3ylesX23bqoh/nN6kCMxFqOifjGd7B+nh4Ba3p25
vE5HhN26CV1frN3cBI1hxsE69cn2pObEXsDrk09t/+YjavTSNa12H2YU0nMv+dSbkXcixdPhaVOl
n0Z2rTvdbUFL8ZmsfM1p92IKcJgzm+gydrizj+hDH9oJiyQtnOSmiyr7dY6dP6oMd4o6e4CazBJ7
IWHA11glTnnxTGs8K6dd5ce7hPi+Y8dh/2XR+zPU1HgWDnkSAGFt+mOT1Y8J6tT6Hk5A90sT75j+
iFXUY93r5SVKGxiGgZ9vTMtCAXE55Hn/OUMu5TjJGuPAqUvyOwPF8XXiuv1ONdU4fenIJ0ERsTGL
6wWasdn4ZgYKT5rT8xiQRUjM9g0HwpoK+WRvQCMtCQUEt9Hkzm5HHmqvdpetUjvt3izT0U/B6Glr
NSsMRb/ObWyiVa/+NiHv90aiJT7nGU5qcLw7Vu9JvpnaoDq1se5sSGtGO5nxBEdjQDrwGNmBudb1
tESouwWQewY/RJZEUv1PozY/motMzoa1t7fqhobnOxpla7KPyYvXpSCz8Er9kbcg9QLnewIMgbSx
Oz+ZBTa042iFN5YNnw2piHiruXDu7abEr2gm3Uw1HX1E++vAXZjSYIi0JbYJ+zGo3CPcbefSxn69
8adMvDXCvlMvZMXRIYULiTUcD9JKn4EalEFyp86ctv6uaZFLIfC3eN10Pgb2uIvnpD4Po8aGU+q2
PEunHc7qrC+SP8/cwdZu9BioOAM+wn8bijv6cO3t5aKr4lQkJlPKZmkf5QcfK6tr2WzgA7qtRfKm
OqsFLlLGqynzsmdV/HI16wtLpeJWdeEfUGwE/hZ71ckSJLteq4597ZSPlJOjVIT3mNjZG4yagDbF
sNlVLFjOyLtvNV1QLsal8BqvA9EeJNXblRrxMSGLkZby3bEGpfnXReKcP8WLEflZXkbF1axUetbG
T7EjVx2/XJ0XtO7iRK8e2Er0L23h3caTBAmytDwjf9H02L+oltuW34N80eSYcvni4uiO12Q1n+2l
WYFnXtWWNwCdYKaOaM1ahL489e0sX1IZTescn7yjmkvGG2vJxJoPau6oc8OehsjaX/8GA4WRQOKa
oOZ6FLl2valnO9U7pIEN9HHx16ux4GxyBwtFOVSvgZMcZl24nx1LczYZ4AfIQ1H1DH/w/hpHlWOT
sp8/62PRPXqW+KLi6jrx1KLO6XfzvVPAvZbd7H0ee8vgbts1d1Gc+hdH2A5pCAMNwS4fN+2IrWTt
RcM9LMzhXlvo+Q2PyVn3gZz9jNvCjjYULm1WaIxQHaFtYFZRoMCyhMJK13yEXae7ArOSGxXLrTRZ
cce0N/WxSwB/G6zit7UvpmNKYfN5KOeHrhnwCerIBU5uK58dFzIiDgHnYWldQxFqJg2as6qVwFfD
yzwbblRzCpJiG2bRtAtSMIhe3zu7QjF39CjoV9Vyinn8zmpktCxhiPULu8cA11ttuiQChLPgcI05
3ef+fCoqV3vvuKXaOStyttYHREb5doGIfO9y/4CJWvnCQ6K9QSF2cdgljkbQtwnXG914soeijDbT
fVTXxk3MMvvGhCfj9WTIBTftlT2MzWOhFf4hmpJxPybZ9JyL8Rupf+db4nAfQS/hU1lZ2c4DeXEi
mR7fI4GLnIyTOt+84tHRx/5rJ7D4dQMnu/gGoIC2BfWqubl1gzZCuwpY93Cbo6kOQTpYN0tiBrj/
Evzl1FdRs6/zHfVhNB+X/s420rW/bDVZ3q8xJAjO5K8tbzO4eryJNc3d9HnnXnDw7tnzJPxaoqo+
SNN0wdfQEdotgFFpj5AUuVkfVJCKlnfttqMIsonvyNWIUtemN9A70U1nfsQ7194vxlJYeE1dzt14
/IG5S4NNQzI/hj4bTkRWLqqlJlA91DfjslXVtarPWdj26zprm3s1JOAZdpxLw1mZqAE/2sshFIhv
hEXqH1XTlGF2ifQDjOd7KPek9ZtXG/WFcAVx/lHnT36PwjTFLikun3S4K1s9x2KgQpXl6AZzdGS3
FF4yP8YPidzLUxTW2ooffvdZ1tmfVxTUQP66Yotu1t6fC32LVag4WEaKpkXTBG8IMf9oHLO5j2AS
YPfov6rwZOqkV/LZ33vLqMo197aIjWd22zOm78LmsyYu0cfdjGC5TzhTtW9FvlH/xtl5GB2TLS90
Ores4GJn469N3C21FUUoZ51PM0ZLg9WcEw3C6W5aTuViBaQOrVG7eIcwpkIApVup4McYE+XevV3l
+jouSDsqZ2BDTIeio1CV8Jtc2WA0XyY3E9SBZnjAYRluh6bzXjtn+QaVnzAW8y/hEP9xbQHaPLSs
9jaR1ZefpjrvuLUGxTEMtHjjBYHcaTW4a+Hj1JVLnlTBIPd8Zcu3AtGTfkncWlBgNmmVYv+JEO2D
HbrpCmuz+UsPkpQnWJ49iDTNKJ+GsBV/SjWqMyW4eFVlvPaw0WaVG+w+xslkyNexk5vrAm++oS+G
+2k5ZLVHHj2sfvQ5GiCqpeJmGMMirSfWougvX4f5WVPfVfabGvUR7iYWOLYo88NHR12RwEpcAIzq
aur1Wl0a4F3NIv1SDeHW4tZwydoRn6t+ih8LsDxr4YBCnRoADENU1p8No3vF9DL+UZhUQ0XPXdc3
9kVvVGwBrfAkvBZTKc3+YU6R+ebXU0QGJx+fxZCOm6KqrXuJBMxOtEl72wsYJWKwFkLnIDcfeHkZ
jf3aq3woehTMqLAMUXurulv4oDjDDD9aNoj7mnQwUjxlik1c+TD3Dj46BjCuQqvIvacC8zeMJvm0
4+7Ug8d7g5mnhifkWY6pbKN10w7lgbsUsottYm2i5YarDl2XVNG1ndpN0azMFib5v/7rf/+///tt
/D/hj/KeVEpYFv9V9Pl9GRdd+9//crx//Vd1DR+///e/LNdgtUl92Dd1X7i2Yen0f/vyGAM6/O9/
Gf/LY2U8BDjafs0MVjdjwf1JHWwPaUWhtcewbMZbzTatYWOUxnhrlMml9Yvu+DFWxfVKvPBFJXfv
BXwudq1DPBvdZzxRsgMF5Gyjmr1hi5sG8x3ecnpBJgR3ZpCcVWtoA/cZ2jt4o2uvycoSycs71VGK
EWpVXaJr5iHUZcls23dm9RZ6sXf05qzbqCZag8W68fLkPFpV9dZvQFTnb6lJMSibjWytBumplBuf
VOjRKuKXwisuczc294YVVAc/LOXKMEvo4ypY1B50tSg4qxYp1ea+MbRpW7R+uvHqvLkvXfnlP38u
6n3/++fiIfPpeZYhPNcVv38uU4UaCqnZ7muHcg6YuvKhmhr5MGjlizKFNwswRcVsOztlMZ9I/VWN
YjeRsZlmRxAaxY9q4cyogy2NHk+f9AfQvOaBj5x4kvann6PsJVPyM6SHjoUqr96vqzAZXzN0K+aA
coFqgQ2GjBK/Rl3WPxazB5mXMaEWtJfEtsiK3P/nN8Nx/+1L6hqeEL7pGcLwTH35Ev/yJRWAHmfJ
VvHr3LTdzrD6fGexNjySxsxekqG886xE/1J4OQWW3o7JZ0fJXeRn2kp1VJ71grZu8ATdODnJ3J+2
6Vhjs9d0T5iPYlk5Z9Gj7JLseG1GS+lA1Q90ErL7XkswnomyHg7mzx5VY5jQc08HrMo+Kg7qTGim
e/sxV836uOgvg5mvXleN+IgHI3BWpAP5vgPluKmKKbxxYZqX13ZkYmPJu7VXvc4y5GMcAnnRdYav
Znx0Z0leOGtM58P/4S4ixHKb+P3r6puuYdrCXTbPnun8/gm1utGiZw65W2pxvRty3cc9CP0fz4dQ
SZqBfSnWaJckaOS56nxI+rLs3txWxDdmJouH2E6KByPD/TMbfOuoYteDhPkRRhWGpMs4FUPcNid3
Ifu9avaTUzwMlfBIombdblIvHgQVRd2yllsoIQEyGNCUU8ssutXYaOgymymnNYh6UqReu05dozr7
WQUP5pfTDsHhQzIH94HegnZPCt7xIbMP/Dad8zzW6X4czPiuTDKxBTY6PCT8IjYYMabPoSRFxS49
eNWqAYrZOGvvWRR91XTA55rwzuhNz89wsR4by+gOM8Ao0px9ei/Idd6rM7gy37kAyow/Q2WHyGHS
5a+WP4/edUJVhzAzc3ChH/M7Ca0wIA0Xa/way0XwbXbKOv1CWgVisovIUqjX7tqyB3x+hQ3tdzlL
3RmpdnXazrF/DaomQHPr1P1hp9R+wzVY7XRJB2Zbv4uAMKtDmB4sb9KOFDdTFKy11lwbXoQFACT6
MxL4wTnTOnlDvhkCPC0Vd8KGNfQvp4Cat6ixz6ePMaXPom2j2o5wviZW2O6DsjvGehW9RHpfbWxy
7+dytryLT314bS7J7j5fDCUz+41HTLmjemgdMeSmPhr01CsbZ7rC9BUyfwxCLPo8qJwLkH+SPnnW
FriR6gR8m9wNDXx/O5irtdXk02rSE+yvlsFm51NmLeLPYLy78+wP+gW05J+HosCAhr2uu2efOotV
K3P9khjA8pBt36lxjvFDn7rozu1S73YqsGYfAyf67A+wPtLJZrshW/veHdFx80sz/tzIEuJR4GXg
YyztiTLTxZJB8EJORq785ESNaLpoQaOHW4l3JGVNYGR+Xd2ZGrwBJGmxzs7n+kbFCrCcaF0a1R2Z
ipehQjuiYQcabtnikdgB23mYECkOt5XNok0rwEWoeWqKOvOjBCJNxv/m41qzhyB8xo9lm0UZb2wC
tmxrzUG0cVkub41O8ORGNf4Cy6G8sYPGuWtd4dxNCWi6//zksMy/35dMU+iG5Ru6aRkwuK3f70tj
E+RdOLj2lzEItubio2AsBzJvPdt+zmzE7QKwaX8Fa2+MNg3l8V9ianQPOuwmLTULtZFltmqrs2hE
Vl6fc4pPs4m0YNfvyH5nbCGd9NJE3PbUQY5Fgl+GOkdWQdcR4mGUaoeND6solDdqjopfhwAhekHP
KkRRpzX0VWkX8NlMjK7/8/uklhO/3b9NxzV9z3Y83xCWp5aJvzxh7TrB3Vhzqi+alRRrl6zQvqwr
vEUBMr1LGwU7dO1eS8/rb8gno1+wxL0EpUS9sue7bNaC+9C2vg+VM+FTy/6F5UR7ssWof0rqaqXi
UWDGB7Kh1U41jQKLUBAcz2TtzLMVjc31srVRsSDv9Pwy21G+y4QxYLyQxTvhhR733tT9NCBvlC6g
2L/F83BtVX35OZxSbztgDHTM0F38FOvlFWCcoFV6jeNm3n/KyCcroO/fxhfEFWDYj7UEHYebuPHK
p6UuuamK2NqppjZ15R2s1ENKvqtCeFnA8I5keUz6snrCIJsKS9f+mCbN2P7nT8v7t/UQz1qXQpjN
52ULyhi/f6ubujU9qpjRFxn1OEEb5afZaYOHJK/dy1A2w6qz++F97CPwA6HvwFb2jBc0cnZYYg/v
thyzvdeLeG9bebdtI5AuJviSG2M5eFTWblRTnalYZAtqNa57SkRa3LPeQdJF52dT44V8j1ggdrEj
N5eh1qtzYEzDucIs46Wb7LuoSeY7RInKF1/YP6h3dLeqFS1Jyq6K2hvVzPt4WDe+OxybZWYdslUL
Z9Pdq94Y3PjWzJt2F/oiP0UL5AwMZH+WC5/IWbTj+3XXDu0Z1B5QSxVRfR+j6kEgI+6xWyhalKb6
ZPjOTd9Z6nu5cKiPkdt85DlWHdKkJZmS6aQwUp2hZiqXoW0XHtwAcmbrT+6ti5TbvLKt0r0tG+vS
lPZ0rJcO1aviRue4/8MHrz7YX3+mghylbeiuqVts1oy/L4QHpKjl4Ifm50mEzaZ0KhC1tjZcDylf
eNRI/NeySZwdW4rk1qk95yGfEd51EVhULerg2Z0tLeCgbIEXUym5LQMrXhUtuJppQMpMHdCKKi6e
y70/7CyNxSie4x6qU6RaxotkSXz8z1/qf7tVC9vU+TqbOkxY0zSNvy0hU8uuPdNIjM+uEXxqITXf
dtxlfjmMA+p88B0NFnKzu8oRl74FNTJsrCLw7+tclLuU7T1GSmiQ2kUZnGovdk46EJqDzOb5NpBj
s6uwZr6HfjasBnPqbqrYIBdvVe0B0DUooWzeekEeHC3weyd1VumJvJ4VP8/+qfcj9jGOwlr6PzzS
/u3HL2zfEZ5heabtL5v3vz3SWMDN7Nmn5nOS5z+K4o70fHA7JolziRcsj8Ln2CJPNyge2ZuPmDpL
e0+cDQy2rhP+P2fntSSnkq3hJyICEn9b3ld7oxtCLYP3nqc/H9ma6a3WhHbE0QVBGqhWFaRZ6zcl
GjULeRpNM4hYL8eNvIHsLBtQspmjH95xJGk9/oJ6dygMlMEYoLXi9Od3+Lc8VYd6lmoak3VPDBTc
AYRRAaAHbpior7bUMZnr7LDVzu9dQH29F/W5i4/mygKt2REZ2Dq7qer0QTimcZBmQzgRZze+ajY7
ExFdCFgU5UH2zdP4vW8K3t9ZmGXQ7nxl2PSRqKH7Oq22aIfyDFLe+RKoCfb0DmA8IiQ2m1jzxWh8
94vV280S5gLqIlrv3FQJYqxibkBsiHBwHmRXkDX+tZg8RDfnhmxkjdd4I2bgZpCf20Gdw0M0RFPx
bACI/PtrYsv34LcxwGJN4wJstW0HEKL+OTKAZGWioWX7xRpAjpd1SPALd4F1pPT2U2l4/cqsa2sX
zEWlB8Ot6k12lq1M3bj3EhUeC9N8yFhiyurRAjvF5PaGGqj91GrgP5zcUJey0RXYsHi8KhzmVie/
Dfr+AXei8mKWpn02/VAsW5SV34C5w6jSx5epLkD94Zqyz0K/eKiU6ll26JSsXljt2Nwi9xgfA39K
1ok3KF+bcCE75CJzV4UbjEevyFx84j2m/vnW+Ok9sA+wHljF6LtBV3Ajk8RLJ7UI+/k9vy8yR1tV
i+rbcT5A//lVV2VGdSsPSKX8s052/rhWibr6vd9HnYhQSmJN8du9Pt+/tEEFsZ0UZM/vbVu9BHBC
XhMde6G4HLJ9Xiv2Sx+hG1/br10Dhy7p1Aq1Js96tUvswKEssoDvwJVgMILIGfXQK6Em1Jl102UD
mtcJ1FDXLfddQeIPoZCE10T3sYuG7h9Bn6vG/sjCow+e3Ly5dwTYF5HXTy4EgfNkNM49cDZ93buI
u4W4Ed+PftVhc4fvUYR0xZKFCwjzob3KvsOEg1dSKR6sVfr6GsmwKp+ShWx9P+TN0nCj6TZh43gy
B03fiv8KpUi9k0/yJx8iKxhpT1usmG8+quQFn67/VPx0uxZG36o0hbWQ10qZlY/7pViOHdQCS6Pc
btZdn+s3ZqE1JDj4WH0+G+Y62aoWrng/+3u/HM3wjauSY/NmjLsl4e7y1M+9R721jPcGYtPayZUI
ednqzL3lWTH4gFPoF5MjmnRIEBNrMVDUanQrD7nXIGbghelyRtO81zWmMe3tbIYLz/3a+aA2LfyW
WFw/Lo3sVrmIqV320SjWqBs9Go473trqVC+1vqu3sigPQ6a1i75z0n3XFNOtrNNS4MEKpCdZkvXF
6O5zpxjPH1WtGaGf30Y3mW42N2b2w9NIFdcJjkaEWscXbL1+kG/0b1xFM+4GLbg0oz28mKWlg6ZB
vQmHlH/26mNGGqiVlzEtwOXDGFxGo56Wy8S/eEib3bmqMtzXfkS0gZTh1u+m4V6Uo36a+YeO22Ul
8Uk8oMC5gBSkb5crDmQUJictvhfMEejyj7dsl4t7dUjbtaX1Yi2LoxuHt9lYLmXpvcdYakvDF8oW
xjIhRp9YAsJedrXRPUM/hqJj9ddnO2wi7Z1pWH29lw3ykPTAPjeuqc9aVn21kL1lS2Or5yApyjvN
RTy7bMz+HNuOdvFaAEmASMu3BAGyFFnH5zxNs22GnuLOVPPiEeuvW9nhSyh8+xDYtRKiRgevw22M
8+A4A7GncbhCgU0vkAEW7z00VjJHJTZOHz1kN7/IcFGzGpDJhuqwWK4coggB1uSDOczfWVIdNR8R
+SClmFiNt8+yXl+j1lCirElAxx689E1HQKeMreE7RkUAi7HUvOsmH3mctLF2XqSOjL2O/d4l4Z1z
LfubRVJZsitusiwd98zHKYoVzy1ML0z6BgQA6/zXwZ2LH3VFavAzzkTLDQg3dxGQy33Bqm8plQPS
ykZ3TwWIGZW5fQ1UpmWpGDCNyZ2dluJU9HzLU9Gj+Ixq45fJmSlLmjJcUpWQnoGZiDDYpIL8XhaN
Vn6BNwT6KHBzuDRt+wo110qy8ssEyH/r1VOxlcVEHIrBAx42jOVuGo16Iy9GEnKZw3N77hUFeScv
HteyPqjDXRNp5mMxqd0h6Q1zJW+jVfZFTQgXelmPdECL7mRiWgZsQW94NbAxXpS2NCiaxluM3L/I
es0Huw2+WxobDC/xcAzm7qJR1J2LYd9a9ipU82rUFilfENBn3SoUFDv74XU0GyQAykWM39qyjx3z
0VJbezE09fTS+HWM21M4fjUjH956Jb7rUbYjTeIDwlR+5nAjIwI615Ide7Agzb3p87T6EfvprTJ0
+u3khxmMaXO4yYDNLyFMeJs4FrO2r9J6u1E0OWu9IajXXpQsKvQTr66pZN5C12AIVnylmzjzUcmP
XkWguuywyko5e72mnAcbHbBYlEdZ9VEvz9Te6/lPseD81GAEurKe+LBtNVg4dE3x1UlCZHsMxXsc
Mz0B0ewqN25e+LfscJyFDoWDTCx1lt9nF1MEt6QoT5Gq90d90Iyr2vjmFb+QeJZlW8sqeUgB2mDT
MrQHUpFEsFuWDK6qBY99DOAW6EsMiqQNH1HqsK9xVzJe0Wh58XDv6z/yMgwfC1VUK2dM8Txyh+Y8
zIdCRMg7ZNVO9bLmrDo2h/lMNspupaEXSxMS31rWfepXJgO2l9YDpB3tVAl1OvZuWmKgU0cP00Aa
3Ad88SPEN6MxvB+dGYQLD+kp8q3+tPZBjL1fBIGv3ESJtjCBSh9tgXCsBiOtQ7BS73aK0dy8F1GV
N05jjTrMwl4b8O0emwwDg6rgNYnMtHosIQquMQYLto5vlY+Zjpwlo7qNWwxFURoYiTo5opdzMbRt
exegJb2URaftygMLzOi9iKKie4SXCP5o7pxOlnoWhf89EQ9ePKlfgYJ/i4Bovg516S38yrQfkkrU
q9yxglvYf/km6gf1PCjlQJB/VA/JyI+UWAUSK/j5LC1VtDcwbOOdyr+9pY3NBVKeufKrUWOT3X3X
tKD/yauhVEnyM2Jlt4ixRngqwzFYVwUQ4Z9OJtJVbCW8AWpkuae+FDtsFnkBCsN6yspMPxTeON7M
pbIp+Kb8IHsEBZwsFE2fEDFV00fbN4BE+0p1kK2ulqG5iK49kHhaRTf0qNy500YWyRpH256A3noa
s/QRPSpjkbZKfHLzOrgKof1kMOyewyDNdwU8m7WFMOWzn7saYb9CRZWFVrcLTiJo8rsmYwQxfYRt
5mq7NKojbGY5oHbPDXq362Ko1a1s5WFB5T6pEvBZ3LLvVxUwpScDGb2r3Rv/+FxIgelaXqO3w0Zg
z2ipXX2H41gONLnEsiu2wouP1OLKqdL6Gbn0Z5hJPJ9RvyTj7b45kwdQa77IhHuyHQITq/D5osAB
qaVja/w8Bcn7RZbTL52qcN78PkWgwo7qO3/+pFQE//wkQHD1c1b5z5biKz/SsvvHJ8Hq3U2KtWAs
NUGJzsl4maKXhyptNv+yyZtjHblM1r9n5UmjCUO1CJwBQPozztNmXhEoKnwKOwp0hD/b+CiqTDyl
Inqd/Ki+IvwnngI9BsFaVw9DydKnH72V7AQXG1tjoNbvlwTNeIgMUEWyOAMmt6jQ6fxw3MIZlH6F
Nom+k3dEIhKURRGTpJtbxzC6xljQ3Gjsyg9Ef8JLnnvZLkjwWWC1hvCHOYUn303yRRCxpczDAXZp
OuCMlVgPsoc/PKP51t3L9gDbET67uchSqDEVpaOaHEY3eHJq10IwRWc3rlpbr9KVGUjonOCWQg+a
i7WSRbs4jiLwRhTdpByQ13TtnSwajQUztGjEMXDGewbiJ+FY2Z0dd9ldzJYDJCaZjK7gXVj6ES9v
mKVH2QpipD3//RfU9M+ZhzkT6rqqSazGgiVkfgpnRTajSVk7PTu8YdwSIJx0srcTA6OXIo7VYKYd
nVtTNY5WlfFQ8X+FaOeRaLZG88bL3oTqRHdFlcd3JSbWeyc2G9KIEcRyFy1RFWHiba2GynrMi+5F
7ZiY21Rvrn7toLZSTPtEEd3L1PXTbjKBcQaIw72UOsobEyGwi2XgkAM+/P1y6CHN3ql5dfr5bkUL
Q9Z1rPLcY0/yNALPlpfXxZQfCrLoGHDRrZzhFJmRVqcU9Omz8+szXbeOj46bGUvZyzcR9NMYHY/y
HmgikdQcV4oTDcuBSOCNQGHupsB8wWd4u3xUuSaYGH1AtE3WyYOHFc/GQF33/VLknLWTUVrPKia6
Jx9/xV2up+i9zWcfdf/r7O/97Mj9dT/3v2ef7hKHrrkFOk2uVb2tO8XbRkEYLtmgTfMubbrV0iDZ
mG2Xrz7qfK2dVl2r6Wt5mWzoDFEujdTuth91tukgmDaKcmP203dw4Mhj1prJm+ere1MnjDWZPUrV
dejcof+eL60saF9FZz6AHwsA4ShrKiAwqU550cuu/vL35/uPhL+us0cgrWbBQidsK9v/kTDKLDY5
oWiCV4Rqwvhg2btazx4geDU/LKfdmmOtfVF9x1wGwtavJZr6+yqYrC1k//yUo36/yAEOLkBY8ZDP
BwVZ/5UVgwSVRVE3l7//yfrnrIluu6atE9y0dMdwDPNT4MzSVD8MyEp9mcZhFblTDUSEg5EUeD7b
drNjmxwvetX7VacONhbf+NktRGp0r3ZWH6H2ATfXoFiRRoA8lab9qw9ef5GaqXru0Qy7V8b0aqVq
/1pU/EACS5ldGqygTRd+Js5jUxHaHAz8tfOESd5yHQ3bRFrkmTzIjiAVenyrwvxfoBq682lg4j/u
2BYiypZtkBUlz/h78ggWPUiMbLYfsBgwzaTMT+Rn/NnIm1N7PqTCz09eAeecAPb+U70syh4ffWVd
YuZotSYGXn/zTT71+yh+XJu7EHdgNUVowhr9nY64+TEw3VeIA8RAamPEoMH2zY1j1LTOXWCCLgeY
8zeyCrTWsGckndCmpVHepFexcaqd0NghRzfcqUXZI6ZxY0Y5t1Q6nk2/alFtmS+QN1G8MlgAn/CP
8iYwzMZLjHWcbDTrNl57RW/IRMkxIUbIkhMYQzwf5FlTG/kCmeV2/akhS9FqX8iOFq/KUmgIyVZt
YSOnF0/LQA+7BzuxxgtfyF2bdqh7zYdyeIUxFd+/t1uERlkk1yfZBohFZFlzyhM8b6yyQcvVDzQ8
G3T1lGjlrzNZJw/x3Pqps6yTrXVj2HvTR52mn/ziqLotwYcxuTW1oiAu/p+DbJwcBO83uTEWR1n+
aFYjJI1JGgwkaV38dpVJ2ejzzKvNBxX8SqS16cWZ52FgNPF5arJr/z4NA5LfYNbaglOYW2c3HyQ4
MzKJoCrkTboyVW/NdiPbZK8wnao9qqsjC5V5Lv9fn6p14z70jF+fGqWDunQGE8hGOk0o6GLQmCC5
91qD+IGVVrhXiJvOVRZ7MSqvoieKryPAcOoGkV3TrPmKv7B+QVXeuMgzyzPYAeKSYZWFwTZxAoQj
GyL2+dhI1OVaFj8O8ooKXdePKpXkw6LVYmRSml45AwRCjE1kziZQLeUs6z4OgeUHS78IkwPR4/iI
hhcOgPOZPNSKN+YLeUrWKtmgjXqN2iA5RX6GApZTZGuHn2FVRUW1TpHZQFUCPWiCXAPEt/anX+bo
Z/Rddl83xK37Uajr92LdtrcutkFCN7x8aWYVoZey6PCjo3Pg9u0li6YTwZ/k7JPDQ/bUdBZeY+jP
wyCsdWvW01YWc8wBF8Y0xtcyqP2nihWL5ibGczKNHYTl366yupsUkgzLzSYiLiDqN97mwwi479mz
8mqb92x/8jwoULQM72QHlN7GhR141s0Qut3RLHIkhAe3eAMNOt/AKRRnlQGcOiIsJG7a0ZgWsgGo
2C2Rkuax8/wCdRkEZeMM9HroiIPsYJZoUisEXToHP9ViGaee0T30LptWD402ds7VZibhfB1WCCcC
soohsLFk1ndeKIwnowaaNTdHTgya22K/kvaVtXYCczjM4GJ4X0jPKYFyLKXi3KCuMhvxLEnM8It4
H9RFCi/XbY5D7v8ibIih+04+objFA228VGVJegoI5mttTGstbJQregvj3egSVyrAkO7iTAx3ApXF
29Y4yTZZU2l2ATopsJaySOzi1jAM64CnYrCvQ13fxKqWv4xZvZHfhTW03TJopvqSJiUpvNE0379e
hJhXWZZnr5rOS40rj7ofgqG8NzF8kldmWowEWmHCSagBKimG767dYQy+wNV4/yGEh8he76DRqePV
cVWTMltaFcIISofkZWagbVqX8OQgt5bu+8koT3ASej/5b9Oo/n/6/PkR3Cer22peFnx8hOIL81+m
ZfHnrIwzla4CcjVs3XI/z8qm6TduarXDo2FMzjVO2iv2HeWr1uKP2aHRspXFDNkOqxIEzCoyg8u+
JQQ59isv95Uu5uuxi2WGIB4kQSUCEv+fM8WwXVYZY7SVZ++tpfUvqUlkSn7fts4rK9KSlo1BLhAi
/fOeh71DXRZgqB+Mqkd4E9VdtdK1nW0gxinPPurc/1En+7n5FdfQxaikZKXQjEn2IcHpQzeVRB4T
1zt0otiP2RTpW23w7M3YMvO8l3Gn2aBnjCbKkLx2bZOs9LqyD6WLoKhZ30e2krAqs7J9GIQpwzPF
aOy+476o3UBl0iH9hd9lLyIA6Vp3cDKTxcp7sIG0PBfAKjdd7VTWJRmyEq25sHgWLeuPOmjwf5yL
YZGvfN2rHvx0Mm55/1jzzQCd0cZ5KXdx3AzY6Tmxl2wDlJyuPVnek+0NG1ka49a9yrOqdVRUxvDT
i23kpxeyUrHSVxS0vP1HZ3k9UaqNOl/63ldem7TMxrKyG3AdD30dlqyueVs/VEvWKn3xTAjYBglQ
JAf5P4lc947MpUHwNuweuyYjwsv/yMKvYAmnfEBxK7PN1yINvwbRlH4Lp+jVqHKDZf/g8YA6IEAx
h3yYO4TME4+hWTLU9S6QuXm59H4q11BijPlltbGtl4bOH/GxsKq0tvCWH0spFErxXIAdt51aI904
4VTuWY87D6SJb3U91L8WphejmOjrF10Piotf1kxCc0MbTJeCF+vRVTN/b4dVtyl7Bpw6+ibbST0H
6ynBkt5o1NmbwevXOsv/S5Kwrug1t/gq3OgZlleHrJ8wDyRylZWs51tfRtgDv8xaqtu+teutXbjK
S4B4jeyQ4B+1Fr1eHdBXjx6ykADNfEPVN6qlM07OGfawfq2LjpTM3NB6JHxRslJuhVd7xylNy5WV
mu5N1MNwQZf0qa7yGvmywn802RsUvjY+d7ZdnMbKQD9pzMZnaB7hpgn1DEQ+rWGBsKqC9dNFtlZw
nmwje0ZlabhU2CawJaFXHE7TdvQVxJDacHpuojZeqtjfHOVFtuuvW6TbHpS6V27sDCdZ+cHwXva2
G3QreRGmi8mq8Rxrj6RZfa4itFmmcQLYUc+7pjDSHz+K+ET9KpaFVx0JLf2zKFvDipCDvLaZ3ZXC
0iekm5J7dA0S/2bgHUK/M3+dMvV1sz916R00aNzK+o82eYXimWs9tlQwIfs48zzzpRzqCskOBOcA
qhKyj0nQdMLaJ/ksTecVKr5SdnQsRs+8jyfn7r0+cS2ibiCJnWbwbllN/5D1NUuSZVojCABpKblJ
m6JZBDPURBmxa0kDx7haU9lfwMniBxEhq9u1AGsQ513bWWMf3k/xq7EPsuyRjNliu4lGDpMsYjjG
ORuRsaxLrHre68rSOofqpBz+Aa6Z63ztdgTS7jFYsHwF5dZF4VvV+3d25IU/ur7c4lScB4sifUsx
CI8WRXtlZ2wGizyOULTwpx/16F2tyunfcN/5PlW59iomY0AVDIG7gbD3ApV4ZHY920ZSMGEHAYHN
ZR5SPfQ0O4cg13wqO8mzWm/winKcdCnrlArKzEIJuEcq70EGIdyi3/lTNn9c5/RYjwXBlK87Lx0W
LjLncE1jf61YpXFhj6vCZtW0feZG7RncFjJxZlDfKwFrZWequi8oxV09H7TiQln5Wde9s5vCmdQk
mU2SxeT7qXYMJpA/M/+pGbGmsPQ0X3TVYANA40CwD5pIgWed60csRCCzCm5/g4Jad/CD+kWb/dnk
wZ2ZxK2fnjGIV46ySna1AkQhPXROVx997QDnQc0MdklUmSshRv8q0mbCvcoacaZLjHMTqd1auHn2
gC+WgHur+2/6AASmZg296OJiFSPr8y0f4lmBTzMe3RDxQ3mnytd+3SmfDVp1SxFbS6nMM6Gt3AyD
szMXEpah57SfEoTd+jLc1LYy+yLQYidGBA8Rf84lSEiiJlGz4yQ9DfNZpJXpyS+qZpfjQPh+Fvy3
7lNr7tf9WoXKDzpAPbjERmHfzKeBpaoHxeQgi/Jg6k5mrd87oWxoCow26OrElrbMtSK86ZDeTBw9
eQbyIw6O0dYrYUF1Ri8DZbCA6AB0tfTGSXR8WOcG9NCKVe+2zqH0A/epStplYhkDHilQJLK+Gzey
CO5rj5Oc+YC3T0S6GAJYgvp2i58rXzWr7zysvS+YtofLNJ8FyhS92mRJmJ2Q5QXLjOzutpz87lZz
p3EZBLDX1YTkgz5HmPw51tT0obF3sur5o0qeOWVvrMLZzVDF8EeLU+eEI7nDph/eHEpz5lLMRVkn
D1PBymUB5xCLSAdxPhSDbisCYEuNfBhCugVSCrI8zeWh9kExyTKz+H/Kflo9G2qG5lemvqjgh9NK
zX6yQUS0MzPZLwE0CGLDugMrbG0CpwiPlp3659aZE05KUz22eYb6Bcq+P9q3JInzn5kAQ1pVwnlU
GPYADiTN2e8rccjtNN4mZVvesetE4iMtk7cOw015ldYVV39ktAK45y0ZWrd/j/wJ83d6EllCw7WF
SljYNU1d5XH6PeZFjDLoHLXwvpn5LH8w6f4xJdYHB+anqP36LY2n9YvZInMdYbC+jMPzKLDG02po
xYqphddWDHuckLD8Kz2dFVl+CaOq3rfuSreLcJsWeXAXZHdJ3Fxz3TcOqmLqB6IFGLrkRbIMuxYE
jAEpg12TscrVEdWvIVEZOrgdDFo0Pjfts2YoxqoZ0W8jbtdsoZ8QTtYrKDVNgK2FdrBm8I2twp5C
UPpFaIhrZfpL9APkrH4z5Y+Y0bkgfVAwFuQ3cY5yspOqedo2rdpHxZ0wKvJJYMK1N3dkU9MlxErl
aEf3BD1Q9RZ9fTVHnLi8DjpSiIr0UVFtUu4opC4yfFo3KcjUVe/hT+UEydIztXwD1U3d9F6ibybz
W2uIbN8RalnbxMeXJkKmGyLgw9KuCtbeZrv3pjDZwcUFKzOBG4rNfIFEL4ROPNSUkD+5zsnxxCYa
zmm5GNRwuu8RjY4U3BvHgDkfei+aIiK21+CYlDXAu2Iz6o5YxEFP6j5uypWKIBvOD2jJKL34GudI
9nVWVq4z38sWilKmq9QXxV0EGhBIgTgjYi3ODVywWAtbHBmCJQo3wwHAsXvEwRDh8xoiGTnD4D6G
NLlMBkHIEV83QIhltUeHb4UeJsn8qNlP6Ngj1lAsrIGIQTS131K11E/AZ978QN/aAWsmq8yjbOF1
Y3kgGu43fnpKdeNpiCz94DeqvYpN5HtZtfjLSHMbvCOtmhzLA7u69ASZPz2VDNJjgOhrCyOjirzi
PjCKB9Ns0oMZkqr2jCPh6yuyWNYLY+8+cDB3x3fcCbJzrlvRc6UkW83ue0ytwnqZk468NQDTdZWx
SAIb9EMRYACHgx5M2WjRdV1zbq3DBAxiPat5bjD1PbeJM52DHICKYpMVh8J2KjxcZlWYaxt7MMxD
UUZPeer1Z28kKBujmeFolbdrR3HrsB9dMCQ7e2RLEYUWw70WVe1FHoSNcuJQZljwBRWgq1LVj/pY
A5XT7VNBNvbag0RZjVaAfL+NDS1g22XvTYtGPfulYz5B01w4QXAsiWIflFQZ9qPbvabwx8+GGMBG
6/yMOgDXpdAxFmZHD7gR/OSqqxBI8CZHbAdWsqtU2MtQ0b+pfbkWoWB6GYfhrGbpTQN3EXd68LWQ
5JHHGPVmFWctRuhpsCZg4W4T385XiCivrMH/agm9+5dhTfs9ZsCoBhVANzUTMDgUhT9Il0TW3DyG
j/Y9RV7rgAKgdQQ/ssLVPMIiKEGdCesQb5HBUl0QPPTw4U4w2BYOfEHTWf59kHW13zb/8q/BJRzB
VtfVSH1+ZpIPQM5Fx+P93WVNjApHW2Ennf/onGCm0IzNajLceGFF6IY4g/NTV+JvbdMMp7Z3p31u
ONtStVlBE8TasVIZDp4SAH9qQnujBSUq5xPahm0XvIBIUi/1FFzi2taAGnThOW1Fsm3xhTDXcjOO
ceKzkofeQhTRQ9iW94yp7tov+hR/rcTcVqr+HCbYDkYGGmKGFaNhNoe7o9Zt+bqQxGlLS11rfrdP
01osA1PtlqOvVThH2ZBa5mJlWcm67u2jDxEJF4J0kQ54EyIb+dNtwmBrhs2ryCaE/or8LncM9yB8
7dCHyj1KVdFTzDO00Bz3Lc2RrtPHVj2CEjF2mc9wlitJtDU9UR0jf13NKNu2/WmOxpWnE05WlazH
HjXTyovbk1CbBoSni4WAWhybsm3OSYo5sOXn7RL13HgRq05I1EK7QcpfIZsQ4ptZj9PPv//+2h9z
LE/i/DyCTjeEbTuf5tgc3U67NP3se2arw01XuQVmT57RL8ky3NeBYJFeEOMV89NZlHlwazrRv/Bj
tN8DUPIZNG0TojhxNEyRPmPj0ebLbLdys+8A8cRzPoIwxE3J7hQoao2tEIaAxo+q2rrw+GaNzix+
4iRjbwPWeDgHxSdNjeNDDO6kDbsRHj2z3d+/JvHHazInSwF18K7o5CA/J041xa4HeLLTdy1PvmGD
1pyAOyTIsaU+sE6kVWQ2V8TVGWTEli2Lvw9GbVgTAwYv3OfOJjTFG0r+7XnAXRYtlVE5JpDwozFT
V33fidPU46P59z9b+xTb46tFqluFSekIzZ2Th5/wDFrM/gsgkP09rHg/1Nj86ra9WOHUh6qG55f7
zLbAlEzNkxmsiXbvURvXv+TOsGeugwWLcR+zdtFflK5YEK50D7U9JovIQcwf9f+lxmPF2tHRHsJS
U9djkO8QVFJXTe0fNQexBg/PP6tOVxiOWPvBn+oVoUZn2zsEx/omQZgkxWATN6NZFzt59pQh29g9
8sUByd1jCd5yXXoe0iV+2J1sayQBQt4Vji8enm0e1YsyGt8yg2RgAIVwGStjux79wd7kphOwccu7
VR11JfTB0d34rb4JcrO61fsmhZSf2OsBo6uNZxgRU7jL8s70e8JhUwNBTC9XleE3S69gpedGX2HS
BXX5phiGeS4TFmSKgt+t5uC0WcJ/X9hROBI88h7glrn73gh/tiyUoPnIxeYw7tGsLXZF3QC/JUyx
ZYrVDojOhqjsflN1fHBR1NCrDiOqvAn21pycMtifYhcZYskYGPu694d1j+bX0rXM7N5Fxnzndu0P
E+3BlFWA0HYaDLKbomZpdwWxw4ZIBWh68MaTK4p4F5S9thg7I5wIL2RLs0yWI17hN7qt4MNaIv7Y
q26QLQj1K7dh9pIZZPyxbtDSIwaVLKYybeX3P1HnTu/r3LB2RldPy4aYrWpqNyjCz75A0O/yqan/
Zab6xKB5f5QN9CRs4tUuOnWfGFSt6rm8l7b33arCgOVHly1iW3E3MZCdjaaGLVnarrtYltldDF/D
EDPyj3kCZ56xZTMY3X03O/RB9XtI+VH+/qaJ37Ff8q8jgA7DRxMk723jE7lTU0VSpWUR/RgwU8QF
A5veXs1veU5ybN7HfidsjMcKUifLgnDrJtHqhd4DTpbK+8WEkFU04sOhJxtds+oNGAUifWGT3uZq
5q7VKRCbad6eZHEf8vMn+tpITWzz8uC5Ycj5l//OH+OdTXLBdAEcaJaw/xCY0UU/TfHQxz/6sL0C
G9buNRe4ewXCeOkxU67GtkpuGtTQwEl0S02MMNI0R1s2JgO2ouPqXdda/mVwWhC0sa0Dgoy6e7t/
cHPnbfTH4sEn5/9vYBH382qGL14XZGJ03XENBpLfd4yWFtZpjWXBD8VH+GZCUrHP7ccmiVgqIF+6
sQYxLALFy/dwdkgPAYu9R234xk7cQ6ZZ5l5upjpVPyv1AF4v24set6y8Zb+j4U+x8EFX2k1fn3Wt
2EcEDrea48+CJRBrUExzD1U/qQvdq7dYA30bQYq96rEDcKWpzlHqVVtiw/FD2lWEzRhMm3Z4/vsv
9wnBJh9Ex2Dz5qimAOvqfsLLTGmLcsIQRz+cVNRrN7Z8ZnAP2nft3OphER+tQbPWcKV+jApGUe1w
UMbaPKZDtYa9hABxH5z1Qa1OZhoU6FtrLzbG9Te6o+xxLOyUxniC7IsbJGSNFejFcFHWyf8xdmbN
bSPLtv4rO/od+2IsABH3nAeAk6iZsuThBUHLEuZ5KuDX36/oPvu03R32jehm0CIlAIVCVebKlWtN
IaAK2idZ3N6tVfRl1EfW6Iikij7X54i+nutuRIv819fK/Pnb/Yb/Q9BiekxSYYif1oRuLp3ei6vq
rXAcfQOTdr6jG9jHaHuK3auUMPO+TPMNPJnq1l/jJ3tI3qN2NcNcN51dYfvx7eWl9oF2Ue5B7MGB
WUm7VTaO+SMrb3TVeP1nLJjljQbc6w3lNtW6OwyVJUIVwKN0N97ZnNuDjeBQytw6+HaMp32h2Q+S
ct9dXn1O3Sv26QI3S3wcUDWofCtwGo92V916bsW4jajRW7ltXGNKDpd/mHSUdnEJG+HNVLTHNy5b
I7jXIYqzJBwxDQn6uFLFD1Ks9eSUVbDYQsPUpEQqhQade2QfqptBqR7Fpd9iYY8gOFwaTswZtRdt
KdoNJYp7+Iv1nSk/DMOaHkg5Y3B6QVN3WTW4DE9FCBHcDFfrmZAQimc/v41ivPbbDi8fNh/EwAOK
ivl9QRgdrBBatxmOJ0GpdPiF02FV3FZ3xOz+tSfq9JoiVh0Mue0cjCSSx8Vb3mU6mlQdKuMYKUfX
yKzekrFF6gIcM8A0QN40uHRELb6UA9p+kpV95xB10SIH4KEj7qOgUNtRCNw0uQHWM9dy6hAVy4oX
YXd4WioHXtMDc4MzRG+Mcd0nS39rT+8U6If7gmAoQEbkCq23eW9HXf4C0f8YdWDE9fLVK7T4hhW8
3ckYVe8Oal2QLWhHgI3r1456oUM6wKG1uYmj5isaRW8dfeAHo3buEHa2T/Y4yoOLmuqMLu29mUKp
lE75Wo3drS1QpR+8+GHGZ+sBsdSwN8oTzhH1uxuztYs7sH33Y2WsIlgoPVxXunknHcN8Woxkv3hN
/jCTY6J5tgwHliXw7TmZsRBK6KSFr3cQKdA/8qTEFk3pbzMik2sY78ttPAJVrZ7fP8T4n/0monf/
llW4wnAsh83Q9Q34hj+twxPOlMw6e3wT2MeEebIQxZX0ZXn+yBpKBHTveS0Tst+ZeLk3QRYjeCKM
eJNgzLgX6fpaytTZFzmC85mD8PgXUA83QCbLv8ozhVCRObGd3+AQSTMIUngscfEtvRlBLqoZ95dI
BKZFm3Q8L97GiBfk+8t5udH7L3lRHSxInyckAmoMBKvxFg0SZ5fVxvtFNYeukT3eJdaVI6kBIV+W
fy77qdjQOsYuMiakIRxrLlNnR0+Muad5gN7QOK2vZ0S1cuX3WfXd+DRmphGu04eSyhe6azLb6hUS
SslavUkPppGQ07CPIwpKuZrCUZfeTdm03KbCeRjWpvuew/yfH1Tj+ouK3GuNrBhksOGnf/73h7rk
v/+rfuc/3/nxN/77Nn2lIlm/D7/81v6tvjuXb/3PX/rhL3P0P89ucx7OP/xjWw3psDyOb91yeuvH
Yvgf9Tv1zf/fD//1dvkrH5bm7b/+OH8r02qT9kOXvg5//PmR4uWbuqNUC/6jr6eO8OfH6hL+64/b
c9+fX5OxfxuG/h9+8+3cD//1hyb8f0P28Ay03VzhIFb7x7+QC1SfuNa/HV0IHMRclUXzjT/+VdXd
kCDVZ/7b8xCCg1jBrmHZFh/1mJeqj4x/EypCNnfBgABfdPHH/wzCnxKA3+/eP0sC/phDO7ZHwqT7
4DgG70HMf9r2fWsROEhqzUHv5jvawDcRmKCbNNaO/tAoSD39d7vvPx3RxNoJ6QdhmSR6P8ZaRWVX
9iqN5gAuEVlTsHrNsylulDxAMEfJ+Jv4/8cA+/sFciAkD21if9tj+P+qJhfjnbLSndOgKLazi7oK
NXd5adb8LNr15S+3/8+x/UFe8Yeo4nIoD+jZRgIFcs/fMo0J5oZfd2tzWPr8PS/yd6Q/31Nri1Pa
118fSZ30/3aM/M+RHNQCL/Shn+/aIJK1h0/WHCIN2rHvtS2cFIGXC7vib8bvJ9zx+7GEQUivCNUe
CpI/DSBdR3YNEeGAoLkZTpb+gh3xpvGUrBVBumh1zJS9K2i6dDOw3bmTe2fF7XY1q98kSz9G6X+e
CViPyd0kZvN+itpQkPa0wZ/RbPQ1CDDRLeICJ5L2F/QZX2QjT73tvkVp/LsR+Icp5AlLCOFiSOIj
I/7jCGiGU1uuUTOFtPwq04crk3J2Vs8n+t9OxKegbPFNVq0vmUfrWa2l5w6OYIP8K1WVjtjDQ+FS
5B9+PQd+Smz/HA4bCM4HrRHi50kg0Doyi6RqDoPdt0GMUp1wOdqgMhTdG76N+u3YQRQcsqgIscTC
NaZ4XHLqLM04PXkOwmbruJtFfP71if3jbXJcgGUK8jrLy4/DtY4ZYq512Ry0se0OzWTWtIZNm2VB
GU+hGymiG645fG7Muv1dZP9jYP/nmPzl2OrzvzQqeGR3KP0WzUE61v2sqzaZOGc3l6gGd/JF6j5D
kcnDLMRXejCrDojo11f/j5PlL2fw0/I255QdpoozIPPOA9OVL0Jm5xWQN8xYEn59MNTN/j7aPv0N
HvPS9RUi/9PkrLGm8GjIKRUgvHNb91rU+fuMcAGydZOxs9ty31abqUifx4F26SXRhpAy9cnprAM2
VHkw6su1x+8sxXLtR8wdS/Mphvm7ptdf0NgO/RzDPX082dZ4qrOddOqPkgXOT7OzMHor6Cd8OIsd
rSg3TbwfRVmG2AHngfr+KLBTmyzCy3pfL9YTiVGIl8wa9h5NFfgJCSZonvMlZxhJgKEXr10bUAth
rjhhHU395YFCCOkEUfUKwk6YGDAojBRNf3TBuKPVLfUj2P62UW/a5Uxy/pC2dqjF1hG17qva5xxB
XcMVNavBlXOAkIyGKj5S4CLJr8o2PiyRteuz9YW86GD33/IxgwGuX+cWpqCTv6M2OgQwoKFmZO+l
U7zXZvau5hNUjTYwKq4hrR4tp38lPIW/xsjo+UwlwaRTHJgSf75XzZ3o45qSd5ghexD1275Hmmrm
ugwpDrOcULcftw62Yh3jeVk8BgEG1w2K1QVkKpfybHBMu2OAMIN8mX0cuOdlwToNfWp9PM8aF+et
I21yOC6rBtUIbwvgUn+ASiHzoHS5LbWsVEvuEQra6TL8kZO902BK94r2gXZxRrIu32nE3Pld8j64
8a1puXjrLKUWZol+HU3NK0IjgS25VKy02sBZ9RfMaO8ynwCV2Nnx5pdkZp8w0V0afNbFxj+S9t83
9TgHkc2ZkNo/Sstjwq44JU0n31/RREAKOSdXQ9rF3z6iEcDu0sRn32EIqqjdVOm3dpL4rRZndYhq
nU+I0zDRwPDU8dKlhe0XY5NSnK2VJEuNFMHPHfqqd26uI5BTbDRbe6dGfDay8jxhFBFYEoesZQ4m
rJvr+BFzuTlYOuOUed3G1sGr29gBzI3Hx7ys+eNK2n7xmZ92jxFLUd9MFcmp7yXXtiA7jggvVs4o
xDFw1zapFvZtds7yBCL9grFdPL15KYczLW4WWeGyb/M73NuMrfHguENE5iyOPFc3l7N3c65PGtNJ
7btZS+k0PZuNR8rcnueSZ2SxUR9xVZtMUYW2SVtCor+oqTyrzZkM804bjS5YoxIOD/cmJVDd2y26
1NH0YkH/2CmiIcnR8kyLZHdjS85tLCjGjfinsGCh897sWj2SzA/LDGIru79MR4o/75l6cFfqTwEF
5k8ozT66QwWBx+XQl6XES4v3WcgXv+BZqQ8st2Rx84tFmTcwNNbiNmoVFIIOFW4kgfCT8zARR9h5
zcPp5/tleaL4h2GWWrYmtdUntPPMkinUUKmX+DcDeywvhrpRYR3rr5SFp9R91Fc6uUZ3POGVkrwj
Jd8Ghc7fGLp46zb5M7KlZ621D206fHHS47TwDExMF+paZ0+Dzafrci9Gtiz0PWdlP1HCMdegIasv
+PQVtTMPmTu9eGrNHDROSwpO3bI4lMFRIvahTYfbcO+1GiTQa7kMN80K1kInArDObu3ktd5htZQD
KyMfHEF408b9rB8cf9rKzjU3lZWiaFWwbmt+nO4ceGyeQ916keaLKNTTJeqGP4Qk0IAYhYN3dog3
bYmn2BAFiFFgGTlEeClFxSaiiRCd2FxjYFDMmraoeiH8NB9pl6hCPZmPlgXLc2AV7Ru1TdYyCjS6
6HZC1z7wbGExJ7TdomleaA79bbtoPVX3qqRNBVO0SaSBJht/WzTZs4wnms1oFt36BQNXUOLJNJ6r
ImGsxIxnbzF7m8uEvAQvYsze1Xagl8W7E4uDRvVBZ4kbhqrFK0j/1kb6U5ZUWKgZSs76mqrtrgCw
3KCAOoTfb9EyfBz9ci+xAb1MfipE9cY7WqPm4dnFhKqy6mwYqHQYRY3AzpLvlhahEkS3gkRONXYB
I4LZ+Ck7tXhqK3+5muGpGL5V7WhD0oNiQacZvaZ+h5jKczsyInGf7hAFvxl8PCa61vgqRmTYohUB
VcPPh00/0O0pstbc6DNz3kI4pQXQ4gbSWOEovzwsA/A6AVpsJNpWHU6D7qywb43n0I6GDX4PVkCd
u1bcoo25rKgXGJLp2S+b1vBo8K38qxTBPpAtOqRLNwl5kE0q1vUtvF6IkdR3mH6whoY7c2TdWtgz
oaO8CZwhtmXLIE1IjzQoWIWQvZqd5XCwicW8zaw2gBaydfJ2+H7valR9w2kd3isbhvJ4LyXTZUCX
ZWP5cG9gwG5y2pQDCPy0p+NAnBTcdtc1zvzinWkDfFculTLUdtDnICaCn/HqZw5JEq23m4Wue5/6
U9gUaxbUUGICJyG/SGZU+8pBC0cVy0ZjkoXjm9RLGc4eEixcVGbXp2pAZEHyCKD6izXp/GiqtdwR
d6sOQkZznxnGs/UJwu2AqTC3wxlLmlSQqEiaiGfZhLnVvDa9o/xg3wr67EPL059BkPTNWmXoZq6N
jturP4XFzDvuCjxoT960pAc7uylpIOKeW4gKhXk87waq9rFH98gQ0ywrGtR8omEEAC27rc2+uFkX
UR/W+KZ3TYMnnMAA3Rn2uVY6mCTh6lo9mYM3PVUtVo5m3d9STn9dyvnRcCHrZrEXJrk4xrDpvije
trvrB23+kNU2dpEW4m8GNvXZnH7yeiS9SlzSbjSP5vO0iPZWjUJZO+2hzKSQaGhC8kXahIMZ2xsb
c5rQSupXpI9atpos31faVk+NF+iwgVigepmyeE7ZSjeQg1wJSX8B2oXPWOz1dqXfoFnTYJDKGQt9
D8xhNX0j0nbZLOaCrougO9i61XvzqZoFDaRfLjm5zbRXVZNhdPeYWhs7pAUwM7duqlSwZDrmgyPx
eTLq+j6nUXLvaN6hSRqcriZcIosEhH3xXowUXucAU7bNhzWMy/FBNya+7Lagy1SX7bK9BmFsd6Mw
6MgdFiyxUSgPsnb4pmEjh3XVGEpz2KVW6u9lU15T7qL5w8lPfsEsKl+8OS7hNPB8dpIdNdd7rMUi
rQgQ6YEEOYEbEuY57usg2T70ccaveFY8svqe/pibCFY+LCMUcAwq6x7x1iTtTzaV6QCZNkKqOCfQ
iklMWmvg0adkFyy+rWBLZb+e7F2LA/qtg2FB44w0T7AFTOYogzn1KvzUmJfL1vG7nvnle3t3SWGm
0nUZdzm1jgGBv1k4qsyp02GORubsLu1NYvSg1jEElk7uRjDjved39/k85SGNvssGa/WNMUDDo47v
EMdOn3EZG8J1ndGOmjrCKK8AP07zvW9WB9eDTu+6SUeXdbbt9Txse0T7/LhLaZ+AvKJFWMqxw+BX
hzqAaHRY1hqmT6iAbA0t+kpvNtOJQQ3Bx/kCSmmD06ZbRyTvFl0+PIPF/rLT4QZMkglreRCIUUao
M19hk5bvY3ACljOfSml1Mlvb3K9lQiEmtg6jj0sLu8JeavEmlmZyi/wnxbf4uYjwFVqm/mvRIoe3
xPRywz//UheDv7WKT62otEA3p11u9ARFA+bSthYH3iA+eDAgd2RvsCnT6VYs/bPvZXWI1QtSVGlS
430kN7pJbLCOHpSomACxIkw3RuxYkLILVxVS4ogw7Sd4iA7pQ4B680tl5sgpLWQYGmGyk1qs301x
Vhvmd3QJonqsOKzEP1nN9OFZtwPd/jg55nGpVT+ACgrQesflYtWua61lfzeJs4Su3GWqQJ9Vp16a
+FBWCVvzxII7tXBm/Uf8ktlhyWbQc2h2XTk/SF/0oe76e+QDOVOLGzRrQU6MF17GZLW8D3VVY2e0
fKwxGrqEukNGmumZdG7RG4JOB8FbHg8n+gBr821YuO5Ob88wiFSkXEfmi9KqtM0mRudAn/ap3lVB
qn2G+0IMStKEgHu1XS3noP73TS4677L3tRvRe0ku5lrRvVZQyvArftTAotmULR4wRG5dRaBRYoNl
oBZ70CC2dt1N4m1tEtNdk0L5Qo8snOyRv0904Y3kd2WkbSNI7xEtKuj00OqrcRszlWyNCmsZ1Shg
a+xBI3Kfoz77utb6i5PROhtb+dm0Gf8ZYb4S74EAuDiDl16H+E9grUlGsr9wWuviwZ3k3eo6T6Un
7nyQw8bGMDJD0BBRhzpSj5izvjjs02GTtps6a/pwge3mqDRklvkHXGfbAyZDxc7w+nUj+voaxWbK
jzRSQZOU2yitPi+qfZn80nUCRfK5oKExEu6BpUZWw6UYRSgVUg3Vo5uxzlUkX0urL0HTR6GPfQ4x
p7wWg//FHJCCSrmnuLVdZmg8wj/raLnNymLjNZEMupJ7rU57xOkvgDQWTgbZwqRDCrb0ezFb1AM9
0heR0ntpCvcpLfxD3rBTG+V0skp/ppnGOMQWigDzgjI3wfHoMvBE9iRouzJN3zWfmmo2Tqe8Je4p
i/gYl/WtqEcy0366Xk3z5XIPxrRUqvDrQdUJ8W5kXUU9g9xC5cd6sny0xXKG3lljGQUjx4uo2LnW
0sFY5vGzivUgXe1Ox+pYaRHNrL7F2ZgKJpc6CbOvN4jZ0bAqylsVTDFOBOIqWcWj8Hp0nmFr42dW
L8fKNG9EyzPRO8tjq1U3rrtcKzK5CQyxGCuVdX4zr/iG+tMKUHTi6etcP9v4UjeooKNtLe4QZUPK
rHi0THGoR+9LMznKI1veGCvB7uKmZ5RD2mDGfE+PPl7gt8vJwzwoIZMwX80SoCJjkzJS830QyKPX
/CZW0eC8/nhF46rKd+sAhVeesVTcIWZD4iavEb18lIby27TkrYWtILx5+nbLDSP/rBaMsWo+FTrl
clYbF+JAgGkik5Th0VoSHa/obwg0CILJ9UalSN4+XdDkNmaoO+eLRnE4oK+FlcJe4BZg7zrEwUAJ
jNZEcBSS+qkmZEd8jeiy9m8gV7EDDFhjRzWChbG3JcTwFVX4hRnMb8RWCk1mb+gyvDy1q0LHWr34
1gyDE17mvKf0/L8/aDtPouxG0Y/Gz0AttM3HKp2+de10UkuJuqvJOuLCRlW+SM6Z8QrtLYx7kYfI
bbDMaPeLZd7qPsoNa8plKwhi6nl6YilPaJPhd/naGru1AlXphBmzq1/hVaGFqxqTKXqUq/ykLlNg
pxKoRbFB7tnxADNdjXuvgMsR+8CaqJWN5Nnk6WgFQMVs2/lWluxcl9qANbQu/fmSq4iQRtSM9aXV
+nfZFKfWr3frLDf09bGmEqgHqJFdybbWQlXAyIwFc7nePGY6oNdUfVpEtobIMy4bBfjADnxfbFAN
MXPWSa9dUerZGwSJtKjnweUlpYpn4FNc1nB79RRx4iU5iELcSckU7FsKTBQstmKWD64olu0FWMDm
0VkaLOIxamlnJh7FfwUjYffTMMGNZVebRUFYn7yPo2EQmYGz56AeJdKKF8TD8stzBbl8KszdBHYC
oYDcmllpynLfa2Kf9oBz8gKfZXTHWXmQeNHtPDRcOKu6z+BkJpfJJcpu/gp4uG07+gbHqAxGg8Cv
NMpPw2TQg8bzMEQ2t7Ajs09JqBZ0B0QpvsEFJBdqYcKTB+5iFO4d76MlzAOGbkzxy+PXux+saCI3
VKl2lNIAYRVHA4xxqsnZFlkUocmEVuk9+/3Uxu+4izhIt6zbcSYtEpCku3k8FbPcL41pbTXA/2Ax
bKrFkwwaFVE7oLCXTCtWUBlcENqnkZcdhtLbeGp/pOASXDDSUmPXTQHdKucGy0oryBJWAxETvVU+
ztK4fodoSrOqFkxJ2DAspCB3ZULPXgpBsQakjIy5BhlM9vDsyEH9wQ/aJX3qRevvs6sZW65dlxfa
xiBB1i3EpZG/Cqph0gIacU2kjeF9IG2QPQ9xjQ5ozxKDcM63qpuMu0vuWa1im0Ld2GCayNi45XM3
LDdzhuLnEo1aWAwl0naOe3aNkojhLrbsO1uW7xeURtO46K5IN20DCRdnIw/itg4rgK2tApq8bHaE
ivm2bZm2Dqmx75jQH1QT4OJ+cxOv53YyjvQeMmky7w35Nf4k6vRBg/vNBcluGtDozmLs6HoGdiJG
DpC3rrPS3amlBEOjAkYfNaTEqBANF++jVAJcfg3U7W5SK3nPmodyYQvJVhCltf7Ur8N9o5F6R6iy
bxZUQwOI7sAJC+aNVnp9yZkri1l92dtyQRg9uOKt7SFPKbB6VdCU6fBgVlbuEjGi0TcGFKvLQPQj
OoT+TusJSEwnY88ay3M3pYAGuAd6tMhc9irNJEdt1vtLNHe5UEKvZdM4NmszSR7IbOmrm27BkcUL
dj8hWP0YG+2p95qvPgVGWsJujUX/HDmE2w1FgCguvrhp422sxIqAHIzvmICwia7n9qqu4iJUs17m
pzbPCb68gqeyrfZ9tXzGgIzgzk3vVv9xdmODGxAN+EuRhw60tB3H2569lKW0Mw+Ivx0zLu1oyyvd
a0gKuuVbZLkfNRvCEun53olHFjd/wY7TLz817XCMG9xI4ANJj6nlVMWurNDCaF+bQqM/zrmPMP/Q
9AaFPs8NF5dcNxr6m96OmytMS9BfFdm0cZbieqaV5Fbq0/i0IOBYooOllY485AV4HTxU9FPRxMIP
2AW+C1Nda5DWwSp6rLXupV93q6QVPeq9DZr07Y1hoaIa1fZ1CfYwShOtnKm9m/JiRjhwanZ0ZXg7
MXoo/sWjE7aYi8IZJWzIRnnfpygHISmErG6y7nSPylyDM+UhzuYP3WiJq5LuoJlwm/TojBawvYm8
Z1RzIU71NGg32pcBEScw0hjL38bzt42efyzhKu3n0YFOH82wWpzqoZq92ECiXT8JOhR2dPsMxxLN
lWOuXpzVaa8y+oxiU7rHy0tk8G78XFeTcWQuIEhyeXFq9zhkC+G/jvX5Ma4sV5m1PxZtIY6XF1rk
xNHhyZnjuL7q44Y/X1T3RSri7YIsWu5h7pIYM/hBAl4sElYao40HEEJWuyj3zY2o9X7XF8Vrr2vm
cSz1z1VDQaHIUmNbJnQ41rNRHi8vaR599rsFoS+rdY4S9s1fXi4/yxoij6TNv6Y11Dp0m64YTby0
ypkuQfXup39aCa2CsYNuQN1W17Y9yq3wG5DUKqNT9j8vmGUWAIoNvTVtBITTyrS/ytClrKNm6+CN
dqDBpubpb+e2DFxWASu9yWPrCT17b0cv7E5aUtKTi8n5sJjHywu+vdBre/VcAfhv//cDGsyybZGD
aNDzahwvL8D95vd3Y55baNaqTyDcA1Dops3TmrYPvqZT3Gv0U58b+qlusxh9X6BBVHqQsKjcm9xM
ny3RtTf2MHQkjml50Ao9PnKXTrVSh5R686SL7oaP5Z0wRsw88yK78vFfAYis0hBHoyqkpdZCtkoz
H9NEb7YCUtbWRwt5MxhOv7OJCFh0Fr+n+OsNTCj1T4D29mHmGJd/ydkxtiD86Dv42LyNI6cD46s5
rVbZnBbbpp8M8u7h8jOXNAyOv3iwtXuZQ85eIavSPrBz1/SzrdfFfbqRpIbCAgKaQPdXO0dBTI1z
P6LhEVzeOlXyzZCxuRVuDxsbbO54eTepu/CXn+mQuKfY/uTNaxJi8jJuZtP9TGPmsJN4I1zT80I7
qxNIP5XHSb1c3skpeQI4Q5ukYQd3e10eY4FMLYX2bU7Z8Hj50eVFz/0//0k/d4Z8W1NsWfQKnOdw
uQCTRGHgCyf4CJ3ROZo13rNOYd8tjz7iDVSbePGW5ZXtyA6Eu0ZPi4lCU/fk4F0ZdfVygGe8NdUD
7Kqnc1h8fT/a2U1b9jHTL9p6WjXsQNxxMDf4iYkIOc+Tvh3knYv6zrVjAYdbnd+FKUsNnqgqPu22
KKvE0MF5xPu0o8dtaJC0TnXjyk4fyzQbj1MuPD0s1WpTqIWmRnspRScFh+YWma4YucFNYyYIu5JT
7mnrRD8221JKNA8RaikuAlmR1V/zXUFAN/lBrv6U0B1IfqV3P2ZDcp0Xxhqmq6xBwTWdIKJ6bVuO
vextyMvHye7GY61OJkagtiAk5K3u2RMidXGGwgt00ipK7aO76vbx8u7yEtndn/9Mncbclb7Hzjle
LW6z7BEkn2idtznIjHHD5d3lZ078PMcoroEe++xzEng8SbH065u0DszIG7am5thBb/RfFoNhTV22
6GV6aJL0U5G0fWjJbpM0HW6L8fBMjy13Hpr7sujbnMkM8DDHN1HqHc3RkiEC8Q2EVgeQDm64TcpT
FUj1p43+NcIbN3Ove3Rzk1p+wYDuBRXSj7kkYjQW6zATl5L5mtlxMQnh0eN9djK6lsaURpMVzQa9
AsNAbgXcw/6imx04wdR/awnKaX8b6a00m+27hah5ajg8s7Pn0CaF3BhyVofZwJdVuM2mzqMu8N3+
U+aUX3vhfSUxCRzD7cH546+yjc6L3aEk2mM0rNQvVod6iNzFWnKlLgCVjT1xmccjIWndXemmg7BL
cDt6DYGR6X4YoMgCsoQIA+1SFuQuk6xtLW34+IgXCatdJ76khfW5W/kj3Zq8e5Jtbh7TEIJ3vDGc
8mOMgwE1De+D6SPt4A5frcoA93pMcyGDIiaCcxzS77XsPs3IOK/WcW1NinEm9V5RdjsHmjxp1GDS
IZx+YhW6zfWku9IMylNu2+zNcXww8XJDAW9cDtjkBmWn4ac1RT34MBvcitQYtTiEPB5l5cxbotnu
ZhUg4JSi3jNzkt9RHlsbN1WNEwiXgf05heXsw+R2ZQAhkYi6uNTraOkwka8/0KHwaOjT1eiSPl0Q
vcyP3xUUJC8JlQ7C4pVVOJj05055GWbO/NIh1BM4SPHgP3fWsR9Adjd0SHRMjbzFztD86t3uIW/R
6RH5OfX1JxoRPLBDcmavHMLUpT98AhdAAxMICSrBCCxUpMXZbD0tONitf/w138ZWFLMfiHdodcHL
1JEWoF/EsH/iF/XrGiNAAXxl1RiDIikP4KInW4MGekmNxEVkhUgvIo0p2M5K8AkFNfkU1EazDPBP
dLY9UTcARWoEyBNS41NDCZc6sL1NYc1XMZ1g8A8qBQv3dzSJU2V2SC7HiHy7wXZtWt6FxSQYM2JC
3T0gYYHjHmgPHcHGrm8/05J4lk6m0Q6voINit7JcE/JnG5TBbwQ0ll8PivEjaxvSlRoUOKSGa6PW
YV4G7S+kK7zK48UDEjl0pfEyQifqclJWdUqp9G4N93qdDzRTbaQcvc2vj23+w7ENHXM82zYgQPk/
M8Z7ujpLoP7i0KiKN/xxEEg0a5IXB5hBM5272lxOaIK/LNJ4oTvsyp9nmo3Td8qip8inK71DwpQ4
gpLycIsD1JW0gXx+fZbib6Qw+rt01/E9T6fFiKLhj7S0qpMV0ho508bjLJOBBNHr+zlgGSaZREEf
gouBdB+Cg0Hsw6uCMtbO+bsic6Qpd7GsqI7Qgb+ryYjhGpwtlct5tA9u3Rqtwa48F0CFzImdbRKU
0e7xpe5TgtuHCwUx1lXeruDAASWd9lO2uLhAxCSFF54GacI7hWCxcQuchCYSeTMvmn3Ghhuv8hqt
BQ5mJWbYT5TiZFdgQWYfUCpCCsiZTkuJqUA133+mv+ykEjZwnrPo5lPR9VNoy4+mAhlT0V4hFaFI
HvVK6bGzlqdCJodfjzU2xH9/RulNNhGkc11d/I2w2sgUWxigj0MqcgdXBnsLR5XsV/FNOrWS2b1i
ReEoDUYzBXm1lJusEOadMdk7IfWa7QBE2VMyGBpiLtewyecDms/KrMdmEwbPQXzOVd6E4CdIFp7s
iAJwY9Q3a++XO7pL3stVQ7EFVspO4LJ2AZvjBMTCQqqoTM4xCp5hY4BXp9w6VVCsUkCybGbt78hR
dDgqgVUSdZkKe87MA2IfawjMUHfAbVjgWNtseJgTClO5MadBWRef3JWMmJr2uTQbiEIrdt4LK08X
uV/ohyYqVJ8nBS+XeuuovRXZ3OzAHDRjaLZZNbyW/gWuL0uTSMHaFnO6T/TqPJrAjaWl771koOSl
l4hrTFiG0f9JaSSNd3OlPxPogVeB+NhAc7nZYeuC+wqNMexp/nC6YO2NVt/ZLhqXjfZWo08Jdhkb
mzpyPhsT4V5k0xWa5SRYOrwytFogstTIRfQoV5SmoGm3bXZIgGAjkzVXCLZZ2XKcoU2FeeG8OHxI
heCIdtJXG2UggjNadMdbq3GvMMOZA5GyT3QIz1ud9iUuec7Vqba43idv2ixPY15P94sovMAYdSXj
Il+syIGsgVdgPg/dsaj7599M13/YUQw67gydTgDHd1QPwF8Zq/EIx8TW+vxgqUtWu4HLz4jh/G/a
cF25GUlrArpE8RmZLVW8UwWzWjHpbMVhaIfiN/zdvzO+fQtJR9Nh0aIn8m+Go8MiZtGkRnoonPhz
U2YPhM9XCvou5gUu4nIVKcZZPU8vinpVesU50tuPluf8Zmz+YXFHVB+EjRYJJTLwM/V8TMcpElWN
m04iG5g3PFUjzho9upcNfGaY4q+0TEE2cV5FR/0lhnLeK3xDKP4YfIoQ5YNqgzLzB31MP9ByvmxB
whAcbORvmLi+9bdVx9ZZc2DIo5GOiOFPPFwC7P/H3nltua1kW/aLcEbABvDYJEDP9FJKesGQBQLe
u6/vCUpdqdKp6jPu+32haJMUCbNj77XmshiDj/EBD2Xoa0zRUVb4ZFaAfwyNdZjNsn7JSAm9QU4K
cY6NcDxJYTWBwQtpUF8IGxyDXrl5gH5Cbo21G6XyjEOvpXz6rOZGtAjzyt57Tz4Yggcx5iwei1Lb
VIPXHsd0epfPSemLBVWskTcRLQ7L9zTbIyhurwzxZMAsT7MmuPXEI01x9mmWgwGUmE6fR3gajbXs
tbI7rEl10QdVr+IduwWJq0n0zsmNnZN7d048L1dvWDZqZm4BKgkeTOWckobdxsTODf1aX3bK016b
CqaVQr7LFiw+zBliXc08rD3Hm1S0oKfmQnkjOfaH4BwRG/HD4HBAXgp86jHaqMiEFJ+b2tET9gOJ
2T/sUvR7B0tjkjWHsnVpaJdTsqudhtiUpb7UXlU9ZTN0VyflaJXP3XRolPoOjesXXv1/rVH/YI3S
TYxMvx3n/maNOnwePyv1uyfq10t+eaIwG/0FVoIDH9YmyQn8lyNKd8RfhuXgwAbcb0thUl//ckQZ
BrYnHa+8LRBHOoaLEP6XI0p3//IoyLHzmjC0eUT/nzii2Fn/bVcGesGhysLmgQ8a09bfLEPC8VCf
0e96FlWiHbI562lTMVVMCv2aqlR7zQpW2dVYnPWut965EFM3Bn3BU5rTWh4YsbVgCv2MmK/AUkJn
d7SmExHXfpfW2lkIRsxOpDd79tlwO3UI0BhCHseevlpBo+1ppENyMdP2heXOTnQKpm6nnWZwJicR
ZqOvwcZDcVgFkvMyawwgOlha2yAa2wP0EOeT65EImcF02GYeVlvXHc2DWqmnhIIBpC/CIvAgMDws
CKo2wik7v4yndJe6/WMdDcl2EZ2x68cMYWubuNeuj4Kldd7VRewbXvtcl9PBcmg9Llpng8Sxg6mP
DkB6l4MXsd4u5KaazPKs46XdsS01W6FCFLFrfFsoB7GJrdG6b0lsapuKyUplAb2qesBqI/pXzfnS
2fOrS5Dn3RjJR8Nqqvuho5bIoMyNdZo/EmuWkWDCLKxMPGtTdsp+GqvEt2rZvbZu+KPG4sL+TzE2
QUJED5NVgQLvVue6z4q3PRhePweC0NnDlMC3GgCb21Z0zadwgAJc+yTaWOC6ph8lVob7sdc+aEo8
tFgXnmjez6iK2+i5UM2OMctE39WqrgMIRhhEsEVhFv0Y+T+eWVd8TTrPuWsorP0Q+K4fQfA51MsC
+V9i0O5i8K2lrB/g0ah/sqKsXpO31eptQ3aQT7BzsGBF2P3HahUksZUwJnEQECbM4sP+wDTQDtbQ
gyC0h/Bo6xXtQbWN8yz5hDjAtytAmC4W6p+U0cFDc6oBSPUdDBxjOuiPEuaK3y6D+VATXuNFLxij
yBKeXYSr1UAfA8XOEqNAyyYkNzpjkbHX7zI9pV5jRu9pQMumeaLdWiPzaxYACbVUvslo6TJ4Iybp
IhBa296VebuPZ5zh9Php/HbZV2riz3Igt6lF/QdP7v2Q9fZTXOnBsIyfjLyI/KFlU/UAd/atWd4z
wsYThprF7JnDS7orL03GUrswxaqYzr3n3w5yDz+/2d8NgAbeyz++cUvI9SDEQk8gOfgTJIErzo1C
URXPsk57P55BveKaDsYBvaPJzNsL7dciiqP77ALDczgns/YwVcOnTsAaTilLcLCYEQat5qvd098n
eRzXsU7ozrz63VPjSl2W7BLXQDy0XkQrrR6f8hK01aifEjrb2yZEj9FDuNaT8tjHrXtS05eosNJT
Vg2vbYpuMskU/Ot1CKtk7C9u/p78V4Yok3rH2kE/8y2hHDLMvdsTRZk1YC0RiT7Ybvg+siZj39SF
OjmkJiNTGYetVAuzO1l9HEV7ybKq2Of9ou0t90KIUOfPmF5pMU/JdnCrj0q07oPDQIQiND+IxfxW
OP0FbqR+kBzcZhORcI5OaFsXCXFE0XixQtO3cyGDDhClb6JIQdlX7eKkkmDd4FWTM4MmfM63jMVp
Sd7aVXlskWCvHzkP3WUCPao+AwsyO3sfGyOTLrnVh9KBc0+7pk28D9Luv5bkWyGACy+V9S5vS/Vs
W8Mx7VqxzSh/VjnXPob92Llo4BedYac2JkBW+kgccjwBiVWg+MZFUYi2YU2p3Q1kQW7SZLHPlaO/
c4rlvrfGeieAMq/LCmOTtWrceQD7DkpR/3uxzNma57NYWDYZioZJVdWHOkutuz7y5Rr8q8UuZ5KB
XXoZKlQfCt8UXrqTdCqfjm1/tDRs+x4o0iET066Wmnti6kvfVa96OA2W/ey6Pca8fj7Nc3QdaKHs
2dG/dU5qbBqD5WdveIqo1PRrEbftAWGFcQLOlHUA99iumOyRDG8s6aWGJBMnkMgo1I9GtRTXcZwL
NEz6LqyjaFez0r6f5kczzq2HsFcFzW97j0UfAcNsk67pyYosHC7IvEVT29cnaA1IPgoMu0UO/xHz
z9XK0Iguo/vJNFhq4pRId3rlHNgJ0gMoNgTAdrvXQiq+YjRI9xOmBzIzSk9ma29HIzL31gLOYF6g
HkVpdInHNS/ZrR6QjH7tm3j8xxbEvx94bdphQPHBo5k6VlUEFOti4beOmBENIWhEqT1Ro9KyixFA
GQXgAg8NmE+K2nHxSKlOa/c0TxghGtl7CH+2sSbVkZ2F1K/UwzCiFht5P7sXo+f3UcO6R+f0fsQH
822JhP2s8hMxsBWciEtrhygl6pNboG9BR2MHecWkRCMJLo/N7q52qw+TZ6V+vUz9cbTZkskDU9uR
MdUF4LpiLrWnEd9JGRgRsmt2xwvYMVT4bdsFuaFrgWUW353Q7Iny7l1Kdb3blFV4U9gxMDGKeRsV
lzqe6l3ZZBPL05C/PylGLAIrC+pBI/wy5WZ0IJEkPzct3LVyoifmuSeRSeNaDxz7Rw3lAYyI+VLx
9tgCNSOY2bEuBDl7204Ajkn6jsmKk1n7TpM5U3AybjszTTZmoTEbnXGj5fGnoVJfCPfz9sYQ0QVy
mJrpDeukSCelZLbPrRy3cecsu8Kr3YDWprH1aGIxEV22SQVcYmEHPjvAozbRYA47FXb0sPTOuo6F
WaF4zEWQezN1mZ1GZxXx83ZTAgVmyhIOAOkefwQOwLV15FXptYMk7DclLq0yGtOLG6XfSla8+3p+
Ukj/d6A/tK0wtfbJSER/yWrnxSy2gMjyi86IkhCW/NIvMnq4XRymof+HFazzxwqWjdakeJbCdehA
0zJfjfu/bbRjrbdatDThUxtOnu8NkXcOEQ+fl85oD8JCgdYwr9WW6WmwvyaLR1a0vWMKC4IGTP9n
EZp7rcjSgLEYVTDx574ySmMXM0W7QKXqSD55ghmUnKbO0fZp4z5qdjZ/dIuW4YAn4qcqlyjjPaH2
Fn05Vbc5wzljQPbVeFvPbQbfIm33Wpccy0zZII1QU3YxIpqmuTPiaVDLF0eN+rmzIfxO7RJ0rXkd
pscilO5lCpEuO0UvNwwuxZMdZg1FND+a04j3HrzMRS76gczwbksl6FyYjXTsOQ/kCeV0qDK5l5gz
a9Vru/9/1WD90bBcv3iceTq/tiFMadh/HC2KJW0bPY7kU+YsZJUn+nRXVxw9P1j9Ej7gaFn2wgKn
Xbr2bsS74mnxmeZuf6lsndg9S0ue8vIObrQW0A2ad0S0OX6fVu9FKOwz/Vgkhtbg3WlMcjmvmNj1
dRsJoWCeFmdnncrgSKhIBg6moqtStvKAxI41gT1U52w20xedeOEsdT82RVyeliGOt4URFhcHR4LL
6fy5i0LcBiKLdlTJRw1n5D8MXqCC/VtltR5SaapYRCQxafMMBg1/bJ15o5rFGu0nakTOmAl56Ep/
bBeGrk08iD3v+cExknTrDKTyin6ZWK4kw5YIWuuYDxzqNCIG92nbd9S+07idw5yyFiukX8mqDorU
0/0u0c8O7G6Em8XqCMgbjtuFc4SGPZzSTiGFSl7LXlg0Hi5xPlzo05a7tor142igpXejftfRINl7
rfyCiNc+cFRcXqTXbprJ9I6VKc4LyYv4c3Jfr1ymDyJZdhUVo2+4+eTrbjLfZRYHuVTh2dFUu9ME
ma6lV1qnuivcC0nLaK7DkeFwgRLRTe8Sgu4+AClgIKVecb83F9VbJKWk8VU6ZuT3c2y9CB2MnJku
zpk8SjSkzcyBBOuQGrYJIMF7EMvo0QYQwca0o8OL+6TVsZlUibvpavuDM7Jbjqx1gmks7E3jwuK1
yjY6jLmj+0nh6OfyCJI7Y37haAeNoulBt0YVaF7T+FqX5dexmbdGHCu/LZ1L2Wf9k1rETutC0sO7
GpdWGUo/USK+eLb60Jsth4122ppl+sWYpu6zm9It78jWq+3QZeRowvUV8oFAiW8DUvgJmFUHC9Iv
cgtxe99Y+9sZyIqLhzVH5FKK+k5V2n026u59U2vNDqp1GVgGzaasvbPs8VgLZEZrOG4pS/3ECK8k
m25jEAtzqmLnKAiMfW+mqC8wQc2Pqo5PjQNYFvH6a965+rtxgjPE0MMvJm1m1anp29kgCGAYSFTq
NLc4J6586Kp3OdLr+7pmlUOq4o5WLLIARH74lejSrcHzYLHyeujPABPIhMnG71LvJUJRwE/YFIgn
AsD7YqpTrLT4UrtRiV2fDvHtpkuWhMyJPSnz8jhPVHHsUix7jZb6G/2Wm/K1W4Q9Uy1lYL+6Z9Oc
8128AitkF3k4BCNx5ct1/2EOxsHsz73YMy2Wo7prr71uceOl/naOcQs9xyQw1E+2Q3Ew4UlDQNjL
U0tH5Y6T0hPtWeYmKKXuZao9G/EqSalJUEXiWu9nQFy4phwqClZ3k2k3ZzPBq6HCBy0vHi0jKV7Q
FzhGtzwKI4kPypzJkLdiAzdOa20VmA8mxqLYl0b10iWuvafpzsBiPc6aTZdvVLbis8OZX4Iu/D3B
Pd/It3gSmem9RFGxK/mZUdvhVTZAV+9CGihbzpluQABZtUV7N+2pcOGYelqP4gHmTDu2qY9kOzyE
OqjxKWaA5mkhfkr4n402u2dtcV2IX2V06HPUWxVhm7xxVNzbvXnWZhWydFrD0Yuo/yiJek2SdCGW
EkY58aBxUE+GTT/8cSg6m4ZMGb8zcYcfUsX7ZtqUvOThs0P0YsAiiGD10M2OntVmx155xqYOOboJ
GT0Oei6uoScWPxfmJQlx845uQ+fDNl9bnHJb9Bbp6loIj0NsIfSfRRJ4vfyKJ754inr4Ci2DoLPE
DLOpsHoDSjzrazlDgsZM58aTfjVMDCEpmZ46RDQdPYR9S+o5QlvOXKroj2bKgm7SF6p5pdW7LBv2
uPGQMMg8vDPq0ttowiFkVCQdkyi0CF2nFXftlNLXGLX3CktAQJiy2BPZzTHO6VlmUHSUTJrOhfEi
RFyf7XKw0cKj9gxLpvG9E6+KW2xZ+QgQvfeiXQgzGbO307Dp1HUXuBWzxMyLkE1GyWucMKzDL2n6
WQ8bj/EVaNnMYw3bkoaSOPMj34Nvt+nXkfi15xLh7R5+THRSVdHeOyjXSd9Nth1Cva+6dc8ZN/xM
0tnshx17ZKSP2TEtlUlDMTyTaZjeKVedCNPL3oGO/ULDRgciy62u9s5etDwxujVPCIKNl6zo0iDS
cZY76n3easZ9K1rzIYxNua1QXe/cFsFFKHKXn9BLn2AjThsGJd84//8I0bk7tes8Ju8NU4sg1o7L
bjp0CSJtpX1TXexuu6ZxzzFDoU0kC3M/DzZWR1G676wly/d0EetAS7Jyn5IVDT3VeU9wiuMTLN6u
WkTHD0EWI3ikxGnzGaVZrl6y2cB0OhXJMbKLd2hj+n0vCnGqxMtgNpQ8AFE/ukN+qJtrt5BTuiCj
33Vl9003E/c858YaxodbbcF+F+mxuhNMax/HqDsii3R2kaUVHF6r+X0astlRHMXE2X2ogWnAExyY
Ddl6sZ05il9y8HkHq/hYTbncWsyWD0ZiXwarAvM5lctGGwj6wTbz3APe22Vere1K28uuS0+sqRfS
nhzURE2mtfMp6hP8IoYduNRQuKqxpecFoXJMTeONbejxh1yX9XYcB/mQ2BU9h+YbfQoEaVHl+ZNi
LFOkSHSJRSFEd7Dabad0NEed+3IoqI2eqFaOWrHoF9eK3yVhpyH3JVamaw74UhPaYHZ+dqqZMpD1
06bXrPCQa267A0zQ+GaiD096tcuFXQaiaxHTFwjHUAqFD5NN49QCYHPMo6Hze8sMT1aaN3xRKgKk
x6i5aJXBUWcc/K4en6Myy66GO097E4Z2TuLF5lY2z/bnLquaI4v35wVZxnaePVLqNNLKlfIzuBdV
n3xlAJ3tiE1BllwLpGCYZ0cZxtuybLeRM4cXNCzLHS5UjEgVk/DBsihmhe4eFt38KAtJakf7UeqY
EUQ+T0dPp0hIu4SAQyVH4gVqkmzsLhBmLjbo2Z6YIXh8ad4DO0uDtaUf77JqwmlSmD+yOlqCdCIl
y5qL+6iJjY1V1RzTiMZ4Qtu187z3utcWH1x6536X2QKlWN8eHGr3n2fK/50s/dNkSQgK+//O3Ps/
2ecvn3MG2j8Rfiunj8k5L/k1WHKZK8FDYkSDDgmi3m+zJdf9i+UDrBrdZdy+tmj/NVsy7b8E8hwJ
6tyEpCU9lr6/ZksmAymDgAPGQczn6Rz9z2ZLa8f9rSN/myqt6xjdYDtjsffntB/ihWG1pqUdurzz
dlhhE6IOPOr8sTxU0U7Pq+LQ1pEAk5LnmymTiiZfmP6Dakr/Tx8DYr6kw0oV97cJ/6K3zTwsg3ao
KVvQqRsuwWz9F+TB37yi86M6MTYKvX/Qp5gbaE4nfmyAkf3tp/sP7XL9j4XvOmNbh+Xr6teTzt/W
dODtktYbzBD4oFX5YWYRdUBD4Yg2xhzkcRzLDwSoPjjK+5DNiDnjEjKEnsN9LQpt35pgu0dF0ss/
fCzGiX/7mSQSCB0QKVBEoMh/DE6mtLVrXZJdIoeZQpyB3R494r1exizA0HltpsmamJnF2qlZDAgG
qMv8KTGsCqox4sVhcEq86pazD/voNFQYFPUpazB67lMqsAsihQXKS/4wloZ1wab96yKrJA1Vm+Sh
CsZtUIwlPhAvnu6XWs0npc2vGNSr8xQ2hAYprbxiAAKoUorvGufuk/XI8JABYr/1pnE/O2Q6asuo
HSO9+OGFSI8tk1Z2HWLJ79qDrLNrqGdt4AjQH0OTdleRt9+GyYPohFuf/3ZxZXn67JZNuNPmryFQ
e9Isyt3UBTI6hcNIGSazklCygSngUXeDUg1IBQCr7mqtvpPJN29OH6xkjPG30hXyauzqZg1prDDG
F1qkyc7teydoPXAvqEINo7hkwnJ2mODo/ckD8xTiy1SK/iQufGdogRKhNdwZcm3JHF28wVnCx0rz
H3Mt8qNG9Qzbw/verT/Imu82qtfcdub91JGHTFxXSygJjtgFhP3YMoNwSXJhVbkfB8Iy8ap9x5EZ
bSbiDSDR/pDF8lB60UONNDWxQmMzDfVj8lxk9ZdRrpmlQ4G1pvTo7PXdfdrOuIIVuKDB89vIhshj
0lGRzXCJCI5sCf3dUJQioqFIMxvjYQmbgyw4ueme/cwI3dmzrDgO8E320dCgmYjxO+XjO2IaKEDm
ug80aMKnaqq/0H7ehfJBX+SnSBLCXa0YGzL2Xr1JkSKmo1DXTPHYTR3oq+y7btFF6HIy0pp8kdt2
pU8JxlJ+IT/q1bPS17y9Ylb3ifgSDRVWNtuXrLVFnON2E5PYm+n4fSrBQVR0X9vW0/dFjqiMPNFs
J13azGExXftZb3d0QcwHKy8WP2titoo5BtXAoDfJna8ziVTbOdEhks3jD1R3FuAATJLZSukhCC/0
2x5knZ5F3c5UEQ0Bq7KvRQhXHDOET1PQ5hBgNAePsrfsTdu/6eHRufcni2CibHO7iquZJtC/LvIu
tv06WUEY632aXX+ZFS7Km1egmmKwXK29u3kLbncNUUNE0O327aLri3e6Z2S/PeV2/80gcHvF22tv
973dvF1r7GnZJ5p96FtVnApjUAudces1CmMys9f7eoRKp9s1y1hkYM3ZqxHDbw46rS4IkqHXcn57
oj4mdMAb6fi3h28XtC1iVlXr09lkPLyevdZs0Y0WDEN5h593/ry8PUt5tO8WXF4/X9Ssr3z7c8tq
IsNov770t08ys4g6hLNOaxVzuFXryc9P+PbZ4Nq72E5vH+F273z78Lc/L2/33q7Wt4/LIQRkCe0u
2GliYwMd6k2LzWuFK2iR/mVMET0ZFjsPELZ520T1uYsjdzckIXBvsR9HEZLb0fgNRt0TnpIXBb8v
7++HcE7e0+i+FLlzKsZieFxRc5bZ/+gmkFdZySzWZqkaVnEXZHOfH8ylxT0Dwv7IGjpeTW7uXdY0
h1BET5bmGAEhimRjyeQpMcMN4V33YSq8w1x3j0bk0vEu+k9Zhh63j3HNto3lx16GwD2qnD1ql7u4
oJwtik9Qr8lycVOajWS4c/wGiedV3zvwsbADmgPMr3FLGtC0VXbCulvoz15B860cqjttCuPTEmdH
a6CtaJjlPtTaryBZgkVZRtAUI7Ryu0w5PNePBQ5kWBktOeWxRfqoWdEnh7XkC4ltVM1VxEgs83GP
IOhTJH4wvA3a2BNBmeXApamKG4g6gVS5weF3udds/XvN/vux7u+dGAwZWVnLrvuWStrljmL82DhF
4hvx1Ad9t560vHLbO0SUN6yYXKLldzX4QdHhb5klBb2ayaGY3s0OQCuzYCk3INzdcIJrp9h+kAvd
RWMOfbrB9k7138D2f7eW5csgmne21hRP2iDrA7reAxbrAmS3qu5Bh+T4Ylu5FX1Snq0f1HvQrroZ
kUhdwAeZgc6lw+d2IjZPNr2+NaUqAwcK8kY0BgDCnoOxOE0te1hjp1v8BXhbGW9rS45kH5bXph6w
T2DMarMHV+DzM3QJM6KKf6hyOOW1Dniw/qa71QhBxg2q+r6e4g90W0zfkEl8lHV/ymUfyFGZrw5G
y0EZhN5gxVVZPR20UnuGCoM6yMr35gpZIGHii5HX351pAhOm6jogbBeQsbf26Kuz7kzkeqKctcrl
btGwDS82nhdDKzbj1FTwTvGgC7YApMS7Fr2entiH2TYuJKCQh1kygheWz4Z97xjxvBMR9SaAefhR
5Y5u/Bkr9xREcyyZbafaQ0k1cxym74tk80pJW90l4bKLuvGTKmkfWVGG2SB+zFT+lV38ONgOohCm
2rKySc7M/VQW78KuIHKzbF4cBPrDE1qwwJ26pzxk3qg1Bu5jcMOg5QKtIuRTueSAAadCrrWGFS9T
4FX3sLcmfgkYJ2BWke1sU8Z420EzsotqogcRYw6xl6fBMZGnDx/G0HS30p0gaobJTiPmYWs4hCvq
x9RGZoyh66AxDEGXNT01OsQUnKucchfzh+fikIyM81SaA2dLaPhDVe3dXHyamFBtYq/6ahVMt0YJ
JC3vMdLUirNYqp5HD/yOB4rL76GeXR2zup+SFiu5TexQP0E6inptgyM5705G7j64yIDotanNpOEH
n9OPUzhewVq/b1IOTd4aUaudapdEpWWcHyYV8UXP7mPIvNjWh5fSZdBZqRgaQZRNW1fznmTocnSJ
caYzsg0mHMabpCFZzy5XQfnwmgiylDGmbRKzweoco/5P611XWDC7cJA6Tn6SIJKcQUGKmi9ON2G2
0cSlyIhGWGhPN8uTAeg2cA0iIIgx+FSZab3pLR1pMH2y0TJf5HJ2FYB9FcZXIbKXOXG+u5P4jAYo
1cJ3WuycUpReNiVtnJTPkcfQJSRwGXnTt2LMX8sKX6VQhxX6RyqTA+HONyMvu5NZhnWjoPF/x7TU
pIM4s5paH7nd9/NhdFzUUs4cpGX1QiyUOGSD8eH2rLCCw1YxPd7OnP7vNIqYPUFBTBEMsHpRqGu7
JM0Lgkm8+WJg0V/ifL4zGK13BoHx+I+BojheDscNp59qKvZGgsl9WXsIdWsMV/QNUFGIH/IwlPV8
QUIjg1gVT40VHvOqlVezM+R11Kn0ykWfdrInh7PKDHSsnNLQEU1XHfSilPwP109iiW4J6DOic3Ek
X98g0mClV4zNMvhVbwPmUj8iKCn0xksuJux11jB8Rgs/4OjwMn74mdxLdwqvvZyZjfJ7L/xblpL/
dZdfvcr4bnjEx2ra9EmraHIa0Fp0FDFJN7lHhk8PrVLOvigIqEYFUhtLf+fmqaLDUv3QNIdMenM6
LV10PxqmyUmvM+9I1tvIkDbRF5EQ+2Is5ZFBxtEoh/402qRZjHp7F03i0c4McZR5m18qJMCxq7W8
Fj1hvP6IVZ4nO5Lhsb8ZJWStVofRQz+a8fBwnBsZRDm2R21yzr1Ve8cOCSChgWNxN5HjWITpXZvE
9UGfa7zZ0cmErXiGiJeevGl5CvtxxtTmWifacuCD0h/rtKcEQGq2A2+DqHqbLnZ5N9rpVR/mtQS3
X+uC477dioNuwGPq5EfX5lfJoMKx9puHO6MRxyEVB85LpMu52NJTPTwW1MJbXPIMnJeaVrTH1Faf
0Ti3JJB4M0kjnUtTar3wjPH7yOCCTh0burO8p20GV/OQjBGLoY7KBS/FvBUEnd25pvriRdN4UOh2
LpKglTwT1TE0lm9uiXLLYzTus1mMp9vFsF7TSjnrIN252vb6om9vD5lR73KSYkUX1ycgVHwh67Uk
dqBmvt2+3WlVDTCR29X49jgL+V/P/493thaDKBPRX9GXZAXGfNtOSzDq7Zoykua/37w9pVlfcbv2
9trby95u3q69/SnXmjlWZTWS2/WNbn+A4zdmZfcYaqI5acJrcIRx7e3iv96HKBUu7n96HTM4HE4l
AleLONi3PyWhmojt221GPO3Pd/r5t97eShne/3umFZ8BCVpHOp6dkMnP5//2OCZET4cwy4dOXWf4
9YnePlbf958adzYCSqUOZOX6nmlNcHxwu5oN7RFP7btsEVQFYXIfI9yg8CRk20EL1pWRfj9qTDe6
lGh5gyXeMYlQaRTpMCDudUO/JpojwIj5wDjkUaFkxe7KVs1QdxM7OZ4jdCvXuZfNxuogSePkza5u
3jY7DUHZ5nYTIU52ZXqZs2q1odxWo3XRW/M9WEJrv5gspTNCMQMrG20yqp0eiEeDms91zYuEy7GI
5lnOaKus5NDjvLhAAcguVYwLQJicw/R4DVBsh6PbiPtEeugmFntGR8nHIwraiHezd5DdUl7m4fSO
hTjy00JbLrdrbmNQJJQeZ9r1AX29KEz31FI8HNta/XpatOjLxXTmBiCgHiEr3dcVn2SxP6rcKa7J
CtNZZtYELSCsTQXjBPgP4AEwBA3Gm9OQhdGlWy90ehcoDAkSq2sd3Knl+NkdTMirwUoF8EVtno3o
IePExnfEH2Q5z+llKacLR9PpYkf5S23YkuMyz2gibYTzi51iTgEOtJlDHwhrKst0xgnGpN5Lo6mu
jB0zarcQD6BVfCUZx9iFfbVpvbY+MN6HMIJ6RBu6Q1izMsS6AjvcSxj0TOpzWE/lrkvUB9xUUHDd
UlxuXfzbtdsFuDbBIF8sWyPDrZqQXUfvR4OndhmWFPLI7VnV7BVwUvG4kI6KdisvHOz/+qFoXOnP
uvyKd8W6SLtpTmSlBtp6q1+3FNYX9CkthwSxf90XS1orUwuQfnyqCqreZMmty23Dul1zhzHaJTZm
nF43ZgrHjjja3jnYRIRfvLEz92mSvCLNM5Bpb6fU1i9yfej2uDNW5sXtDk2cUfSRCE3PdgwiUS5H
u2JFOZfdGWwxkl1bIx6SnYSw1ly73K5lkeuyAFPI7vPqqvKL7FR7UL2t1b5pawXJ6PXr0hvICcYl
MOpx3tjpwLzVyNILLvGPjbn3rIlYrPXeSJsb3zFzOjylm1zkv555e/rtQrrnxOlf6MCmu35Ou5M5
5J5vzZyJ1fpjocdEdLV+h9260d8u9F6VqFr1lYJVsRC0k/MSj78uNBWRenS7/fMq6dTzumovmC4t
728P9OtLyqTH3vDbE29Xb3/t9vjtphTAbc3U1H++zdsDb+96u+/tptfVIIB7St63+97etALKfpr7
V2aCHdlMsUp/++hV5LAEsLzdb5/v7R3fPh4YBz55NtA5C5kFbG+PjGxwnpUINO18FW/v/cfH++Pm
7cl/fIzba2/PGzr1NevrK0ne+T6y4ORNaL41u0qf015e3DHu/bzpOpDHqngoaTgfiKT6UGaWdpeg
s9xGdH4CqnRF5G9sX7043Y2yXe7C0iNUbPoqGq0i7sBjb2hsbPwMohkhr9TBfnmI7MU5UNUjTl/u
GWi3Uuwzeha40NKvBnVu4BI2wUGKla5VupAh2Tut6P+ydx7LkSNr0n0itEEDsZxEIiXJpFYbGMmq
ghYR0Hj6OWD1/bv/nhm7NvtZNI1sFskUEBH+uR9Hj210ixmd0ybvfrVP6wJIytL64ThOy8kmXLYv
u4Yj2DRgYfhvUTXr125fvCbsa/aoG2xHrYmswZrC5kF0UEpYDjoi83eacRsvWJGXqHov9dl/GZIP
ohG7Rk3GxSPdqgZ10NRwByAIGEsHpxR0SB8spLjDvMrfEhA27IoWvOISIWnsra/ebr8owrOPq9IR
Dlm3Eomzm84GXRv5t6Wju7hggjjJ23NmvLBPczC7FeHCe0Sm1ojCqDaQVP2xPkvM1Br1eQ94O8yg
Jt3wjRIjNAPwf6Yu1Fwg27ug2CMQ/VLY1PCBPJD6eKw4Be/NOndQ0KE6dlB490KvnW0ztpffBNu6
G1GDp8BY8dhLD0PQbPXPUbbvne4AlqZNu15sa5c2r2su6aFsc+i8prvjIMFwze2/trPbQZqwmNUE
hzG6we+WbTiV7VNxWCY7ZwuGqxur4x0ohlCRNAj7QasOURGNZ2dZYENcNOzQ+0yPMEDZ7tVEazHj
dzNBgO6bm+4dT4h/NYJfeuxEeuqQL4/1ABitryJ8RVXvAAszssBoavcCxwjPWmlXa9Z6NwyNc29A
A6pUh8eidq9HbQSep0f7rCHAWFTVRFoq8fGyjz9NquL3fLBC1tnzYerGPkQ7I74slmUflaaG/a0H
DufE2pEFSU0CGdATW+JQL/GtYdYydomNixyNTLtr5uSm97HLufjCtkPvAnzvG/NQQ/y38d1fdBtf
ic8RhdJmIfJBAYGDvBPaMO6Sgn7bvhg/2fVtssllPOw75lFiocgNt/s9lvu/oe+/GfoyqbWwe/7P
U99LktZ/H/n++QP/mvnqf+BzJeLE5txhULKGBv/ME67jYDKDfNfFKUycED/an3lCatSER7SYKimP
pB8/9tfM1/+DeSQmAht06u9J8f+iYc1enal/n/mCpWDk7DieYcFv/i+1VdGo4fqoHOdYJait7Ecu
kWCVMiDSlWXsfFo0N2T+pz8Y942oiZqsNv2h9V+l8KudY9tM1OD8hHh4j5IbYKP4vrDwjeb+cMv6
0KERfuK09bzlUPlyC/v7rjFcNMmV72ysTIElMvOtVcoQr6g4LtlN3ZlYMtY2YUd/y2HIhF7FGqV9
rGqO/yU5lIYZBwv4TwNu/r+ZsJr/zUtCdooVpUMC1HXXt+XvVnPR+wpSpADVrXniACfQCmLSMgWK
8L7WtL1b4bqnAz0Kp8W60ePkQNrkXTNcZ8sVY6tmnmnXiJzhaMWzia9Eow8BKZ6NmZPp8QeUfQxI
r7PnNse/HXn/3dCat+8fb6hvWY5v2GRgdQr6vrv5/v7oo8QsIHWk8hjF0WspI4DMVnlXTq6+Yapf
7+fFuFQjBiC4BHODv1B6cjwCQ3ipM23c48FZ+0gLF/9PIamGhAk2zoce9xbcDwJwnrM129WPIz+R
GqlWMDV0cyog6ziBoe0UUA6rclNmy94wl7vUkEQuNfUTrnW7adA1JAycsKmn8zzEL8yTrvPRxt07
+a9kIZ68prNpMTCO+tIkcJCPRp6lZ9e/jek4BzyATM9o6Gm5KoZoOWiDeSy1SGxTf3EDDS/riqW2
xERcja3WYn8yGoBx7g5fMxMs6dtByc8FY3LxNUOFbawpBnuDIHD3A/tvTPsUMJEsmo9xEbdhYpaH
wnZfJFr1xmhlv6G6dONqzzAY3WAwta+uzxn9e51zSUjieqaH4jEI/Fsk4Dc4D6/kyNECGgtzoe4d
Z9t9rHCABmoq8ZbxS7Q6lgGe6Dtmkl+M3DBvjsPey6oiELPxkc+P05DbDDzsD3+dV6KgR7K7TR3/
bOsNut9KFs/L9pyXPgpU9rYAIRURYmmtbPhawMNh3LbX0l6snZ6Q4nUWc+9V1cfCsDpgS60Dypdb
tqmvZBl4L1GEAtlD5JO1Sau7v+0UO37ub0HZwbFzMrr80sK3IEL3MjDMrRUZVzHz3ztMscSX8SMq
M2TlBEOINQprViYK3WekOthS3M27xd4hNH5An2Mg1I0eYuJQ7ZZ6uYv9isx/M7+Vw5MaZhkQ839u
Zvtdde2nV8gQQ+0rQjl2tq76wQrtzkyY3RppesEhABWjH15cCfbSoXErmjedx0Rl0ZYw9vutY0fn
ZsFlOOn2q5em4VQT6yFzwJrJ3KdzRPe6YrzeGACPcXJw/PQ5Zi+M8NKGlZjI3ZLEm7wDwzH0BPW6
K6YExHyAKEzjsc3Vl2feWWI40fTy1BpRwQ5s+sD8Hsq+P+VWFi6Kt4UlNIoqy1/sltMKV/Jn7z2Z
Peqfkv5I7TEw8prYoG6/+Ln3WOQpw+PlKmsSnXRshvaYEemrbHKk5XwZ0vo+c9uP2mzfEjypjDh2
DmfSpkr6984nT93y5zwXzKt/aA2D2ZmIjM3qmvFExIXVfcTbzgKm+Gx9/1fEY1EFGHDb+tDaBNtw
xwWdxXDQTuI2HZzXjPfTyJJLHqXnXGb7TsmnCfFKDvGt5zhfkcMTqOwPe6YJ3oN/FlXRvZ8115kg
+qfHGTqoc19AlujsknWgKRL0bLpglnLYl7Hxs+LMo7tnAhtnF099PtPxw8A7cz0AMjruQ1QFtbGg
Eqct5Vatt7aXw5XPc34HtehcNRAioZxf6srd1kwx+M13s+ffwrq+wwR7IyyNCYNYQw4F+FRSuURZ
uVyLsB7bGxIqK1m4tnH3m0eWc8dMJe2miD4h0l5pVfIgZpCM7jw9NXgEtkvkMBQY9dvff5dmD4p/
ECCG+BAvdLXlYHM5v+e2xt/AqaTK9MjSNiQcGhoQ3Bc7fhskEf6FwVVRxszwwLeiRjRhZ9xGjXG3
fiMT3msOKtSdxKfZRfcAFLftSF4mZYWLl+vdnywKXc5RfvTa1Sgsh9flOOvYF6SBr76J9nXBdIoI
U5BIlqijpjNWZf5bm0wDPFeVgOCctXokeYxGxzhkaX/EnWWvQTRBhzMOMHu8IEgiAhsvlhPamSqY
mIEB9+oXGFqUtzivHcXYbL1suXU/mFeAM06nqyVlpFYJFVY99Ocs8bde1ZKp7Jmo9p332DJTg4aX
BOO8QGIWvht43N5o90iR0K1nK00ORWGM4YQ1Zwe24YJ78zlKplvXGzySfd6z0eqbLG9/JCllKqK3
flhQL+uuYm7NJypKy81ARf33t2Yh7xtbXNGtwj2QeQopxHeT8dHSFNU2w9qbiKXgEqKNxADqgS5K
jEz5gkFmGX5NVn+H6yuY4vLTxXxyYpKBsu26yDQpt/aU2hLGcc3OnJ1L3NkujXblEZf046TVMNb1
mesL957Z4Dnnxlcp1UCcBxZ9PvhA/Z03ptvWNovMj0aLXlTSX1tRj5ubsQl93ZhdbAzwkX5dMhyG
/efQaKRm+Iq4wYSY7evGzPfj7D9kzgQ4xXstfYIGfSmS7XvWpB9zifPcdayP1WKQsZFVmgkc055A
MqVdFebKu7F9iHCYhzey6dzbxecJ6hbJdUFEcTPmhyTt1K3N+DfRCSZ4aUTYp7G6S2KCIPRLQXC2
SvVz18Y/Fl8HJwCOhedAhz0HPAF6FXgGhnYdGgw25e3o1j9TvVFgIWriI1YbMtTYxwaTkngdXHYW
YE7nsYvT+AqTvzcVIAJL71Ynr4xAOP5YUqtjeMPebDafEtVWe7pPGJZTcNV73uPocgeNYUV2w80E
SDxpTtDxLZRwHi3XrWjpPgrXXfYOh8T1zimya+CmLwutyVyLS6hm5FE6GyIYxqMu797Wl66LqPNb
34/RcV5j2f8g3zBzKOmvo0ezk1bBdLK9l9goH0qP+qy+Q1GqjVdPmZRhUk7R2cWPoRp0UibtBkpE
vZkEU5ZCux374R0BdQnYWdM7XBHOZiI5rPhoKetnP16IFxU3iSuP/ezea+Z4yRo4fGn+yPLzpPXT
I+QrYOw2Q7toEfSEbWB8Qn+NnafvZ8ftMbCxeJSoCsf1z1ouxrVcPPhMQNts4pifvGcI1ncDz9C1
23DM7YMf3bj0BBKb4oHb4zYpAmZnSPHKT3eTEMVtP3wuQ9kwdenbvWpRExh+us3oUXE1Hrty9o6E
TSmuHEvaDN36xKXeYBYgq+Zp7Oa3RXr9iVaiA2Nm4lVY8MF+z3VQjWTiqck+4XaXgZ1q2UFzWfkI
RbjIpdHWX9KQlqvuXIvxlsCuGWr1OtCrzHbbmNbJQPEKFd0feMjxtNvFo0F71Q5b5BDktvUFWtM4
jxjNZrmM+yUtnyA9slbQMKwltv9ISSJmh6XlbexBnec6PggAYaimkZPt+xqXiTDGI+uS/iAq8TON
VRRWix4HfsYLn49jejWbi7klT0kjWEPcHDDlzTT3+j0SAzfCOL2TZU74VGggkyobjYA8EoYyaArt
cYohKmpFG7SRsraNT7BtwngX6vDGymLUj0Tpz4XtADQYaGuqaLBwi6i89kr5kCSwTRS8zS3pyHNf
mPhTMWJuNFkCIlncOkDgKA4dgymKXOaUSCntH5tuVM1pWD/oftqgqvzry+/PjNk9owin++9vwgPF
FFVVcvv9zd8/YN0WaplYGel//xXf35v1Zdh5g3Yre7s51aNOv9o3CM/aJ/HiHrUe33wwpMz2kqbO
Ag2MI2tlDpjvD+b6gL5/0feXzWTeVlk2kOnHETYNsFzwuvIpXBH2F1EToHG/TdBLTxUEhQC2KHya
zNSODQYjIKQIvh5CYDpV9tFTAjdiI+ITt48Hz46hWc7Ro82kh2Arv379Nd+fff+JGKM3FRrr/yxW
lxrG4WlLBhJQgJbL8jC7UBYIMPF+yfEqbWPvOHhjKMuYwHdmVEehdIpLRR/TYucvFJWuOybLafYE
lA5+ai9nDpnkojQjuYD1NtDqPFKJskWZbyToYKPNbhJw9aQfTcqvYyE4K5eHceKmMEWdee/FMW2P
Wb+G+UpWcwWBqxhA4tZ2QagYmu3ckftI8XnkBnMLSb2DNzQk+9GcUjOB3zdr13XkS9btdBK2eaZf
6AwN3aF+Zz1SH+1YpFdpop67UptYJVahpN5iNkp5rXfWQgCOxQOM1TCh9QtBtXEYSvH3W2eKke0c
UjTG16IWCm9LVqmtik4kmYu2aI5piS/E1hr7PjGyEwx8rLcOJAy35fpQoa2HXQlQEAG7eF+4IfmZ
BYunGdRZrtdZ2x+sUMbqrrRtdTYNRvEGOGjbMHHfLmym9HIm/dhXZGuROhJXxRdjStmrV86RPb59
bIcou6OFx92QugP+4FWfQ3e15Jo4UUkP8o5037kyWIllMm6f4BZ0m4Tan63hrZ0IyQD7kAxbDdEf
ASCboGQO8eO4VL8sunuO4wpOmFQH+zOyTvMwvsEQmvbe6C3XHCL0YJi4EEcQ8gfXHFhjMj0ZXc07
D0i5TnY/dw3iSVG9osKw3WvEfGHwdJvnmdjnoIWdupuPTW1/FpMHIToaKGBxW7ltcNXddHjrbiCk
2ZsoBrfcm+5pXuT8qLkgouj44WpZmPeOEP5jrLXVEZh7Gay9Xezq3dtpVuA28ob2riFjxVoBvbgi
k2teDbp9O4+kixIyLyFyuvmUeu5t3owlg6WJ8gOtuRUiuhkzozjgcm7PuAOeCvzaJ9bl0bJ4t/62
qvoMvxOZmLRwD0ncbBK2Jvfzik/LlGOcxsZ+TV21MrPzYUca0D8mcEOJxzFZRNum00W+RqxGKKrU
rWOLhfNYoMnapWpuGokf1y6pZHMxJKWOdQv6QD9obY/vBPfaoWiBOo6PRovwsNgupU2gcQiAt9SZ
m/V+GojN2VW1S8roRzfkzb1BUWFWDd6eTDOzVcPhBTOWt0GRAUy7vbbSO/sqp/hKrxkktqFqUfl1
66kkwJ0kjnX0xqndeUn1Ei1Gfu9V/ZbpbnseG7agepkSBueAGBYLubyMzzGqDE5FI582XRWNN86E
XuK70106G4L8F7Ve0s4dLHTs4w2noeuxNXGs4vQmvXfuBlz8vaLJLO77n1nRJZd+YjRSWs+gldif
LmrfjLO6Uxy5iYzLkxHX26VfMOkldEcP1FOV88LiaPWeLyp9t/AY3oNWCbUuPymQR3fZ3NxEVjng
f+oIthZlkODqBIVxJl/Os7PKLLSZ0EFlIDZfMrnJihNqKdJL500ICqCB5+5sj3l/hldeqTsnLW9T
ljTU6fk2LbhzKwO/t5p9Mq3YQm2+sJ7OgHxUq4UCUnYvLrreDNyrCy2MvfkmyhdmmYVdctiYYp+u
CCyHCerGVtW815kx2AjxmDjHtUZHv1YvUmnpYz/1ZAlkT2ax25hEvgsiavdUN7Wsqgo7rGwjlOa0
gVTO0k7VikU2WYnSas1wcqJy207+j7gs5/0y9vI8FcvWc5ad2XQOpqdhRzkD0pprP82i7A6DM7A9
QoED2CEOjd4PgeqqK5U/Mf2/pq47DnE1RqdZMCltziUdwkzB2zOABP0OzZKqPQ7OTTOPFrsCMron
nF/i9P1Zml41kluyJjUMZWr9dCL+gaLG3ZHUCMkH8LnkGjPRwOLS0ZJARgonKLSK2ZbVI9tojXYC
0/4LC/ccfpdTZOjFG0MXJJ5z8AWE3Gvr9PtT0FG0CjD8woB69MkaRhdakizQToQjXdYl6IvZbpxy
RnWCDXxXZljYHA9jEhyWxMN4yQ7DD77/1/eHuRXPYN2KXU5lJNjv1FxOg2dS7Pv9aV7L9KhTD6kz
STvN64fvz0ys7uwDu/HPr7uZvh09KzB+Fn51slVXn74/q9iHs8Kn6vnkTrHFfqci6M4/6VOKTUE6
uhu1LlykOzQnM3MF6XcKnr7/X/S9dPnr2y73/jBu83cu827g5ML7289+/4LvD3/9wD++1HUq67DR
ZdB3Y/agf/2I9FjPxpVOgcj/ezDf3zV8yop//8PfnxoNki2NteX2r5/+2z/6/p++hmGB02ntsF0X
X//4nf/4EqRbwxY4Ub//XSIjF5fe5AV//YF//MT3N/7x//760pg4c8EA7pp1tciFEAM/wFnmnKkF
W9gFit/WSRZ+f1vaPi/7SC8EN4J7khj60SXMzKaOD16U9ifE07UeYf3aXz9MbYR0F4FUaOaZzZtb
ltg1B/KkVEU/FJX/iFmyDsz1COC8+hJIPlQtz7UecojXJ8YafIOKUOxMCnuJbxYPoltOZUT0X7Pg
n54pfUIUYLCABNDUp8zGhFstRzWMP5KSYlMTBGiMt9FsToRTyBEMETfI2YGc5lkryIHepIJ1ujM8
EWpNNyon+pJ6v5K6uQhHbmOLniYj/sDHBZduyG9QYn8pnN4DuLSpJ+/Zp+TY3fTItvt1SBu85o4f
GKX16ZJZWAUfmsOV9tGv3bLQeoJsaehknL7yEpbp0kw0Bmi9HXixz1/v5mur1n5FLgtgYTxUo/2U
5eNjImfGs6Z/+z1BoB8ChbcYv6zR2RKQ7gLXbF6UjYkWJdfxh0upDwezPMI1QG1SxH/JOP+0K1rZ
rOnsJfmZRBPBovjdXJ+zxriitSC0+mfPAVXbOgl/bdxSp3Gf0Ycw9YTOYB3Aia3OAC2CjiRiLr1N
5dgX0+mf6QiyEsT0Qj4Ps3Pv1LQ+1jYwJnLiLdnMrWjTiymnB99YnkDHTgfDpkZHifqqU+2h0eAo
s3bL8yg/kX4HByXme0waw80Q0dQ+syySK5NwZIMc4RZrXetaxhYYWRfHORc1Kv8itVH2grHTYDcg
iqfJwn4niaz7Z8ViK2hyH4QROoSQixV4XJMCO2P5H2vyvpNPc074iB5X+isIwVjvszbu5EQDQR/d
SGc8iEFcUz3OZdJal+c3up89AqAn6FeLB2/aUrsgHTuguOxa+s6B9sqt6N4HAmXIm9rXKOQVrMR8
X8f2c5M9N2b2QnJDIcJS9+M32VnrgRuJccxYvaYk8U2sYW7zWa8xZUF518CFZG9lJPdnqnyo13Gd
HUfPuBlN/GFxJOAFMExaR15B3zCEKK062RCVmg4WDonc9/EN1Czk43Uj49Y1lr3yhwJyHSzmUAft
wSps+AZkyINyLf1cMl5AkKboTzN7QXbqJ38QwXxPEymtPov/w+uLC4QeAEFTlAfkEDkYoztTRQ10
+jwOkBQffcxwoedET2mNF01vn9mUHdlLuJty4L2z6UPcxLZzm1o8YSy0GWf6cq6T4med7vIkf4Ck
8MsfdRkOdXMSOUQTa8m5HgjzvdUtFzvBtF3yJgtsFNXVWRYsnksZq04c00O/N1/qAqQpnhmEoILS
Y6ela0yfAHhzSckPeYN7i/nThENl0yzyPHq8blDhXmehH3vsKQhFuP54CRpgYkQI3wtucjtzPdca
yD4b89Q4xs36Hyb1FC4gZ8vcWGHecX/VHPXIAc+Vxk04tBQskxyEn6qR7GSByqAWbo51Rd5J0TM7
6QQvU8LqdbLESAwkakYQfd0CUlSZ8Q11Bog6yL+sEOIr0lizK6qtPoNEK2Lu3MVYIRS/tcg957bO
E5oeLLAzkyKbmrcg5dqR6E3+qpBHQqtUTmAp+QDKqgIIVRBXXJCbtNdy8hhQEQSjzgfBzn03axHx
eHkhjYw24cUpqaE0mGpFD4M9v7eO+IJYjcjXGu/+PlaTGUblarebfnbMIVWe36eiJuBS+Vip4qd1
IM20C6I7nuW97xZ7RWFU6Ja4cjEwD8FIPW0QrZ16Rr5MWOjKLIBjcLR8WBpVWRKH+G427CCF+pKV
urLWBiRvTxMhO2ab/SCcV/6gYwWto992mjaGgyu/TJngaTHnOJT6sWWQporV/mnazPzsXwP9iaV0
zs5As9Mq2HfrGQmIpCrqeGv2qQuvMCHioX2ZSUZepv5Sq55uDlnG9EPV52tfxIEzCJroLC3de+4B
oMnqup5p9zxRLkzZm2E8DynSTTenb9H0CzJQAzXTAoOkbkbQqpaG9J1z0OlIp7r7K0cy2DUNowMU
maArqkNC68uBnZMKSjYzU839dsaeVuY7cAhoJymGU4OpcZZ/WYVZhBREogiudEwRj3eL8r/o87lu
NOfJyw18nZwNpmFetJJgT2/YH13bpxvOb4BoLY+pqHnRNQsCZOVeiED0YNMwA5PQoUtg3Se5fhqw
gsCrur4V9iODtQbipCq5UM0cEJFOM6/Q7n1OS+JcHbRijMN1FYn9ZAmSb1CVtZ+KBAW6AZMdfJC4
n8qYc2CSz3lxKWqxEE4bwVHS2GU15nXfy2kzNV6Y9zc6RccEN8hHW/210GcufBmLJLmwODCL+HdK
/f9cOf/GlYOTBiPN/2zK+Q+Vf1TtR/t3Y87vn/mXL0f8Qabf9jxT2OL/ZzEI+w/XcAX5S7CGju8I
ENx/+nIs9w9Hx10BRx+bBYwCoAH/YjFYf+gGQTiqMEEX+L7p/2843xzR/8AgGAa/Ds+iA1XOAXvq
riDwv9Go6KwjsW/29tEpfD+gbkNsY8b8yPrPhQ2Ks4c3GjLY+CLm6AEPtAyXUmT15k1SD3vaSQ8k
ix58t3xrBXxnd/Fp5Ksx7Rta/CQMcjXlmB6thVY/00pdYF30YsfXvT5TWG2yOs4idNChZ4IxZ9Ne
aFmYACpt4txnIQzY3kGhIgeDoqWBb2F0Mzs707RyiFes4nLjc71sZjB3ddqJoTjryBRe5tBPa7Hq
rr1f+WC5DyBmwaDaXNCYKWOqR3bpom3Vc9KiZSH0TLqzL/FQ8LbQ86W7eujNya1dCfNY6LgFy/ej
apKnpgEf50t/3vZyxMC02DelXy+3WZqxZgPFt20pdB27K83PSI57bFbrOheHujgx8M2OKdOC2wXM
ZTqKBo0rmy5OfcE8tVrJe3BSOt2tpk1e02bNj2RS/6wc72fkWcVeqvpVzEzMyrFiWbqc5wUHQlJX
eqCzq95Q3sLwo+5PjYhIcar2usUPAhDQwugxP+OBeig11+JmkrwI2vvCqcuB5JVMp1yrUxQh/4qK
6dKBwKHVjNWSnsMUHAjsp0MD3bQsD3mf2mf82ZQ76eLiCag8C2uFkd0GY3TjhW7WFFcuV+koj3ZR
nO6U68pd5Ay7Umr1zhZgCuvRuXYMf+fLeJ8BPh1qwgrN6ilHhcBrq6Z4b+Q+wkkl3S3ReaCqjnhs
HKB7Uim1hxRCIK+hgHOs3ms9v69bxTi6eVc+F3GJieQm0ljztR1hzEUogLKCat1YnmAm0oDpYkLD
ofEutQM9bfFTm+FUWbZmXH1lkk7pZLonKlH5M7GKiuw/E873BMt4UACdH0tmauy1AaLHxxn+86Fz
/VcdkzFVqcienTB+aDJ9Em0YieZRFT5iY8HSABPehz1lb7bPmomh0hRIpwbmjRKBJFjRMwp+OtU0
71DG5jViOBzHJYrOerbNmygPKdObAg8n0GaS9pvepD8XkyypidC7sRr6J2lNxdVUwp7eZmurD2Dt
jIcbfwwmqYocQFwWkxst59fMMtktufvZ7LajBBfHVo6kZDnQofnTWRL9vp2cryEFL5tX8SGr2h8k
KEfkixlStjDv2tF/KBI07+c686mj4VHDo2b6qBfMsnv3VuVWMNaB0Yp0q3mSpV+enQd7hJ6R1fU2
Sr5yTHXsvX2uH/AhpGm925lDuWc04swS4C+adXqbk6NxyMZLPO1jdV+7uJaYjrv7oU+fkz7bVq5N
WR0ndGIWz41uv+HJDhLVnRniEq8mE61TOThe85yg2F8bqX+fccZ1vn/lsKuBx48VyhmgMos1dTr0
qNw4SszvNhDtOBTena2J0I6hZco+O0w29qyphXKPFMlcuvwyhzHbMHu/laSBQ6QeROxkoIhlvKbH
itlnxZqrBP297qb7YKzGX2TGJ3qV5JvTQ+4mDmNpKjv5FP+1RZLc2EodozfpTlh4gOWd2LYFFobv
QzrhATY651cElGZjFlN0ju/9JoIIEkntwTZPWMN+FCjku5LC5pDiFE6dDjE9tpNQj2UOBXg4llFx
MjEih5OIX9d62BP3AA5z2/c39cASOV28t7Ga76fJYr8PoOrYgH7LGB1cZ/Qy8GzgO1ocoNYwXccm
5fFzI9IAxwy4mKRea91Y37sDXmjTTln/pNP7SMyfMbyCTuF92um1ctSP3BmRhXNUbA/6Z90W5U7B
VN7zrkF8pW64zy6EaYvdnGc02sQQxcuIPgrQgPjkdLH2v55QPchA5TFiAmPUq26ZA5erD+XChN2L
H/Xk0Uo/Uiwd+7cm8TQaaHQ26Lnps773QOv2Q6gBUzr3Y3xvdrVGcFljXxyZge5sKQK7xt6ybK00
xZDG7ihuDGo9WdKxFWmL/eRwZJA/KqP2OvGZCFCFAYS8UIyqrUzbd/McGgLYCehDLTASugepyIl3
nSyfMTHp3MwmUoBtGlrRaAWI60jdS2Zua1b0M6OInYnf+2MyCvMwUSC1JQKuh6KrLsPUvKHc+Gtu
54bOeglUbnolBaAfp/5V66oWnyGjo3qVQciMB00Cwc4xchSg/KLi2D5zMeCiTOotSM1x70TEMluX
Kx516IwT9vQOsw9XLHoLy3n26/hZMhMK5aC0bUbp3JbhAwOpqKZ0avZdNno3WJWsPa0ZMW4LBDAz
zj+gwTxltUJ/Z+hGpHnLdj4mixsO1nioSFUcsP/YRK6h6rnDAcUecPYkL9WwsI4XJ7RvubXX9Hit
cUd001PkWweUd4u9bEq0dCTVaYjnwU2eUoE9EctF6gqAwRaoy2a4UlnKQ+1j3lkCrBsTaCZ5WtgH
EXfVAWq4O8CP5A40hKN8JuhQb91IsDtf+IcN/tyAvkZjE5mnKp8f8sq8uB2PUeNCgsyQaod0wFav
deraxUZS5NF8N5fueywjJFM8e0tqiLMTj9uJOO1G6XMQKU7kWi/24OiT6yhzr9K57CCY43PWwWAh
eG3HVGKi2ZaZeQbejKLR2L+EhfHUmHfQOdqnRKrTWqWpF6iY0ygoWMR2te0pEzWXobg2zm0Vc/I5
k3UdLdbBoP3j6LNq8mte0LQXjGyin6J7KTOEHOVA79RX001nBdFUlEeDkXaoefOtc+lnDrzckO+u
TrZdG7lBj9Bd2d2OGJka3JZYGvI+T0mP11tMLYprC7ZYTsRtofevA3hHrNbQ7vvC3S6vnt69z7Vd
XunEUGpWb+diHZASqIjPSNfvQOuanQTOyJmbP2aaxqx5vWv3cYS0T9PHKeMF9CJ7APPRRti621ew
D/o+seHoG1PGv3yEcZHs9PKnKfEEZ7MDPqQ9RmPxge7JQBWkJYTBWOd6xMWqTdvs4OnLETDeHTj7
KaDwl4GdPb/MqSXxJnYTxgxJDl+22qbSca5yhoEf6Eyce0gDUW9ESFlQTczEALcup+MyOikddQmy
Tx0dfcqSg3phXrbAhz2yCuzh8R1huOINmddyVPb6uDEswOMr2bpd0m3nGHi94YdvEbwOeAcFHXTN
sDGsBMtfQvdErXbF4t9wX5roQbTmbey5HUckByihwxcTRWPpHwdwTEHUjvp1gZKSZJSI0ywBqcJ8
dTzZhJXrUJHTTr/XXLmWbufR56XOWo7a6NRq1LYw/zYc7Mel7141loeDzuUWOOuYA3CsTiF4KvI2
QDYyx2Le0VO7RT+OFiUXMYJlsLqZhyT1+6VoDl2k7pPUQjhYgIdmsARp09iotjv2BrTVnmmykTXN
Lqvwt6J6sZTAwasN0tv+J3tntuUokmXRL6IWYIyvmmeXz8MLK8Ijgnme+fremGelorKrsrvf+4UF
SEJylwCze8/Zp2/dbpc05ha8LtHlfJmEZlvumtCQZG8ZBPdObwljly0VimalD1V3tiFEoRL43np+
uaoy/zvBgGt9zoPVInxcQ0xeWpSgFW996n1MOUhQ7n5piCjoxNdUcRDwL8Yex5kBfZdhG/KNuV6A
mu29y3tx6X/1ovg2BtamzMWZmD5aSYkD36MVb6WT7dq4MVZG1EDdCTGtDti9SkKFwbkuG31RV1Gx
qfvChh7dw6BoW3XVB9ODXVIrT1L6jMLOD2Y9PMVdQWpYQSys2RjZuhocwayD+N1KxQJl2fEDNTAL
VVj0ONkd1ZAG6guignKT6tG3UFUR5c/DTeo/se2ir6ZLNBANucz29g/H9tem2qKYUzLOk4p+IYIf
K+mOefpjogK0MDtybizHOTJzVZ/Gfm+Ck6ryrNqEef3JWOmDkV42OMi7c5jEoPdWZkxmSTW2CCgG
WiG6ry3o7HuLxspLwh5MUiEsSp1oPGj1LrwUhabKtGVlhyNqb3Ufaa11br18dgp4nxMZPJuRe04L
fXWdQdNa1vUGUIBCCzvJF4IKamdvoDWky5HIXgqKzZ2BxsmcOodLHAa4OFeOMSfgvhL6XQAwYulH
zaszBwzGXfSR1v3CjpTiLLA9Yz+wQDGbWQeSqz9G3Bjv2zE6K4Hb7ge74efh9O8ANEOqitOuKgBo
iuQRmS2kFu0MW5spottZMx6NNHn1zq83pM2QH+nVp8wqmMZUAvegbu07TMFe6O2VGM6RU4oX3y4g
6bVkDgHMJZ61f56YhS3s7mjpd53PWMJX9YPIBgsvpBoSDT6tfFOBeL1VG4ayWd0ZmK7TYp3zQ94Y
nreqlHobh8r3qKcMSy2AaLycOxwg6XDJZIdQCDtAvEMavbFGYLtqxuDgJDl6jxK+K4Na7udagDeb
gdgy9smcroE1lxlCZiN1qOOL5BfJwZegtjeRFrjbPC4GAjjdd8hMr5rqNY8ugSBqBsMkKrA8uMaS
RD2bUiOsd6/f+EzZs5G5SflggJsnhbmbuPB71sqn5qarxTfYpvS3wtjdWDWjrIhoQ8T6RM3n8ZNr
E80euiTitcYTeRKokSuSACiNtepTFIlFPYAUL1u0fIEWHIlDhJpDnCK5CuXLOIJYGZG5YA8yvyu1
+Vyg9FrV+ptLJRYxPJ6FeRgltJUZaGR09FGIsjsfNyVJA10CwSUGWNLWwLoCE7QdkaTLLn9v5pTT
PFS7jd5/9MTyHHMuBSFGo20U6I/QeJbQ/oonQEedqodrBL6CIcKVgCAbDUbDPS9eDWQREulUA4WN
PslOeo2c0iQcBPIu9OwF98tB++Uq1QdhrAeH7qZRTSV8Hki1OvVvPRX60tNavOgW8jaTcxh7PfeQ
mEBdnaYHTEDM59yi/PqaxR8oJMmUmCVDUx9dbLX/0Wa/6IO6qxx76UJt26WHC3tp9j2xZwrqAYvU
n8kDhzs19iazBm2d+hGB7/kFS4B37ynEGtoDpAZdVItSU8jvdc5qSLCVESnrVNE5Qx3nIfHgTQJM
w6/BrNIpVaanY9vvxhaFfdKcGsOcuKZSo6qDbGMj+dWJ0No7YnpN7U2uxN4yjbi45B4pdWmj7xpG
PFakQQPuFe6jPlbeykErMo9LfI95E5Kms2YqdO4cgG7VoL4UnftcCc40q3mxSmcivE3/7BFeAk3k
t2yUp95h5NBSx8faO6xN3T+nRfrUgf/uQzw5atdybqbR4xCU2CECyjLLKPEfE+h2zMXGc1NSGmrQ
TPBzUvWHbArfYl2tH7SALmOU9d8mc9vXhLvaQrxZxM6f0YU9hlPwNAmiHvWaC1ho4OvpfIStLd/1
16rcjtIftFvyvRI20a7Ek1JUDbedeaFZDhJb19jKLeAX+aHUMpoRhnfVcY2OKQ1uL8jcg55AU/Ra
FduHiuowbfd1aoBI01L+hJEkAX5NrPaJs0WezKhLC7mSxe1OTiadCqN54g8Ql6y6uw/QKI5l/ysT
NaG3mlWtfRIua1t/aWs08IUzx3sxvdO6DjEoV+TPXrlagdl+7xHmlYmLX7Y2syPMBwuimUUHABI+
7E/P4ZMNXJjKhP+nX31a9rC3FJBpkUlcmjM7YrhArLWUbpemx3fz6UonI8a6/KjagbFQ1f4qPPus
9EAXmc+2q9Av9uosvW21kCmduhN1Mz54Sj4wOAElkjQPoKs+uRQBxBLW2XDSQ9wnH1bfX3KYE6tc
UZdV7F90+1iFxnOPUQmZL23zHGpPWvDTLsg2DVx9WqrqR6hxaU/bOUc4cerF6OgPCVjfVWMX79we
jpraHMoowiUZYfx1TPPkIdldQGojLpAwIESWziVurHegRW+Fmz6URVFTDeo+W9TWC2zbYZ6qS8PS
SOaajZN1l+j86LmsTAXqGWsV86NVr61bnTWccjR3bY36rIcwUZvTqOqLPapiZybZ46SsGZLdd6ZC
UxfqPGXW7i2le2cLRA99msaHHo9xEqJXh7JGTsoytk14Yk45eVs/iY+UEy74TU9II8qNiYnu0LsI
6ocWs7+KFPSg/7kQWVYAbOApcp8Z0OpUxICOfvLyQz+g9dId5bNIE/0AKeoOMae/lVt0ZZ/r1Pke
dlRNyjohlCUhyESeHNasmDBUR+ciUy+dpCXpAhvOoTnQMEQv4SIuTgijEkP5JkAHHfppFn8whkSh
nEzjqjbotMpPrgzot8OJud80q1jkR21wa8O27wNnG5K45XfxR25M91XEkN8x0ZLIRRrDC1/ctmfb
jBpZwV5+RLkYs4H/29f5rO8Myun7nJlRIyJ3Q1hLpdP/itwYGXU3WEQoeNXZr3XCscO5mMNss9w3
zqs8GYVNRUsHHWDMf7s8JFjHfx59fm9i0SiQ+k7aHkveBPVVCiCFv9i0W3wt8v8gt7PAhTSvjw8k
KH53O/3YBpRP+ppv12yrrRcQ1Mu9FrbkMBkMp5iPgSHgEzEZ83s0V+R7hjEKxbzjQ86fVF5F5GZe
Ib9BdQwVZr6qyY9eieSt5G7FLaatD67egvzqjB39lmaXefnasbn8Bi0aCU9v75vaMza004EYDmjE
ML3NOFEUstmmzNwHOhXZoRuNHTrvbssYjGtC6rrFLogmylLIqsd0ULbCQjdPP1o9qiRxH7UKmWY3
BP3areL+oPrYUJoK5mg6jbjZAhO5jnwfYGXMZRL4Ua0GasRW7PpgIjPJlVrfWYphqUuKi2Oxm0cY
8vob4+w7uFl9IWt6/gohU8LsYjQ6g6Y8OF1fyCm5KX9xaqj8mtQhXY+YqOfKCgVmRyU7TJ4qfy50
a+SCWZB7OtaojNrCQUwUzRd7lxcTz1Oj3gmjll/+LFGvM2sRtYKBHsaGON8XYxkwwzB/pn6rH9LE
vMAFcDfq2HYHuRBwtdYmmpWFjZbvIIoSd5stkGRFbkXdyKtJwUy42iBbCmuG6kyuQGAmHthnPLZA
JdGCN8x65MkoF8X8e5ZrZLdUu8ZvCI/O0DyYLvp7v0SOLxfT/NP4bC2Mj1+6P39W/LXWM6qfZi+/
B31Wz319I1RzHKyzSmcyFbTC72UPw46p3nSqjQbPtx9VW1+dnskOsVfoPe9GxRFndV6UBD63ij5u
6jp4ISFAnAcHRJx8TKuULZIoZ08ignlKPL2D2a+SkMGEKaUicbIcKl0JgDj5BHCkyCUt3EXzY1ra
n2rL+9UbmHNFSTxk1SMGjTu0nr2PzsAH87EVnGiLqsjSS2eIXZe49a6mGqp1FcYuxTMDlDfUIMyB
tOoexMlpQF9P9eqR2gIV3IpBkj5/aLWix1UoUwfHWtXPwcz7VDo2FWP6jsad26NoT41tHLs628VT
em5dpGFc+rOzN/7KWy0Av1NTQ6LgBs9mjPdhFe0c31I3UcPsue9HA5JzrWtnLpk68a8E9OgODQUj
Tk5BXE67tlRgeXTJpmGKtbAd5b2EaFy3yNCUPD06XubAIqo8pOKDea+6NRaVIf0AWYEqXE3eWnwy
JMvwY9B65zOs0mtKNshirDvsMCVjbPUUOsW0DqzwpJk6MYzuLJwdkSFbOBaYnsDKXYJcol2vi/R4
W9gDwmvhTBq5fCe9s61N4Lj3FG5xe2IKTo6pNi7zdmoYg/j4NolIQQSbr8xR1w8O2SIMhVgzIjxA
mm7tVDVJj2JysKbPC9uhyOmaDM5a++cwotoIzBRfZF4v8tGHKWAIiDTzWjkv5NrtAYz/+mHwMpIc
6JgCiuYpaoBNSy9MfDN/HkAeRT7Z0MKXmvr6RgY4dQYiez2PMCXKVdfWlN1oEHOhmOT7qUu597ao
+tw+yM2smiFXGDiWWicYog32ISP0ErPlfCehTn5A2+AcBlWHuJOqu4pgyoQRIcZTpFklROSuar5T
XDE4gBYv036L5yA4FiNnjItKiFsB3wuXR18oB5Ub577gqtrPhKaUSCaK8j2+TD8mO2dEOh/1+FxS
BpOaB0BA57rWKHG+MbkKIDzUPs1A5fSuX8Mm+Ul1ZZlbzZvIS04vp9m0OQHSMXNctHCvfex4y0Sg
7+esotzaXlC2/EgKw1sMZBMvRV/QeiOKfo5smWuYBxEnH1p/jsaeOgaVtM5CGA9e9XNQIdAK/mUE
XX26Nj1vp1m7g3giRNUYKYyHpoGCzBifuWXrYFsazC79HJMDsQ0K8MJBmoL4kXk2wT5IB7dlED4F
ajItKWZgK28dfOPpK5GrG08g90bmwU1WHHwzgE9QI2tpTMptWXR16uCAD3/usAVPXfoRph3yE/VO
jPigEeje5bqC9y/1IM7OJztxJ2QMcB0s9lo2UB0qGSxMc6YUYtGKDNKLQ1lbqyzOeq87oEBtjnNZ
dh71I0P5ZSsFzS97Z5XRVYwGYnKbWynq6u/cGXoUq3ckLh3o41+HfNj2UfBWjvTY3OSpoXHKD4sz
Bllznz1VNsIiL0Q3N+X8ArhSbl13sBZMHcqlAMk3cbCO6iK4SP5HBB7XRU7FGKF4tVZr42hzUfSx
H+qEpE7FeEljncb+E9HI1aoToOW5AHIGgw1hgrvUCQYk+089l5733uBQj8JyZgHuBwc8dBp+K+gE
2GmwybPykuR0c5SrgorWo09iucl96a2aNtEwZGYXC6ejFtr4QNwfnZ1dyBOgpdCF3xBurGf0cyE6
7mj3ngOuN67F2s0zwLQaYVZutVRGVD5BvuzbFdWIVet0W42SH2LGheECzjT0E4VAIF4OEWRet217
hp9CXdOFOFE+N/ThkvxS9G4X1nyrZvU5FNPZyXBJ9/6x1v2XytIeNevk2eaPSlziWWNG/e9xwH3A
5Cbel4MbHUfFGlamheRt6oR25GzXjnJNLloB73d0uJamQfRRTFq2GG2GbDGS0w0ihFfd9PIFkIaM
Sn8Q0FkPFuA7+wU9BxArfatunTq6b8ud6zB6G0a3OqgZpz2ZUv08OGO7ru1pFeKkRNLZuMAnkPyj
2Fq0vVEyh+PK2/uxeA8YeywSQlqZCtGHm+eZ1Cr4MhuqpYdqXuhBT1mqGCPOzrpaI9W+tKAH0FiW
h9bPq4PmMo8NrYxsnXlYKBe2bd/X6VRtiobS8SKcB3OjI4oJCMF3a1KjZZIyibHnGQf8JnSC9rgN
Cm+WEwBJMzzG3/LB4S6q0+RAxbUAnsqC1AVGaGiSm2VKqXmZlhHSE8T9UcS5kgU6mjEDHrCdcQ7H
WjUcFEvli6dBR8aZCUoKiSSXYDJ8A7MnlHUKySIb1IyOrtUDZ2WRMuU5qB/YJPpDM4HEyPhLMmW+
5cknVSkNgwDUU6CDFK1naCiTNcIj5Cox7N5+qNZaDCIAz+6r3jf8OWk4S88ROTKs/Ro90gwyWlQZ
SmKL9jj4DPb0ltRIZR6hQqgsuWvkzGdu25lm7lXSp7YuHs1kcXv7aP4gNPbodHNtmZGjaWzABpk1
/a6Ej8775JpcEKt6yjn1GR+5w4Ghir3DXLb2kuldGHXDzDV7MTstPHIv0CjBUWTKM5smXQ6cPmvb
N7XGuS66uVnI8NdqycmkFNgefFtMixEn9Kq2NO5G88KfOGF9hew6asMHuTADe402NNo18i+spzxb
JQx5qARgkmh8/LPQvsJNWIjnROGyuB4S5MmQ0LFHVirX6bZT+AEw1mbuxXQjtPx1XXNFZZWdSY1j
oG/+SGD/f7He/yjWM9DJ/Z1YL+Qb+vavWr35JX9o9TAN/UM1VM0wHdtgGGgghfuDoUXXCogWkzRk
cjo5vNaNoSVscpPIJXNUh0yjf81N0v4hdMdRXVtQa0LD9X+R6mmW4KP9DtFSXdjJQptFf2j2DEPM
iT2/SfXS0q7J+bP6kyMS7E9ygjUvhtnRpM3eJB2GO25VbnZf51PJJUKeaJ5cmxfhlLxmDRGafYP9
kKZW0B2Q0ncHuYb9Ja3T4CsDo52vlM2fkRjymin32TLCQj6ilHG7dfVgrw4RaOp8fAryzp+W7lwf
VDPNr95UfTrpQeNtonnKf1uQWsZcXW6nk8sqsP9XmfxBBTg7VPMbB3KeznnJZdMsYbj6ZCOtjHla
KBfc07E1kEDJ9m1VT9zPMMbd59fzLFI+3HWgEb+eiQFwZJwVR+Mq6tpqVsjRAZP/MWdMiI00/HUk
kcJy39fDfZnSTmfYy6CX0pQ5colsZlvWbTNJ5qt+pgTRocR/QI2M60hsqvRoWfX7iRNfrsqF4mqY
hpByQUbOWsTneUd5f/7Lbwv4evzhvjZbv+P52zBBh+DyBojVkm6DZ52psd1FBfNPmORcuX1LQys9
75ZPuD2rr/QXsxfKesI+sxnLEoMrV1sx35LlmvbnWkjygjpn1f3+MMV6D52SiJBfD9qTN9/U46ag
JSSfKLfRhPOP/O2h29F/O2YmrPlVTVkSiZlqq7+8e/H18Pzu8iPJY3y9k1y9fU75wrTYAkpnXKLE
M0zY0b7WFKPRD8JMUsFkl1X5sFyUU/KBQ8db33bJtXQ+gFwzS2XcZXn09Yzb/tsLzFrDm19s09mz
NWRzhaWWpq2vdbn7trDn38rX43Lnv93+7VByNSz7aBOb4un2Ern2dZy/HuK39/1vq5H7Q6R9DsHs
zw/71yMlc81I63SSR+Uf89fH/+bD//aC31blAf7mQ94el2ty8dvLf1uVD4UWOjojERubMdpSUhlu
P2+59h/3fZ0Xf304TESG6ojLyO04EvEgTx20/GSj3h6RawVeBXWtTBNfNs4VINJc0m6vuT37L4eV
D1jTfRAW5l5Wr2XnRa5pc9XutvmXfbkcYaIBzUEAzIPN31blU+W2XJMLeSB5yNsmCaBcAeV2Ko8h
V0052Pv7d5dPlAv5NqYRPCktSZVylx7TGH+Tq10UdOoaBYe2VXt7K8vFkCgLLP7SOIm7+CB3yoWT
6KS0fD0knyX3NmFv0uidQFLUZdSvDGhnHYQ/KvAMw63pUa6qIL7zu98Oo1uod4YC+NdXTf3rWAoz
muhYVaG3iUMgsxAez/RGQ7xLw/ewMt69Ce1eqlUMxMFCDlX7PU6YrVcNkp4u+TH26jJFYEVbskZF
UFCD6Z3wSF4SEczDrGuM8MUfhO2jie+6TcYtCP0hJDevItzit0/59WeMBqqeMayCdTvf0iCyspiv
83LzP+6r5yf/9pSv+jWv/XrFv9l0QbNzF/3XQ/8vDiMcs93OSlx5ZFfebOWn/FqVe+VhaCijX/uj
kv4fPkmqhoeAVCfi32+fpsbKWtA4KOSdTFbb3XRID3KtmT/wbd9fn3N7+Pac276itChX3bb/3WHp
fnD/lK++HeL/9jbysLd3uR1G7kNV/p7GFJ4x0FVfU119vpvKSa7cJze5g1+1SB03t/0dGcPcC+eX
fa3KhyJ5X5Wv+csR5WYq75Dy4a9nyheBPPnjvb8ev21/HTMwlNWomDT+tAbpXK5cqJaadBg/gkFJ
j8GUnuDjoANIqU4MLcWYWu3FQjAihaJSr3InVunxi3YJqrJYRkHxPe6sCX0+yl/uz83aCuxh4SPf
22IVONWum++6RttKLmkcOx/CQDJShIe4/rAUB3lhke4RmQGT9hB1GPYDwh70dCqYHKUuP6NpVlUy
wliH4uJYPtju0qMENDiHuKIOk4Tlk2rTug/y+i0JlU+KiuF21CiK55N58XvVIU1xQgD9WoNK2iIN
cdfmjIiKA+jcc09C7RddkgEnaqALlGjSvdxjSGzR9QWqYno9XpR4kxKOuyb5uN9ktrEr4vLqKeGv
OOuR60+AxCKYbEwRqGX19KrrOP42JkigTAfzcMiIHFsrhUJdfU1FPFzSsDipY01MZAlEybIfuz6P
9hDx3ADOCSpel9RFZVgbDfrqrg8fLG1SVhb908W3LsvhMrZoMUdFnd2tYXQK+wkseviNHAcBdOZd
rR9bv7iWBq2kckf3N10X9nydM4PtVAkQ5mPHaDJU45Xp0AJuPcwy9oS14N6wkl1pUffU9UpHr5cT
m+fkH3nPrNZhvstl0cORE4h7XfxIOlfgSw86eCpQ0ONgfEgb65SFqNpNb6Cq5S3a8d5P/UNEWT4q
hl9FilVZKSsAiwU5jmZfNBuNvh1EohFwGwHM+2bk0XisztCumRtzUS1VkW0M2rVpi6XCSWkDwpj4
jAgiRQqhO6dRpCvXoi1qunm4D2z9vQsIhAI0WIQgrUuDmm1RNFuNrDzDp50ollStGPsjXtsAWlCw
WfT7oXfeKcxEd11bTPftm/OoDi2E1HAEslYrPxUi/6CHbZJAfcGZl29pulKppO5aT+JKR30JNs83
qV5R5EbVZw5z/btddkUwLYysypak2ZQQK8UmyABtlRFlzDAKg1XpVPYqKLuVgph75YHc6M203Am3
eQdv9quAybYSZdMu0viuUxv6f2Nt3pnakQpiB2XzUogGT5LvLUeX+vdQ/FAAAGx6N9kk6awhy9V2
2bTawa2LX1lpXM3W0zBX8nNYBxVdRGMKi60bX8uoQ9ND6uPSqpG60bpPMYQRxp16xFVj8p34xzGz
MSzE0I7fcfJM2kNBwsjC0CyOAxEBk8B7Mw33Fpz1NQBfbpU6VZf5FSPVrVWgjucsR2Xk+QVZQcku
1KZjY9voE9VX1GpEPuGArSMqh4z2F0WdOEdLw3riOejz1Da9urqBbnLUjnoU0b+kZY05Q/sccBas
8Y4kS9Mfi+uQWftxcMddlSCJLhyE9UPS3hecVXRy0hlzAvzU1MC8kIKJREygRUtH53nqO+7hFUC1
ovWajS18bYvP/Ulvh/JURs1jJQKSt0EyTGFkLMaqGJdaTgcRQt6ijP36THMkBbODzTO5Dj3Tvy42
xnWem89gD7JNNY27rqfTOhgTUs8aY6iPtKSgWzFF3TejokE09JmP5x9dQa6gViOxFDFTtTYVb9ua
/gBBD8EqP9RnGuM2UlBhnABxRvjWPwSDEQsoJdfTArakA1bSqjhAiK9j7aPzqo1yA/cAbWe5pzu1
aM1uNZpcEswKdUrQJq85AnXRt7Cz+WQrSm1nWqeITroGoUJAg2eiQbhQteGtabp0aUJtLPhysQQH
P0lq/olJ4Rx2086KhkcvKwmpLMyt07hIC0p7U2gEfjQKcKEhb55oTvCj8PIKVGwSbGENPFKHNlZT
6O6z0CEsRBnGa099FcGPsu2QpC+CIIk3TWriXs8N1IB2sWlQAGzydEJm0qzLcoAGZL0R9Kgt6Wlj
16JhnOfT+2rM9IfSLl44+3ANVS3WNVelqjfTYFxvk/cG89GYQq0/+cdIL7dDVesLdcw6CJ3+c8hp
um3FNy0nqaxvaFNopU2dPpweBw9Tr91hsBgbEv8itKGaYp1iX3uCqMAQxe1OqvnhJl62LfRg5zbG
nBebkPhapY/CS6cFCip/qWQxulicAZbbmI/YE7vOQWlxZ5Wlcuw5wTjTyNiJwnHhuGBQRszydeoe
9bHTF6btOGvfuu8mon/DgnOy96BHZKWi7wfz6rTNpRzialXa/PaAHTlkbMf7uHnFpUc5lcBIj8td
08wSwIh8MZKC3cYF8oTfaGFaIMCMmFTGBkPFmpH0vsKb1upjfcUFsR4jI7qPfXBvGZlr0zgaiI8C
b8WJhwAEez0O9x6mYoS0dptPDdQGROp0R43t2HkvkwV/0Rjcl1FXJyKP0DgnbbJsRu9b1ZrHTgcK
3SPcJ4HJ+plWibKyB4x0nClEODATWPiF/pgNoYYXKqzWiU3XPcCfX3ruohlcbdMEZbyOtBAdp6W/
lw65l9i1kTE47KoK1dmN9LYWeGzeqail+6ljRITbBKKB9Tx08IG19JnkRah9KLoJ57UXdp0gbHSn
E8jvhtl6/ZQhx1u0YqJmL4JL7OR48EcTTKAGYrZ2sjlt1l+LLLqrHtSGRg4d5Y0dAZHJOTfsGBEs
FxIiabpvONzWwNYGmB/eVdgJ4D4fm4oRq4cyBqBaUa/o43Dcgf2Nt1CqX7wUrNUUKRe7Nb4b3YDM
dfLhFwbzLwN5iY4nfRqtS14pydYA1ZNb48mb/9OF1l2onTNZKrjy4dLTiqZfZ07l0CEPfxRaCIzA
YKBQk8+5aFQDW14OSJWARYXufrFto+zJoUDUcj2mju5ugprGaRbhTfRMvV0bhNC1gWqtfZzsy1HN
H2tGDmVpVaumaa6uKCGDdILup17cmZb+olfqMfe2g9WiFBFYxOyoqFfo6NIyfmxj7cST+NrE/WBq
wLdT/xTq3feCoAxDxf6WqfEI88Q+VJ1XnjQ9eIDy0/EbbTa0JH/EwwvUrMOoD78SjCxLqJY6MEtt
X8/xscKIbdxwabtOkQMth18CWBa+D2TKum08O25gL4UaXLzOQRIM4n1R2mgXswz4fpsp4TKMM29f
MoRWq/yEZThbW6pR7/JumdjIHWxF7FtA7ouWlDrecTm1VbREC1ivjFLMjM0BTjlNaq5x61RzPTC3
EQmhqPrskB+ARivL4R8XJOEmapWKkQ/arcCyDl5pHctilyVjuHeFuvJrsj177di4U8Z4HtJ5NCwA
9ypLl0zJLdMHDHofPQKzu1qbL51JFhNuNazQJH5mKuFOELP5jxPU5ztPzNgKpnXbvC62I8FTTFzS
h8GgqaZkxdkX6oPep4gE1OzRbNsffj2jsQp1UdjBG3yxAnxCoJ8Uo1yrod7ugnRYTyWaJIBLyLFt
8xJThh4mZQHc8q0ipQF/Tmmto7g4cR9kuGU5/Lshn7S56y5CBgoFjN2lIWr655ggNBMvcl3O7mD1
o2vGDwXfsS/aBqlz/pC6TrhNmhTbt+nv2lnOp+pzNqw30XIMIyCnnX4XWdWVqKpmEwhl38Z2dC6i
7mKGPypHv1Qo9V9FZi+T8ICuRtBGp9Y9RT/HSeSIcCsGR64ZABGe+I3OdG3boGKSGAuGaApaOC/A
r63R9qVdmQNw65QwZmRyr+mYZXEcXpSCY+QN2BEfz8Miwq8N9dBbN1pCpaFHNNCq8TFs2hnuPK17
fzx7VaBuMj95DdrJ32bgLRct8x9S04rnhvhf3cCnCayOmnxr0sCi3DHgFajj4Fs7hk+qn1soYGAB
NWR9uZ22Rwj6y/KfKcej8KjHX+BqxYsZlC1hpcU8sBzEGmjHtIjyuj1bqwi4+s4He6/U/qloumnt
tqq/dZRz6vbojOr4TOVoA/vQOGgDrvQ4LJe05Pc+VeEdNfpv8JOwcDaTuegwnATetLXd9mfhFEhL
vHWghp+dHiMcNyyKNm4ICgWhaZA0P+YmJ9Si4eiM5gKUAZJ8i5tCYbufFoLvnMQmpXLPpl2jtILa
CXCR5Bz/3qniF4DkOyQZz0ZNMEPHJHkh7PEJJRLfavus+QMH87Cj2Gp86eALcJUOl/iQQZpEa9CM
L7mhfwvy/kSE5GLMu2Q5OqDw4nC65BB0Ifhrwa7TDX1buXxlinZfzdnBamR6V7A7ybX0jliLbQX1
J7v6odtXQxKfv/Zptj8zePp0f3uVr3sBqVgDoVDzkeQDYBq/NRM8prLpViKYHuvysU6M/tpr/bax
K7BfGTbifoo7gJVRxAfxnxX42grE5gl+SWuvuw5v20Af1eCsokRw6bTBv2/mxZh49wginSzNj7bf
m1e5oBw5LaNxYiSa23/sy6yx3BIcxSn/574WpPcCB7C+LR2FSALTu0vnRcuPsSDpl5NC55IPe2CA
vXCd5gWlWVrtow2oft5EZi+uUWWH+O1BIP75NLm/tozXkOHvQe53lFK/JsUwrdIe09btuZCWIOz7
2EvlU357AH+oYPhy20MyHv3zMc/28g3kA17QLxiNCfwwVbGSu+SDYaxm9J7HR7nLRNx9sW1l1ftB
dE+tMAfrc200LbzvS5A3Yente3gY6hglp2EwjatcOBPnVd7AtrrtS8Yu23q1SJYxAQpQmim7nIRC
uIMZm2RysJBPbkOLdg5ogDFoasiTTsCXmuBUmMzCIQdx3q4AWW8qctOAOc3bQWHqjIyGa1Q7d7AR
pnU3YVMIASSDSo2VOzM8Qhk3roLpzdeCqdU72IzpMBoJR0j8qQYKJbg5/Pm8Ie7cHVGa5deBbLJt
j2TRXjFGtBdU96uvX9RUoIkb0JS4SVrf5Yy+MNc7/r1O6HEBG/YonyYXFrEgyA6zYic35XM1J2tW
Ztmra/kquQ8SO4kWeXxOoCvhbvddIiJB2KGbnQ5CtB++V7lXuV8HcHBn4X/zIkfl75if5rVga209
gKHDK5kFXtUQlQ6ibtLSYezuFN+1rmWR29ciC8q1BjsZefhkX+UDWhPVe7UA8So35QN+rBoXgpEh
HcSzSt4Nmk2dYrHuwpGRW2eebs8NSqByblxDcdLLaIMJy19NOCbvi8x0VoMxxmthe0iH7Kb0NsKl
+oYXK0RWwwIVa7OnppQRawPmTfbG/19F8D+oCIRQ9b+VETz9zLKfdf3z5+9Cgj9e9U/qj/YPy7Rt
dU7dElB1LNKT/lASuOo/hGYK4rYI5RIOy9+pP5ajoSRgHG6A5THp7/+T+mP8w3XQVrr/xd55LceN
dFv6iTABk3C35R2tKEriDUKUgTcJn3j68yXU8bNPT09MnLmeG0RVkawiWYXEzr3X+hbIHzdwwkD8
T6QEtmn/b/FNdhiiUUPt4HgmXOXgv0sJfJDKRjJBDk7AR/+ZioMNZZgtnP7cm6+DdNtL7dgNc2lT
B//JuuCTx4PrV9aDUSrmuKsGa70/k2v7ty+vX1gfqwbqwBkFOIpxwnm0D6HTSm5z9SGs9//cDJz2
zOy+P1ZY/rAHouKZGLT6Wkuw3loPw+pJGqClY6J1HlYBwd+0BBMJkAvze7QGcrUSiKxcthbbDsSH
RnvwJNzOZDLOVBNQCOY434sgf8XhQgwFrV72uQn4uesEYmgu2+FimejcCcElS3ZGGr33Pd3WtSRK
Cal2KQ6KDPYTxtP4uzVDrlBz87m1INWBTf5hPDjC/FYqL7lXdnZx6bUfkNCBKzFwcJUENNKJKx56
c3ycRJLvC0UhqKxo2Cjq+hR1QjHEGKkgS+/ZJBxNO05PrkDHQX1y7XHbUQpFO7NKvjatc1VznAEj
dywM58udHxfp1SBHZC66YyrAdIjjLBdowNNnfLLJQUPP6fRjhJrIESnFF9NDPkkhtod/sEFQYG/L
CmW/VZYEy1Cqdrjwt2DS3UMQfgpiC0zGQkMWD/fXarE3TdNiiIsyZ6fMkFBh/B+Yr4yTqZimp8hW
UWOyE5/0ttsAQNT3x6xGgm8kzzQcvjFd21cp2U2C8klGsOxzZ7QO4QKaE9YQMwdStia93xr86QbU
hsQLS5zMtN0wdCUqaBAH3yqgOacQK/R2CjEPzu4kuBPMDU5CWL+NyqDcTe3wIovm0clb+WTnF5cR
EegWmv4QfRhB+OLAsIstqYIZVRFntKXcf/ZD0psTgPiYLo0j5ukrTQDEwy2+l8GZv9kplGv6TdZh
tsigqyLvfdLP4qk7iOxfKxK1TthawfUEy1sakVVpBXj3tICRuo0Uux0b0kezwluWuiQrgMFHfZeI
H3Hvqc3oEK9Q+HxsIryBRELYR1W2x26I6JKg9rboArRlEW4Nc3pmokRJJyOYCjIgKClW+7JzDlx7
w52XB/mJzfY+oEl7Mcf04LZAKjyQoah+b6kRlLvoKbTzM2TVXRXQFfZa95Odju+FVlWqpX5CEV5t
LU2xIRlPsKyRU2qrc+IsOysncChquP4Zdrr10+65alG6KqrnmuYTsUz40o2OExEbD1Q97CcF0jkY
kjk5A1cjJl2Env+eivlqLicpxE92ixJGZwlmlOBeqwdG0wkGLnPKtjtw6nc+HeyY8GGzs2THpGJG
JJVU2B2gVbJ73/Ap3qVp+3UkhukqiqOhJTIIaTZRXmHzYRAEcmBiGoH9vcbsxw6O3A1b0NUM8n0H
PDZdqHAA6EKyaI+eJonzAXqqW8IIlfraQQkGx+rYe6V/MVnVYouEtt9BRujOpXgpLe8t96PmYLER
wt4vyzevAy9e0dzehHQS8K5Pd47j/xpcvz95gQevpY2qHfs3mi159wWiTHnynbGDiYHfcSHt1YBF
HoW4kzqgtk14Z9H72KlyE+qCPnQrokxRqSRh2KGLnbNj2DJt9CfrpyR5rmy/5vFAcGLjZCcWkCPZ
uh7cXG2ZqB48/SKoo48L1tljAlOC/LQ70zKYCZCo+ziY4mfhsqaSEzqk8+M8pv29KoTajm0bnzty
YqELvXaQUPkHpfMJBfGZIA8cnMo7LIVChm+T6adSok7HzN8s7HndMA9302j+YLdXoZ+NvzOdwUZJ
0Zinu4ghSlAWI/SoZxVDXbcTVk7tu21c7BU9QWi4JvYiYYooo3RLhOurM8ODm1MDoBDpFNs5qCBp
oEoN4qGk1+rHB79CEr/QDPd6iEAqgreK9ia60jQbq4nu+qS8/TgFv0guEgfCt4qTCjnPm/PAIO2N
YPFzE3GlCtryqyt+GyUEMYvGA9RKArhqCt66+R3UFeKiaCTA1xpO8VTQS4noQNPVOJIoX+yYBnmP
LuG4sLbYmhvRecGwYQ4/GxkvJ+gtryFhGbs5xzuddxOwJMh0ez7V+MpZphqo8HGBw8J/zoJk2xrR
gP/V6raTS3loBwYhvAqEVmmV423J3hdQnZvc6d1rlG1Lz34bR/nmtHjkhTV0qNIdAgbJ3tiEWfU+
h9P3WR2QyJfbwZgfYDToJg8MlkR2VwfwvW/VG4XU7uzb0be2JvI3SAauMgme4TI5koAptqLXfRNn
KU5GoaJjWyQngqXR3cVL+Wg0oP1Ml4AI0472pV9350R5wy7pEQTP187ilHRmTLoteys1ZwRdvrbl
GBNSwj+vWaCdTY46zuE8XyIXKAF8VkzFcE6hTOSL0z5UyYQHF4uELLkWLfYUHQuz7KCQsmhM+W83
Jk6knNhzqQ7ibGYObBm/YEAFhKzumgH+QKAU7LHiC0hPaEFy2AFIRHKXVr+r0KOj5rYkjyWSRAku
KnGnHlS+vLReR2fYy9RtBO9G2UAMo+WI59iCDGMs7pV9ypV1+j71mvjgOvK1DUlLU6Z3b2SHsSvm
o9GZDynhcDSYJAxbbMbbrmLU7QkymQz3BLUbUXltH3T5gpEoYlpcXjPLvPcr9xNnzlczIGsPa/B8
bHOk+tq3tx5yCom8y4K9bz83bDgMkROdqrX0YnRn1oG622XSpueq9WNaGF3rg5PYb4Cjsp0ZBHfz
UPl7tqQuUOLiKWkaPnlJ+DZiZt83eX2awTEdIyIKWeuEJAK+dF8IYmTTEqlvZjBm+wk/vxEkbKIa
ohIIUaxARqGPppU+XMbcAMzQl+WzmZO8o4gIjDMvPqOmOsmg3yx+DV8w/BmBlN+7Fqa0FJDblnEu
rMgZZKxhvLPmd4QZS2LSRvewWgmxZDIGnkI8yp7gmhUWyLplwARCZXxMGRLaqTpmbvdUpWQLlkZx
7sEyuPAoTL1+Z1ONf0f7Fu1qlAeUtc+OVqVOuQ43Kumo4GzxHfKzqKpz59kjtHpnaLZwK8hQMAnS
gbCLH9uszEvZ63QBgzPv6LnTQ2p2O3iP1h83vVlVL05meVvW/7spTOeLj5/3iI/yQnPWPUwzeT1O
PbE7t9utha6S6DtYYbWEEJCg+hcosA74Ip+rrl/OTvpJJa8xE5ydOUDBXn8duht6hU3OflimB1iS
kugVMO1Qri8ZUoDKw+hWqQT3Ola3bRnaxcHoG9xO2oOsqKQPw2zcLWHunsvBnlj3yL7WtXusLQ2m
KnO849Yv6Rr9Pi/xOqPlpekus50nLeb/ETj7PgX7YqbYU5OIwZxKB0KZtIGjjN4ERpdsoVjuiFJh
Gv5qOgFyA6c9TczjHdsjXAfjWYLMf+qKiGHswLjYxyicWcN+GYmf61vvK+ZX89JVPpFioSDbjVbG
pTaZSvhB+Yb3oTviFb8s2m4MHcfoCQt2YziR46cyC35NBJwymqvvq8wyjrVdkHPhfJ7p0wFrf0kZ
sjHtx/czdE6+cTLve5gSkbXgXb+EAe88IYlgt/DgiJrTyYqL1yUcmEvFJLCX4VfqwOQQ2tmNPElI
4LV5KOzx15hHaHaxSmOIY26S/O7n4rqGXjTmSxPYzjnuHXURehMhauMAcoEEjQB44lBDleZpfNCG
NcqD6sUVZFAyGWHY2iAhrub8yZCuPLq46d3AlCdDGzDg6GBXx/BCx6hT5zJ8bpGpXBp9mOIfTDDU
eYmW8mCTmoo8iKxXc7HCY5LHp9SgD27ouIYAi+rRYeMmpgTdZgHPIJ5CTC0sNr5g6MOcTDY6U6Jc
gl08V58li+0BPCk2nvGaphJhTFIc6wHijQHjVS2BdVbDCdOXcenS/jvVw2sh4TQbXnd1AXaFQyYO
9KzNKVEX2wNVn4cNkbOJKy4D+K9UFvOpczGNVzrrY6UFYCX0z+RKppihyAJJCSrRJ7UgN86WdrUN
Z0Ty4DLlxUaQfvFEnR/nguZQFNfWwR/f/Ixc46hBZ1yaRguerrgVc8/S4Rkhy4oNaamcObuDrKIX
xL+IpCwKPpUGpzaMmbOU2NrS/A78TXpRjyWALeZvPB3Kgxd8nh5c2J40tZK0sn7RJV9mXiIPGTZT
KCBBjrVNNFds9Ty78upVC/JzKExFymsPRPf2EIvOcYQEribORKYIH2PL6f58zBVgwA0LD3gZ75uf
2m9J3iArUc0ts8mqooG2h2x0LbTNbnKtTdosLXTRxcVDSklNqgCEvOkm82I8J+KtrMJuQwt13Mng
dzkMxmU9mCaUfQaBztNUQhYBFpZeRVz/dSia4XWsOybqBs3H9XHpmQz8k7HZr4fI82n8F/Fww8e8
Fun7xbFIfebPsGTcY9QcLOKA5HfXWcJNmEItnw3QIObi9ruykuMl9QSOmyXBv5R79WmiJeGVDG2T
QkLgMeR46L+kLEaXaDHFJZWl++dWjhk1ziWrNdchzFou9rK4MuErGSgknDkxdj1ut1Mn8XJOLdtK
IR9DGD1H05P+aYFgi1wpvIz6ax+H9bEiwy+A56jZr4E5si6jCy365wqfCSLBOr846ZMtSsUrRuqH
oM1CFkLgXrJaC0BqL7yXRhwfE8/kyhz6GBQleGDInj0hM0gBED98nTSPQIkwgwZCc95KzV/NqYmc
b81ArwDZIha0oiXvDe3AE1sxeflAU0T6KmklVLurnX89mBnSjmogj7nzSpYN4mZncuAu68FYnqRj
eOf1svbxsN1TonMOfUTkLEPzUvUi3OfBIHcqFd+jLie9LbKnK9OMdpMtLL4LS/EJ0e95WbADV95Y
1oehyqp9M9NfVV5xCKvxjBFrG9nhgTUA+FuZ4OpOSnrX+lAa5rs51J/cHng1aN7Pkh4qF84I/UK4
ASuaXvHLE9Zj9w1BkvYFxY5gmF4cfUMudwmfvK2w4moHK0nczIxYriJ7zWHNfZurZ4O42aFHgFrB
yk98K/0uRkbUXeF212iJnpKq9T81DaUBWsQmaTjVq8h9jMKUdTUpfvawBKJwDPCHoYQgOxvw5Jyp
vZcjc++pIl6GxLm6PjyWXLAxmO06vrb222KW5yAPh29VB2UJiU/dZFDzmsxmyB+hiSYi65qbpOxW
MboOIH4I+cz57Ar3Fx5WjMZleHIHLUV1/GMysT2Lknp+xmZ4XsjsjsrS+lHJ+kJT4AtmT+e5LTwE
dlmFjRF6z2UKAHX58XzfpPInxiVsnAtbS9BWPr1CtNtTHZ7d3vbvUKzVBzCj86YMJiLWmndrKpxr
8wBhUjyzAyGPAET4oU3DnUhYEWu1NOfMZucLaLXcLjF41jimnlBeZR/ayR+O7G53raxw6iDzu03R
HN1ikT2703c1J/mbLUCAmz2DYwzZENi/B1+K2ArvuSrCToGo+JK4Booq0N5zg567SSp164ulOyxG
6B591YVEbueoyDuw/a3mMcalfxyT+dI0Lk7DJldH3/kN73A5e8ifjgvlCBuQwNgXXfRC6jZVrEmB
kflivpNdp/bMf0co5tN7YaTdg1t1X5JaZx5b+oJrIP8dQrAIdC2pA/VF2NBeLYjh5Sk2OyzgiFUi
gj+3oV7+te6WKSQ+ntrIXtaHqIXU5RFY0kBfi4PSvI5scvDY2EDJB91jGnX/ttcHow5IqHE5+cLu
4BA7vGUozTJomfUhE/HnXK/c7RhOp9hJMDnAawn1QdntI7v66c9D9mrgamzvM0qo+PAB71lZPgHQ
wbon5inVVxwJ8Smt1Xn9phWW07E9wy2VUCvAbIeXZ3cU16vXYDUyrAd77nYE4NA1MNEiDV6CERxE
obqsRQ8jsr9ukStCSFdlva47nZptDUZu6zjPuKFmPiieZf20ZJAcm7Q8l6MXngyvQTQVdySvjzQM
Q9oqkWXTblFVdmpi3jwUv+Tm9eFw4s+jKTIcOWGgEEcJ64fxOFsgrseot9CqMUATs/drVLN1Re5/
DQJo8BU+AwK1hn1RPydxdkmsCXlDxUg6i/IXb0GUt/h0j1ObfHLC7dFG1/KBQAlWI9zBHNzHGFQi
SGyv27pqiu74tDa7QtUskbW9S/YGtPU2WJIH6AME14xHSOpXLLoY/2my0z6admGjl5r4cXD8x2wU
+X4AzVtI2z77mf+cxxnEwjQ/8n7n8wyF3UQ6taQJvofxc56VJ/Zs8V5p4hljDcaJvAWb1mAulaKl
w3UGjLbNPhep84tg6IrNEalRTEC/s49/GOL5mIfEeiQdUso2hAZNc5HlcTzMkku035GuzruUW84J
qx1aUWwfewf18B+MUAhWg16pqlCN88/GH1LCYc3RcznpcCD+REwBGbumtxsW/73Kw3MfFrdSQlZb
OFfbcPmC3vuS5XsS8/IHydSRP8Byd00HHBBQLSgu/kMGVl039/hp/C0bAK3XQRFc5A+o+iykexSv
2T5L6V53DiIs6TQ3mxSprW9k1oPOaiptgw9okN4c/jmeBTZWegSIM84AsxnKO49eaWFkv2aTnq4O
RpqZB2ydFljDFLonm4wbIL4o8/vl3oLupjTmTfbGJxr9n/YyYv7SWF9HyDlnXcZCiDNXVJwNNA4Z
6teYqui500A53DN0zzVkLmfPkEKdYyOQOXe9Kie64smnbmmMrYi44i2QLyu4dSA57zRIaWSmDeaG
N1pqyJ2fbWcNvRPQ73wJBs/vX6uwgM5Q+p8Z/by6orOgLxF65ffF3QQMaBNqrB7t5nupQXuDRu65
GfC9JPLPXWLZUJusu0ID+iqN6hvMQ9DOX4YMkAL5fi9BAOPGU+GuYc3SIPKbBGE6awBg7sCgZpiG
YJv49sTI4Dy43rNtMxBIiZ6BbT7tF8u782jFdZ3J2KRsWjzyAPhKJAw5gWgK3C7EfGtvMjUxNaxQ
aWwhLDIaAYAMDY00NK1+C+t9QjLqhDvb+WWE/U/HTu7tCqZnbNQFhfG3OHlMQBFDzRo3dA3jjalR
ijROaGBBVwwQBWx5bXA/gBctCIw4Zolx0lBGHzqj0UNphNbotuL3/KNiSshQvbozlOneSuiOVfaD
nSox9Rr72Od8uuG1YUpmy9YgV4ZqvZABzxAc2UTXvHSCD4i/fJKEirBfcqD6iuo6pG/10HOmwbbb
Lt7XzJom2gPOodeIymyFVUKtbKBXmkzoD1DsU67AoC1jDbmMaLOAvAw0/LK1v9YahpnlzmfMlO+p
UzV7xvCY+5f6tdIITUvDNFOomq3Ga+KkolSmm1gp64WIMgmHM4YPRtakeInSsD1FsDpLmJ25hneG
GuMJAXbnodE64B5KWCiq77E1b8bG9ehIQdFxmJwgt332aYxMmi3ZO9PB0+jQlAuWRommzWnRaNFA
M0Y1bDSBOlpDH61yMKT8cuGxZ0nvEu/ejtLfMXpVoCyxZoQjNQ+yjJlRxdUooYLKYk1KCAiuJiwW
ACokVND8u4oUBmRhE33jUANTPY1ONTREdbLCeMOFjRTt1HjvIK26EFcbjV7N0oYY6NkSe8iIhAyN
R+qPH5zsu0SDW4VGuCYmYk4NdfXtByhFo8WZJrPPkv3Zxmub+libDCu62Hr1C0Ao7JnPS9DcYuKD
AezrBh5JCaJub3m49PDXMRmoB9wR+7YgDZKMrY6nuVvY3fGPyD9JSLU2xFoma/z+/vRt8pGzRhpr
W8riLnlBcMlqePU0+pYUDv4NIU8xJo280zDPzijezDynWEn7LwwR3K2EppvRHDxn8HWlBu0Kjdx1
YO8WMHhnDePlAl9ukfD6B7CULmyGRtgGqPxD2ybettdIX3QlTAZlfYB69aNHAkeSa+PdxdlyHvUJ
1dEjioy2IZF94yPLOAxuwynCdaLTQOFKo4UhclqbDtqwVGCH0cuCcYBEPFXRsGdbzqcQXwusYrqb
P6SGF4PGQ3J/9jXUmNQ2xkGFzx6CIjF2fqQEw+YENJ5Za3bLXJ49jUgOYSWTB3fEjUwsSIUDxsh0
ywjNX4nCBLDnQwFxmQmbPKQ9EGa69yij4TK3K6AZUvOo+IiZMwO7ilN6R26BTtomYy2vAFF60J6F
X1/KEvxzoEHQsyZCJ425K7seoFGWsKiiJj0QoZ72ARpS1K5x6x8KnQwolHb+U66jr0SrbH2VBUlz
hQZTy9G6SxlwTkX1XfzI3MK5t5vxmzFgkQQCTxIQjOtFw66RJHibRAOw3TnwCPjofrPGIDo3/QAo
z3jtY6YLM2vG0dIw7QSqdlCG7zUtKn9hFJxNLd2eADyOSaCHbh3W0EI0NXQUyTHSNe7Hwddl8MoI
+cdjH3cNvGv432MEMbLCObEiW6oPektqkqPHgBF9ISOcBqKpBgFyZauxoOLP+9v3t3jODmVZfG7W
H1+/52831+9cD7VuJni21vPrpwic4cFarIUpHriY9bD+7MfdP7/Ex+v97an/8e1/Xk9N2Pdja2Gp
jrJpu/7gylrASkc7cyUari9teYl1KhcTJ1BsfzYXJz36sYk5Ku5/0BRTp4GQ7qOsg/pUUV3vm8z7
4an8NI5fUgkDpyTOLFEJTF6f+ElZfcuWSb0lBct04vu3wB7ck0GGB+0hdiDhpDk9/7xZSXyNxB/Z
+34Y3la2xApJWA9/gyagOggtzBu8pYkdQgVYb3amn11Kl34v1C/ob//8+vp8fkXH+g8QptCvtn7T
evgbqOHPg2KhtiSolEKOsBf9Yuvh49f681wf9//te/7tMWH0AP46qFw00F1NuZloNW58oZzdeveD
arPeXZk662Mfd9fH1idYb62Hf/vZf3uqcqgn6jbei1YPRzRrR+q5Qcxfywdc3//XB52mZc/x8fVa
/1D68UPr/fXLnmT3MwTnSY8O2oGPNPNqbka1r/66uX5pPbgp3DhpACHl6T6efb318Zij/aL/X4VW
9Wmv/i8qNNsOtGjs/wyzuf/13n7v8v9Gs/nrh/4SoYUuSjMhBKJdF3DN30Volin+Fygb13P8v1Ro
/xGhCfLlTMcOTM8JPREIB2XYXyI0Yf5PRGeW7f9DdAYgxzVdFHGhbzqey6/230VnhTMYjECS8VaN
op8p8iTc2lXSBfi+/JvC6//xsTjjWRD50+n+UIv921O3IjEONTnCrSBzowSxp1+/Xq3k60+C3cw2
o0/4BxblNiqeogKUcoEQifpsOuLYRN09tS/J9Mpqa58rLpek2dAIZOj+DZw58y10RFxbh0tVtV9g
3mFxzBrSYcR3eisVDmVCq1J2t94wHs1k3izOuBzJhIOsgpRrwH/ZlgrUofO5H7BgdCTCI+plfFgH
GHTaWl2iamQzNb4GVXsuqPLuwqyFThdm7qWZiJJwWjrtkQHFmXRpq43QmasYS0j56tMTmyYy+gSt
sx0p9HDNGe64JuSD3Da+lR42f/pj1nlAxqYG56fVE18LaLfidZA6gX4UM7FxeAdAKzA1zWvBwBMg
74NZR7TS04WyFagg01SgZ1bn7jpcTsGwJX8N/1BTvdpZfOo8dzgLYwSHmohdPFWfcrrLm2EIh12U
Ewbl9pskYCvROMVrzBvFnA4AXUQ2kjMFNHbGfGedDDp4ruHijqjuK8rGDSIAZGRzcawUsWVTeBgD
eG0iw4qxuPHNd4NXGnohpMiA5In2pfK8n30cgsk2zf5Opea8nerisU1kcqTHtpQVEbJO+GXMrE+L
V7skjjbHzi+fliYg/kN2KOLyZQv3junRMKK8aX0s7ITNzLlxF2TO2ZE0LVDvEqkm1X6a+Ryklnhj
fMpsecLQUnivLJ416EGTLTfYQq1wI17MxxVCyJnho3iqiNttzRuKgGCXiYX5ZhOC0kDfAHCbRuae
SL7vo2fxxzeJfYgUFw+ypXeW+aMeR3IS3O+Gn5CWwU4CTxnd7zaXt2Akll5wQhI7i+Zm0NbKlCjw
pgzRyQWozwML3TPjk4cFUy1X7+HqO4Dq6TieBz3NRBtT4xNiI1j7zWmwG9rO4zgdmsI4e6WDsb4k
NkXS/Fnc51kBwYxxLtsF/HXHxTSLnOjSSOzano+TWA11zOgyQu/lmdneZOtdxoui+DJOlpdhqBZ9
ssN2+V605XuCCqMWhFOMAuULBFDTxM2VuOehary956rmYojvFTNDvHqpux9tRVqWe+7U8jMb54i+
7JMAFbk1CMOZ8yJ4IvQItHLxRhLz3rTm96UYvyWzbE9uztWYPLnvuFKybdcL+NbOZ8LX3O0w8V6R
YeCS9QPg8X22mk96fUUxIkLeNLLOx+ouxBB26gdvG2hmsDEJ81jNUXPt2Yt6efnM8rhfwjhjCx/X
ezpDxNF7/XZiqL2Z9mJwXuyqeWmxljGnRSynFa5/Dj4BuIg301INuyy1sUt4T0jPQ7I1E7l1u0WP
+ALz4tnHDHTBo5+PR0QXNl5S84rTdti2sbjAGyVlKZvJhq8Cl8HGXebkL305/Mg4u4SxHFgAHNd6
Nuph4yCfKpE/X6Wxd5b0C7BGNLJ9hylITlpDU5DoVKBgBayHNdcluH1jZpO6UXMe+Vt+QuQUd045
388pEiTbliesg9u4n2lix2yS484/+bpi9fPPysDGHvuNg9rWvYv94N2X5nRr3dMc5GjXIkzQEJmf
65S9ZFwwAiMVYu8OS7pxnQfIVSQM0TLfx3kA+t8FNyiWTj2l41Q9RMzUiJloTGam1JffSKi8lA3x
MbGh6MqVyBN7RcqmaOgJBdGho926sZZfjRYjjsN0BJBLV0CIt4ZER/xQrdpnZDPvGpETmYSebJuU
7iP7/sFq/W3aEhJlTwAtu5xIaadNny0PSAHcyW0wtO6uXYz3QQQpQFO2S7boUqpl7Pc2dlDK3BDn
/C4ajfhS1EtLI7SEIsm8wzJQqSUzSudxoBOHI8xekn7nDAzwVBYd9Kk1s9u/0TZT+zz7aZNKHjEY
bxfYG5aHwXmojV9yGr+yIPEoWhvECbc6qX829fTAxeBGfAaz8IRFNxHFU0gWwj6ubyGwl107/U5t
8GZV2f5KPCSEPU1L3+5/q0gNF6xmL1nfYeVg1ldb8XLovf43ptcZg3qw6+Hx3VK3+Vq51j73wR33
BrHlHp1a1rZiJkIq+L0wE2ef4mJbHpEX9uMpYyNREqO0IZGX/27hokMzvHsE+VB75qS+S4T1Ps02
8gXGO8xoz8moqtsYobiIMTbbxavVC4tMN2ckcTBkqU3VI0Dqz9JkVh9lIedOBsdj8eyD0gZtrymh
g0QEeNDLCBpO5Im5oDvv634mVav8FaYM6XJpUDvY1tZcCNgD9o+Pdv7Wk119jFrneySjrRh47tgH
7hCWvjZI3XAALbelSwmOew3oX1y4AGHSllvfLOJ9rrzfbjETbISyuxltLYFs+Te5/jNPeZQDZlf0
bdljio6TqIv4lk/SuI0DtsoGBbQsk/AkcmLiavvIN8MwklJdg/55aqgyULQy1MJNjnq4oJPNVl4O
oADTerwfiE6ljYV2Zwz3obCb7eQ1X0vpptsxq37jF9ySKiaPPSXddqF1gGM8Po3MvKA2j9NVpYC3
W1/CzBoJDbLbAHVkSWiVRQ6w7JAWs7BhFbqmMeqVNEebSWaazS+8dfLxkToSVPtMBHpYJWqDfHAE
KzGd+mD+HvUMCoKasCGCBH/FF/hm/gniHzE1i/ENPESKSsofrtQK3qYvRMPFngybxnJ62iKiBgEo
361Cl3hBf4oML78ZZnmtMUYpRBrbxSnD3YDw3if5fTfoaGQRLjhfy/7kzOVRMWTcgttlVJN3eKFF
szMVDs3CweHE/y/bZoH8NQwsGI7DxM1PtcHaQElYKiu5l3qeMgIr2AjHyPDqlfVdnzREqFX4UT2T
D9AMVHd0yl++cvLbrOka/cmc0p8V76RcbEV9VdK3QipFNyfs8ddG6jb5rXMIXGRJrmFzGhlokiVz
g2nhytrE/j7LcpsxBnXKtIhthXDuYJroYpGVFrte4Md1Z/PJ6CBlE3fG4MazWiS6yXPVtPnNNRr7
UHcUDMIb7vgMUIMUZ7mYTFniiI9nNf5kSPNzycz3rvU/RclcbBsxUzLTMZDJQkaq1jC0WUW+Jdf3
vesqHIlpdvKqcr5rI+clXKZmVzNaAZm8caPxp5hD5B0J84RhoQ3JrHbTKig+oT3tPWbd4LF/2H3s
PoR+Cj7H6Y9eY7yUZdA8uTirI8hr0iKcAg7LIQ6DO2RDNb5VLuRL3OCbDMhQXhz0JR3Way/DKC07
v2VOlhrXAlhkUkwlU1uTjEyfFhqszBIHKzV9vBjjizG7mNna+7xI4hPizvpkkm0FnHtrmxFhUwnp
Nn3Up/dZ7QlAj7j4fSOxLh7p8xikwcwntXbXJlQ2jpc4iIBByFgkIqA4iMfDmMtfZpjLa5cx31tv
IbJ7cFzTOtsGbK3aZ+c9+5OiWnCdbVxPXwxVGscpVzfhDu594nNiu9jZVKaG88RlE/BmofXho7Gn
SL+fy9w5+4Eu232C3tg5Nie7TkzEXNEdTKV5l9GKP9CNwu2iohMXilvb+f21iFR66qLlSWVjdJrz
yN9Mpo8apCf5AbPJpR/952Ik3hXfbn6OIES+lgGWTktsZ9SK+9yOk72dYb/AUjMSNnMdmjkD0h3c
lSwkg1XfunoxH2e6ko6lktvgeN96/BEbk0yzUz7XL7JbgmvZyE9uiD/TrHxGas+dGSyPi7mke4mU
5ICDNdqDpKqOqe0RyGZG/mEK0EoNHmFAjGdIrBbRoRqJzCpM60tvM3dtxaYdy+l+YvpDct4tjibC
GwOKUxjh1An6sGiC6nr4x2NBXvxIYyqOiHn4hZgjLovkc8U0zXWWyPqoiQyvrFnPmqaaL94cTRcT
Cz7gm//cH0tEGZ6t9w82E5exVHJfVfHvzFzYrq1axfVQl7EirYVYllg639PeGbbe2klbpQRhWGq/
wH+kBSFaqbhxMPro5paVk6HEDgl9XOomiKzpeq1fWA8p8ZfGGA+nQczJeGUhd09ulm/9uQSpus7p
/7AF15tjGQf7wULgoNuXQvdMPw6TbsWud5VhPElBXMHQReZ20C3df8z+TRZ2NiBYI3V4ycdhbCUZ
EcSSMxpkyLk+GxIKALLrzY8HQ5GeatvEXvAfwhy1VoSyXce9oL5bzrHFFKrgbEjW3gGzvL9ursk0
Mk9n8uMMTAbY1dh4EKfVd6AfUX0dck1vDodIx3Mi80T4aZnMpxCjVZXJfkPGDVCP/2LvTHbkRtIt
/SoXtW4maByMJHCrFz57zCGFhtSGCE2c55lP359ZZFVIIZVU1cBdNNC58KR7uHygk0az/z/nO6E7
bDyVb6SVHvrGUF8HMkzjxhZZlcwYqU8e0A1TvVQVcb01F/YqsMCQzjNHF1qTqPXFeqvWOmRn9t4P
jOB7jT3UMMWqHtbqtGAqIi3UPD1LaLMy5wfW97WOkfnJerINqEgKjq41IXrLaYGru97wJBgB4dFe
aOlIrqMKLNIulXwkNHd9DyVY6+/0wae3EiICVCJRCREpzTN8SJSRI+Y69In/qXMhcidGF4O5LlHf
WCuUh8Cd69NU5McYofNRR948597Uqug4deHFZEbl0VWZUCv6hx3YZdbA5RtXIy51Co4GUmqspb5b
OjU5tPbwGXFrT8Ouv290sT9VRybWGHoFT5vq/hLT/8yCAnOZIi8GGoOosYf6/jMFEX8umYltGZRX
qDJxi6uFmLkOVyziyLxXZkWDJcM+Dov3sS69ao21/kL6u8yvhkpkF40WwPwV5uNBEmaYqGmAlCUp
ufKiaVZUyCpHCGlU3p58B2FYaL1ynUnkkNVQ9aUVQr9c3WScKOioUkHsIzRFfcM5/dcWQBmO6+f7
+s+mfjCAqLQPFtbI//x3RPwC4NH3+8HCJfTi1dbOLhD4fZnrmVp044D6fNp0EFgwig/MTdSD6agS
z3DvbL95JoaGBrQ8N3pLPxH2QrqlerOQaMkhYaUD3UGplE/cMxUbUW8Fdvu+GXqP/jSPtxmlNtr+
yFenlbCX2iiTXVoBQbKZzj79C7AS7cWLu/CRj4FkVJl83X/758vbdmfsMpWDrvet3q3ItrG0ql2t
b3RGyfPdF0+JoQ6expIR3VX4U8pMJJhVUOf2RtTKk0fBk2W2QyBHzOA5iwZVk3bAajOsh0mBjrMa
aJrFokGXykMw31Wguc5AvBCA68FJc7V9vUkZl4ZkwzWhr+4N/WtqcPY3m2g8CoRirKSTeDzS6GCQ
fGooVUHpnDIa4Jnms8rR39eG+Y5LH2zrf358fTdRz9Bb+oYW8J/rNNh7S/kdtI9u1KaH5/vhtJD+
MBjHp6+jvpPeKhk/59FKTpSJ252FkOvpC+s/IqwFTUMNCoDCwgpvofan9L00POL2pDdnpS6npt1v
NTq/sMAmpWoY1nfnCHTdE1m/zx/jSYznUTtI1I3NVZ+xSW1Owrix8A6+OAjVXRkNqtHCD+dSfzuI
ybn75vjWmxT3yTmfpI9ck+fVdpwdcyGITuPe04Guj2yzFzfCNbBcPp8m+jnP79EI7NVlUYMwU++b
xCoXDksXbC2FjNUfUP+TTta4AUl6g6BjTusu1WhV+Bt0NNVJDj0RsPr3d/UfbNTt2//fkfm3OjLC
EVD//3VH5jpRXICq/74l8/Sv/sEFCP7Ae217IAECW0iEac9cAO8Py1bJAr40qaEBr3puyQR/2DRi
XM9xLeZ4rvdNS8b+wwkC2w2EbfpuwCv/Jy0a3oYOTJXjhi3Pn//+N9cMhOeb5PV4Fp/PtIT5fYeG
YzkoyJU2L0vTqKitAtIZcZVXDg2R/dL5fXgpaVp/CdEipFSjSJ+kIxEOsffQpFYRffXwvbufTa56
xhsnlI3/dqrbvvsagQ6pHlfcq8bnMfW5gJKJiOvZXqkYzvWIeKjxfckKoJqR1e2qWubd69b1Fmtn
ul33NsFmBb2tq+PhRPm8IaY+agXKYh+3EhlQwxxRREebfFkTU3ybkeJWU1o3YooDFUYeiurDzNoh
CJrqkqhxMHFw0Zb6ljMvtIlY9l3raA0jSjy+SaTMUXn5AX8bIR89YVRy11I5q7aBdEEhNmXkJOYR
v7j4Yi1z1m2Rwi4zaJMIlU7czL1EGuoMHVHFQyevlnwgi/52KInuMfZTT6Jbx7uli4nPMXJRH0Fu
cxPx6MUwAGkeIbfamF1ueptmyjKS1mN85CQsOq+ciRQEOsOUoCqyOvutvVi1AeElzD6S9Tsgn3GC
PL7uIxYOxQYxiNWeTMfJC0RDcEKo4Mog/BM8cZeggkMPiFfSxm+yJGKh6T/bhOUGhQs5T3pLcEf1
wpveUEJp7Nc8Mag/y3iO30SIAz6Z67x2xy5rumyXtuAjDz0Kc17KtfsPMs5IXrLJ/ropgp6Cv8XC
nmyYGAGSW0ZkzynbylCalb/lbbHH4nS+L2WOe1eYcHBZ+1clyIEm9N4MXg0Zrxzrfr4PBivH9GKk
CLYsazHFRdvyVSP6UhnCGdFZVHqctZf13Tp3FJMSuVh0ZpqulrvFxkq+CbsUxVs8xJSBIR6N5V2Q
N4b/1WUd3W0Myg+IVmcCMjAhV7CfN17SeizcxiSiIFBE0l4QfUpQeQ50N7/eYU3wyIwNOgzDI4w4
wp3ha7qbOidvjQVgV0Q3UT0QbY2OtLAO0pKdeVPXo3idOrWVslJ3p+Y677soujbmaPbelq4RWKel
Ad6BpdV1bAzlkRxWJs4m03xc4wNG4Bs5od20FmAK0hphK6+R8b7GMvJ6JD34lWi7iPJp4m67zJnu
TG+JrjgDCDLuXZc8XJPy8YxR+XPuWNmD0XbTcSotHLvWRGDiKKPjbFjuZWH69YmaDytovyiPVj33
e8jL9X71JT5IltztHhyXzdpQNNdJhN4DG4F9S1vMYN1vzA/0Da3jlPjVZeE13tUcm9kxCKdiFwlP
YescinBuNL2G44vJt3fRT6YiPUX0Gs9mGLlvzaUhLSwOEvcG4O4Xp5iWx6HL2xv6h859NZAyPY1g
F4E1lNBzxoj9oSSU8djd+5jUP465wLJtJvbrOCMYiGqUF1/7+cwT80ZSxp/E+4Kp7slu0uwsF06V
HJrVgWVXhRMTuDT1f3ovXRJlJ1K8ln0LZ/cqqsLEh7Er0lc5I+QtlfPyQzk76b4ZguhOytY7Au4I
9x62/kMC03S/LnN76lqrOzlDXd4HNqMLgaTtNYTT8Tga3XpwyA25G53QeMSGOvNSVf12TOr+zh/S
gWhdY0HmlY63axrlZ+pVOWMDvSLXTZw7E98FMVKxU8CfNEqiy1Pza2Gm5et2KLobMWPPVSplOo0D
ftuz063GO7Neu2tKNTmW8WVB72ciFbyL7dy7D8awOCyQRZDDEvwU2cG4xwIe7NMKlj99Trvb20Rd
bayU03wQPT4S2QwHGeJNI/17MTf9Ui+nMMJfb+VTcMwoACEdR18nClZBm2Qg1W9y1/LTIKyUIwRF
d2sO8euxauVNO7vdTYUXmQp72Z2AbLi4yrP5bNW9cXCy1EC2btsXONvmU5ZP7g5I9HxtpFbO1Wop
Qc9GA/82QD6LOvdTOzkG6+4muTJtGDJFWxvIJ+2aFQEkPBugy9b3ZHvjt721mwDbvgm7fLmOB0o5
lmWmh2ad52OfGimpboV94fpFv00LzjEM2RYsWYhvQ+x41zk84beE/aXH2U/dy5424nWfjebRWqf5
PizM9oZ9ADMdHGh6zKYKaL5psoqphTyhALP2QegD+WgbYlWttT6YBUvUEvXCwYigKTQWYC0hw56M
Ziiwbk6rJWYNuolzdzoAjCI5F4PgzqxGcVrliAZaUE1cbM/ackHwqY5T8XIi8nvxhlfb0DEzlOKt
9TmPpvbGTTuTCYCLhNqviiOAc8B6GUFmRrFiEPWn+Yz/wNmnKzi3gcrk3vawqchlwQpoTO6pLMAd
2zhEKauTLF4MafDO8wr5JoOleGuElBm4YLISCzBvFDhCccLQEOf0ZhDtl3Cfk3GIcSxeDg1Cla+x
Y0aX+Neyg7Ea7Svfp3lsuhj/0qlDyDGKBnHDau+yFYkEyB0kCyCAL4ZVWRZp1d36Rl7vjaEYUdnn
7XENcQbknpJHz2N0TB07RzdAN69gNX9wyfGhX2LjjSLMedwmJR6Osau76xrM9q4QNkUdEDm7OQjt
nV2tHA7D2KooxGm9jCqZqwuuuW+8AJwm6mbc6XI9D+kU7uUq4K33eQrWJqVEITgzCqdcDmnRKrZa
wDGctC3WT+QTspyybQ2QAKNWoS4gSFEWrnc7EdEGJv6Co5TU+10+hzb9sjUgKs7tcSyMlLHr1syv
kmUYIAWkxtYt1vK0igovKXAzyLYzPzvx3NuoZZjp7MA4Ablx924QzvuklMNxzSR4REBk3WPV4qal
Yuwcy2omZCMnJUDZver4fpREtee+z4o/9Lv2XT1U68FmYX7j5Clq5MxxUK+n0TRZhy7ruvB6Thys
M2YS5QOYWunTyxXztF757CQ4Hc0q+wcI2XVMNPLQ9junradrLup4W2wECdWldBb880VjDUBQnUCA
KShbWLshvvxoQEt/NXi+85FcNzKlyt3/yCro+KW6eSy+dP+tsGufqpqU2Sju//f3d7un+9GXavfY
P353Z69XJvfDl3Z59aUbcv4pL/TXM//dP/7Xl39nfSOksGCR/ev1zSUloMfuW+jZX//kH3oz5w8X
4rSHyQBtV2CJZ+gZSwn0ZmDNYJv5aNJc+3lxY6I34z+AaBgq+Auf4R/QM/lHgC9SsCKxAaNJR/wn
ixthmkpf9t3qBoUNymRWXi7kNSlfrG6asPcxn8zyUoTh2U5z82oiDvDK66f5YlU1U9hBaIbqo1iG
Bgu6qns4nSpy6VoOh1Ms9iuy9U4moE5UlURXT/TWqHAFz3crq9iOPQoF/ccyBPfk1Gct69VaXr2l
pb7tMNjnsTk9P/z8N/0YoFpMSM9/7qsuO9Z2dtl6Fnmxsd/AVoWC7zY5kTXJn5hkxQEZFBQH46wr
QJmZsU6QSGwIi+W1dJmoZLoIxLOK91yta8zoZk7ujflQRvN8EoSFTLERX+ZWMu+llF/HfsC8Qtnd
uWqL7oRWAUg7ywTQm9x0oQf4zM/ficLEqQmqhcAV9vcZx6Xej0AMsb1AzdKYOV1I4v3qixd359r+
sHa0XLt1vgV5nTKP6eNNTpVc13gEZeBaCoS5qj+ib3IX9FPpF/7GcXryuD3SLAI3IPqDKqG+eVKN
601KTvUp5zvTLenQUYCnfv4Y+rPosDi9pW/4HNAbzekeKAuVOcUGeL7Rj/VVs5unHJZV2tAX69cn
wl2KLJ/SVXP2t9LNY8w6jJi271Mhl6qoq29Me9qJKh1PAHkRcxR1tMfqYxzWMX49K9RHhUjwYjUP
WChpDyVKjEyWkOo4hUDON1ZT05heuW7NKiHUAeN/xNJJ13Aic7KAKOXZEFhuI2MMaC6QxmALHHbl
wBXWrsJqZ+KnIFaBpHa6a6JIvI1OvlRLEsg5ATi2MHGomLmUAhrxMaj8KzyqFCN1RVLdWAMZ0GBc
tvqhpKr8gz/E16nuqmhFpr7RCku9pSuaIn8Vrs47b1mINuGsSrQxv+E6cLblGQPrgUtJciqxeJwC
6sFBWCHEkflC/xw4x1Qj6ENzaO8MkxJh7HMR7a3ga9CwkE25pmyLdRUX9dOza90Z0890ui9z9yey
gaQz7dOYOiF7d7h3htA5CIiOezFan+h8w4/I2xmtikfPPe2ni0aSEUq5f9nRmWMlUJNiX4Qt9He1
O+Si0pE1blDvBjfDqQZj49WL767FpaAY4mMftgayLsRwOkYRtsRfUYv63HR10JLeDJklm0Ppngbk
GfYYYPcxPrdjwxywuJLdGm6s3g+2U4chpoH0teuaOd8w6S73a4hhmFRUoCUjikMJCGMHWeVBWcw5
xFh3eS3pLYZcDhmp6ViGmmOWJae2mg+zFRanrp/Mi0mZ+5nMQA+XZ5oTdF9Un0LqrosVVdZWFdLV
QU5O1uz0sIKpTYRL2O7DAblKksYEDozudPJMemWqpcRkwMA0w0ih2Xd1MYs9odmPuqDbqr6Z1ZJe
wjr4Y7RwgFYjRMe8l8lpBJuRjYncsa4vlcTSxdI1H4Vic6B3pYiqUB16Sz/mUwXeQ1/6pM9+9CYt
fZUMDwlaiGKPWDICiDvGu9BlNZR0I1IZWxAuLZwRsxZ9xqePlNEYbUaYgqrYrB/y0BhsHIMy9pg/
0h6fLmx1k1GOuqDVopmTZd1VJ69xd6xsENTqY+Fp02k8SIhyPOlyvsiqDwEeoH1mh7RygruFePfz
YK2Us2FvAUtxqdJYOgQ3Gm9ihJUHy8QETbgEEcf+XSDAnuldCRJ9hANEUMQabRY3eiOt+7Uw9kmV
LYwvcbAzc4h1evzV41sZm6R7y/RpXPZjCIghDJKN1yblyRS1ccyi6d6gkjTFeH2cur5OKrhiNaED
xFeAhGRKQFwIrqYdvXb89bMHQiptrwxLTkdJJMwFvozhQm/ZSC6QPvQnsnwUBoefA88VFhHV0dF3
yfH43JjVsI8hSW0X9VY9qRsXrmd/WTJbEJtU5JdAf7LL+qCEksTIc+GdU9Xf1Jv6xlMPPm1ZXboP
JcNmG4EYnGUfbOIlwSXh2Ex7c6c626xrL1czLy5pXhWXAwKnfWVU1H56F3lJCVmoXBhm5mZIWXmi
m4lUq70PVdCn0o0UwYVpMsJGHEUsSAtISyDee7vaU9S8L6f21K65dSxUp85OuwpMGwYXS10L9GMw
J61dkENPpso3X3Q+OdPCdM9eac4XLsIrMmI440FF1LdljrY7kfn1CNnuNE3zejEY0M8WlGqUHEOa
AypLyXbxp2Xi7JPpuIZOhEbMGAlhssbLgOVkM++zwNqJGZ67RHhlbvXvU7Dqfvql9N2YidDR9uYL
J9gWPcLNLhpQ8KqR2LkB1wRFv3GU2K+3YSF1yGU4BfRN6dfpwUbmTTQFLinVmsiVEkDflNpHVRek
XkEx8ULVlXr6QwDliqCkIv/SztNt4UGWsUTC+NXD1bQo4nWteJVWk4XYZXy0YkTygwE2LMfhFFWP
S8fkzZ5akBcGhVCTLtQMGA+Y+OuiDsRRTEQiQHe7SMJ6H87T29yNxSaUrF8zOBdZ3iEaDa9a8OhA
Idq9H6hTmkxoQRjAqXWbd6ADHrJwRiRAleZIAfmjy5KyQxc4cTISepJc96GbQyZEAQbo95jXSYvw
JnhbiOSqn8j+galzqBf7a2cRxLGsSJVDi66YX+16kaxvkSX0G/ADB3tNQwbo5q0cKS0k+Vuvn4ub
gjmevRibMiEPzE1je1Os3k2XmVcmar0Dy48PHtSFzZoG6AKiFLo30vOkLE6UW8edJENczRhPuNgL
Skh9v8Ost6u6Sl0HHuuqi/CaN+65r6xs28O7RtLTW3eES7whNfeCd/bior4NE/Skbq+uPgGXlnWU
mzKcza3vBBKtZDbs0RhDMZtAz89O8QBvVUW/TethJprmbcc1yR/Nr9JBVRnkxqcexwiWz2bXtqkE
TA/udA2Z/c3ysxj5fxL0D0Ko6JGBlXoEpbcvRwGIiL52MK9yjw2eiKX+GI0dJ52ILucarRG0CHDo
0FTN4sPc2e+XZRL36HCoKlibYQaMKq08gpr7oXGr+NJy2zNkJigbXldtXM+7tTq7PDu0M6/MIHz0
K/fC6dHkeR7+jKpg8W/fSeoarzLQYIBGc/zphXcGWcAS1jX7/YxYDGXGRimaZgnnIWTiwLIb7u7S
R2+shsRLDgLYyiVC1t5Pz8R1HkpnxClZSvuQzxADVi85JnGJ1QCBZJJyyUtjEFaYPVqPPL+CtCCc
peMHf+gdqFDm28kN0GHLV5NbFyen8v/MlgIZiuvclHFgb7prSsUDsRkZhoq5mq4HCax2GHdevdAW
sf3+INbgz9yfruGhIPB/GKL7TCaXlBgr5KGju2ljggXsJX5Dv2ub152J8xrLb5JUd70twIlkwQKd
gafPMxUjN+k+AIL9MKU1hN12T9A9jpfUe4PkB5H0ml71rrLc0t6hkZ9u7cleke6M9wss/Z0HdSNt
LRfHTPCZKFoGQmdKtw6A/SNVLfNomLPcVdNpDuXtmFak/A3DBAGAcHk4A/RvmuQIYAeASJBB+XCP
IDSg0oXesouj8C6aKmLLos1UjK+rwv1MlPuxFnxxs/MPdp7uo6B6B6HsY0SbabNO2FgaSDGkbHiI
xbz4Y+XNJrbu4U+MV/lHvDKPYzPuJ5bLB18M79sAT4b0ECL2ZXpYIsLC4A3SfCrOomKiTYOBYJVG
BVkuqmE/qihth8sGSywXtuhBP+H5Rj/p+S72bP6lpu3pB1/8+f/yMWh4WHvqRPm0epvZUaS43ba6
4oqZktFW39c3ifrL813A2f/4s2TOeLACD4lTibBpZe6nt3pp1ueIJLE2k9dGwZpBP6xvCvWs56c+
P6a3pOyYvf3LPz+/TIop/+nNltfZCInw+YVMw43OylivH3p+4jdv8Pw68PfUdNGRGavjf36Bipnz
Mcz7Mzr5YL/Wzbvn9vsQdgiJWsfc5Hq1rTvx+ub5Oc+PVYta3T/ff/EcbwwVaqz/M1cRyM9Pe/F6
mV4wvPi3L2QB5VCnK/b7ibnoTz/ZEGC3IMZ0/utJ+uVyJZ3KppTovBa5YDV5d8KHAFQKJtpa6fB8
o2UM+m6zLJC6QxAHiZ5rjVoE8fz3p/s//5uj5m76VfTzsxatbY/IdQIbSMIu12qcQVA/zEqAb2Ap
nJdpNt3qzdXxWFTMjbGdldLQVdnJeuv5JlHyu+e7JsGL+Pfb0/NDequEQ73FhD9ts+//gf73P3uM
M4Zo6OeXf34OBP57CuzrwTRscREXIzdt+cWQkN2G2vCP/yPFyevkU8uF/Wv/fTlSlxifa5X/L5Uw
BZKnX5UwD3nVJp+/E2iIp3/zD4EG1Uhb/FOCgTzir9gG3/tDQhF1A5BDwtRCi/8qq7aP//43WyjH
rB/4kvrmXz7bvyqYFiVRapd0aE1JgVMG/5E8w3pRv2TqZKs2r3Bps0vbVHKU+tPjKxoP3d//Jv5X
NM0mveYKgWaW42BAWneLbS297Ormtp+ZDsk8jo8JgfVXCfB8ELZNta0aevP1nVOvzG+G4cbosw7g
CZk+HhrGK3qFWwxXuDaGsjv3Yrzu3AY0pUktIIhH/6lu/lSUvnsqtv5XORR3VVL2fKoXFmDXtBxo
NsK2TB/7MYbl779CA8w6IJywP5r8VLil4JwahbUBV43yybLG7UoZfwi8z+QT5795b61e+ab++/Tm
BGhQbXYcfpIXb97a6ShE4fbHluqJP1bHBhy18hGQ5iRop4fRbY1tAJpruQ0hTD0pp/7ld//p+/Oz
Bbb0OMYcG/XPt78fPZ+sXihSHgu/u7OdCfPqRIWmK2lUeUCd2+zcJBM9kYKcWxcw3TfH+k/2vXhx
/OjvjyfAdFAYWbb7MvRjpoSb5S4733X7eJu246uoxS5kL3A9TSf2can00Y44xE/t6OeqD+xgK6Tx
ty8LZBGwBYzf7JKffyLb8dTJhU3rxR7p5zgM7brvj0blyI1IZ+a1AvjUb774C1kTX9y1OF0AWNKA
tWnefr/ju8i3qXOGw3Gm9bVbfADgLTPzt2hKwD/3EUkkZXizdmDTLFqlgKumO69tAeJ5jXVV27BK
8lnKyxRd3tNY/S8PCnXMfX9MupZgfLBsenymfOmJZ3Fv2bHoh2PXfPZCWETSiD9hod8wLXhIMCSz
ME/r3xwJP+5217IspGSqGyMYtb7fH2GcpZNvVwP2DwUBC/GG1GZQ7X+923+21y2HoBnfM1VnR/39
m+HK9DsrFShyqBrgWCYJjMZcJeFn2qL5zXH0s7347Vu9+IFR2kVNhNn+6C8J83IiAqIh/VwTHLix
PQxkix3vkni5/vUXtL2f/Hi+56t2kgw4gF8MyEucSX+aOKEtDykrtbPyFBTmZZ94xWGtLWczBrfQ
rIbrup4eeg9NyNKMJ4aGYFMbhHmMuUuSXmocjUlaSBcAuEaDRcYA464/jFjv5+yqcVlcjAOiC5U6
3kaEpxqhdR0u87gt2+hrR8P0tGR3rV8hoM4w6IjFSq4UUqy/F4PxwcGrd/rNN1c79MVha5uOZ9JK
Qyz4w2Hrd5G0qGb1xFb12UHMyb3dQ26im5/tjHi87yGwYRFCWDEGD8TRIbR3iPEtR484WHekqPY6
7yhTmEagwlxwjZGUurOXtNtFCT7PkYPFGkdQqjDTtrlb3fjeeqpnUGKNuROrZV+5lsOauvuUFKWx
jfzJPIXvF9mRN5cOFB/Td7/+ykL1L3/8zly71GAFOkNfnr85nlPgd9nq5v2RpNZij63vcmpg+lX4
7LvpzQqTFwYTgaCT686nkix7QERfcU/emH1yYI1roBX6XCJXAWJMVIzENVuLPwk7pP2hMGKBKw5y
cOlv95LUytx7wF1yCsyPKXD8N8WMwXrylImnGTAGM5oRvowDMCRkx+yLyyLoqDkZ/I3i8z0FpXsi
PoFHXIksxfjGfNy3vWurxzNWEgQ0X6ZrhMcy9qxNMmGwGMb7qJ7e+ONlNgfttirwG1fOa9N03/hu
/rpNXfdEzAGgznLY96MfUqG4yLMSVbtjQPRS9uzKgpw3OMnbZNv6ArVyT5CpH72x0+QOjvdtCxQj
T8YUY/z0aakxkxrEm+9F1AB6HRArZheWf+cB5iuM01gPDw5iJop5/W00JZcZ8Hfk1G+ahOxJBKU2
jYH8wjEpQKVrrxbPFCXy0XiFDxTFTPApbt1PrNTuXOdBVh1u4cb9YAn54KzOe/igZBAF85lgFipO
no1F1OdF2nF4IyNyb1K3TY4VVnB6ZtRmgCrfsmb/zVH148Dluy6zVoZipnee92IEmQklHNyJ82gA
RU0f5OiTdwCjeX4IZ2LrIwx4YU6R9NfH8k/f1eWqC4/FUxcCjvRvjuSg5egI1ozLrvm2s6f7ocq/
DiitiF590zrZuyyQ73/9jj+Z+/gu4WWeCATJY0gBvn/LDsBqaeQDcy8HpZhyuJHi8bo1+m7fPrqe
ygw1L81eFXPd9e7Xb/7jiQux2lLTc/QEti3V5fCbrxsN7phOI8VBw6tIybIO6WIZZyR2CMd668Ls
T57x2Zi84je7WSBreDFi8MaO9JnnInNiV3//xoUZGgW+7/7oDN4NOV2wTQscn3m0zOesTB4JXpFb
d+z7TR6vNx2DJ1Kw/FGOb1NkTb/7ND9e9fk0mGJ8JOTCY0r0/afJCCMQQG87RcWl86uGjaiG+x4h
hix88njyqRM3nWeO1J8r0rRCtGx+ui/i6aGSFtar3Nz9+pd5mUPHzEzJ1jHy+wLpB5rD7z8ToD9n
TUZAWxZMoi1i2X2NDuRAX/5tHS1fQf4B9msqKLFou7nu5e8KknwXegZwUMSf2UwD74QXmRawsSDp
FM7GkzVsf6R7vRk9iNS67smLu2EqMh7naYNnvLhu1hgxGQonfF/hb3azntZ8f2nkK3meWhHaAWu1
F3ORyDEMAhzt7oh9PziWuz4aboQXFvtyJG89p9mHcT5ptqON0xrHZXZaO5g4uatOfKKWd50pH62V
qYscS/Jput1U1/1OBh2FJljU3pTnBxMv8i6LQhAsjv9gWhWuKBmvuxmh1qYNrgL8tye34gtHzjmi
57Sb8/wE0mJTJZRTfv0rIsT58ThnZSywNtgwnpSG59sTLBQtgG9/6o744MkciU8x/S0vhki3NuJq
JJEkQo56JnQvR/BdzgQ+f00TA64nE/5xcIwT0/OFVSBlXBaAE553hKXruNBRTqv3BY23TaoWs31M
HEL+0fCnN22c+1R+RLfHA8n8h+AIiK/2xkIDAQGyJt1lzC6oVEX7GpX7Jk6Wx7VT7DlCb7Z52Nk7
y+xeT5X8/Ou9oWd9PxwA3+yNF+cZ6v6JDIOlO0YDlXBEai3kGxDYFRDYXZ35xZ5xAYwCZT8pRpJw
rc7aep77Zkz7219/FvdnIz0TcC7SjEIoqV8Mff4y0rxwyZWBM6GYL/5CHnT2bgiDPVkHC9SN0VO9
3JDuaMSAkIvbYq6yWy+oz4GTn1BRtFdhZbJLazJiunK5JCIGz8eK5bVQc5y0bLazk30k5D0kOKt6
7MUwnoPIIVqtgbrJznjgZR9alMu71VM4lJHWqvAzdJZ+8jUv+2UbetZtn7vhwS3k+6IGp+oHMDPt
NQQgjUtzsc1zbDFE+TbZdCjQgsMckPCSmO9sJ3wUXvWGJh7XdlTJJKW+G4jDtZs4uUoaAvTa6LOP
IfXiN/v2x4NemggBHObAwBhU5enbg961fC+DEdIdfSd7jMK+2hkryW+YAO3fLKR+cv2SLGHxDDke
r2qqH/mb61eXZ7Js6YQf66j8mtaQkTDnM3Te+dhC0C/EYFccWFul8/Drr/iTKS+1MDISrcDB7YFI
7/t3bsJoqL2QIBerdPfDmNJB8WfnnPXdJ4u+8AYr/M6zyFeXZSZpv0OzLRZW8rR0g22WA9j2/M8A
CJLjWgO5XWKSs6vkEEoR/2bY/cmBLk3HIkDJZnLBwvb7T9pHhH+HqdkdyzgKwP9A8UgfRzO/mw13
i4P+a+dB4Pj17tGTlhdnOhU/K/DhkGObeXlFDZDqzwkGn6MYhxuT3jJj/84jim6V3hUI7H6LzYN2
X2CfqDK8skL/bHUAdanAh+ivnLvZRtkax1Ca25CJ5posD4mYLvGZ/2YK9ON6jR/S5dKJkN1zzJfT
r2Qg+CoGOKs07v0O6gAc7wxIGV7fZAup5Ouv98xPj1iWSH4gKLdR6fv+15ABeOmChtvRLq+n3rp2
HN7VKuUNg7NNY86rt8FK39n43QH744ockxhVUg5XfhD4hd+/cdoJYnmcukN63b+bFudeeKwOw9jL
tvHc3rJc2YqI9WeGgx/XZR9iAO928WiwDofMsPWLTm5tczyYfobLXNa/uVS+dNipCY8k+NeiBud4
vvty1JiWwV1jFNBHCy4Zo8rIQqZPDxmyctaNX+KE2fHo+BiEWK95y+vaiXYhMui918JEZxT7aiOD
+c3J4/zs92KGzC/F6hZM44uxDK9YaNml2R4XlQljFkt8NiBL5x0uP/jrCAz6AEVlEpmHaDSjHRPH
c21RRBxSv7hbimNpuclre56/kBM+vcZmcB+HXXcTlSBebfLt/PhmZaS5agKAbTIkmZKcL/Om5LoQ
pOK69wVN+iAOrlfQhzt8XrT8TUW0ksH4rmuuy5oVAki/4Qj6qX/MZ/f9OuTV2bBT763VRJ+xc+xp
88XYl+L5Ohdc1sCt11dVjSCOOcB/fHz7AapXBmOPubR4cXzHhp8sbimb4xi5W/Bn6X6Adr2fSlCN
1eA+JPFwL432K9L334w54idzrYCrjhcQqoj98GURO0kF5X54SkdJDNUpNQeH0K0wPOKuy7YYWMR5
aon6gFpykYfUN227cTEI278ZUH5yxLCWcjEJqW7ED1eGuiRzsfYdBIPJcts6cNKbzDSh1pXV1ovF
I0Gb4mapyqvUsbrfHK4/W0zy5lRzWcR41PJfnOWWkoZUA2/ee4u7GchasvzqY1pHEfj8xgKbEZTb
aF3PKQmRNRjH35zFPxllEKZL8kMFPik3ePHzM1MqSXUnOC0fAJrXwRklWep3RA+mBXE25m+/MUuh
n6wlmVPSKfQCJWF/uZb0M6caolXwnmMBYdsin2Gqe3lH/Bzy7779P1ydV2/bTLtFfxEB9nKr3mW5
Jr4h4sRhJ4dDcjjkr/+WFOC8wLkRZCVxbInlKXuv/VLCvkTQ1UavhheaHIbxHydI02PAtn6b6Dh6
yo1fpMek66GaEDtkGdmHo5M8DXZ/6qzWXQBENaCww9oqA8d4C2NkfpP0FtTJkLEKHbx3jJg6MxYv
JK9+dJNCzNfJ/Fevo42DCPTWlcRMwLoiC9I3aXtrnb3VvRjXGRrcHcJJ5wMnyJcit3A92rrmTB/C
c2Ldv5Frxb+KwNiS7WnZpvnMNMd4dXFzxMHovWckDe4Zf8XnmFQLrK+u8eSZSt5mO4aGMTo3Fhvt
W/8X0NawyLTyP0LnfZit/Fsx15dIxuSQvQZ0ELdm9IzzKGO1FFVNz43UOHqG3j4t0PUd0yF7mucJ
kVJtZYitnegHdtEaHVzDiAjQ35UYjHcqmWEv82S+aNs8emKwDn0ffdIEFWdh6fyEuM9ccIes36Fb
vJpYUlbQcqJNZPXTz3vIbjX1+pfbeCXXDrsA/w7HtDBLQv5AYL6QifHbTsX82yysWx2WP/sqMzYE
EmfnKRiy86D7P2IiGCcls2RehBWSyUpkM/0eCtSsqenAiDQCwFig98ytSvvrTGE6KhEyzo2gqh/K
j97Ih611/+rxUgCc664WrFb4KLILd/bs0qOqOoBDOzxeskLhHXpMaWWdjaf8/tAQdPTv2eO1uNCr
Tsl4C3VxQ2CEd2L06J8ez/57GKtEkVjDTC5Eo7SZsD/im22yM+iI7Jy4mllnAugoiYvmmGrc6OC9
e5zbgfzUPgofhEM9GejI3B/PZkju67K0ifxTyXw1GjlfSTKx4YheH6+w+ZuuWZm7u3AudtgKT/09
ieu/h7Yelhm1yiWouhTGd6GxgtCcd1OtqXGF+6YLJ91BaduO/UD+8ojYEhCEGx4i1b5PfAKbNCAV
oLS8+MWFy29NtfVhpE1z7O7kOoMyGUm48dwLy3jWTXtT6O/ODbmATxaSRXxb/TYGcbHyEi9+TdKC
+MsOPd7jy4oS/4xQbDV0ei+VURlIIIvxiTJBjhOR532eDU/4sAMzP2J8jW/EQHnkNOhyrwTIQQtT
+SY3/fzmNiq/MWBSaz1l82qefMbvvkqPjpkpYsvA0fZOEL2XEyloohHBuq/t+N3PO4ME1/7uIw+3
na/n98mFqQagbD7XRjy/E4oDbdWKbjgb5Xv1Wd5fdLu03JMRy8kggm1L+/IGm2h68Xss2YHVEnEh
WxKPk5oZOdB6vxlY0dESX/0uc66PZ5SuI73GIgjxrFtjT42UT448Be0cbIK2+MRI4x2CsPcPpKr5
HN/uwiU84qJ0lZCx1cutZ6WAtkTwdp9RoqUOg0VK5O8mrx0L/BepC4Z6GhrRraOZXxvPa/Sm0pps
FB0GW6fgP8bhg9nPGgVBLfaMwJA0UvtoSZSfbM/jW6/U8Jlo94ciOMPC/3z1R9u53G3T2DdDvTJk
1Z87xGauL9I/KeoP0I+JxwyCpLYm8RCkdx1vaN1XL3M13KZQ+z8JHq3XHXqZvaGN7oen3z0vqN4d
jJeOMBgc1zlKpKoNfw7pobUn/5P9L/p9Ofc7YsuLH57Pov3+ug/vaV2KHkQo2Fm8KE335rvgcm2S
23dDCkYZ8/J7PWWfXEjKz9rBgSmKl9xu5FNoFf57iqY3yap3fH/DzQmzczq9C7e1XkMZNdew0m/J
IOM3L5uLS94bvx9flW6WneuO7MQqJrRqrA0+DWavN24yYF79+CW6P0w92vUmBZlZsgJdEWUndw7h
equZ4dJO2Nb0FsW+S4i7cNi3NdNb6Xp3+6b5pUddLTG1dy8gHqwz2K9n2anupb8/WJr5gW5Ce5kk
uKAa5TF2rqPxgM+dHdX9y3zo85esFit/ND+jCmVXG+pgN/rRD+2Qzr0afc5Fm0gUww12VlJkX903
H/S4U8Y4cPMJ3SdyAunHwbeWnXdhLUcKoy7Cbdj2rClG2a654PmwE0OxJhslXWliz69J2E7XxzOV
Usg0BYy+mdTnSTvs83RXPGnoMFe/fI/aJNlUysPV5cC4MJVjHYXNxAYz/Qzi0bcPvsW9F233vIum
KjjiJV8VIsUaHDTHxCrE0RUVvqouj7aIxZdD4dUbVrTdzcZRu3K0GxxbOxTHync5SgNCxR43uwZT
MBbykUY/NufL48Fjb2AVkbk1O5mc3Khdh4mFkTyOf81Zf/TTvoKB+90Y6rcfW9xzmLPxCxwJWdsP
0HygdlhAOgMspm6PpRcM0sqrLcIUm+pgT/NO0kYsPDdb41vaOo74kxXFc1HEDrtdkoTm7NuY5FYi
A/bgKMOqcvkpqPuU7tZNEO5me2b5GuenLu0+emwcQDD+5Orkch+ngVnq3v2Ji+TZNCbSw7PhRjm/
qjWSlKDAOz8pwppxPy2Nyj2hqv2wp/5pJjCKcci1DJL7XZfNUuyiJCEgPig+QjveubP324adALJ3
C84iVnhxCuMvRMHLZId/ZkKRFvUjHjemaA3CcSnhWGizJ1esZ8OEl0atCR2TSwMkH81QfrCa+X2Y
/CcCeMioxmJbSBKcp/KGUcUdaJlKMe4R2KKP1dbGqWeiZI31pGxcG8Qmlawcg+mbjvMmyHZYTQEo
6go6xJoWz+Fto2T1+LVETa2Mo0L1ajz54q0oWrisufecu+a8HDqkjOS7UBV4zGvxra+6LPwd3uXY
WQZAYi77Wx3Fz/5EQo4B4Xvb3RMnYaneh4w4+5nGkUpyLfMB+ME89gQSV/u+qw+VA2nArY1rpvWv
bPY3XjNjCpZ3wa9jfdbCvDAqUZjNt7Vpr4KZ3jPq5j8kVhos/+x9rzi+uCepZWvgppBShpvJaM82
IPkVipBm2QrnyZQGqmevzJfKgrVu/7CH8IJZgOGzx6FaVGj47SJHOZ62lzEw6o2pLblhVaUWMT6n
FS6ni2fQR9R3yEmn7Og4+VwS3ODb6BWo0tD5a9QO+nevAXs5R5dCzTezi+iQLc/GYuCv8TzBycdM
QmolUmkG/+YySVtSqzNjWE8BSwt/PgepGg6EJWXYSjBtjM3dAPHWz3O/8GrvwCTwb80oOQEZ0w3V
N6FVf52ugeo11y1pvxb6fCU3RcVn7KoO74DzCWYKgYGEWffsXjODZXQS4QTAOrLSEPrIHzR4g4WJ
gMEzMJr3R0K4mqKDZjsO+EziZDPb/i9UHMkCUmABDxb4ZjsobruWv7LyEf7F1J+c3C2xh+sfnmUY
W6T/VykUyG42nwtgZ8eh4b4kVLCv7AyWTQ2sMjHnfdcOv2tugLmYshv0ARTcZboYshRcQyv0sRgn
fXw86zJzJRMiquA5nhnnuCBtE3EU2mmOGT6rA3NGzxLiWIaugRQkPUZ3K1prBnIdZVG9akxmxgQx
r2BUymM4JORI2V2ilo3HCP7x4p1jcBR9cnL0GG7Z3bRHyyApdhQm4eR3BqtNfyMW1SigPJjDObj/
hy1BEccAPtexsrTHWRouGi0ZjDdI0B8/e1ppWAhB/vsRb4wLOTuSI+Xi48AqpCTYOt5nc1WaRXf0
WiTzbXWXfUg9r/G8XZqi2NmJNNZdXH2pBNg/TCLsQmpojsP9TSCqkSTD2vXYohjDMYWctMNpuU1Z
tlfaHvdVmDDL4Z75L0E6lNgiHB/kXUjA5SSQjYwjIE7YEN3x8cBecBN0drSTEGx0V2V7Cd0HiVqF
RadM2f+3MqyPmWd8SAM4T3f/6vESLfgpq4N8PcvqmDVtfZyrtD6Gev4MPYolZ0BYxiBKrAffbxdN
PPcI8O/vMlGpzcoSc33kx6tJGeec7ytnn4fc+LE5HPtElsfi/oyw9O2MOXhX1MOPUIHZ5SvcnPeH
Zga14tbWO5HRFZcTIvker+dlxKXy8RQK3poxXbBr6wkDSFGkUKF4FqUzgRI+XdDobjrXGneZUNtA
tm7Dp9F+pIKc6n9fGmlUHjmk7k4Kj3y6lC7vbnEysvz4eJjucda6+SjxGv57OezdcFH7uVyNsyjr
Te86Hb0GQPqKVJCDbIsv/JHwIZirobVXJddxdXHuzr806M7YGAj7CO/QpJGNJ/c1K+DwAbxDNgKf
+EJUWbGz6ODW9kgS71waqyw0w3PJxOpcatiGeWSKTQvCmZO8QLDRBXKTpN9zaMVHhnyEfxZSLmW9
z/3W3Hh4mcAqhfh+iJoYixCTNbsHooC4gBXm73EwyBSEY0EyffRnsvuNDlOsZWjWx7Gvlzgf0nnZ
3c2t4UN3/ng6Z27THR9QVv/x6j/Wprq7xB6vPlibXmvlaydmVGFM2O6JEN89XnfS2uKkuOMqTX8I
CSh5vPx4eHz7xzPSNNwl+Rrhvz/99//8e3z808aw6mU1kNj+78XHP8Ijxo/737cTMvBX9pgDDvy/
nw1uBT/84+/8+0m8qfzw7Jn8l/uP9N9fTCHyrLV2P/CxYA5+/GlheLvO09ymE0yutQ2/8PGsvD/7
78vHs8dr/+/vIeUoN8NQvz1efzyMyZ16+N+/JTjB27Q6vT5emrNyXsuq+er6mlY5jImni9DRP778
72HOaaSbueXTfjzlmj5g+tNgSErn0FjU4mnbeXC6WuhMTXtSpuGe0VD6mHe8blP0ebXVlUXgoQ7C
hXnfBWIydpeI4/7qHEqZToD5Z5X/mxsRxhouzluE/XunqucVZk3nqZ8sokniWp99/DX4M0HCVAxn
ZIdxzxV4MEYEVnYxfpemNrdzWrE+DbE5eStjYNubmV8hrcs1ZdRBn/1SBVAqcfZKLuTw7+dg2VWg
hkyXa49flN+d7i/Ss28IVpB9aqxccRp/NEzsF4ZPRr05B59R8ORZ5qbR7Vesk/IQTy3GNtui+4/7
tzKnpRuwgOfKzzB3ZntiKv2tGXkvdY+4qJ7bHa3V00zmZhapifRGwklHhieOBahAllilSRRekv+9
cvxY4RoGBTSyBM6aaCUVUZQqqMijLNuv7GVU7S0j+mYhHIf6KXlyGv1k58j7XW9dVSSAcP/8VsqK
t2lP4xECuVede8hnIpg98DCxRmFBY8ewiBkLEzFJhdTTlBpqbWHbP1WO+KmH62DWz3HRjlviHkiJ
DsLoKVDNl6oxnRVh+0ckw6vRE2MzmCNhkrU+Jnn6ixAlo5IBn+xdlji4KxuL2LoiNDlo6uiYSLQJ
GbWRVY8GGTHfPlGwu1S9wfRpn4EZQbzO4tMjlNma9pNqUCM55imKeoFTNc+W2dAA5WurejUA7+P2
fMnFn8ZNoNbQAm8sL0kWhdeUyzmz/IUyVbCNEolTv8CHAwFxaXUtN3tZMNayiothSPKH4vkbjWNx
CVwcTK4Mj5XSGToyNd4chGdZJT5ABnXHwCUdG/IW1Y7bNueSpFE4xOZ+wi3P6Ond4Ec4eow+FiJW
rAHjUK9nt3Q3TUBSbWeLX3S3+Ouk3WyTwFbXDHLRQMlXG6zlxYC9Fe4nXnLWmwjSWzaKFRyLpqF3
ZwRWrSXTAf4ge6WhmTADwq3I2cseY3VDx4SrO6I2QGpw9KX/puywW+D3ngyyMzxzlQ8VIBAE9ctM
1+6+8mtxIkiaO1ElqIMJvHFip1vMTBJRRaU/g5xEqJJ4wZWTk6/eMx/qQCct3CqU4JgS1Olj+ENb
ojyEXwUpWtc23uaxBKbv2ZchYcLQaSPbFWZzIU8XqYtnFYsuTfUyn1S18b0u2qJ9jVZp4X6OpamW
nUsgcppR7w8scGkrlrOVfTgg+ECmDR5gXxqntKFIlUldLjF7bwyj7Jh+EIgdNOPIGKuetvCvnzzI
DbjHmckw59oPQwf6sRs5akqCB+qGDjK0L6XNWrgwXUp73/dgV3BhLs1fdw2YMIBTGrw79HVM9Mv5
b80q2Wiyn0Yj/g6jdg+k5eHA7RN/W/nItSrQXIkXVZxG/PtIg443rPR3msUbXXstwQWEDaQZNrh0
TIGZOFkLQRI5p0eY14q53wmdU7gSCLa5dd6RXFJPUBiaeZv3GQlR9vgHZ+V04wqIEEYNw0K2GsBH
kbebaVQFUQSVvzfo5iwU30ewU9fEB5FkKQowx7TfXQMydYWvZd9Yg0cJZES7ScVHDO3jKony9KXX
zp/YOzfi0uXscQwFxpE6In+aGys6p42D+c2jNpMVp/b9LBqddty32roGwI3VIlIVO8pg6zsTskwK
5XN7fyDEMHUZzdV9cOiDyN0arTx1kSjO/x7sex6xE/2N25QCiyXE2oxGVn8Li1nqNmjTU1MjU/Gy
fBmwDgxYATIcJGfLG4vh2CGcP9JQ6pUdsr+oklg2KOiAFVRcqe7VpL31ZLKPJJMVO6vQIxg1xA2y
okls3flTDTgza/c9hKmFJg3VykmcIGiYNXlqr97hQfibEhEWoy3iqtMw3YBLT5C5crU2ppzBUDTu
XHP4NdVzug9ixfeqlkYcdWvuK/aaV9ehyMRaDHYCfCciCwXs1zEDzEuYTbbxs6T7PVbqt22SUFxQ
7NQmJjKpa0je/vTd2M5+8p3tRAIMs9BwoTGng/3It4oK9smyk0VOL4OXmSPSHhzUNXL+kdmJS+pw
/TH3+TmNWWokEMIAyXkGhxtGD+IlQSuyd0Z5JadX0tnFukx7b826+SfDRm9JcYt2B8e9oWebbU4k
jzXERmlv697mGjVwZkZ8T4fL47Xl7ZvSK2UqqV8Dtk7cUPmyKqxg0+VvjLwxH0WbASBkNIekUnlB
yUg9K5eBGC9jAtrFRGSxHqt7jxWWYEhLgpCNQT+l3bGfSGqDcXItqACT0pA36YjfWRFx0LmqOENf
/VG0ZL1MDF9AQqiNx9RsTZ0MeghE6lpOIty0hUUeEF1Ik2TLsRmLY8AyfQ08yFoliUu2lVQHlWqy
UpjULz3Uz9cuuiPR1LM1wwrSOdE24m6JUSIDV/ITS0f1rFggEYtdk/BV1/WyYeS1aVwEbHioTxqN
+F4lxZ/RSsQSLJW74JxgwVM6X2UZ2Vt3lFxjmXXtLDnH6z7AhMxCbc9cZtp7gyyOBKiAkRLxHuYe
hKBQfxnoKY9tn0cnHUXJpkRTiRrLZtmmYeIE6P4ujALMU1G2hHLHOQBreth4sq9W1BCEZQxN/nQj
E2teFKxXd4kHp52rrQm3yNf2DueWfHLiZyWd6kWUYOXyxH5Co1C/oI0vyNGAGWANP+UQi1cvz4cz
4Tw/Od3a1z4cKOu9tF5E8V9b5dWPbFDklQhDL837lyjjqlXv28XBUY3epyUzhpYo7RH25l8jK4+h
6NcSXB4pA8GPauqSuwiQKQlwKWdq9DXEk4e9ASCHwSjJi/N8R3LYuAqscb46vM0gESCJljUl5MQ3
AnlebqY2/fS02pd5qG7CT5MLO9NLrwVYgnLYMYKykKOVf3uvV0tnkMnGrcy/RX/NEfGf2vGLgUR3
LnJsWoB7T1FaR4e8An/iASdd55nem1Y3cHaZ2DeMAcoGy6wRBcy2QtTDbouyc7pj2iM1siSheakT
2EaO8Lm0U6Z4HLgH0/6dhcPamxTcCvKa124W0+DG/aftNBffrpqLZzEujKte70l02495vdEZZqVi
mjeGSP0nBRmAfFp/z9J2p/rxGRZvf5lyaXIHsdRGNJO9SODkEocT7NHupVvHNKNT2VLDjvUPaWPK
txleoqqMdpWwv4LedPZR7py1wxjB0c4a2qzcmtOA6ZZ9E4b9lCY+dE+VTr6x1jEQDYKReDGIDGU9
bkvzThpMM0J3yn5A4k/UWZC43HBjMoNkr90doYd4nAmtkmN+VVx1LfDAtyzzyIuLCceCtORu7PqO
nWQFhtBkIvCHUDNz7IbdLMt4j5RnP6cl5M2wRFbFlWKU/sZhVLXyGnzmsrijuOLpPW0t7+jgWIDq
g5Q51VVEwAg5WrrLxItVVmtA64hTUbdsxR3WwKIqWyToHa8R43FoW4RaBSzeLLDNXJE00g9fMfhQ
6XPoAhRAVt150bflxqDnQWx5nePBPs0o+iAfrGy67KUgbHyThNxGzQoOqe0OZ9JXwJAOrbm495/H
mXYZuWvMksDLPm1GrHs3jD6TMVZn6a2tNE+fEo1ZpBxC6iQfqlJKnjf7Nbo7Olpwz4i1Hd3Wp3E6
IJym8cu7AkGuJ7dOlm0RYaI49/U+LiTuzy6YNiOAotVYPOV5G1xk6y8Rn+g3s1vC0DA+LM1WJpC3
HAbvxnD074la8VQ3NJ4M105hHs9r0HfNlg8m3kn3I268eG1ksfHpj39Aw/kfVv5bTPcEHk9PJzdU
4V7WM3u4BDBuVqTntMYBY7k1lBHdneO+sJ7V+CoKGwMEsoRzmofFpeq5kjDK3xYITm5VOjAeKjP/
rMqLF9LLJSGq6RCyG5Vt19/gesZ/p1IGFyODKa08xKs+mSFZaHD8CsYLyoNEHsAMPQHGdE4dSdob
GczBgrIxukTmjbXXqZrMXQLfaCfn+VWkfX5iRTE9S3dewiGl1xhy1k+e++MeQ3R7PDC22xGy9S0a
h+UdafKIUINsSe2OGSiZXiGP6jP3A/XsKpOA7PQTxJrN1FqxoUlRpQVG1J1nwmXoCwy5Qg3E2+rU
t8YprKURDGTQjgM79rl0lk2J9jkUY7inYhBM5WL5ZM+rwdtEaBfXbu1M68AnJ3xIq/zkpN26L8L5
WDMoJoPFJDjKvKdKgR42O491M7k0EBDj8VagGxlZUra5Dk94RzWhKIi3MzF+Z+3YsjMifObB4PNo
WMlJ71YKMue2reBSDamdbKyQsaJ1LMpEvNQkxpG16GBagoeO/8OpYXvCt1jYmUf9HpP41htxcsrC
+qlInWyXsmBgAjotfUf8YPnOVcStsw10jGrlk7F8dZoJ6Pbk5xu7jAewdrlcphPLIMv7Qotq7L1U
QLm1sgN6A3l8PBiSYE2heWMEKKlbNTVrH+HNq+KMJ7KkG3ARmOowZeHPOk6+DcybT6XjIJWsxR4x
VbOYYmekZKyhXxdVtZpGhwxSabM5bv1kX/WJXsqqTbbBPLQ7TxANCgif8mTSzF7T+46fYFfPA+4a
d9t+pDpss/AHIPxzCTV1MTujPBICIViK1D8wxvYcElG2Tg3ra3JBvUxTOR6I+c22uRUCZPWrmz0P
8lKpTF/jGDjsBBJ2qhwicbkKbcHHmisFiAb1UPoxdYbFRRLUkUOg2jIOc0qhHGy5YCJx9ZJfkf23
DZTzETUjuj6//NkY+EO1q3OIMK5Yxhxio+vvaax9rt4Y/sbUaZEMOHIDpf61snJ5bigpvCrbDn5P
CirX0T0WGKYD26JX2Q6P/WsN4GsVR7azHIOR2qMPfdL/+mGfF5C8+shsL8PRrILvcIBElLaxt7K9
6dX1K3c/9ANBGB1iBRsRclXXfKI9eWNNiE5gQPCG1Kb3oGX4Ceva+Y/vosJtWI7TPYqGe9zUbgkF
WLKfQPiOGaRPGrGJ81JiWAiQrNMVFT0o4h4RHnOt2ebTj9uFI4d6VYDpb+N1Z0H4xOmxc3sRgXmy
9SKOmp1wScOsmhReIjrTbRnP90gYsdIC0TuBoGOYsP0UW99t3L+jucc/QkyaSchd5jwZlqVgoRu7
xizXMOdIotXMf/x4OMvK+Kkr/TuxmYVUQzIsazDiCzG71r4xpis4v+gsjEKerKYnahBlBgtNlqit
ZW1qx87W3O/vp269LHQlN47+Ab6bMiU4tH3F9d6FvUQoJLf6IFm4US52DuVUNo0gP2pyax0c8n5s
I7lkJEMtgb5OjMu+YZtbNXm4KPL0B4wxJrXM+GlS0fOIiVZOh5dSztNBAHwv4ik4Jt7Gsjq040ZX
r4Ka4ZftRT1E9cwmyKZ2CMmMIe1zjzo0Xv+HeThZMg6cJIzS43pkyVYWzS/WZP52ShzGWgbWGqqg
dWJDw8pItK08SHXaGeLnluES4PJxOeBeOBoKlKiu++e2SKEMFAlyiMFwX8j0DWy3PCCDVUDyJmvV
pgLg4r2vNxisqT5zdtMdjWdkuBaAKy3x3MIBN1oqxyr4SI0oZLwo6m1LlPeqFTPx2TFxnXdOMR+W
xtcg6U3M1rmq2jpgvyPqxzVHallE4hKT1AIjlLtM0845uahy9tVYPUVB35zqOmfy05EuGATUnH6v
T1yECc2Ii+haZsxBMmZrWU7YANySVyooycHqIJZJO0BUdr5y8fKz/EzWSS+j7WxWyCnIzWybYGVU
rbwMwfxqsSm7T6SCg2Xf86AHyOJ2yBs3ion23zegKMXWa1vM8A8xzLuTX2C6GX8No20t87wxlp3D
eA/OaRwR59dSviWN9UUoQMmWo/7T0bRvtajjpdF810WXnpDYhZvAy/+M3n3URebyLsdy74Vjs7Jx
EW7cMP6C+XaN88fclkH2ZLMn61LMvwNHNXFG/t4iEnapI/Yv5Lh15AcL49h5OYUs1kLCHWuX62z1
zZ6XJquifIlnIDgkPkzb0MgZLAh9JqyCGcYypxD5CMb91MvgUFi9tbS8nE8nhCYj0qpdY+A/RLPz
SwY5RFYA+Qct/B4hv7W2MzXs2zofaNC5lFBH3ur4rxXI5ma63j0ROJTEcoN59xPOTJDgC2aOEQ01
AtUI20ji3G+sVbQHYP+zL2V2TPrpJuoAMncrTiXOgmXuN2wIZ/rhsEOGNXoO7zH1QAaI+zAV7m/Q
Vs3KLXo+ZfDrhEKqhe9BAy1UdMfUG18lRmITT+uGkSP3AzWFR+3w67k69PGPtD1MU1euElaO12hK
d06ApIsJbbJy7ykpAcuWIvUPSRXCLp2sZh8akEFzxn4b5f40JyM8kn1CdGU2ZvvAvZDHiuqIKw5h
f4nlwZSwI44Au+NELuWHE8TjAWNfsxWz6S8b1k/a9VnoO61ARSK47rt9dHw8wPX/I5itMfvL2g3D
i2zPTuYpDoV7SqXzRU1p/i6le/NiM72kUxturDQ7B2rMub8qa81ISG3qmP4HxxkfcBeX9Jr+jnlL
9pFHzWUeoXuVDMFycV+P9clrj5yVgqnMD3Zd7duiK8kVS+S+1t7NqQO9tVsuWnPRst5bcstIEwWq
uNe/e8q1QYYfMRnlqxQg1lYXbrGsIliC0+S85UENArP7ZYNyfhWMhLasy1B4KKe9VIN8paia9tok
3m6uy/eaGmlKiVtXEcHwGMHXcVDQpom044o0uktVMDCdQgz2Lfk1KfEPB2lyFx10TG/YkqqcdQWt
wIwLw4Ji3wI0OCGZ29yF7GvCZMNblzZqaWhhkvQQfQYI15amD3jP1XgP7qETS9LOdq3dOEcNwWwR
0Yv1OeO3AiwCg4bR2kiHnmZuzHM0W9wHA7GtEnYxU2HkQB5VcPajYts1Ea0O/nI+4/j5Usalv8lJ
dFm79yCITthMaNI6PlfALU3tRoeSWnqvSlzmPpi5BcjrCwE/xk4nd5IafbmRP09NAJJYTeklwjKY
5vgn7MSCv8+ekhWU7vazcGmVDbDEnbP0TDdfOdYs9n3dj5sQi9cqNOMFdhDFSNP/UXKuPFXWJCkV
0n2NgupaCeNSTVLtB7/oLgBAQR+ItDyPnJepo62DVzWITXQMCAEtXFpc0t4dlh2pPqciFnw8qre3
si65WtVmvnxc+ENFNxkYsEib3ibnJNWXbKJUNFvx1CT51bEZ+s4ugCojV0c+TBDAHJfrRAhzJ4rh
zFS+XcpW+i9ALP0VUL6XpqZGiUfER6pgM6Qy66vORf2UBd1aNa37M2TQssQKxI+Ev2Ndg0x+N9Wu
V9+96N3X1jH7pzDvX+sO/RT9sL0snKR898r0u/F99d00zPe8KVrMEj2sZ9AKZ/N0Uobv7DtbF+fQ
drdzpMVPboM1GkQ7h8DbpIfBAccYDVNwSQs0JXHSVEutBhJg2nJvsEqPM/u1y6LntJo5iEy686lx
xBKD9IRksXIuveT+Eee9d1ViVssUEEHDKO/a3h8msypxy0r95OrRZj5gum8zqvFFOr7jk4vuPS5Y
jbF8moSjd50WfytRkPWRB61P04+gyJ300xhZyUWaZsW64RmmJQn39G9HjznnKsTMwPieYGebnO21
kQzBitba27edzDAB4G2bBXW/REubU9Sig2tgKPQ0dfYIUF0kxaflWVfcycYW22a6sSUiNy73n4E1
e1TkTb/PmjFZ9Zks1rNd+DioUnJi8Dq9FNX8V3B8Z6GqX91ocHYtffSi4FyeTWVex/9xdx67sSvZ
tv2X12eBQc/GfY30yXSyKW11iG3pPYPu698gdW6dXRsXVXjdCwiEUkrLJIMRa8055sDwE9uEyagT
fE09SooLcRIIWwxH0lqd/BNZJ3RZpuiMoTG5auIc1DS3ixb+bRK7j20aFLfeKuDvdRx1OIaak2P5
6qUz8uaqNemRXKZn3SStusOZc3TqmglNa641mxmXcAP9dRjdJ4r9rdc54cbAIrAai8B/RiN8N3qn
X6lJlZwqy08ftYYTviBdZ2PrERUyqnkXNy4o/mkYdIdQy870aFljld0hc8W4k3GrPRbDYgo2N5VM
rfNgBc1VqupFMGZsGllo23S+iigppVsriFDeoW3qaWCZ6VRQF5TtU6AU6qMbeo21x2yVfk8oT63h
ojYPTfdQtGl6TjEXsPBMxDvCRAzcom7xgk39G+vFrr/4peF80cm6ofvDRVFQ/mF2aNNdCoI1NUv5
NR9ipItWaXiZaD5YEagnreaa4MJ4VrGD2/1YnFr05HwrDE5J2oUPBG+9FA5zPUOEVEjmjUODCuSG
fIy5fj9gg3gUOsntMEI8I26iUxyL6NSN5La3FX6jxuyBsAY9Ry2boGW9rUx9f0il3HcdLODKNeMn
H2EcWMatzbg4A8Wnk0UB4zBaQU9JJvN6BVtg6erBvSYKhXph45/51nMcjNWccZ7kH6nPRARYR/SY
5VLbN3RH7/S2kek9UtmzjOSmZQjuspbQY7u8Z3JePUMXqLuDgm3oYgTqK5FO2a9Cr7gE2uaDJan0
dY3Ks/qOfqUr9Jj0TIYInBu3I5SoTSGzazF1EfMnluhFUqoXlVr/Kkjkc4tAmf2aR29hRXmncvCL
9WO9M8Sos6IVa5NJaEdk0aVM0nqTocqkD+UyCMem/1Bn1lcnsIp9aHXPmhLc6hDBrUzyYe9bDYs2
n5epjfTRHB3nRJ+ejKMY/ChxC/4hTwH/dMbYPfa4S3p8B+9WTeETjPqjwG1Io0SzVpyTuDx84h9I
RWo064fEp2D526SgNrVsYlPYVyMw1As0pk2wUegHvadGVZ9g3nN9TXL1va2BtnZZ6BBoj7xPNiHR
yEqXXYhOR7ttmvI15OCm2JvcEVOROmTOS6opsI9lEwjS3t3y20iLaIyEeg5j0Ael45qepk+ShZyF
vrOhVa9n+ncHqdBrQwmH2YBZrW3bqdFU9MMT0VDFSWn9nwPloKfIj6ddmSNUcJd6VY7GNCeLid4N
5SurbrKzM/6ybWUYNrqOshOojFhDuJP7qp1dB1Gsv5pkZ68jrdMJkej010qof920Sq530OLGXZ12
8qAWyMLTfMiOYz9iFsiCj1Hq0WtaPrnEAdw7zQ+eer1HcxHHj25PbDPgg30Z+i9UdcYz4TYh8jzX
fkxyP7yLpRchh9Lr/Hzt4vt8CdPp3LqmTTklGV8S8JIKJrNTnSLCYJmjn0Dhs8Rw6+p98mlhYS4o
PbyZ3b6uqTm4qNkAC0iynInANUxE2PksL5/Metg3We/gL0nzq0nm/TnX6eSOSM23HWBBqL5cVCuz
Ka5akf2i1ODsK01FwaD1+pEZOacEk43VkNHg90eFYYaZ7lpth2kHuJ+qvjDHi8WEf10Wfcf8ThGg
5Y321k0seUtIlPeR3kMrHfnEG/s11rW7mZCHbGUS9occGdqqbhP/jOy73dLVpMHq19YtQVHswIHu
pH/qAia8WSN/8XVSIAyahgNJ6rs8S+ZLsdAfWOkaDywrJZYf85QRLrSF25lsjbfRzJKXKlDqF+Zv
BLcrabg3S+ZHfc4au5/a6WoOFMra0X6TuipfkdiyxLWz8ZHWjriC8dzIxI4vWDhMOpDjR2214rJs
lE7Q7MEDSf2Cv9EmOxCY1e1JZDjxXaUeaj3x5JteJGXyWDa+foLhzpgmWNZYtv4yiefWVbQ38T1t
5NUZ3OAeKlpAWtT4NlgkyqemXeBvC/ubrJv+ljnTGQes73ogb2JjNVE32OUjU9QJ4ytt4lzdNVXd
LESDk5pMXJX1hnC2MtIepJF+jV20l0Nc6m/opEJEds9tx4okJo1gV+hdfQmb/GYbnXJjwYAIKOyo
8UxxfRKB4jUl3zzQlDcypOTB6GwQinb3hZWFOGIc00+U7ILDMIiM+GA8M3U65VsXHSiFk8SwyApE
WbvVAr/aFHjncJvV95Cq+Jpm91eiy8LXST5YbZhtMf7326mRP7uyfRpL4WwGA1g0pAqvK3QTeFxA
DGSlniSZoStzVKYN1wln32tG92m4nFORCDN6+PTUk4PE7X+SR/+4+X9fioyff8sq/V9HNDUBjv7m
TJ7zof5Kc5pjpf7r/6y/ptGvogYV9Hsu0+ej/kKaCmH8Q+iOsLGpokM1Dcysf0FNhWb8A4CWiqUU
G6tmzsGyf0FNDQKbAAUBdVHBJup0Af6OZdL+YeoE0toIRyGGYfH//4ll+pMApPK2KPcSe2vrWOI1
4w9KYDuhpq6kHK55r7soaNQdGZ8GAsNygPOOQqwwhhzKTeRsqsh00KtBBxFtVO4jXz6j+81eMjX9
HmTFuRsIMfH1/BpZISU8dAZUj1C9KJ5vjB8R3pt9yKXkOLjGAfnJa+84wy2Px+HmztXn376Iv47Y
30mn5mxC/jyQP7N05/2tupqNQVkFemr9AcWBuFYmbii7a4BQYM64W2ut8X0yyIQiziA/F7YdbgTw
+H2OfnotZeOc634Q1zI0frbhVJ7cobsVrMAumkjzgy6Vdgef0rrUSblV+1o+kOptrF1Aogcxz/1r
x08vvuP/INM9YvWcPzEWixc7w9citAaAYFwSa+Xk7Z520C9qtz06a0ebEQRbJUfPE6DyO+myj08g
PuR6sBubekVCROaAPpj664OvKM5muVDLwXVWaEnDU7g1oSWzTnaUZ2sqda4nY4fdqo7+wz61/jBe
zwcLHBJrBpKYcFD+xFgYkR1iyx7bazCN7a7Ds7ZzO0NS2bSDly5QGWMpNSuTwZuNlGhPxe2jLfof
jhE0e4IdNTTOJZPuRL11HQuotmhpG1lUFat4Xw+1+UzGUPIkUNSwo7VX1mj4K33znfY18pDUQtlR
dvkpGNRtYDgT2fPxhIZf7Zku1GTJWPHzkGIbRB0dUKEJS0HFgt69MYAmqLimsqhyxUopnPRG83Gj
yq6NN5hkSGvRevGi2+xLd3pwcAfeqW+gCETX38LLvySiuI2d9OyS0BUSNdpDqJkEDzi0Gllo3rX2
WpmyOut6+ozQtif/6b833RwlNY50Dv79Mf4nH4bvwzZ01eYotziHoVr8K27DZirSU75orrn5LQmm
4uQkNQimLiYtI0QDHPsaKxRWr5ehM6JZ8bu1/HxbaeGJ1cRcVjOvsjXUc9TmWz1kUdxuXAiP93//
Pmc//u+nIogGWzg24dmMMWzmw+o3gI6pDgFMkCC/qprSeHFiXnIrM7cmNqIN7UP3P7zcQjH+8/Vc
ICu2AewDhewfp37J8T9VdVhcNzTbwpsiflYtekyFKN2tqIVxHVv6CJE+uc8VJxSi5Aa+F1YOVyX7
Qxrqk/2kj8xDWl3NjkjZGc7sbzEUrLSNlHsRpviSIMbsC5+Yp8Yd7Usx0dQpNcCI+POt/wA6Xcaq
f/1AnGuogQzdsKz5avKvO9BmhR5iOcISbugfNpTpE1Zx5jCOqBmuAvhe4PG3zAy62aqqnHVGolM9
wTLFRvAUoUfbdIAHWlyxCHkYDZtSPCybxEAvQcHgiCgShZqYaCeqE/Ed5EmsG5pLmqwZ2QWfzs6n
ftfjmYn9ikAuhzi7KAOlPs1QdTWq8GvUdnpVbTp1VPntN5c+HC0VbxR+eBXxjBltUwcffsskfmoY
ArDwBjTOV76ZEBjbp3gZXGjHQhs8Ac9yrTDdbRvqyUqtEozEBfVTfew4PquXMZkOATnlJ7/I+1Vp
tPn13x+3f+K76C4CK+byCEMcL5m9cFt+O3BVlvq5afrKZXTWLQLulVDM/tEx63eWNwy8XQwhrXb6
jRaOPxK67T/1TGxQhfdfq8QWEKUN60ZStnpMevr7rWb7T/Go0GqY79s160FXxh/Mi69Goh8HzYo/
4sIhVRN9/i0Jx/GhStHZ12bKSJRbBgpJ31655ZNR4XVN0eZjNmSVplXjQ1xSLJ+SSW4gWSnHIBfP
vZYYO+SaxgGwwMz2VvODYuL1yg2UP8SLbhUlJ7ZjiqqtYeXpNTBpG/r1ly4ZMFoCnL4b9iOt9eHN
acz2oor/wHEhamI+dP/l0NYNnREBNCQLIq4qM3fjt11s1U6k1hTXLy1pVusKjRXOGClOajOQxxRE
Yp9OlnNY/rFsBsf3lbUy36dWcGru/n6M8JXv5VTWv/3pt7uwWBDVannyv5+tazJcieT3bj6fd/m3
n8a8xG/3nCzKzERHGxgFXH21PBxLX3ZU8IP89sDlH58vubzBEATlDrbX/fNv+M94B3+/+OgmfBnk
8KpHVCeb//Ez/X3vv55X/MgCZ/Q+38O8F5bffnuz8y78fE/Lfz5fVJbZLRYbimVyT69fPRXz3ZY7
sL6Fmrv8uvxn2YzL7l9+pXq5SSrq6XYAaAv5nN8EZ0X3T5HAnWYi8mzkpRMMfZ2LRC1WyLRixcri
knnsvTOnXxhUk93Yvo5K/6sr6JjLRAdMM/1Sh9badMjq2yQEKkQLJkyGb/ikUZyDO0OawOp3GE4S
19SrDwcpbrQ5PINc9KnO37SI6Wphgj+QoG9qEexlnp244JcrKdIZLqBsdcA8q9CHHVJSvl4FFdOE
xNeumtYX63F47Okp0+ODd5RSrOktuen9Wf7e+oDoUXUFjpHutFnY7KjDc5/P/JaO54gczK1qTCha
QPKgMunbLPIM+oVNr1lvDRp3K/pRxd21m9fNka4c+dpI8rDqB9FpNxm4Izo9dB9qm5doDFqkbVLZ
Z5wGGwrl0R7d4VOoA60I0Lhx+n4Y6YeT1cXGHMtyFXXO2tQbY08AWLmO59y5wiVoitwvngyjCTq0
VZIAYEoqa9tERI67hnifZp2yo3uJbl+DoAmpJdHlSotxC1RTHmqr3jZ5rZ3NKgCJWSTviY8vtUHi
LtLhR2xCnjFq5DaW9hQHBNRUaB0mN3uaAoMd3JT7ym2AtXeekvsvxKWhyByidaEi+Jbdd5s6VJ2i
Y25FSjZTQTteNz4SDNh+AVWAlPKlmbNyGgrQikVyeGAJLH6MjNSu0hEL5Gx+s06UCC2PK/YpQW+H
1CklgtipN8Q+sh8Qek3x8D2q0qfMzpULlLTtWBj6obSHXSAUbCN21WCU5gBDftiv/faMIFtCvTYR
MwYE403rqA7aA/VJLu9hBQN83FsI9o+yimNG9Zw93U5o2oZYm3tUwYYMbmY3GUNxYr/SUClWkxbk
K4zGWYqGhJYrzqWpsNn5KM3xmx5rW9GwscJ/mLThl90nXjrcDfrxEDiwPFGaMo34KUfwfqbO4cGA
HNdFT1sV5dk21rpv0IXOqUJTV4meWq7zK2rM57xKnsF2A3tvcP6C1RD9qK0gSfqKOIF4vA9xWN36
0qCljmq8pOaO3LDetKz0JrV4DvVSW0saTVvMuVcFquS2iHG7RI2g9BC4u64yAs/1xbaL8xe9K/eq
Q+pgA8OGNHuDELUI1diI72LVGgyt8ZT+oIPmrLSy7be0j6dSDdb01ekgiO5K6SJZGb16BqsO/kJJ
EbdCqdPUemfBkBbYAFaYCAOvpwGRx/a3jgIxAxbOlya5j1JJWNmV4yHXdG/0R8QhieplgQZgm/Ra
1CgBuBUfgIyMt6EP8FdpNzqTjR1I/B2r9dZTx3LnWMF47V7sOEXEHG5VBkRCXul1TXO+WePIfmsO
8RUjvob2x8CfYjYvVcd6UEyEq+N/oVbGqTzkJZJYgcHNLV6ZbO3i2H3taePu8rQ4o1rFda9VXziG
0DLljnPQk6xamcTOAmufBBdo84visP9AtCfbEvXlzigiH7sALCNQ9A6toa2dZmIFfetZY4YKyiTP
D52qRWsNV+gmdp2ffQOplXeYb5TIPrEcIiMvgyfOno5Ma9oajnJXIJ6v6Tm8dbZBcwJ3FY0Bl7rW
HqvHZaicfk29UWWAxFJeUP9XUd6fzJxxMmVVNMVG/JjSu+60kb4NLY24RhZW03YxE73eW1ZJ3JwP
AcgHXEfWabMa2pjCfZt8JB0iMXZkQ2rWOm3foPEdhwQ0bw2wF+dFUlPJRTdtPhSVoh0HOHaruLSa
bT8NYhNaj+2kOVsdyAJaIfeEu0CuoHbhgCWOfEhVfU99Gy5HpZy6W9852ikr17bbms+Rmu4RbFR4
NJIAcDvZd1qdPed+ygx07hazLjr4eCD3wvwA+H+mPEiWaK6/mJpzRiuBjbkNj04XOuvRR7DbRNOz
VtkFH26o1lohhl2nf+UEQ3gmo9eEgRMZfKOh9K/2IbPqKaHXVfb0u4dZnp4SsOeq+WasJdkMMTdr
+jWA3J5WpBV9gdKwgpAM+9zFF6Po1ju2oyuSnm2ZTXtiC+XOtnETF8BHZWY6qyhMk12f9P7KiJT9
EAOz8eFBEBYDw0aN3GOvC2bQuv4s5gpw5KPmLzXK+mPRvkhFV5ibKNUmUyp75yL8aH2qvRQmHux4
eI47IuGK8KJ2/k+ZJz8FDRBEvcPBnICwCTG8qzkUQRHiP4mMHjZFGZpwMeSlwjW+MXpZsLaa1q2Z
v1lgHBAoQgruTFAINaum0KyOIS1Hl75R4AGZMb73ES6p0RfvmolH0lWNniK4q1zzplBxqHKPZbPc
RKgR3FQrHE6+CQlwedj8eMGO+e4EvHY3TbCfBjkcSsBP+yAJ4peoVX8tz9H040UpOvlWcT2d/Qea
17u2csPCl1NW5jly57HL0vabFSdw+cEZXYe2aM6p1P2NjvuP2G/kvPObsic0uzbX8EdNGZDo+Gm2
l1lfnGIq06vJTr8iOah/aJk4WVHTvoNsyrcOdIozZZf+oswSNleV2Qfyyd1yV3Y9YpIEVFEMRJTV
W58cQwrtj7TFEJotz9ZdYghw3zUbR3gKXPym5k7rOSGGGOio+qtfuu/mfE9VJjAl7PB9lGqzHdQg
PPeyNS9BwiWjNNzxYwrSbS+s6sdgz3JbWclnpjzoTtpkO4JVOXSdEI8qmc2r5W6q8aYbpfENaSsA
gyivb2MwKzKattr1ah3doerel3uak3GNs1B7kwEOzcimu58pTXANN4li5BvhdspHPvfsK7P+4QQk
bKuWHj+7da3stXHUDnZrKY9GpdFQnj+LEXLKqHnzbShcAxeeE96kXbieRabbrlPrlhW887LsIGgp
D1yuqrcUV8CW86A/VQnqO9PuY8AUWv21KMCzzc9aWlgrjKIwn8rETw9WYXSHXEbVU6oDRV7u4jLb
dULH/wpiADmYUIwrmPXkhClS2VbkVN6R4T0vdw0kbTFo2/eiUp1tXZpIEjnurvh7FKZq0viKq+Wv
HekotJCnHMuTPzUHJwjLA7gt9YlQ6+7zhfsO4KF0CFkJeA6zyayNFGN5Jh2aSNgRsXaoZsX33niD
x6J9xdmhEv5cq+cC/dBVozr4eYdcOaEXSr/FUSs3mHF9BCRKeMUn46x9pOHf3YL1ZS++ZejANobR
F5fR6PVLVwDyWl5iFo9wwKmWiHF+tNMFBFNz6SV9zCoe7W+IDT7fCk4lBn7ksU5bRxdRygaBrsM1
udHTs98dlnsx5TPXLa91LUCwnZc7qG7sfB2Vp+X9WH6jrjGYq9ckJWfebUwdiMPUfO066n7zZ85C
NClF4fpXmiUxDSbb3eSt6XzYfFnLPahD1KBWsurG4GmewhFpTIuG/aMZcFrMn9p0+4xkRSFuKcvp
U+va5TZkxPsSclQuzwFxCeUOqpCHwDFJ/ZiHpnlx/8WKCu7K+5havh50ds0DClfHg0OIqc1Iwy85
7eflVXwdwalWWIcoViLWBtXkdVHubjmYxvd4MPbL87SKKVaVbSWP5lhXXsA1d2dZSvzeBflxeZ5w
oJQQotp8bGice6MzVTsz5vRieoBZns+TBEi1I06Jx6kqjaOGrGsXF9Zagua5F3TLgCFA/nGwMJvq
GJ2IYdWezAqyBLzJr5w8MFB8y785IbN9NaSkYc8PULX0TF3SfE01DCeqxcLGD7X+QzSn5YEaCtBt
S13D43qebnU1bHaWk78u/ywLhw7zWFpXEjrb61Ca2eezxsn01PeqfInrxjrS3ze2BXjTr1bP5MYK
wFzW2U6qYXGcs5pfNQp8y9tXrRbOKoL7C8au4SbSyFwtb7Prho8WG/GzbHQdKCNhCsvf85CwBcLV
v5Qjcrgpj9tDP5jafbKNw/IWC30MNgAQxRkDsP5gBsQJL4+0Eidirpc6j1FsaYg/GKs//4FsQEtl
+O4MrdjDWJv2qmsl72pkbJan7IZw3DhTJE6KWgOrG8kXcy0WaQq21IcyFy1+2Uo8lE2kn6e2V8hw
5bMPZXikzDPdi9xkfSYQNceDO31Bzr0ScpweaHPIlWX4yXYoa82LYiN7JgXny+e7mpXNPoqmmxqZ
BnI1+gLLPxryLpLAzl+7yUKG5xJ6qyEp+Nqqq+XdSgSs26qJTEyCtMYx3FIj1oqnz72D43+Nkr9h
LPftqxk24eez1kK+9hRGn2kap96gp4jX5w+RKieNC/2HE1Ryp+s5h8xQWK9OHbE85f+KUMR6OcQk
LqvbctiNDktDLd6rWvh96Lh0w1DDAGNoNVAS8d76EASLMpWrVsLlIrX4QxGI5nFdVLgfCNQTud7N
Mn8b1Yll7oA50x/tOq6q8slVzeIY2zo+QZXFqjDEHrkaEeWuJCEBIMQtbqcnhMjGpcBLrDpIhXNW
sFxivlkIKh+0yJi2em+ZcEV6Y+MO1kiumfJhOyXtGSx0rOyc4rVw3GMU93gk/EqfZeeHOmcNCG3T
vtg6q+rAIC8INtKWSKXuWUmND8oYB5yS5l1qYbDWCGE6YOLQYFtyjjZmOWzDrpYeeTu4SiuIR8sm
yMixtaknzV9a7pEhB7pj+XUwSbSVnXaqBxLMncjPvL///uf9ljsvG11kufd5UxK/FuRApOdnXp5g
+fvU1bzG8uvff2QYxy1M0vFKGjGx4s0cP550AfCCEiet0sxBZM144bmIJraUdNsl+T23DeovESsg
RP7TvnDaexS+Z3S4mBBnKcKCrvQaaZReNW8wCDHXLUFMj3nSe8JvoAm20ZyaSKaFMwE1ZRftUusr
BsoRw4TAygDuYzUZRUneRSq5CAzx1uno8kuM+/MdujFpvWROiF8i4ZffEkB/I07RQXtGFr42gT94
rQpXT+EDQUsovGUzuuR9m264ohuj7dy+3YYgfrdR1b1HTVCcSClOZkpuY6O7NsyKYHX9jG2/2S+7
h7OsAX/Wo8ZLan9lKSwY4qp7XT4c1dHSyzDUqyUjR19MXmt8S/DLnAhj8Xe5Hb2KDgFr07Qvagzh
oUl4QNvX7CuhQo+LW3GOBMnVy9+W/+bNbBHXy00ox2R2qaxDNBqrHCs1E4WgbHV4EHxvoR5jKytZ
xRVpxicmQivgS0M0X780CX/WG+UhzPxuC2LnasTRBqDPXbFdfQtQpPEcRzYeUeuNVwRceIsc0AQ6
Wd/zkzDZUL2Cjzq/zuezmzWBscvtLBLAzgeTSDejPQo/PjS0DA/oLXKioBM+rKrCGaFrvbFMSg5x
BH/VnGyI8kQk4NeuH6WRy70a0kiNZYpOvLHPFshCvIeJ7a/oQtMQKV1lN9X9PTKinV1UzqEIXNdj
sWgg3fNCNa494aq1V3cDRUhwhWvTGQR+f9p6ZQnzjXCbETuobnnK4H/vm+ZHTM4MUBmM422lXw2c
R/u6sG7phNRFG/r7JzVpPiMXUhLpf+Qi04OgxK/04KhCo8McSJ5cXuv3KXKti5+e4fHYD0pRhadJ
S5kfxqVzlDz00vQdYUaNa+zqirTOODaNLSaKeBOJSO59uz400sLS7pNypHXJCJyNsGQdvQ6GzCk+
BlN3b01y1NpYT09AHMunaSQAJxoD62Jahb6LdaAlo8TiQRPS3vmFr3udFLrnD+3KHYeZ9OyzNObS
sHZHRd+jJshvDtbHvKJAHCTMrEvQiur4Ehi9/5AULkypNC3AoqTTk5JTZeR1Sq+W1GyTMI48hNk2
9ZVqQrAo0LFnqeaFhnsZ29LewRpmOLFNtFiyKtJ9oyenmCWyt2yyQX9wG1WwnNXOzjyAhTHD3d+b
ZIZO9QhU+TjQUZPoVXUdMDNI4T2lkHcrBPCWDDQbKIjYatV4qsIpb3cfppMIsKDaQ6gTu2w3kBoy
Jz6EOgudbcXMn/O6A7oVJuwgTdT7Xi/OWTtquHX+e1NYaASmGqMaidvffCTR8DbHfB1azuf77xvO
gKEDWCpLyEmo86S3bCg5QRux7xBVhuNCnWrb+BYhZt/9T5SqDqAIXQXzPimcgOkwjCkKNU7DaN4g
7lS2qj28Bwk9cao1KO0BfuC9RWkFsIByMMhgMLjzcT5T/BkSFXfsPFPR120wqcfeScaTiYYriQsX
dITP5MjmMgrxWH5ulpsqGhZM9/N/VMrnVtEXx37+JMsm0xVz4+fYnoZ/cuPKoEu3aFrTFSJEKEtT
cS069QV8CLg1n7ewbBzV/us3/5+/8WSkFoJl2CRxizvTEr23/GYMWFz+vrn8ppb2Jout8hDAZPaW
DTJoritV9hoYWrwLhVt7yyarGMd8ZmyfN5e/OQlurDgMjLWC7tzz9Y6LQZw1qxC17Yrh4FUG1kQL
VB9XzvzQRGMoCfWpWJtZNawVwx6OEzwqe0YXCtdJS5SFgPLoulEadRjbNbWnDE0LVNtNfXE3uolC
jaE++i2JP1ANilMvgDS2I+NFMPdglbZF7lDPjVL21bKxmK0jq4+yz10iswRfUOpSpZyPiuWTJDXn
kM9yXVUOWNYkQIPkqypNWEodANYR+t4CWluGLcnZuSmoGdII8R8or8kVXY90G4T94JEIMngIXXy6
AX1OCI+retiEg2OCTJElEoN2ZnOqaTnC/s/brpwN/jI9aqAUwI5AwTAyMDeVW3qyzrepDmGcWkHr
tVLTU/TOIKpDX76kcx74OJ8ry3Cw/PbH3wKLA9FtCSjQOC5kC7C8RG1wiacsBrRSQ94vkvxMr9CF
2YOZSglB60E3HfZ2prZ0d1mMaYXxkuRJtVOH2LkNlraTLHO/0oPJNhmBqxSmW0KYCHk49pVyruhJ
X+QQzVSEgL/rwcGypwRSls0hVDW7aAgr8MbaJaLF+pKhSj05nZ5ukufQdIenvAFbmqMxKHTs8bFL
Q1AP6S3hwFJXuNaa/Tgzi/uqxJDdKphMSMSmQOha1WxvoE0zy9gbZATYr9HGJ1b4kPVJBgpTy0i5
yQJKyiDTQJSYVxQv/aNGhXc7OAR6dmnfP9qmyTJKqP4htMadNin5Q1bnVIktxO8OmcyaS+umhslv
U3x5F66BGaqaR+sYk4qZdMlZoBPDUwlTwtLS5GyXAT740NFm4Kf7knbxDyAd5WW5RS2eKWDBoJLG
brJuXNN4GwC5jIotPsgks7YIlVFfaFn0NhjVdvm7XXZ0EbRQHC09qe91Vu+LIjaf3L74Uo+BtnET
nZpS1VoHbUQAo00m/i6zfiOMURzLSABwD/LmrcDusRmCnKbQ/F+U/njjU/BvpZvvmiwAM5MKuBYq
/mqIrmP9ZltwLR3X/VaR6MvsCeJCViR7VW1DSjm7KEOd3V4T7Ci3ZaM3kGo1prDHuEpQSpSF+NoC
z6FoYL4E0pcsDJh4YAwdH9ByU/9171WrOHeCHKIDnvELjRS5VYpQewjm33ClZtswGgpIBDmnjtkm
XpMY42OY1sqaxNRxDRYB/yFOJ3Z1A/00jcdVR+LEjPT0PXtiBErlWGN0MrVDk6c/sxolvMQffXe7
hN5G1FBsMyZlo+mIzggA6XbMG+Dmz8ztLnh2k+4QlLp6H5zIa4aEFGsrqBAVQ7nPhw5wpflMPVm9
No1i8ibAccXCGtDIQUwZcA9ewhQmGvw/f5UCaBhWbts81lUmT2Qi+j/1BBxw0yAl2oJ0IUmlKu81
DQ4ZFOnNmGJEX4N+RR79RGdKe4lCvX2xQGHaMSzmsY2P9SCbG7ywZ8seM0zTbX5ezvTIcvQTGBR7
pNU18hi+NS51+VOap/Kia/VluSVsRHuKWtG5sauVogfhWveheR3A+Btv9pDu66nIvvUudTa/i4Nr
lw5fqqEcz7RFqX2bun0kdUh7NOfN1E1nHKzuKQN0xorFZvyrOMjcOG0f0D6tJdIKwCt1v4l8a3yE
Yloeu5ktR5bMxi8Qi0DAyU6az9zT73L9XaNYuSKOAXCTCL85uLgVABr0teUXdFfWZmga0/PdoHhx
cayYVuV8BHMpgVJleaZBBP0lc61dmZgqrY9x/O6k1taZwumLSz7oNkrDbBM48BRKtWh2ijG2z21W
MYJWU/R9CCIwF7b1U4mrIdkpXR/smZ45XgE1iIEs/IIAEkq6E+Jikar7+P/YO4/tuLFty/5L9XEL
3jSqE4bhGDQiKYrqYEgpJbz3+Po392FmUlfv1qhR/dfBACIQHgGcs/dacw0LHldnflXGpMbRcYNG
XAjMWDdfnLD5a1PdS4eTJqnDULHqwubJnTk5z4v9BWH8eiAGDcmKbDbt/GVsDRR35vRn58BDHwHN
RWOQA+dKkL+lAQNcmwqw4xbZPVXLYuu2Eb3SZKFuQnlXd/+AMM+YOE9j0k1oBNAlWY6R7nufgDBJ
G6ZqNra1Ts8EbjqR/afej98rmsmvZbmMO8Q7xX0eMUoCaKxtijahj7Nk6ZcpaW/QJqYvdjK/6VmF
mRIA/TezA0nim81PbF20ZkJIO2t1pPgDorXLQNTUQPQRzFAidQglg0DWnRfPdZ/DldSklBHBQfMg
gEUe1n5rHidCNIy3PIlWUIEdXp7V2xluWn+uObMXqf0yuu70VPCfLy38B4kWQVFffOPEQYRU3vGr
fatnxW7oBmJFbNe51GP/VDX5s9FY/T611q+5WWHk903mNV2ffOq0zti1w6gdIQ6MrzzmS9ZCyuxJ
8bxvaRVvQeCjY++pby0BZOTItv3XVVhXtsRnWu4Xiw5/UZ7mRjfuIQkc8ijWbxobZEgMU8yilARr
BP6M4072sRyJ1uT6WsHty5x9bFKXscK8u6crzIRxNOetDcF7X5Wm99QuwK27qnRJQrbo6TmVd+6x
f5yoHq3A0TATgy17i6M0A5OufY8NjR5dOjN3jRZtt3BG/qObf+BYpAc7WfXV0uwKyvhowOEbPs+a
GW78qnBu06H72rYGMT+YP8+h1Dddv3W++W9zVUeHrneM5wnvPr7lwvhUcvHccDbNGfmW1su6et/S
2iCZuyKqz3XNPWTl6ESqXbntUkzp3Uphzq+a/gT3z9+kuIdOUe+DH9YIrzD1aLlFKkNdIak8LLx6
dbWHAGiHjaMWkfaefnH9qW4hgPh9ZW7/+gV7M9+RVvDsFt2884Os+9YlKbQIminORCqIX8m3oltP
TZZYJz3LYXmH9HHBQ+ys0Zk/xeus3Rn9eFBbjgutg2tKd+3KHgnICsiJ5tbO8RLrR7ZWP1rHsG8K
fv09kbZYuTvv24QkFtAZQzEAbcDd+55GRtOsL92M8MLwE/stGF9KQtpv3ckHIBl22pXk8wKISidS
Iv3S4Ub9a9FWB6h0P+lkPExpiLBQsxhaJOt80arlNo+N9CXRFu+iIZ/bxGUa3C/ZENzzryRkozfg
3KHZ+jk7ub4Fi7geaVOlT3lxatvOP7eL650jXXvqrIijsOuokLrmeleV2bV0mIp1M1nbEMFi/EX5
emPGjblRk+muGPpLmJunaeqCp9zQEMAkycNQIHvAwEIM2yYi/fAun5hWEYaqXdE/adcmZIDVTPt0
eilAel0pXvgEvXlgTYjF+NzG8aEIFiFNGKS9TXZNNmtX7ZOSx/ZOE5x5updMxxbJpOqzOUfWJpzK
PXFT9Zt0Hr8lcVPu7HRy97D2GaEVNBD4NPnVridAG9QXztq09DiByj+o8OKXScxH0lT8m4zy2K6G
RHkYfFjzzgS9pne7c2k3MO11aulREW+xTxl3YwfT00ya+TFbnO96XbgyhZ8ekdgXF5uhPel/RgLB
vzv0WGv45OFLBByLi3Ye/xHKiFKbjy5mCNy79rbyH4H8eMSAj+N3wdG5GKz21Ity5EEGyVCj9O9D
baeb6/CihcQjd1XCpS6korRW0dbi/HcTE/N+63TWk+3RZXFJXr43sV3vJkTYxyiYQ7h90ZYWfvet
mGgCDW3xJzUaumqGV9xOPqMl000+NbAjd7mdVkcHss0W0xgKANfJL3ZRLYBucPZpel4dO98w+O4H
5GKrNq0Q/WfraMf2rvYq4NSlTomFen3ZE/ZIMTf4rnOx0OMIwJ+X3rdeB7J2dIP7xLT6Q+3F42Wp
kgizHIRTo6Kfag70stzxraiaiOZtkQMoIuUh6LmGJdEXJ/Im3nCI6lvbVUbdXTH27XMdx8mmscby
wSRuaMtboP9kMBXiY/OmrBdIsT36huixTjPAMQhwMR1x+iqaVP/EH7idN1lPZ9S2mfjZ7a2Sihcl
YGENoMHOXUeM+0EM8bjWCW2xemRRg9lerKZvL7itXpyqXU4RAvwDIw5CpMFn7/Uyb7eQgttL68/t
hbnyneaiyQr76WVu82uTDdaJsQnhZLZJmS+NrQvDLK5u3VvcN+nDPDjgsjLtmsdmdudncJy1xY6v
VL4ANuR6DHsxP9hF312MJDwZeqE9hES3beaRv3JONey1zehRlsPnPrqBPlHc9b6V32nNapx6J35Q
N0HPRE5bmFuzzpe72syeo0T3nke9N5CXBq9j0rqPSfM6zoeZ0smnNKkoALuNeRjnqtvXdrb3K+ok
nnHs44o/TL3uRqsl/0RjqFM4B5N2xVfLpeObVs5Xxx2aT2nN2b4rCvc77ritVUXRU7Z45tbqsdFE
ydd0GIObxnHLYx/182uPLikt52BbFDYOfs3unjKHA5b2x9EPog5XvRNR+ivAQ9lh+cS3QVGq7eML
SphNtHzvoUMXuvUVODgc0zkMjySkzeckyW4XDP/3Vet7W8Yy7bceWfGoZyUSO8+8DDHGx2Dkm0iX
YX7FeAIHHD0FDSZvfmXMIulc7afBJuMZz/0jc4iS4KE2IF3KbY8OBQypHURXtUgI+ZH4mXEXROBe
7N57VgsS93YLNJ0pKebXqUAM1aRRekisGG+LG2DB0fRzGBORASlhhrOGAsaAWHzM+1g/Z+Fk7oqi
q79SqXrorfCL5kCt8LqRoRWngnRg+uoPfn5XfjUXTnfpECXIqQgOgztK6nmck/eWEwGwFEHKL7tk
z/1KoyZgJjA22oarlHEX1lpBxd5mrp4Uz1qQVRedam0aId3umdAEoAUxPpLG4tdtfTE1LMmkeKIh
n2zr1CPaK3vDuC4d08wq9xrGJmLuZ3bKMcm8bZ7yx0ECgbCg30buDLFgqBCZFTScIYlSd0Ob3dcA
UGAFjkHHHy3DyWsDJLl6Pj0qipjBJ3A12yCPvnYSKzZUXg09sgaFqFXh53Umh+gzk/wSd0te3iMw
2Y+eOd3iMdWr6D6Km+zFIZNwNPTpCoCEbmDRGfdtZHunxi+/GG1s3KNjuZQ9KF9rcMsXD8ZSOTcp
DZkm2ifLDGnMT5Pv83Lu0wME9vC5mZbpGZ8v05DsBy2s/qoBtn5kBlzQ3wvC3RxqlBeAemD2SZur
N9F4hSON39+BPIVRw9uWnQfkugITwskjP/bEJzDAYOF2GcUxi9iSRC9unaxNj4yBUEXPM+WzCjaS
N+nOc9z39wCKCpBrvoX4C0FKGz3V1gqfY8iqt7KOaOB4zk+LNrtbBgQ9Ww6jeCc4NKWfngunMq6U
qfRrQavlihyvP0+tRrJdsy8pS73BbV/2DfxNqLfha09N+EgHj3If03dqzg9Ji40Jy/xz2JvDo6XB
vC4AhJuMQwu91b8NGvw+oiyMy2DoiNvomp4cH+czlUqgIb6V3CSLRvk/c8zPpotcYF68/GkqDEr1
fvcDPOGLVyPTGYdkZfoKhY2mtn1DXa81zJDUydEH1F9fY4U4X53zjME0XdrlSDA5XhiKHoze9Mi6
McXLP496xJyge3W7yr5XN0HM8vdlNQJkrytqhlw180QP91xW8S3X8GZHZJa3i+n8YVPS2sKSfC2a
dT6HQzM9JPDjHwynhsmGBZDOzYCIiG5y6vjo/mc9/8yM7w6rEnC0ZMiO9GO8TY/w8kj33aLyEZFs
aDb3HhKI3jej64Rd61NPPQNHo/biDf3N2jn2DdY0otM0CwbOkFwQONefADPFNyV2fYKAAWgEOU2R
heIk5mb76BtxcMDbaO60vHoxV7Cz0Vo8NDhT9sTpcI71jRc3SZojoWYMGIwKLcNSH+mKIUZsE0gk
4Rpdczv4a5EEbXDGzV0QC1TW38gLcC9qoXVAABN8gZRcAgKZe50yQtU8IfY3Hr0B6iV8pHxTR7kL
hox5KAKIhFH77NuPpIjFbts/prJoAC9oNgokr3F3PV3VnWFc4knP3owSaSNMwnHvLisxmYxWKHVb
pMFzrkFzg1neKtLySC/a2Oc+jMh2rs37pAVVgNuvP44aZcNl0qZDt8zwnKmkYuAp/XM5xf6NkTRP
g+v5F0ra/iWI4nTXEXoAf6MqYDN11W2iletTlz7jms6hzST+YSym9hlpCBP5rje3oMJ+FC4yE3uJ
1x2cg/rs5Ig1XL8rjqjUzwGs3ken/Eb6TnRdRiUGXYb7KeGPGeov1jj01zBDepU1pnbSjOjTsmre
3VwN7vPS839PMIq9z6tJelu3dKSpUaOB69uvQTOub4BMOIJDK71RmwhEbt1qRSNOiWCjV2V8NmfD
vq8tyIW2sdrb0qm/WF1vPUzTj2kyhoe1I/FrhD9NLoPpXJlL3sDfrrBTLSQi5kGz81GXODYhFynx
mjfZpOuQe4YH/mh08k193IUDelG3Db2DIYdqTMyRiSfiPI1Ntw9HaWAnoX2Z1WK+o+rTnHtaq9Um
Rs5zRG97djNTvyumpN+1U/m5MKdmi9DYenOb9VislvtIkpmPSOpUVZb7wyZJdzMP6fxp8ppbRgfB
cUp05LZVlr7QDgzuEpGT+1Z7BpUPQN0ObOgmpCwAiqPSGp+B9JLECi81TNFCWvUgoZ30+M3yR9JE
THmS7i5PJ3vDcTGeDAoqZw+ch2WbwSd00yBAshgGsWwi9iKhAWvuw+obt6Dq0KyNrbXNYJxdLE2/
omau9lRK3e245Pq1grlzzQFlbYqUS6JhRd3TPLwVmpl8Mr2ue6oYImuR+Va6uv6SuHwVkVb+taZu
00awGmsBV63XkE9iunqy8uBKGWV8A+6Y3dTLiLDJaIHAQioD9sYpAwL/DWbUgRZitHylMPoEL3R+
ShoyDkYy3bemi2B5mIr23unMZJMS5LBdu9F5gQOIrLxy+y98JBpjSVp9G3r/pY2ix4S/+iF2VuqL
4J+GFfsJbRam7X3orgTEz/53ccmaqYdCO47yU66jedJLxDtU48Jnu0M7bYKG8+J8vrMEJhsnnTgH
qvyEybY9m7oRnrOb3LLJjc3Hcuf3Q/itd1K08bX7BXi1d1P17o/Jo/JrDDnKFxMBVpPr2idKyPVW
X8vsDeHia0Rz8lKuPMXEbPzk9sgTqkCLHjl/IrfPsPHlyI2oUdIqyInCeVILjTTqTbQG3tmcima3
esEKkclLbtUiGWhwNDFwP6ngxugsDY1UwnoYfpqcIk9NREINXLNMm4djSv2Vfvro70OXNrOlafuK
ThvyagMXZNKkqNkNAnF6cVuFBU3dsR/pZ2UaEzybwjaApIOeEvsW25pzEFwjIC292WYtbbwmDpgC
0Zk8+t/xoIFlosAFScwvDrQDuj2nNKC/DgVlkCSOlIcbezLfM7b/h7jwvNSAE779KJJyx6iwTf7o
f2UniEMYBMH/ViwK2BT/Dblw93P89uPbf3jIL7wF3bJwqRu2Z7t6gCf6H96C/m+ABQZILuY7x9d1
5RHuqqGP/8//spx/6brjcqtvmwjkSJf/+908vDsX39EYH+SMXzkEhiOEh3+zOLrYnz3XNAPLClzT
c8Qe/YvFERAdM8+2tq6xAMJGGOJeC3srop2/iZi/bBPEH9u00Dd1/I3MAi7KWezcto0YDsz2JSTC
DaE8GFM4oJL/0O7RS9VaW93Qz0ZR35JiWJmE7WjG/M2IR9qkU7eHaGBsJ84Lq95Vp1FbIVEZJdYi
76Ut4DoFKXlzgQHDsaucg0EFLIu667i4SFMdj9xXGo3lSpdqo6/nzorRV6X9kzXMzW3r2M++FRmH
ZggxwbRYevRp9MSWdNJ7pmUGMucbVBQdU+z22bGGzy0s+lcrmEjJnO8Css1PwTC11Bknwgm0tDr7
dnMfe9RbCR7P92Cj/oBiFO3DEB9OMnkG10j7DO6peND8gt55TN6eOfiXwWXoo6f5I6OfTZ8V7a40
9dfBQyhprJfAyY9VGNVvVdU9JPpyXes43nFFJYS4nNDHo5vD6yVC+BXm1Rsc4GHDIdHtGyBuxDoa
n4IIw4p6hBuRfMCQaN2afgk3zRmoyqCV2HodldR+dvNtm6LJCbMHZ4WQ0TNT2lsMtxPyhHITBDJB
tR0hNqSVtyTXbeO+q/G4ljcrokiMoj9cDWNER7Zfjo7gMmWImRHKYYJbl865n3TaYyV9jQZVL3F5
884Opj9Rlb3NKAuOwLv3EcHl5BDSURpmkjFSom4xlsQbxCJQGEP7BoMUlqOSxq7nZZSQwU7GEGO2
ORVljHq9t7H7m7LL9gD2QS4MZIwkHjIdq6enkK70hkYNlSqpy1draRHRtcEVRpa+0byMmlMUIIkE
ovwQibQ5z8aW0SBzW8aazz3xZLlh0QCBgJpPI/8Dfxmw5JSAmQET5Q81NJvQqfpb78k3s4ixnzRw
hj+ddgyvjVF9LxMbhqVejjcmFJ8NPNXpHNZck+wuwKopWbRZeFn1oKJiulBliJj8jKN1Z6FDUPxx
qouAdybrNSOVJIm8Y9I6Gd1HKUiS7AHrljlAaAMDhSCCjyZ6Cdxp3AYNiVdBrzOTLfQ7khq6Q9yZ
xT405vHa8itOyQDlJzHhBSGd3rmNlR91Kz+5E722kHDGB971kZY9//kpd/BtRzhZs/K1Shg6+VVF
K8B6pos2vDVDSZuhfNG5jO8qgpoA183djjI3/Z/o0hpafVri1ruZkhAnEtkbn5mLkC8atdo3zUJj
PzEYyXWUq7XBOcRHZE8k6CmDJXHHPGo6hIyOb/ykeDXRbFwL0yeZR1kMvNSBmR1bd37h38a2WRzl
dFU2kOrafRSt2pueG9de94efzVBXt54e3q5+xXA2zZ1NjMD+ggKh3S6Is3c6ifFXsC/6Af/tmwlq
/hI1ybyfZklV78h0Dn2o4e5CrPRKh/VeCrKIJijaJbWdX62caKwBQjX+3G7cOYzS9k7Xmbt4rIZ9
4xJWEbalt9dG4up1wI6HdqRyQBJntPXC8HPf2+nzUFRbxH0MGtHsbjO8sVgpNQIAuxUxF5YJi28C
bwmOWpBXVVrcxrnjvi/yNKX0H54g7PF34yfXXIOG7UTdILDmn+hhnSc4IzZqoh4o6DJeBsLqHadH
fKm7XxettrGwFhfO/Tjy7JAWpxFoOyWOVAtLZJJD3E0onmRVbau10nKRFYWioHy/HywsWiPZVvd/
bL7vqW702oBnUnf9sqrumtEH3HSzgZKDp1C7qNt/e8aBYKSzlZkvdC59JFGDMVcwl5m4beIasdT7
qlaxqrbVmtpJLT4ek3kcERt1N6HxPPzjro/HfNymHq3u8PLc3oSDQ0fRy7GLqRv/8zvQ1PtSO7y/
nHqWX1bfH6Ze5X3VCtILf/ecgjWf4PenVtvqOf7jZ31/it8+p3rM3IZIWTyCOz+e92M/8kmeFgfx
0i+fQj3s/QOqHT9e+uM7+X13teMvn0495pd3+vGK74/85enVk5JMSTLcxzus69Ek/BSrcmtqfNPq
8Wphu01HBpn8yr+8CXXXxxutA/tU50SacAp8i5yR0DV5wPteM3ZwgqM3RY+Swc16skZaU9DOxIlt
qWvbSBKS4QbpxGOhGdXZWxB2ppBsVvC8PoeLuvXjrp6QzQMNjvNvt6tNRx6snuHj3vdn6WAgge37
eMYwbjZpjQpyxvx1mfR9KjJfzPRIqNWq1pD9/b4N046jHurD7pcbyzAbT1n1+r6LukM9LowX42bW
p/swI2vyMtAJANMdgCYvMWlAq82oGQVYzlBn49Nrzmqttf36bA1Wh8orT3dmgQJ9vUuCUDDV/N/V
X7RWp4IaZAGQYr7f6tIGK5erjN+MMXB5wkCy7brxp9f95ExOpnG5fM2hMKBQ9qzyvMpiqca/FtR7
kM/9h82P/dTD+DWQ5I74VQHfA7SrL6hLvJNdU8HW5+9ljFOTxmnBTHZFrGlb01tYuE9VyGU+cTtx
lnLucEUl34+8pNps5n5ru315XKaDxRDn7OeDewYR5p4DD+12SGbXdoii6awWnazRRokQwBdjdLSr
iC+G9KNAqUplTW3W/WocRp9whNmNL2oxVegdo4WreTUaWrXhClxeutyF4yA/qZ0TFawW3goxaQq9
o4qOnSVoVi2GRPuzNkDw1VVdVURqWcnBnd2HdgL9uliriVIN1++M4cPNab3liAo0Zy1PFAiZL5ai
SB1cCkDjymCzJ8pxh2/ROlOyt85aRMphMaWkIImgOG0Js9Ang+iAsXkzahhjjEi4nPG9UZ0pDHs5
xRAozb2VITx0mz7cTrEbnnRr70hRL9BiAxvLxbOnmrGxz9BPyaJFKqnWsKrsWpKzj7HcPpsjU3Pq
+8C3OKaKaDC5Yml/rQVuLKBw5zrW1nhWvwFHdtMTWUeWKQMAMlPl+1cq36lHXAJqgZ5pddY9jBqe
knuGuXWk+TAdiC/7S675LtyeRLn5LtpcS4YGDPMGCSg25RdxmtAvKPO2EBgSBB29eE6CYi5+WURL
7C9bq7DvJq00iDCwA755OaAhxJL0q5vLCJILN7scex8HoFr77bYF9xBBVOg1fTkbBpSkGDPegEbm
uLZGzCamfKRftl0vhhgNtBjsmJxcftOgKiGq+shBjVarWCdaGXJMqY+nDrhixZ1KAo38DnKPH57s
2NNPyg2gPrBa+1io2/pMM/eTb30J/xG2M38sUf6aMAo+1O4zoSqbse8aisAcPeoQUmsfC/UdqE2u
JgxXU+qSon9WIujo3zXRapNy29sURTn+S/2hTyZn3foOZ673VYvku83oO0g3EyqSZqtxQKujWha/
bVYdEhErCg89Fl9OZtOvi0XU9uq2iEDJA4fF2Z8sCVCYzJ+9vhDhIKJgtaDxUKN1EJ1V05ACY9NZ
hRYFnM3ef5grfjNcfGz2eXnuzNY4hY7tHgbHRegILYOGJNE9kwf3d3DNzVwTG5ZOqPbQW4oCl2ue
+kA2f2m6Px2wLNgGpRLMGxF6G1MDt5Eb7Xymr3CTEuYAnOHeD8l8NkfPPScLCPN1MUHqxKSoz1Z6
GyXp84R/CdVMncMngy+hPsAA92KFjMIJ3TfJSRCzyPtfQUOxW454GNeu301NFF0GbyZbZ9GO6ujo
rSK7meP8OfM59b//0rL2cTB41P/P9lM5E5rYSvD9LAFNsFGRYVrnoC2diycLOps3WtNnW6fq2nOv
rmrBlJDetS3FLeOKbybR45sxHj4T8qLdEBBPG4iu2KYZYww3puHcJuLBWcWNQxQJPeeufmwyyKqI
1zT+5+LeER/PIo6eVrw9Gl19QC4V9BUg7DiEySyqiVNJzYEJAQFSmZwsyPQlNTjU8ZmpbYPYM0TZ
XGqBdofnUvxGtuE3QnLqzroMsMGjt2fPtFTyzGcLRXuJdSkv0NF7XQB3v+W/hL1pcg8W017a5vLs
dsXNeRb6O/U600oBsNFvJXsyEudUgYXK6HtGOi7hQ+KuauU634kLKxbvVYIJq1Z2LHWbuhdhAyCY
rn+OB8416xq9hOLoSsXb1dnfV5vOsQk3+kKN3RMX2CxmN0xlL444xKKiDMnSJUYEwi1FSflCaEoS
yZuZtxURCMhKpr0ObmCj/RmLDQ0sxReji0D94FADUU5miO8SyIN7LZIzpVqUytvW6T9tMbv5LdSw
Tn/yUWse23Na4QVBfdW/r+Ee61GbYp5zxUbnYacTW10ak75UckIhA5SexfsO/HtPGYY8Meb16eRs
RtIaCfbxj7rY99Rni8XSp8/w4OhS8PXJgoBPFhRZ8KZwmlnWV/q9nyOxCQLSB5lCjChtyuxzDzV8
v2SwpC0vWa5pX5LqjefQ77k6qG+nAArBb5mYotKpUE1MRnFmslmc1ZqvPJMfNwZyj9YtEAp0lFiy
symnXrX2sVC7uR+PVdvqWWF9xIeaLpza+Zf91KpuYhpyXPfP98eq24p0OiWlntFd+iPTC9A7ed7s
pqon/2WxNeyf6RO451USPrJPS0u4VTp9Qi0omKvSxCwpJTTCDFWedKTPUIGD79FUfF4JLtivOSnH
wzxCalpHjUOOnMHZrV+joTwUvviYKPjDjcSNVkYgOa0RfBMuhanI2z8A5a+bqQ6+VkWIpQDc8iYc
G4L1umECS09NUtMx6E5i1V3x7BrpYRYLbycechJ/w3tPPOShWH1LMf16uH9XsQGbYgimxDQAqsAk
nGkXdf8k9mF8PDmAcCzFeLJeXPGe22I3TsR43IgFuRQzspRcvsX4k0sxKkdiWcZH7Zx6sTGrO4ku
MWYMzp1YnQcxPadif27xQatn5VvjUE8c+xqIXRrgC8MsebkeLzWJJsXTJPZqR4zWhViudTFfA2XC
AResb40Ys0uxaKO3WD9PuLbVh1iUkbvD0l2LuZvZD38IxusPvov1uxMTeCh2cE+M4YNYxNW7Xakp
rGIfL8RI7oml3BBzuYPLXL2rQYznMU1wmOiY0R2xpb9/O2JVT8S0Pop9nexBnI7y7Sx0H8fZMT8v
YnevxPieiQW+wAuvHhlXdFx7Mcp3yjKPd17droudnmjn+d4Ui/0qZntSaaTQXN35YsSnMlidEHQW
N4bY9HGRqM9ui4E/ESv/KKb+BHe/esKpdort6GD9jwUCUAkOQL1FB0KAKagA5OX5vhN8AAlQ8/sP
qHcXSOvT11VgA5lgB0wBEKyQCNSzrgpOIIfYIMACddipZ7WhGVCNNj/ZAjiIBXWg3n6JAhAgY/U5
QcJsCBhhaUAkxAJLSAWbEAhAoYSkYAtSYRa4AhPlCBADaoNI0AtqD/wkJ8fV0i9agr7SFlQDIvns
EQeEsYkECJHM9iEUtMMgkIdYcA+xVEcNtImBoCDU8xTQIWbBRDDaItZW0BGGQCQWwUmo53EgTKSC
mshxUO01D/wE0qn4oRUkhdojglIRCa6iE3BFVoOwYGJg3FMmLjBo8nlaSBedIC8iBb8QDIYnQAxd
0BjqOTAtMW0Hm7EKQGMWlEYpUI1c8Bpqj4HuOTSd7htQSGuXCo6jEDCHI4gO9Soz5wCBd+TC+SBB
07rtBO1BtrLz/hTBeHQF/6F20AUJ4gkcpBdMCJeI8H0vD6qnoETGAahIIHiRTEAjqwtyZBL4SP7X
GxIoySx4Erqb1TUXZEnWAi+hrvn+fgRrMgjgJBTUSSLQk0bwJ4V2UR+JMCL8hoJIqQWWAhae0F4F
ULFf1Q4oH5YtciYgK4JbsQW8gghPv6sExjJCZaF03/5gSE4pcgLZ4kXAW3TBuBQCdFkF7TIKVKeD
9pIL9gXhj7bNBQXTcHxeSt4jUDVAMVoffXp/NhgytYLJCFaGbpakZoOa4WAKtqCYw28+P5baNRM0
DaHZzSdHcDWVgGssQdhUArNRu5TwbUoB3diCvKkFfmMaYHAyhLJ7U9A4OowctSv/nudB8DmUVrKb
nr/EuRG4Dt5Zm5EPwB1CeDa2fGJLYDyuYHkMAfQweNIOq0B7PMH3lALyQcW10wPQPqlAfki0Vsgf
gf/0CgMkQCAbMpD6elxYQZB7ks+24INmAQmZghSaBS5kCmZoRX8nXyTxrGAGBEU0C5QIJXO2R2J8
mQVYhKAB5JPstkAzqgRrpAkTD6UI4gyBHs0D+KMhRASyQkRSn4Uciy+6wJI8wSatAlDKBKVkeECV
Eso2fxjjVX1BDTM5mtlr+wj/ITslqOYOvQCaEkE1qV1C6E0+7aqv5KEhvxe0k2cCeQptcE8OrdEv
hhCg5DukUodYGzhUL5go4oELFCBzdUJz5j+6gpOKa8BSA4QpU1BTKGTD3ST4qdIBROUIkopBZP+9
8B8XgVXNgq0aBWBlCcqqFqgVDKHhtYVzpZ4rhnylIad8pr+ApWAGi4XqQOOwRVXIu3b+GKFnzULf
Itxv3K+C1koFsoXeWqeKyPtRC7UJzVK78wXQZcipST1MHq/2sKKzavj+T2/8/9Eb91yL1vH/vTVO
0jBS3B/Vr83x98f83RvXzX/ptoVL0bHASJvCkf67N64H/9IRwnhcb/DEBjqv9HcWgUEWAbJ5HqkH
An3/JYvA/RfYXpOIFMyhlmfowf9Pq5y38Vun3Pd834ME7OEuomxjE4jwa6dcZzCih4Q6X7Ay01Wl
3nSepFjq/LP2fls9V9Rrl4Sq7aTW1V7/7b45hCiLlLzZ/HK/PJ/aVIvKkBoFSZs30RQ8YB1CM0s7
5jEePdqgMqkiK5NpQ9d1xDVFBH6rG+G/l8zlWdRqVvG+U1uCMBI2PFMxeWgui49df3m6j30+7lZr
pKlSjx+mN+D6dKb/eZnfXnVSdJWPu9Xab/u8v7NO8/RNEcwJWIe/31dpdK86imJyuvpT7bXjoQvL
9gzfuz3rtosZFqdaD2dDblULz+3+bTurqN6oe9aYkTXa3ZN6tLopBxd+Np7V+seOalMtPvZ8311e
9pcX+E93/3ZbVFb+TZe5V4ENDi4h8x/PpNasAMCO3rg3CtAyW1lD50MmuWqR/rOmNk0sM/ispS6u
tgdLdzdr0HnvP+XHr/jbj6o2S/X7+xGJ3xiI6k3v1ii2Winsqzo/YYjxBs1FwrwYF+tGHaQ0wAlU
NGr9fUd1m3rI++PUIW3CW7gxeuNOHaeLuk3dXTClbCxKtGorn6D9DknvkpElr/mxnznZD+7gTTfq
jvc/hxz8avP9SWWTcLDZ0O4UlIHJsctfCj/RO6QhmQwSF/NvpaAologmzIagJq6KsigRJ57Vpi3W
fsxY1TYRwgSml7g9qtUe83AVNXjd4oIkN7/EUSKVKLUYuOygLUEFYoRDckQMsFe3J//soWfhwSxb
/QA1o6LRT38JrziNxY9tq60o5rjlm0nlE5UmC1dqk2rNyqmbGLJQm2S3vq5L7QM7Zg8/QicWlPZx
dgRVBOWBpc+lHMCN915uU/XCyOupsP6yaiWPs7Pw91jmZpdVOfcqxggJuH+XYqdmHk9O8eCih8Cx
oTNw5VOXayC1Kln1nSGCaVAUE7GrISBi0zOLe42Sk5em7jG1F0D4H2+fKoe3M0lC3KgqtuqlqLqe
2vytsg1U9up3SHNVVbf3agTE5mpTUtPl68Etgix66bCi8y3Ax6HKKmvq1fRBW46z7W1TqWEuCA/O
ctWnD7Y0+3nyEgLyhnmiWNSwSqsbzmsG7DfPTO/MFMnb1kmtbRZ0vev2/X0ZqnuccoRW8OG36k2p
38SmBDiEnflefVa/0MdvFd7gNuUUGq6c5LO8+Fx3ZSQpimzm8p6XlNBjGq82OCBAykkYnRTkRMAn
wdxEN0if8N5X40FhUNR9as1GxG3auSCR9fas6dJXlzUiM2m5K6ZHE2vd3rCGHz7UJNLQY4//SaZR
Bm5lVW2Xa/pk+Fl940ibQButMt+o1RAA7FmtIV9OOJiiW9UVMEpKWaCbZr4YaZaojkkE9WjjThzS
ThB9UbgZVQVXax+b/hrUe5ukdHXTMERv/ji7+7gaOCQ8DcKEnxfhjRWt18GgKqduiiMiTxO3OmJE
fkVQwfn+nw/rIwrnw/6zPes4Ns1Zq3cfn/D9Y1pxx1FHZPu57g1CUovbKOMDfnxKtak+b23Xzdke
R5D4bXjAqLxsdXtMtuqTq4/73htijMjBqG6omnrrEnd7VD0TNEucz80U9dHH8aoOmCrrAuD7i0Cn
5OL//g+Ww/a/2Duz7UaVbdt+EasRFAG8gmpZrtN25gstC5u6rvn608G50rnynr3v3fd5P1gNVFoS
IiLmHKMPZ6Gmh7rYf1xlGNk1Kk6TeM9/9CLWrkQwp5FnmTSK1m+lsKthV6n97XubbGlOrV2adTdW
yfqAns0wbiIcRcbUx1sI50wI1p7VeqHasIuUqup3qJ0jT/a6sym1FknTcszLBUCTWQkCkAwPYV3m
42m9zqdLaxVtjKMH4Mp6QfbN7LYFBKMhzMgamM0WwSqj4wgF/L0xYtkwctw8qcdjbT0A94b/mqNu
Kaq5OZVZRrNkBRc59N5O/YgVy1HHbBuogvF7BdGsB/j7Pjoyn0otFvowEBuJQ+nnAV4vX+R6MU9L
a7yaKMpq5FeSOk9Sqrc2xfTleEbsR/WaLozTFtF7W++jI7Z2+dbdtpZiCwa+29oiAlRHy3K9CALx
DDiJ0tvSy1KX+up6sRZQP65bd4s5p5S7bq73WW/+2F2v0+MghBQrz+uewQiNV2J56vfN9drfnud9
0xbDQlSZDiDelV3dVFfETf/sFWjNaB7V5q7QZL/pOto4hkh0SmpkjRYmZJaBgiwuN46zdJlKtuuU
SVD5do3lymbdXG/npHIDc5qCfVpLekZ0NocVABbQ7nDXzfXK9YLyJePFcqGAJmDQWFqkH49Zd/s7
vYNU9vHI9dp1d5LLmJVoZN+VjSyZmiz70fIkH88U+nDItcgkPIUJCtTm5eZinc+sm+E6+1yujJet
dTfJBr6Ej/31jh+77zcDheB11nuuDwIoxS/m4znX+3/svt/8x6vFH48xnbjYtx29lF//0G//5fsd
35/DqgDoBb6twehn0C/GZdD7aLmgIO03gd8279etNyBC/dmpWXdnm0boe39m2fp47HpDN1fhCaHb
umMEaJXeN1W46kjEl6dSjGW4XTffr13vu+5/vBQjouoF6RJZ+Ov11rv8b3f+7Rk/bv7jX/zz+X/9
72PEmcKODtryYxVLL3u9mH9t/bELRtXxGOBNtCPcWVvGtmqZfH1cEGBZb31z+rFepXaLuguDzu93
+WN3veO/vA6oOMy5LlHd9X4Eg/OEHy+3Pu79Vf7X2ztyvLxKVsbP//jXG13/9/VdUDriJLVuvr+r
5T7rzfXa6P94qx/3MUVgHvvqQBtfxxUD3n190HKxfngDLajZA3Sa7ZREPpRl3rh92iHYXCd5Wd8j
986sXbN04c1lwYFcmCnfuv9x8X5lnQvfJXhLY2D655305ZHvT7k+ybq/Pvz9ynVfnYDqCDRWg02g
eUipEci8iu1hwHXWpuhgVcVst1UdoX6p4wBYXQ3AqELZg25HoRm3DnujMQ8PAqWpNVXNoTfA+ndo
uzlf8VvC9YYccJ1LzutMO4RA7lHui9xpEZKQu2qcnFkFPLxshVUGiWbZMqKeIFXDPiC1Zs24zJ+c
dVYV417xHH1Ri6ZBpHrKWWhLf22d4sHRqk5hnjLlihYZQbBcrFfCx1QQczaGW1jiXltkSCngLojw
oX2CkjHte6AFp3G56AB+HiO8NCBGaFouq5Z1K+ubYxwzZwAeroL05IJsWVTutS62QWF+Mzq1O/XL
OujjYr1OIl/Z6AK024CuEb0AAAcy7ZWT1syhlyoQYUUVv8y1bW+zdTi2l5F4vWgg3mO8esa7ztta
PwlzmVetH8y6tV6sN6Sw8Mh9pZ0Z/YqRi7Q0PDSzvfPXc2O7nplXMcmwnBjjdXO9Vs1J3jZiAtyH
ELEUIWlMmiPeb4C18887i+VsvT5svWXdMkmt1fkyippm78cF5vHfd9cb1usixNmu4ozmBt8M8u+F
Fyhjg2BfQgu99bqPG9atcfmonJHMGmgaP7/fdevjol+OgfU7X69bd1uxFH0+9t+35u4unOmfJO+r
heUJ1xvWB6+PQ+l93UpD7OZlyO2WgZW5IeK4X7vKOkSG62KvWW6vkFExz/t1V3LKUaaqkwMudRlN
1zulqMJoJwDlZanqzPBLKJoiS8OlywdPtieTI1Gy6gX1TzMFyN1gWQWm2LK7Wi+wwXoWwcAHSx1p
nwQLenC96LJFFmwYNgqSrnw/gVc4336eyNbTEb7jcVvi7kUVYU+nFG07JuMBSSFLNOwXcHF/7Xaz
EWYwbv6+ed1a77Pee90tfTU9/LdYi5MdSNi/NzJZlkP18t8Va/P89Xsbfe/+4X96f9jPeq0l/rJs
RxUSRYpcyrXar3qtpf9laaalqjo2fkGALDm1f9drKfKapiBTDd8k0YAGDqif1iZD/cuxHeofeK4t
QfDRf5Qda1t/1GsN28LSpKmaYQvLVElc/Ge91mSm7cgi6g+4e0hV9UlfDqorYkIjj3xCh+D39qVV
3pJav7fVHs9SMbckQYGsSGKJbspG6x0pDc5vO38u8ZSrrf1o93ZyCnLcAn31NnbpVW8bDYtciRUG
/q0aYX4Er2RRwIRNC4nKwYzsWr0PsaQwMKAuRVoJFy2fP0ULZZJUw2tgfnfIkyKv1K2vkLk+Eap5
hxmF0S0Y6P6gVLJu1a3pD+3CrHBFhaIqwAfk1hkG74FcW/E1FkR1TUg61fGTb+PTwlJw50z3feo8
1oO5Ueb8sWaRHtbyWprxt25wbmh8XgZ6jmPLlFitrxNBG7VsyZ7pKFx6tBtf5rB8xCFx3/vV5yat
9xM/6kalRYnI4cnQw9vOSt76mn9e4joGlPVWBPgmxoKPGd/ZnSxNVO2CVQufUxLwP6NKegGghQFz
p2fa3vdhKQ35NWyErSrwJJg025z4Je39fSAGzUNBpG6CnGZevK1r+xipfGzYwmKXaJNt7Jsl2W4+
Ma+Z7lppsmUhftGwYgKz4ls1koNtGOB7s8qjQ9q4KcLRxZJ1UJd+n0Y6EozbbanaR2OUX3yr/e7X
PI5eGRq2GNL9kAHny0wv9AHiyfVIURrQwPMXIecNKjrM1CEZSKBFjhLGgNcnxh3SppmvUzssT4y7
AsLe8m3DV/phIGqZ+BxKEju21Wg/x502uU2MNZka7F0TUKChQucRUIUxGMRBmZtHc+Ds2Y9uQ3OX
vKvhusuRRunEd3dVDRELD/qGaMxPVCJwnVudvXGK/K0hRXSbYp+H2HMdQbx0+du3tMbdzsKA1xbW
c42V6gyA47ufKkiBa+cxRl23iYJLoKNMTgHThahoyFHC0Z/F885owZEKa7pVevFdq7+LJFLutcbf
AHANSdEpVdigm8qRvmf6J2NWk11tAcMA3jLYJMDqDf/rYFpHgl6OIRru9cfiOw5eu5BmXiUMb1bf
SqtXN4Ad7iBVRXS3ncdqDJ6hRlwnEd+v4ANSzTtIN1BwRACcIyfsfAL5ZWCTjauct1nugpj4ockv
x6OWQur3PabCZPrk2r3TtrUb3LPqbz1CsK+1gmqnzdSnS51XCG5hlN2X2gILn/apob5JX47urC0/
vCo5pshy3cw0r8cpeRtxm7uYNUmJ0opnc1h4ca5vJPwS1GexlIV9c6TfCxYVTpExcIgA34A6R+fD
DXLww+D0XiCA2Zu2kD2HKZr5uqlfhlgSB7xk82GxBLXhKfzoPCxLVZldgfYdmX4+Wg65V32ZHAIx
n+bkW0J1MbEzT6v4rDv+C1UEb0YtNt2wA3LwCJFsJxJBijC+adviR1P3zAHCjEi+IjtWxsgsPfPP
rW4l4Gi5XdrxN11YGMeXVOeh8l/yOpwOHV+hZViPWq0DcSRomVtytyQwwIW4haVAcj5FPoX8Ixyw
9QFwcqzmxUp4XYnG0+Vci09turI5eybSIlGxvM1Rf3kZFIhdBYbBLZPsG555A1J8dcxKTiw5kEiP
6NZUWzjXQQUrUtXdUg3lrk7FfQcsyYvRax2yJi7hI6FzHmrkU462/Ga7kvy3CPhCzMmyqOuvWuG8
AQhNSHNNN01YjRu/mmDdl/6+MJSz3Sjjvg302yScTzVy+C1olMhzwqem4XSUWADtpkG/imCJ8X6K
ZlM1XUi9Ce5JHOUMBjgR+SBcM7MvgX9WUT9hrtcf0K5ux1bBajIbLlUbRAhx8qajX/NCJS+QrJoo
yPkGe8NskLPKzu1h4LvhZH9SO/NQQAHxhOlWFzWrKZF0MeuoDKkKKnFObxlrZJoq8I/VfD+QH+aN
Sb/tBfTCPrELnLfOLT3YnaHfKAtDU/HzK630v1MoZ5Ynkk1Yxj+6PH0gcq4EiPUytAPADEyZu6Ks
QcxM5bcyAQeSN+Zjz+DrSR0ZJMVIkow1QGcGh8tyLgka7W6qk3gTOO09ULUHte5+0ND/VEsiLe22
5WQhg1srWYJDCQ12DsjXQyCDMODkfjAGSG7NFLnAym4ikDJ2NnC6zY36WOk2M9dlwALRTWCXwj9a
KI1P6AWOZN/Re0gt0TdilW4Ih/pqdflbaGT7eO4+U9etXCHSH6rCbzHTCZcLtGyfGUQwR71xRCoE
8dBh7Qmw61zFToW9xN+bo7mvONtP8HGVIJoWdv31PFiXYVA9P1Y5A/u95lWhv+0ic8vkiBP+rL4S
AfNkzwCcwnS6m3UUE3NefY662QKdwmCkiIRT+Qi515L8lue+rhmcYH41Du8rt5lfxNlXdUie61I9
LTHJi2jLhtZUquor1I7Ys33CZMA2uomRBh46N8Mweq8vr8wBLllBSkVtNq4vINfXY0sLVXKycRKJ
z5lHW22b70QDZSWLVOAcjaew6KXFLdptV/K1wFJ4bHq8KLW9gPw67a7vaq/qxnE3LydIrCch63RG
YlVHIZ3252pEYx2Qf476JfIGAApQyWGyToaFAv2aeEgvAxOxyyyI8utwyI9Hd4FqvKTL7IsuKCxw
fDMRJ0QMKY9kur/AZEmgAHUQTghBxOd9R1eMQAEk3vi1yVHSLyY4beZvTBsUs3xQBt5L6Fz0hhIG
zTAcLQiEQAuxjkZvtUxdolK7WBCBiWIX19OsvqxHjoM8iSOAQCaEzmEO79ka8ekQ3OrsjBxxbDKj
hK+VhhA//xm22yElO8MNrh1LTziQWFyao9VuxtC/1eYh3LQxQRshmLlYgMQs0EPVUf5qDwJDlynJ
yVPhXXQmgtA+JKHDRzfsFpX1lBVMlRKFaZZMaJkBM6Eq70qokbtWGPd85PlBk7I9t9r486KaivZc
I0FDYAuqvK63cuydk45FwG5LcWAG/jmsEACRv7RpmmydHA+nunbEdgAJmKqoN0H/8JT3Zmh9DSwz
3tllCc/br6mNY04Vp/d9tZnTTd7HuPIXiHMICDkGILOhSf3wEbCxGsUKa9fS1NzC0ujfm7jmUsZY
IwQ+erprmIC/AzQLLsb4NvxqF+Eqwmo+DTgBIwLiIYffGHIykYlSNnHwecPGFdJTdJSYWm3viL+U
Np2bmd722BjXIgvFXo0kPuDEDzeGUcXCiwFw7jMtJ+qkBeK+NpLXxvGYpZ/M2kl31XoD1D/Da6Na
YeYNRmtuBXlW3ZKhsnyfkEAc1vbHCJe3vcRrhPk14nOiwjWEynISwZUl26uyQ3lep+SPw/EIrpAw
XCmFpv7mNHMMfRtKA+Ck0qJyzh988xXYsP/QzDoTMKf/XhR1f4Udp7+a79JQXpeVTs8ppZjEq3yS
4RcA/fKk+zCF6MQcEeCnFNY4YOxGHfFakLPqrZuA8pjiyPRt3aNqQS2hQ64n6BvGS01n7bCuWykc
4NwKzhYCgnNcYIwcNetzrgDdqzhYCSCUL5Yqm12xGMjWkAkgnKRDfuyD/9S2Mg9/rHkTNPNAb79v
GgnGHCth7gjt2FXqUjsJxYcmlYaQqTGzbZjmLDJmm+SdTLuiY0o2XEzdNzBzb93ThojllBOAqx3t
vtz0NolO60Wz3Pl9dyif9Mj3d7JorS0LFVDOWbtEqLViqw0UbVRL9qCw6QdSAxw3SR4NV9IPLVfX
yAua6uAa0qt5FrZjnqssl+9bhL1aG6NVSN1erlvv0pHXAS7/BPjY2K7XoHkyz0Sh8uOty9HrGvUi
dPPiD3H/WvLPlqNafyZdB+yNqRI85vsZK5quPw/VIC+TolzFM7Pw2RgeorZRrtvMPOcDfPJKH9Jz
ZXXiUWlyIr4KoqfXXXMOr3X0SltrYG5GuVV7TKNYXDXzGLpDnxKvKhbMgWMHZOLqw5dyDlByW8kd
sLaE/sT4Oess2tqdY27TnAkCbXSm5xLkeMenHVry8bf6wk8yyT9IJMtq/Leo9WW1bkgdmajkYLGp
rP5ztZ46Cl3Vou4Obdbke83fLmvVKJkwSuToPRFSADVkWdJTMDYiRq//n9fHcIO1gYwOXf2jWuBg
fZqctuwOjTV+MufquraYTLIQ1KPkB5N9rWlit5PhyRfz/t+/9iIc+z/eOkgYqRkw4hz7j5dm8q8Y
0Zx3h3RinbgsGJvOeRzTCYm2QQKzoR4Qngfe+qr/FSr+X2pftq2jLPzXta/Na/p1+Fq//i5UfH/M
34UvEDwGuBwhpcmJTJW/Fb5MamIWA6h0hMENlKR+1r105y+ObYpijm5QGdOXatnfSB/7L8MQgp+2
xLmhs1z5T3SKhvUH0ccgH04KYRsqJyMKdPKPwymJ+xC4jFMd+qSQG06Jp1n0FTnSNt3Y0D9FGZFe
HFiRq7tr40Tp5ZYmUn4Q8G42GbxLN2B1A2kmC7xYaRDM4OstRIcLLrGqM7zp1N2p4NC2ZdMG5z4n
lhrOBqs1bKpDobUgsWsvTcKrrsFgpgRfbIm8uTVb6TVSdufIpkOtwxPciCr8qjrS3jfWErk4ZUcm
ZNQ9DPOcyE0eqgbhWfbC6SxeWZ7OewOf0Y48lhhOnrPt8+bFGM3rouRtQW+pu/QL9TJ74xvdfhyr
djNNSNCc0HqadDWA1exf23oNkgvc7rbGpbH1axYOs78gkM29z5r+oYjTsxqwqlI6s/VIKZ3Pcgr2
+WzsQYJVl1qY/nZCWW9ntC87daY8jhzcaJJbLQi+SD8VD3aEVDmxr0huqE+YaoWnTo8dad+gaJZw
nBBnno4kyTNi+lxjtcz7A/UzNCQs4ExhZ818GAYNF6mRJA9+YH2OSha4F73GHTS0TbitDfE659bg
xVZ5LVJN4G5wPOr7DVZ9kDd1E33pIHIHWHPjBI9gkYkRFyykdjlsM851O3pApIW0O46ht2RgxquX
FCoWkNK6LpGC736nai2sviAF8cJZ1yQoOpQAS+zgh6lAMs39jDjDULure5Ilkq7xHFyOm6ELyWXv
C3d3EybaNcE/wwYe3RuNn01qneZe1aljFtmlizAiG0QK+BDbrUZWXlNPZ0ZoIL5x9UMUABLNarI2
CbndnhlntyEvJPVRXTIrLm3B4NRp2l2uBC64FDJbu4vwqbmGY/7Qs9z2Ih9/Bb0hD44+xNIk713m
l0cMrHeanV0VExRW9VtdZhB+WF7QeKFLj5MqjvlSyDz4QiXrOGEGKhWUINR+dB2cePKlMhkdrKJ4
6ACUWnaePiUUmCgSZS2J5TokJ5+a6iazlEOnUoGIlnht/wa18M2o+1vfYtqc+LzzvqMyYYKaxFXk
ligod1mv0bGqqEB2agAfE7tEoJTbjCibGsQuLNKgwL5NBbDsx0MxDMZOVtahY2nuOcowHsEhb/Db
UCIY9XyP+ouU8YoQkBKnYxQHjyDNR+i+bcWaJHuLbcphwHEGu9oWjiDDXjm1gQ+QrraYgNgPXd0M
N7LOrjJV7q25fCCvrr0n5A/QMpRgKLtPOvbgcYjeBNybjDyFdDAPlKFtxFBtRaHZOcTTwzTpzTYd
WVaSOfLYgcVOZb3FvOoVYx3t27SkhO6UhddkMdOvxNoGOq136GNUCasKfxmd1SbhVJPUfXQsv9Wp
6d+a15CJWAXoyjX133BXLuc2QuQUF7hWvPHF8zSMxQ7v0X0WWeTH0PfqWVK73aTZbntqct0TAFI2
viyIE1bAkw2yuqtoXF/p8xi5GvNEt2qnAH9Ujs8bANA+KwJgqBNnpx6+QOUYB9bO8KinZucnTNet
rqVUGqo3Tj87O7CUQ9UVnh+FD0VYzRTW8gfQgQA/2uwtjX2xb2coLFMIWSw6KRlLrOHBb2LAD5Rz
6O0JBSabuLUqUoKcabjupztNx7O8xJrreii9MvM3tq9+j6OerEONgDUtf4gC2m+9hmTSxHl2lkZu
neOxF8dcTtvezoJdUKJzTVlUn0ttznYD/8BKSF9Z6aRfYVtR5h+kf23IN9vp0/gUC1jWUgDO6k17
rwdte5i66A6C77h3RIHIwLcZN6xanjUN7XXZBfDRn+rlxK/hc0T+NJa4R9EkZCQUHeYiOhvo8bzE
j5euTJVcmWnqCVAKx9Tu90UymPvOBsXW25xHkX3OS3Eb8KUPryrTmzeImkt2AdJ8OtbKOUobcx/0
2q2Sm8yU+4gKlpIrXphW2TlMO5UCAS+nUHIky2i+bmmdHADWXfRxUs/QCswNHwURu0yWw8ohKirX
nx3Qd3vKWs556qvyAEzvUsRkfsT5FG/D2pCbqDUwry7/Bd5XZvXLRTW/hVZsndYdVhzjgQPt/b+E
ujKek45otIZS8szKp58qk4XRullF8kjSqOkQqhlI/bFQ8f4rXXiYmEYimtbuxqUFTsupX2L9sJ/p
p3UrX1Zh2LMpv8WmiuCjf8tMSsLFVKGnIp855Vpfpntim5CCawY1m8m4BTVNfrozX9IlEjBAPncU
VJJYFI77QZkv1UiV9b8T0P+X5qvQVJWu57+ege5fC0yR/8BI/nzMzxmorf61TO8cw1IxwdmYZn61
Xm3zrwUrycRlMdcAU+Gmv6egzEb/nnKqf+kmAErHhMjNz1X7T2aciL3/XME4S4+XZ1PhWlIklUsr
9jeIpKMVuQ3UOz00WflaxDAP50U8X705pmRE1VCKOsmnKKuuGPb3UxhGIJb67pTOC14e3STxcNvA
Xn4IIwaP1KdKjtcnOAz44jyaHszSHM0VjRMiZBN3doeja6BeGBQ6bUpbf6sn6Hf8PF9n2EaqVBxg
eX20S0MqFEVsXCuoejcN8l9XjKLejZaS72oyX/QkZkTK0nI7mPAL52YKt3pnX2fayyBgXZpp7JGC
Y5AQad6WCqlwXQKWVurNRckme1eTZO/ySKrQcax5g68f0z6jg5JoP/LRDBYq4aZZKRHoa5kJ5YXx
RdRTzhPOglvlborVr1hrbwEs9Og2EBk52XGah5bTVEdnsrBvQKZ4ES0SJF351p4GVBkWRLmIMtYG
osFDn/V3lU/Gg+0QEFVHNjlS6kaDIr7FcJtt2sYgK70CjWLG5n2cVPy75aeu7UmRSM5FPhPYNPTQ
IZqG6cuEZ6E0Mubcg+E5QTdsEHffETLwaqTUIkBJR6a+Txg8tHzeR6PYDahpqG6XA4j9HLmHq03p
XUJwBgvpY5WJecNndasW85MdOjHp79VJdnPNOb7ot3VLshb0yNKrOCt3NeQJS4aSMztlinYc3VGz
f2R9xCRSedOw/bcKlDxOxlq4N2fzu6P5hzTPn/PA5niQ+6ADUGAFA+Tu8mbibflzfctw/OxnxhWe
Cg/NVQD3S6PNQCS0V41yQ1nrblYmkhcy+35oDfILVM8g0kc3rrS2+0EUCmkj3TOFWXDxtGxyy15M
whA0HY2UF+OKaYOBaI3m61TvlSl6RdpGrndocCgk91Dzf1AJ3xtGtO0rZsz6NB+KIju1ObTUcQRL
MmlacB4cCBi2cDYtLhWWOQ0qPwgqMm0eTF94uMS/6+Yr4YEapWWVOLGZSMPAULeJz6eeJi1pwaK9
NIjdj6RPaQS/pJfSLhYht8+8Mjc1Uv0kS5diuo8JBt1FjR9eOjU+GsnUPaQN6OWkOnBiye6G6mdV
ORofR2KyDwpRRXqjYKcJAA9SjX6Z25Te32RCo2l2aYVY28ZHe7a18dLD1gcem23MuAkgKlOKJLto
dIsoUlzQpmdV6XzCOJRTRZ1tz9yX1IyOw3fym8fG7sJjGFbTJu+GLwz6fpBvk7ayPeLdOF3I4tIk
6hcm/c4RevyneNQF6wF6gHp8qoZ5vsLDflUUHLsjXfq9AKMe9g4ZhX19lbcGuEF/xBU9TF5rGDdF
YteeNQyJ60Bw9v1I2fqcpXY0ye/oPqsH8UOZSue4uGg3QiOBAzNz7xZ0epwpkaRLLG+6HG/tPB52
YgKzyh1opwD/UVjcmpQz9yQGkwzUISjR6ISQE4a7IBf6/EjnjMMo/IbYpPHKsXoYJzu5wQ+JtdZJ
T7VllncWS3hu0xuwqcl5aE0FELpf7aT1khARfm2WHQ1XcgScCDivGXxv2qTfExLwNNSRZInABxt2
TAGqoKOeOSBP0Q3m6jaTfphHlTdlhY1huRrgYeBMH7Xyc9pZ5s5QjO6clpuxptU5j9+NOYseTdq7
swCwCn00w6HVqgfEE9WWZASLubt1tbYu5azwfoKECJwE9D+KmTLbZfMPn7n2thKyRx3mAEPpLR6t
0SuL0/owqIAwexUHWiKfWkMnDZcTTV8tEgkNcBAr5/siEMcgccatCpTPdQZJlJi0zvT9oPOUYcVS
RRwaIKU6WsTd5Fh7XY7FuZgaYFbRFwZQkg5m/z6ip6kJa7xTKRSEs+5sEznWV4PRwDaeI4mCMs+e
2jz/iv7tEmPivxFLFKzt+N+zWOH1yeqxaYZfCDxU4pyUk2YuqS9DErCF+KQ18VNW45Rr8ogsIQPl
DCYM8kFohZOZfmNzGCDdz49osxEjmuJgUt+EIJpr28a0nR0xoWd7DICC+KCMlYoIwCj8rNiadjvF
NpJz1VhWYOAgHADgQTN+DmG1XwsreOon8j6cyHKDupg2ZQzHwiTSbNNqyr05U8usA7zjTnUfAof1
HNkMLwYy0Wsq2vd9YcKZg+y1F6EvXN2igSXsej7qTTR/KhT11q4ygK+JzSpzrLJ9CS69iGfaXFE/
voSluDCgNQeUAdguaOoX84K/McRBqfwGehWfiBbSvZ19elLUcG5gdGjEbXEmTZx97hdw+c2vndZF
x8xOt53e1p/NoUaAkgsaxhPfXz4NVx3xCzd+MF1rBBhtW7PvoNAU3xhr5PNsGZ8myt5tP2LYjXK6
Mc4DRR/ywOz6OZnT7z1RLngqfThJiXOY7XknF2ozKAHXIQKpVq0fTcGa2ZDyBciG44oyvh4c5MbD
SbYzEHvdmVzQN8lV0BAOVk7zuey2OhCMe3piOJZS58aGG7TRnTFmaVRl4NSyTZp1JEPFxgVJknPi
VM18PpyuVfz0m06plUeVHzSZGO1nSkPJzqBjSVB70hJDPOl8sPSbDJShGyclITeYQ8UDblwTyz3J
Le1AZ5PJOjx1cYjeqj1OsaldyLPby0LZ+xxVx3pmDOyVNLqW+MyqnlY6KqGyYDjRKG4uEQ7MTojz
ol+VFOVn1SF+ZM0gmdTqq40CSPi7EfDgpteScmvyoy0zinbSILpYq2kxQU2KPbw57a4uMj4Zh1jE
mTTOfSriL4lCj3yWxTIuAdca7Y61q4PWRE9CKE5SbhV/5mypquqe9xA+B/VTF7417Rfq8wuroen3
sIQeA0tz7uMW8Ar037G2MsJ2mUhooQi2NZoxj2yL9lDKACR1tsf+ah/zHOKyHPXS9ZmKqGpz3fUx
cpNpRCINa1gYJUsiYB/npLC+ksvYeSJcvuMlfbCKH6I6PfsBBQlDkyiKAg5NSy3FVpbpK9Mh5OxB
ZWzUxKbZXPNhzLFg0Jy151rL+22rm6izFQXGVMtPxdBoylP0aUvzWGJPUtEmv2lo0gS0xyYPX4xs
FHuZkYxZ9jNzLGAZru/3CrOvftwyr/QPkcE8W/ORRHRaWdO1ar7HoM8P1PEQ5ZJ0P2Sk5UBZrjpz
II/i2hZyOqs+KIblkCmT1Lwb+/uhItiompN6g8546dSRkOL708lZxARGF8G/1KhXEsF03+mSxiGz
2x3JEJfRYqqPQ3k/lODFO1AU+ykpaHTb1q6c8vwW0/kmsZs71Wqb20yri5tFnDwLFCwkfoBp7x4R
H4Mkm8rGm0VFPTS0WCSnOl1HB/lAkbbEWoGk9+C7tXsYZjplMmlxCJTfqIJBx5ZOAeCau5nU1rdG
SGRprmk3jvySha218UstPVgZEdFhQ658UV5NmfbZhCXstkMI2r5PKCe1GbqqwCasjUG674B32X5u
bMuSoWBUcYzb402RLfKZyfrSU2gVZZbs5zm+CdqU+Klec8260z2HJFGmLgpR3nnk3FNs/CqL5qhg
Z/K6yb8oZf6qZsahqp4Iavtm4WCwoM5RwTwmg/3NH4rXsAWNFX2GC3czRdMBV99GPtWO2XvF1x5u
lBK0e/IUj5HpXJib3igqihWfkqzf3ozjcKjBwwQWKWZQGS86k4hOhyCpZ15NbWoKhz1gM69SAEbP
9a5V2n0r5ydzBNBfxNpG1cOcGpyzEfN8MHTzXifz1rUt6xthmRs7aK9IanrgjgpBVNTatPLOzuQj
Iy1op+i1Z+LtplPz7Df6ru7C1kPMcE6qYQ+ynXgkEhzRSYlLuSnN6mm5k1Ymn2xzwXnAYo2He6JX
r+yMqLjcEA+FoFqyhKxGwqGpXTHS6s45neRdMdknjuy3znRgf5Pogdm1hEIKXhJik9rtyjRyq9nY
2XX5QBDN81DfBU6554h9JMbFjNWdIuwtaLszsJ1XadxCl6JIzgtWekMrhHWHM59HbjeJ2HZjg7wn
xKTL67KgRnnUEOjEGK8AsSqMhxqgtofAajcooba1R2mB2ikR7gIbVOwlc0pSsarU5QdykU6G1H7Y
SKBPVhThu3BYEJOGO5XRYWo1dILFMdBHqo5qAUfOcPb0TpAfRpcM9Mx3fMWRDZspT5ynftS2VAE/
A8B9GeoGdMxuFNVXwM6fFHrNyb3lC43aNbolc/yuONNxtr/QVXr2w9Cn3PyYd9F9njRfGmMkZhBN
YTZfhXW5N8bwUDbFNx2uZq9pF1kzYelqMgaAP2jWBKDRfpRTri9BNi+kJ1/kpB9i0R2z/oH2/rZj
isOEnqhBaLODPnmlsLZmnj6afXoIb8qawXX2/4e989hunNuu7hPBAzl0QRDMQTl0MBSRczrA03uC
5fvX9df4h913h0VSEksiwIN99l5rrsqXcm3ypAaLsrTwghvASZKUUN9WTP4rGtXkVPtBc5XU/NoG
nCmVSnkoo2btLEQ3rXAu+d6gprRwHC+N14OOSWGF79QYJVe6HwCeSbl6rXt1b6KyClkiCK864diD
Qc/svw7v23zkzejEQ25Pj/acH602JrCoB3mo+kaPGK/o0LJWF7meLg1k+lVWStvOrs+1hZaMbRiU
e8+UjCOtgZfBQMxgqm40GgVnjgaJIH7DRHaHStBi9O4hCAF9q9+bUv/apsOBRYhkgvZHJiBel4qT
gy6NoT/RjtFxcYMLPC/4Q98nSyMJzD4bev2TisdGIfdLzuka0LObYZ21mwbFHPWdq9v2N/JIjznm
1THDJ2zYu9hKPCd39iVUumlguixqP8mXECmuqdj9r42wt6Gmo7ZO7VWgT2/M2W5LZpHpfpu1b5jV
7k2bkV3nmUG+TYz+qwzjtWxqD3nZHqax/JQ1w58kWJlD+2irIHSzCzIDxoUBkctst/J8Z+vxHbkK
y4aRUXv7yzztDijmO+EPji3era5+Dlng5tREKWU+Npn5TWpiyPlvPw25/iQr7bfTSZ9hN+0LDCtl
QKPTcY6JUnrm+LVo+eQEidVysoRG8lYmFag8irdIPwP9pse60Ooei1ZBPSM3mwbNH6b8E4YsEqeJ
JBejQ/gS8il3yrHXajazqulXHfnIWbX8Ugj6U6mxVMBkE1jKa0dSUk4edCs5Z0ExUVQoJvG7sKat
SCQ6Eyy7rrK3Xko+Co4JUQIPfRmtE0c+TjrTDOZVmx7FuiSzRzf6BxYMYnklQpkrsSa2ei+Z4mqm
RHPm0abV6q2MkyxhY6ElRIU4wUOSRKjMsVCp04ms7lNkirXRXwVzsILQMpQ9VsKWSJWWZXFrDfU6
Io3ME1ILRfXdOtNovNggvFc0xwauPmOETPY5riv0CFlPDmsffTdq6NeDfonTQGfbrntGJgx3olqq
MzIc7MKEvpDe16yuRFt2sBRuFOrvPEueq6hJNiGWDzclFJSuxN1UNKxuqfTYcNl0g7w6Tc3Cedb8
UrGe54qzeqryDSGJfsMgoFRMHAJkwdZIVDQ8slXx1mqlbyUNm7b5OqPxV1PUyZN8Pzo0nbTaj83m
xRHlXa01NY0vMixyfUIu1VQuEyJYyuO4DaUtHbmZHTELB90JyDMDZN2x25D79g4E705J0WAq5yLO
LnmX70xJ3ijdeCkG6ZLDCpwUYAwpWyNwG0b6BOLtCevgYbKGY0+MHbqsVdIWr840Pya58qBXRI/X
06mayeYcAxJEsTXEpISxJSoJ3hAYK5ZCrw4QPLEN1M1tx2JiJoGnmuWGdo63jM5V61jn3WukMeRu
2IPp94Y2XhureI0AdcTFIdG54rL7k1HdT2O6bdAy9toroEbKZP3Qco4AkoH+EeyTqAEsljxWpKXp
m5A1YhDWidbjGa8rH/uSnBzK8yZuGeOHJwpgKq0xXbX46QbzzmhQyy+vVcjTMaJLUUymQC0n3akm
w0+St9EhJ9rtxLfGEFZuzlHJGiwA+o/MjjYM+t9WtRBNaR5J3VDEppdUGe8G/rqeC4VSHECCr3Ep
/oQp0tBJZeRlzC9NXZwETtFshjWrDVeURbxvUjVR4udkaEMrEeK4HC8mb2+DOTw7aveetxmZjcYG
I/SG8Ti46Xu1YhZoy/TUzKk5FdN3poe/8RKaI2cfgQUTYG50uL1afx+kbIX1GTQvaBD8AlgglUTz
IthK4F+dNaxZKnqNKa9kPRRjcKeo3d5OEstNBNpbiWlx1zyQSG8QGE16psSFtC+IC2u3KRSArRL7
LZ1sl7w+9BdoWv2ioj3ZZEyICWUqwTzSUIlXtdFDKyUigDQdw2OD/pDo760xXti5UjDhP7Ct6S6b
d5ZTPJRtynI1zK/NgKPDKquNHIbgXYsL+ue3Ti1TVxBBNmn5d9pOmFN/wrpYFvDnbCD9RMskeKtT
thk1h8+GQt+U0RFxkEnNpIu+Qm8Xituwq/esEH6lqZ57fXSVbiivZTucSs5lfOls0FNB0jrhBHvd
QFzBvPRE15mqjiDSsTa3FlridUmqZJlQH2m2/Zt1xNxEnbqFW0p2oQQ/dWb9NBUqI6Noka9HzrXT
0W7A7Srcdgb7UrOF99MqxLNsBCoz3iJkVZt27ABc7IqdQwRR1uFgadsHQTAV3PIwIroF0juCP5yv
4SM7gs850lO/bpNmh4f7PgkzbWU1EaHqZEOc1AjWh1Lrj4npXFFVq5tR167mqF/aBv4Hk+jn2sGK
D57+cZbElYDj58Cw0C90KWYd0Ute1NX6NqlSsckWIiz6DermAutEkmCuIVbcVBp7lY7tc59mjidP
1otaBpofF8A1uG4xcXwFwkT5w1YvppZDnBtKax3GokR4U1MleMX6AY9L3vh5iCq7IfmSqQqJ6HnV
AMm0kfHXwJr7ePJps3dnN6iAajpRvWuCQXsqsy+GDB/NeNaZFPa69dRUTJMJKNgWFocwD9ayKknw
VkkOTEFSk0zjwC7h48cMJ3TYjANaXtE0SLEQheMuLJOPqMr5BOf9zsB+QP1W6bs0U4xVkhPPm9VY
oCR53QXldCS92eJoIKNxWnukORi8G5CLFhw0RhhgnZvIYs8pOJXIHVBdnDM6NRSuWGOR6w1mfjDK
9AEcz08yzNsqc1of92HMmdpxUTOvUSN+c9vmcvdCki87gBLqivYEcf65jFQs24b00C5nMkESTFOB
L2HW00t8fMTB93bnitCkuUGAOmxjH1kxjOMZ30XA5SnvI4+dagTdZMyaK3buR6GUz9GE8OrazNXB
qopLVdjrVFlIRYOB5ToY3ybF/kZlZBIzYGaIA0opWPR/u7nMflBLexmAjl5xeAcNBCCpKJ6r0QhJ
dph2vaofqq7+5BJ3ksdJrBSysV29GTHctc0JlBwl+JeycVSdDMvqM1dbr7el2qOxzGlBdnUatPfs
r9Gedtlzby2tw0qZXSdyyEXVvrOKeVimkS1QSdo6pkgwtpkNRzu3PDmSNjrOgI5DkPMBzh11Jxg6
6JK0GYX1OOjDW8CMPsLjP1fpTjeNnRkqTwEAIFeVlB2XbEizdXwe7R7Lk9ptVdBDwSi+2VYxugLz
ZZIam5Yjo6JMIVMtLd4UZ9jZ8+iNsnI/JvG3DEc2nOqHMNE+1QbMdpBSaxXiSxbGNrVHJMBsSiwL
8X77JI9cfZzmSyL4bdCjHeEeXtuZhJ3wSaYlLbkdDTufs5HUT/qyMCdsdhd1mhD/Cjw/0Ew3UaVP
K5T3OI3uDULLaIK40SDODLleTLqF7myKnyhq7mK6fqN9zwzFQ+jvy9ICJpibh1Bkj2reX5QgoPKI
7so+OxhdUB3HTt7RYR7YJcY1F/G8WKtht6qIIplKwSjEbHY0p7/NLtimItyzS/KsuHDJWIJpZqqn
esg+Qup7IPHG3ZiOG4EEMJRHXkzZCXP8ycyUPLnulbTBSyc1pE3m2QOmj9RMvqfiJ0xoaBTUjTrq
HdMCxJsrJ8kx16pGurg2hy5Ks3OjYJGf5mmbNSCXdRl/4gTRT4l7r8JiCW7IfmjjaKVb1QcGF1ZG
eaaOyTjpZrGcnKdwHKZV3qDaRxWyyavqR4qb/cRMsZnVs15Gd3FnvTmD87RoFmYDoXpe4g2RR4qR
pl2DJLzaEl4MnP7PYc1IMRk29VOYi0tiEc7lNNHWnPGl96L8Qcm8U0RxHYppHSsdU1mwSVaHN4Wu
osaUIl5C1luEW7IFJ2C5cVCu/bl3eygtD//x3D8e/uPHbj/x5/XidpNOGqOn3KYUNR/IWFV8eeYt
bGrg8rd0hFtsRsGsgBHzfF8kSMFvhKe/CR23h//T5wTDE5K6aItYY5zublQ2YoyRhVocjb/oqxvu
6vbQsaxuZ81PjdwP3eEGviIckRewhRV6RpSrrhxUmFtvILxbsokucnte3+5WuQVM53YXlwRCMlv4
wY0//zcnRVrY9beHuLU4WQNzS7ItmadVvbNvhJHbr/nn7o1Hd3tcQeujYYeIvmpI765hPP4lT91A
VLfnbvduX/hDo7o9vt20C6wKgVi24noB2U63YcXevlIVz6Rgdkw0/xU00ukqFzZ5RGGw8MQYp0KB
WO79vbk9l0u1hIfq066GayCN3xk0kp3ZlIil7PRoh7TjLC3+nBnf4HlKJwoAVLPxGGIF3abOxFaU
5lsms8TZhI/Y6viTdvbILpUbexFAtWV9qKAXew4g/WlmmdSMIvBy0TSrNFWCHba5CxKnCSTWtIWI
wuI6DWcYXKj/DQuqMp8fYVSeEnIRZLcMTsl4kWE17Ac2AclslGcrJ61bbYdpPZdOugnNnZThGwWG
oglb3+Otms62mO/tZEz3qh50h6gM9/JUfzbg5LYDuVPsrd2kxcbd1lV/7vTaYUU1D0wZSpfm/Lo0
hp2FX2YlWoX/RkVsinqUw5/niU9+eEJNimUwtKX2jCLTM/M2p/OhyjtplO+0UWnPg9FAJUc1Mpfm
DrFauaMOd5+Q22YnmfDSsOi086Bq2nnqQj79GjnuknmZterXytN4zY/059xIPWLsT00cmxtO7Gvc
CXtnKVpwTIn3DCrNCyTxrji0UexK/WnVLj8VJfX7zPAFa2dn8W9ii4BuwcS7mhKMTpYIK7XTfowC
ySiwiuIitXNxmTHD4+lyh2YePJvuYoIuc92ZHBWDtPCVJnfzOk3z4hxZVn6WpUemS+KExrbBgJkx
UqHdVsyK8AcFOTL7c+uU0ZE+0SPdkcx5r4a1RSurno7A2m35V6NFMDNic83awSqrzqFHJw8RNBcm
StV89tKarQR9gHxNCup6ivLprAgGwoUzHePlN2H2JDGdo7xRZAsfpWUjpDZDjkpPPJZTLZjn0MGE
PaivXO/kLW26RwqQtbwcRCZKKE0YqOTM5PguyIwItWtTI5eA5/58+fYVI7fAovfIBQlnj7dFhQEr
H3NSWO3v3pyPZV5Tuyblg94IWmjNOSBAOpGCJyFWmHI/yLD8AQTwOBG6nuYTigoi04TyGHdh7na6
8lxquColp3q31JH2zUxXtp7vx3noD3mmIfOUj0ZHpaiY45EQrXgrWau6zvaVFh/bgjovIc4+WtJJ
NdIQrBAkgDwYq9IaXvRSRVzftcRYqkBVARg4ESljZkCdSi7sfR3imi/jCJ+iPTBBUYZHh2uVJOy7
MQ6ZJ43TtVbaioYWESzoN0VJCdYZz2MwnuwpfRslnTKVjSe+qquSI51Rmn22ZbRNWSIcAFc1Pp4E
MayhVZfcOnWMUQfIbw4W0CaNH6o4IJOEttVg1Z2rFSmSfqf6GmuKMCuX3/uq2uQ4qTH8aYMnKQd7
sZMGs/ZrsLdzseDnPpm+9+hVyWwUJZ2+sF2Z1A6KeQ2G0Fo5RuxLaikOYzrbK5EPr72p3evzPVkH
aIGa8NpLxB/gnbVXmQhWqpq61VAepBiWYyWdZVTSLIQ63ZW6XNWD9BJUTF7VqFhSZMttY8wfQbAo
sIfm3lb09Zjc47eHNfjodAXdYQIypib3pEk71rWSr4lJusMUvau65EtXruMQEZtpM7Mo7e69QPGB
G2LyJ4utXy9+iqp0dg0TkqskIsurekZqsqoelNLHj1xt5zBIPYN9HhqQ5DKDjvLAn2+TbNoIQz3K
CRVlq+7Is/FFofRu26HwLTGVKwK/rMYmR4sVTkoS84xKXvi+46nEREcVR/I0cuYsT+s1DQqVsLD6
xwr1T8vCt9czq5R7jZ5k4jxMbSzIRMN4SdwRXN3wY4gU9aUHl6UZLeBGK9zFvdCwZUgvYHJhLjDH
RYGiN/V3Viss08O+rKJfRWHdt2Qyzpvs6lCcDShn+ylEKybFimsF2AVKNtBSlK6yhoohwsC2lJKt
Jh8mg5GdapHvYDa9smoEnQh48x+J3dGprwrOG1wDocOEPPy2W7M4WDjV2fKJ3EW6Wl4E7QRXneyt
Zc71lt1ucd+01ROKqc9BT36S/hvPjOEP6hR45hxuWXf1a86blRs09QoVuR47fuYB4smu4snLnMmi
d9Z1/odsFAQ10l7uTNjYU+2Uq64TFyUSSwYrw8c6QBeYpppxND4iSZt9gx0lh/tShYrxFhjKTx3N
FzPOVSTRjb1OiKAomNDDUoVxO49g+J2OXqGpUjbT9CAVJGSi2UsYGAOdgLzKQQak9/w+Ld6ZmbPL
DOu7jK3nWlIbLr8B85nGItFaar/UgSAwKZsfpTnZsSJF0JSKs1EiAgZ6+RAZ1MxgxsQKbc+wsvoa
bo1O/ZYVP0JK8YAmuN8cVjZauuYpMZDolMGRqPCzHlYo35yMzljb6MzO0H4Zkb221Oa9n2RnA0Dz
jrass9VsBSc91DEjukd5jwuIScXakcN7ZtZbOkP2ObQwU7RdJe+SqJrxQPQ5qDkKF9uQQEZlZb5q
wTdpWv9r1vNzPhYDr23uDVMlnWJKnrP+EuntdyiGxxrtAYUaUWOjjKkvkDd9Elzpsth+HdZLhtdE
UGSubwZqYzcIlc9GEqOLC4LdQm3+lHSAXYrScS3Uzhey8y2TRrkaejhyaSp/BbXEn2BVW73QbcJl
0DjmGe2JgC11bNayXxe7lL8MBwi0mMlWgoMU/hSthbzOBpbJYEw9xFx3/VQwb0ojyT5Ftmyfpoww
3BHlvEwy9brM4xTssjUxKtakrWy1vRfamKS6Qh73Fn502MI0T1vQJLRck3A4033JNkaPTkeGsbOu
6/Qz63tpr7eBCccFKReImazwc5P0Ravjt0+lOEF6EOb7sXwRkhEf/jyzPA20jZy+6FHT+AsLmSTK
AHHYwWxqLlVkDQm/b+qXPw/RnGywB43bKcAZwiab4eJS/E0hE4s0OtzuwXRCaGAk6+lmCsscJJy3
u3NDwznPwhznpfJczLDmb8/fbiAZlX5S9K886rbyGKHRICquJVntEC33YputCyie3UQ/lY9gsZOr
uThUbVt6sdQ4GIZmtvadaSJHt8xqrfaT7loGc2FLzO9THhUsW3VxYHHHSW0law7QsVoCMoH/FIda
CkY/MqSX21MpOSM4HwiUqDtDT3cjUONdLRlrs1WdrR22Pmrm9nC7GUYi5UVlYNpxekzzreThUWD1
KhIIe/j33Yw2iJcJlVYV1p5iwkXAEUcPKCHDKviGJMlHD6NGdciGvjygLandniWQ8zr/VEJ8ZUWa
bvvYPveNYLiY41LCaa57qZy2B+SOstfjkwIIzeljyCjx4lDEBy3EAqFayRfbVs4HVKSHke3JqhAM
LhJQB5kC6JX+NuMpfaoO9BaqQyf3KDoqdaOQnEkp4ZAZO1Ry7dFdcOg89vVBJa5sQ0DXsUuojvol
Ra8wWnVF0NqyuoQMQm5PWknhcUrRBI+dgp271aztgogSa4oOqa3T27n9hzEdt9oAXKqVh2F5E0LB
wAAG3akOnX7XwI64/e4J7afD7V4Xc23tl4j3dmouWMXiO2Azfqo0X2oozzuHmW+mxs2mHKwdbGHh
y/V4iHTdceuKegaT+aXL+QViWbyqjOC92m6O0Cxtd5YHc7lsv9cmHbC2NqAMhZRzk2p+8Eb789hn
J8balWfbfolOKJQMlFI23SRThPjNQ/gII37HkDl83Mixr9/p98FIrTc59SaOzHdtaJ+THCG0JLd+
XiG5HAB34ASmYQ4I/ff/7BD/IzuEzmr6/7ND7LIsLsq4/XdDLq6H5Yf+5Yew/kN3TA2gyuLGxXzw
X7khjvIfhmwa2Mnl/3Lk/j8zhK4uX+J5HYAdL6bjov2XOYLcENMi7ANLAxQ6XvF/445A4koEyX/3
dyuqpWGOwJdhGZrlLIbdf3NHxCbZW5nSRnu9f2qZU7M0Dqy1LYy210lvUI1CnvHMmKqmthpS7qj6
13Yt276ext+mqH7nupO2RsRqgLKcrHsWsjF2rlM7ICnMWmfTd507SA5iSz0/2mrLBTTuCXAK6R0k
xjPrnq18hdpoPYjaODKSoGQ3LLZDEDvZg+tMkRUZJ10/gb1EV5/XGQCNmllE00zjNpu7wdfajJHV
61jSpxnFRDWvHkWWwrloso0yJi/4T1Vqo5AKLatSzzL0GrZ39iEt0QxKFIcbqTKMY5tkz/YUzgdZ
21EpUkDj8+hUBFO4bF9Hcy/1jA5QjzVXaqHVRCDM0bLmXR50bK9GuMTJotSht8Kq3atHVA90bDGg
nKtIQ1AylCtjWgqteHRTJ2leCBaAxyooCAotArjBGur2hhbvIig9CNPXNhKn8+2mM9WdXddkPZDy
RFj9ysnU0Z/Itd6muYPGSkrYyiaatEH2ix4f8pnuGMnZ4P9rm2reGMp4uAlbME+gcZ4RiJtGuQa7
hiTDKYDa9D26ZxnwHxt7hn7TD7FHO9nRxnXWSj5MzhKpprjogsIoU4n+sFJxbbKBFsSiTBjKbtkt
oYJL9M2cgp4QiebsZ68NYoSPWP3WiNYec0R/MPCKg16MSHqaJPMjEptcbSyD/YwuleSqptCeMBz3
a7IhYrC7JDuU+YDRcbY5glS4uG1f4ii82NhovJIFX0jWqxwoB8ZS+p20iFsivWNgwGDqaqrYV7BF
vAdGNPoF3Am1RzYZOxBY6hKjcb7kdGgOPj6cvITRTlJ7SqH4dZqpIvPXvE7E6iLfyY+FMLM/N/xp
xhRlOHmzY1pB72PA5uFOvoRq8QY60CsFjRRDXYarNnqNMai2eQ1T2o6ZUmiU2LRBegaRQ4d2o5Vx
MKtQb6joqYTqE1X3vYUwS43m7mKnDPU0NFbsF/w2hLar9ppA6jA+1tYEAaTOd1KaUidopf2ZFmhg
iuSYV2Z7P7UVum0nx6hueaSOYdtQkh+UMqciUD71iNF+EBAGKhXDcKkb5Sqh/nPLQkzeLC9dJbmC
bG2ya5fFORxNZ19wreQ6naxFT6U0dMoXbk22u2BY5dQITqVAWuo4VI5SP6EwjnMGRUxHIVXR2kQ0
NgbZsKvyhNyTYU7Xc4c6UU8aGHmmcbQB61DjRQgBjRLcDk1RMo1GZyAjM0YUp34ZTfpY9p3kOzK6
7LlBmzNVsArpU3I4g3QV6fbOTiImBDW5p1goXb2gzJ+q8iqPie8Ui/6ljIG1pXBzSqqncLKsTZgT
FksrZho9Rl9+IABH6jSVrVS6RObcetU0Pg1lQQQoxH8GffyJZgyISUUup2oEFyjjp6qVzyoDKTcn
+NvAEgtur1yS5ITJzK1uz6HUAEC5E/RzogpRqAGQaUzN0a1LhJCR/dlEb/jjhP9j5iq2LcxaUr6g
4139CgzrkiEBWaVt/TpB0lzjQo1X2ZyWfkwlhHgY7ToSXd2P+gRBWzRf5SL7rcPxoTaZEOEFzWtS
2et5ceSKfQzDFglkk+x6LfrMhI4oUk/xLtc73LcDfb3xtymiGOVw+YUHmjkP+yRWXrHvWTWRcBkm
7q2lVRKjE0IrvSry5BouNIEkUnQUFA+0+X/pAPFT+mR4sQKPay6bK86ujTTWVxigkd0RpYBuwtEl
hQFo4CG42dacb1Pbn82qfYqz+r0Q8bXFf7cKTSkERARPv5oBGwV2/54HU7yvEgNLt4oRaGCzOWA8
XdtqsFryiGPBtl+PZhldyL6bmevQYOib6rv4wfByzaKM4OlJPpsdLLJMaAfMVieIijuGCsyIJo29
hIElBQMd4D4ZIo0cUa3Z2osaZO9ZBuXNCqfvKpZ31Ti9TZVW+fWgvYZpxSi5jl+ErJyjqDc2ymsF
Lg30Uahi+ptgjcUyaqOY2ZRhti9xmRyCPhhXY8hAFVcFO8h2fiAK8bcvkN6gXteC4M5QoE9IDAIi
9becI1oLo2Nv6S+VF6cN4QhlUH5GGEGl/arS/TyWVshbTPIC+dalxuR0vMjOGcidvTLVeLhIU7Ee
iNSbbZ3GAHwBJt04MTpQUmoKri22P+I4PpFQhQYgQNjD2vIkNe2DOnJlDZLuRzeag90kEsMEyRdO
eAkBmdfLVqNg5U5iIzhE0rwdiyb0VNUO/GyQD7PU8TU+H9AUhx1EA9IUfuPW+NB7xJVRrD/Vi/Qr
LVuwEIO6a/OhWTmviazf0yLS6XpbVBfIcycpxoZGfA+v3po1FE+uG10mDoUzP00WBiFHTOt2Mi/O
aH8QpPJsLvB15LU2VyBfBc7KuHqlQ9qM1emtBk5EQM+E7JzuCpREhuCa8k4ZUe765MWKE45Zw1Wt
qK3Umyz1LQ+G6syvt3DmmIjAl6XKwJ+tyWIXKza92GUNH/vpSeeD4Y31im7wNx/VGQX2yLVY732T
Q4wCnFKmBv3ejMVWLFvTXjogOGcLNBQ/pPvunHoizjsemOeb8msbGPcyuhsA7fpXLe6CWjO92WT7
QhohuziqqLA1IqLOFYSDpnWsekakBuPI6DIB8MFUBfst01i6EuWnz7mUVqaCK3alKdEaFC4LT2+t
ojr/xGlx6QztJDfFp9oZ72H7DLj0oMbKprDUtYH6yO3txyDddpHxNKCFXvcOGU2mtSnIQudE99NF
WJvmJziu+2RsPoh0Z4ckrk6m30MwO6l2+a3W5q6tSfHugLnRpO+N6kWZbG1xLx3kWpqQUm05G326
l9EGXAdRRdTpoHDtz6L/7aIWJVmrFjTtwROTavwlgv2Ufmk94dcgJpk3Wa9tEZza0Pg2LRWxYWD9
xNm5GgfphH0mJJiFDmFmOG94FgJPA1+LV5K1rzK2oyGFOEiKKx4OayUF1ntcVIdCM3uPAuEUVgYa
69SxV7xL5cpy1EukkXFB6ccJu1KR7wBvm835zmrCz3DonsxE2ttLXSnX2r741jUk4Aqnddzmfh3F
F0FGMX9T44dIe+dE1dkkS7uSFbwEA0k4qx/nr1KVXue5J1s9WEv2tsSrpdTrIoC1L8b5YLTZg5UY
JY5M+alTJuDPOUuLyOXHfsJlY5u7dEzQxomXOW/6pTgNtraw2Whb6lZEqs6vbCj4U52NgvnBJ5aT
xkbqcFTZCQCoNqlvbXmJLBpp/ygvWSM5m2AgHdvRvyB8bphbvjtpd0pClAmRfW8o88LnMFcBVrcm
nA0v0/TdUGXkO5f2dk4f1JTsV800HpWG7vWIaigYaGK1CUSKjMM/mM220Itdk7LQ6XEx+eAVXFPj
OphXybhuiWBm8gd4jK0JvZTlIiOTpdBLGLGjekmout017H7JNibqIlm+bIdLzMDtK7fHcV1Hnt0D
g7w99/cLKIwixrTLq/29uf3I34eWSoKoMsXbfzz/b//97Ztvv9g/vidNk4OmEjKe9gUwuNv3cYUF
EXm7y7pPwtTf/6rGpGcDRaVYD/ZG2T+UFsaD2wvfbgB8Nfu/D2/3MID8+3N9o0UIXYEjB3SFe/sj
v/0ft+/S//u3/nlO38vUqWyT6QC2elruofqW+zlHKUPFGHlGAAZzQf2Wf0Idb99oNIRFCbOhVWs+
ltEcrv7x838fDilZWH0HkrPOFrnA36+gf003SF4O5RI0IJY4AhC5VMmIwLzbc9Yg0tWYddoqxTeG
eLEFTPE30DAXzI+iJSakl8Jr0eVe3m/qMTpKJ6CMXK1mOHjKIUmeaL2bK4pSRGWdi2RyJd7GO+2B
nNwL46FxNRyoXGj0PKEJpuX3Mr9QkWIaLb9Q2K/R+FFJ7+NH8i1c8tBtdJ+bxNxb7IJWsRv/JBfn
DFRzfulPorLuskf7qonZ/dIYfJcojI8K9fAKYQqTeLwpo9//8Pllr0LgvFqu8vemW8WHEkuotY0/
RhaefC3nG3OTK3vamdztvgpMKOQcTysafuXwztBLgknKpcXTPttTANVm1W60F5YStxj9jKERtKDg
uXpMDwuXAGgSTn0cbEgrHwDD9FzSThnMTl951AktUTZCEZ6+Nu3hDJjrml3sKz4l9EHpput9WYE/
ymY2wgxR3oedX95DLG0WyqRrHIsI5dUc7VT1FX4sgWoupF4hMW1Ebejaktv+DDTVzN63eZlB7Nj3
mPt4kzMkd1tpi52CLSuwqc4tmnTPOsqkI5W2mgq0lbIOaVTKVX2lgzPiRtwn8pP0cW1Lvwu8eQvD
WDtkD/k7C3R2xbO+LVfZQ/FQ30UryTX8xYOA9m9ruXgDyeBy8w/Hf7Wcy0THNlwFEz6OYJ/5eU/U
NpkoqziMXGZveJWQnLHF9KrcSz7w5W9p8r/ql2r9xcY0PDqnbvSm1wJn1zvRHEeInMbdi1ipF8YD
x65xxb6i2enqmsf20M2C1bVG8be1vSuODJ4mKWu5LRMPQcg1+LZ3AzLSbqu/BY/2jtbjxrzGJ3Nn
fhef/DtyrjUv5i77jJ+UehN8L3a/F6BXi7/5Gq5nd3Ypv3gDtK3Tcl5hmQz2CNpM70e+Fi9EdV+5
KpajiwhjjVuezagXvwdvX86TfWUQPKyNdJWDBdsF4d4pvVR1VeNKEwl/BSrEyvtPrt5qN3J1Dde9
IktmODUXpVKpVOjECrXLzHj1+3GG1p5aS5qzRycdsH/84IXcDmhH4ZgVe9UNlshHLzg+clCK+1E9
nOOnNw0ML4hi52BItnSmMZhXQNdDQNsw9ypYGugyy67kzA4GUoH0tNDuu0VH7eFXeXpKxp3g/Pa1
137VPVhiNz0nHjRvA+WG2zOePPDjD6tdk9Ky8S7zPcjfWwW4is1VRjWnmxxY1uiCNcJvfCnPi4cy
6hly+hpmtwk1m0PCiROsB7rEsP9OuTvTMvZ31a2nmPSBksT/+SwFDT/eF9iS99RSnoaKHeA3QO47
hjfer6vb3Pi56bkJmt+isVnLTh9CFCvRBHDql+5IhiJbL2pAnYVaj7N+s9i+T+lx9ulW+TJ8s4fh
1J77a69whCxn8wQD3IEWEc67xrn7v+quDRvFBp6b9K7h/bdSfjMnsJycHJX6udu+fuOFGiKS8EzN
h/u7pKma8ijwDcFl0Bk4CQ8RaAQbvwKqdtt2ZjJZZQchdeL9Npjd707in6cbssMISW3AUVD4O4Ma
xz4uDuJe+4ZMMDvZbr3AOIvCAaqYHs7NLnm4P9JXwdiyOtGi/aBIkjrra+IBOPazj8TL9hvha0+e
U10ImBi5KoDzMRYXH6ig8ZUSpXjiad3d7we/Ql5BdouHj6p+lC/Dv3LAg/bcCv5ADz9EG1QvPFoP
yQNsNghoD8nTgpEEu9ed2g/5h/6lKL0Q6VLKakYvCahPrq5UI/wk+3Qv5/UId9hSP8cfrXPL/tT0
PlrClv2xYm3gmP8S8Zwq9he8JR2zdVd40Bo/u0Xu/NoMrpnwmfEOaHG3GjaVqN6+n+8UNx32RPFb
Ba0AAd5RvqZf7BRWELyTxxGWgGRtTiyWKmBUvHiPq+Fyu78NlykYjTOjsx4ap3IyABlfpgsgktxI
LkGn+zlpPPQYNKKWI/hW6MNMUeekb9noIiW4Qi2yiz27EDM+3D/WI3sEqlT5pIRdMNwklytVNY8Q
boWnlHqN5APiBtjO1xcBPIiZqZ9+U5fwarsxrsoXlyVXYOPAaHdjDocp3lUftIcyjQ8ZgyaILwkX
vT9/LUSqojvXLuUfDmhnm3tKNdVnsV9tCLa2Jv5At4CLi0+xP4bAnAsHDq4wvBTBGG3TnhDipfIT
hcv8+aPjFvyML/l1ZUchwOCIv+2VF95e+sTRM0f4zIfst11q2tGu8yc0Px76EBn3v/8D/16/ANsc
Ys/vbrPoJkgsuNRZH1xQ3NGlfKxu1Q1qy10No8lmJMAVTAjAZN4MUOubhqdt/q7qWSPYDVKfJ8jW
AFk2AvCuQlyRKwkOXSoEcsc0FL/cDBwjr0jrSZsCLs/jQN5Tba63aA8K1oM7H7Ks0h/zH+LFKJgA
HlUOCO/bHXulCbigfG5SXnC2i4v0VfrAbTJP+pJ/i73BcZ5b30bhAOCIqM8hxJVeewsHp3Oy30FG
Kn0fez9QGvy515vALXo7daLV1o0HTM566GzRBdHoXw3+e9ohiGY81Ab0VfHlviFctjXwkD2TeH/1
r+KNjfp7d2nLx3vl0HwAbHA4PDkzkPWQHe3LOEw06mPbjw/Dp76vd2yDt/gz+hAOyq45xL7gUgDA
y8bnit1X3WNDa5RQ71H+jA9gqmcqIA46S38Hk8vh5M4GsgRO/vLY26ZNga4B3m6ND0xOdzOlgCF0
Fm+bRLAEvG/qPm/LtAlGqkZ2fTAVqAwep2PnwxLrlx1GzYRonHUQgH1kH1KXnW8+1geBs5CkQZAo
VhAOrdUH8B4CHv4Ui3ApHtUxP0BDcYXMyXJ4h8exd2Tsp4vQGK6GGdTT9U7pN7m3tijuYqZWT3ea
ekgTX3qCe+D8BibS4OHBFQP0v4/CdUMtt35VeKB2cN1iyhU/RkLhoz3f/dR6rEPDCyKfapYb+b2t
O6zyJ4U2oV1502U+R9M5br5ywym+GxhssOTnH4VsUlasE8pvOLZBLBcw1TLiRwlvyLWhifiSrtWD
7rCWi9D8jNPOnvM5gERqfObA7Yj3anfDIkfrMzaNnrijA8t1RZlqNq6UOLXoiJexihp8IJTf8nML
mRKVJNJE5JxM2KZTdIpCa/xQXSoJd1YKx44U5n55Tt1VDZUvzjbuEwJpyYAnM9ts/4GZKy4lavqW
T7jS3DKu35nC2I5AlY135uS52xN6Er+N09wwspCcekPUuISgBNT1yOHx1EEGfGr0I/X4Ei1yULOj
970ekEeHm2Vuko2upAVjB2ID7OdNYWtzXXk6e8ztywuGEZ0DLaoOa1/9VX+FOgRs9jsFikkY8V6f
2efGK8hJzE7tEbtuhCqchedZbaordvEkQeuYHAAqFInbfk+pJGupQNtw8uj16gtnhVN1aB1hNe2k
cI8c/QqCgnhHng4avQgqQZWXljuZ3SrP+1k9U1JZc2CivvAUpQ8xoMNT9mG8gfkBbTOPPsM3/sDQ
/G88OPtyrpTMU3nmgDuhrnaMdn4WSDwOXbqrr4QulB/FCYcVrDwYOAR4mEuP7T9kL9k+TX32M87d
NJ64e5/VKdTiI1KLwEBPy170xsGrwUVmj/MBv977NmN9sy/AXYi/gnpMEw8X84/Nq1BCjtcbZS8K
YGuga8v9/JYWDnj9x+VWTd4k+yKOTo3XZMGQuRRVxFsHABKZNp4AjV50vPST0l0X4SWa37HfgaHE
4ZIj1frRizYR4WtPhZkQ/G5XnSM/rWdkMi3fsOD0egQYCypcKLPs1wOyHKx57Uyh0dgP3AIiIUYK
ydFpTtE2eiyl6pZfheyZps5+QWtg2mlfyF3fp8fch0BLtx2JOHlwScykcKzDtrigwz0jwhg956lf
chpUTunO+GLYlcJpJjfAcihwfLWgYMGkYDOfK4+DdCac4X7ssRNHHuTX/KX931GSbd108VEJalQ/
AwWRV89w8TmR/FpzmsgRcbdmaM40aeMxSA3ONmeqbKX1y2yftaFRAM1zixQ46z/yhIlz9kotRIWW
CO5NtOnRIYU1aRS/XSBpYh3kGYqg3iIcSxgMqtcZbhkH5235hda5pBtmBbRjMrSzvuv7U7orjVDy
dWlfoz622FsQxj2iuXR6lkvcoHJ3pByN8ks9HTP8SaNORIPhqchiTH82a1uQm7hoFHDu7DS/9DQz
b0zAimYR0QGckizjXm6yRyQtFlhGeHkItEsOd85B9dM0HltgVOKeK1uSnRpbhg+YstZXLaAOR77D
rSRrzi8ybErlLUMoPoK/ofl1VGPucoLYud5T+V5+OWwgMVEJnpB9QJ2GkzoPVBQPiJeFm+b3hX+3
Qr22y9dW8or7TyTYxO5OsQHidqiQ8dCcOblpKxgAUAvhKiJg4qxb88uMbscz1wP3k92f2TfmXqGF
7QMGtIlfG+rhPnFHfy1C6lcOSlgP8Wf22R8/6l1lf9Q/Sji/fq9kYu+W4PQ/tcoJbkskpclnwsG0
nJiEV4waQ5YopDx+TftILhuiyXBJMdmmxk5llvTuU7imsTtfdQbpE1DuGTP09Juwy3AUrjHj+IxU
heBiOtTckOP5Gl85S0u3gSYE0odFPLdBN5Ia0U2ii0yUyp/luThle17I7q8QrygeQPX3t4uXqvtX
KvgcN2R62b48l3U4Pc0/m0NLS6EdZLwYImalUYxgVTeILH2AS0JPGCgXlFibHGpeaS+4nK4MKFUJ
PkIHTN0l5jGjn/uInRfyMVwk85W9xW8ic4dlwzFWXYaADZfxfE3smJxZx/LK5mVH5j69cuoFnOlo
DaNTQ/iENxbURHveSUdEJFhlyy/AfLx/qJMQfRgQG/YN6BqfWtQ/8SZd2O78loKk4bF3h+wHTlvx
m1yKi3GoArDv8GLxfOF54vGcfoPYPFo+1151Isiv6zA/R8O5TN9XY9/JPi8VI9hqF4WLGkBFCYGw
eGuYDjeFgMp6Td/IyQ0fhxItlH8pMAlfmRcV30btDhe8n9jRvIqP7BXzUM6PLK3+TKYqvRJe6k7/
rogudk6KfwY6+b2iUnOmVpIhimeviV82nkhEy+BgOoTx/DeFowRqISze3Kejn0ckLmCGwStBsEff
+kN/75D2ocHH+SfY2YmgSbOef43Rjz35Nk8+SfuoeBXOEe9VILlmYFSQGegQo6Z0bvVzUvyTbOuV
X95PvsWK5jpuNlhI2qMM6d5jT3wWfHgwhPCrduwfY8MenqaH/O7LO5TRbaJZ+HBVFIrvOrUP/RGI
e/fLAtpFAe+AZnXicGQNjrzuRjf7bI+tbNfP2j0QvqMapIZTAFxA3NO3HlHgXFQnovLSuPFRL/3X
5lsLpuP0fD9Er+1t4sIk6ZxsTHti075fHChv19Z4rURXqpxPYJWtTTnRLnwXTbOREMIFSJ25XPaQ
BbLP6N94raxjxfICwV3aAOGR9Gt0l51Y6c+JBcySqv2xHt+mT+4zfs1HEWjEQv37a/2vQBldo95E
zqYK/+qOpqqTfeTXZ4TR42N3IRoZPtA+R8cZpHhP4bWwyyoEcUGZsSeOpTrQ/aK8e3fYs/CyMTgX
f5VDYD0Rmx8Q1CS/7Fd3oIYpv8vvqc9EitlD/LBM8Df9RT5kdHTXI1AR2SeZ4Hour8QCxYe8BM8G
3TBWauNQAaGAQaWHcxqBFOogW7HjN22D3MfE7AQZl8+K8kFgDc1InzhrdxJXas1eeuwycG9hYdzq
yJvUR4gH2BHm+GuBhkGMi2C/OxQvJlJC7ROzfoJbXQ+HDJm/8my1RAL5V8VF0FCDS+Parvlq4ygu
b1ToSn0vIsBe+tr6xf+oyFhAcLb/PCjRoVA0e6pvlnGZkYDb4lA9eRxtJayr8DlrgKj+5AXe9Qd+
B+KbQxD9K8+s+m9qI5YazGEH29MAaelyoB3J8bf6iK2PYYTQAwdr5PKDOtRuDqbGfEHDtaN36nSE
8CU1DyJesiUKlrigR86Oge7hsd+invK507/2r/xnq7iF2isEjvKpouIcaY7+PgghiRdys3ZPsBKM
kkP29jpy/CD1RxjGqXEm0zDLTxEyO1eVWfIC7pyfOFH5NZSvydrYzHdOdcLfxG/D1E9rZLxca3rh
h32RXMJoA8IznGPydQq6MiYLTkG2ac+vwgPXUOVyqOogTmj8EEQBm43DgqpNIGcPSQZX35+R52Q9
80TdxEFKIwzO9JZFcyOCDkuoYZje3wlYnDhur+Tq9bUgq9HTh/mL0RpfibU41lCRTRGeZPVx6BGX
Ru/D7f5N6kJcTC2XAxKRgto3Qjk9kFgcflGHjN4TFeMgHJWchJ5QR//xi9Ntfiuw8OJr9IE6Cn5+
3aleSJQparC1Hoja810XnxZouVMocUu/ShBLvyAuCHgRUJpBszQLdqT29pyAFQmgYYyv4sROuwCp
MCw7fRZpU4K1T86d6QkPDHICZpZaoWrjZzWcppvqLXuEL4mrUUnzla/+CpYMG0Zmv9tKQuY70T1m
dPyV6j+pECGFRM2KGEFnDl7AlLagOjyCEUkJpfQ8gJqyEd35hxkYEVWmO5Tc1f004dBKDYawBGRE
OoIWdavfSXstyaGUW7xPd2/ClZooR0aQ3feUlHgsJgjs+/QbU875h5UbSgsBHQm46IRVUxowogBT
MlKkbE+SFL0v00l5Lc94M56ZmSkU09eIOIv826RCszn3uYL4Ndvme/KRxTuOBp6muM1f/CSOFY2E
XbS54afhnIOeetZJah2z8s3qqHyp8kHmgPu4X6eHZN5WYPYSpSQJXnRKs7OhBfwwxGg5tWRGhtzi
qoSoPb3QSdaWY+NML3cWIV9fx8eaRf2VxY51nQ9sZIrVIMEezBMLnEoTeldehaeF7G30ojbAj4hi
D4n6lo6A3Zg8zCZxCe+WQMxetPa1WAJabTRDyV+zZ76Wwk5DcJF5suYz78zGiEEfRAFKQqTVDVis
R7TQ+AvfNw0uAXoILYNMYmKY2oAfhVwbXKZKe6U7gz6g9V4J/3rQMQvMRAAte2rtmMKWlq/HIVIF
RM6dcii0V4Gjn2cWIrfEEjeG/xzM4rItnmTLPDiySa0BvwCRYFWW9H495kF1xP68jqRt3l0A3Oxy
tedXAhMVSReKFVXI0/Os/GT+okisZ+rpzG5DgRQdLVZk7ffKjV/IScZ41Bwp8zP/it3KJseCEhhq
xK1DylXdxBnm2XOq5Y46hjTWK7b3/aeefxjUYXrn2/k9W7riMtA96Tm8pQPDyhvxXjXhzsiMuIIS
8kgS/XpaYPzzCrxm6+cY4+PmA6IFjJeKio7lp6JrrlsYhH6J5homkAaKPeTFNbNIifKD1cnP1OcL
914khJX4xlvnFBub7IWyPx/w+FTW+y0cgV8GA7I6cVJy85FSSzUX7vaapCh4wQ0uc8a7kg1i1kHk
yKRyzzOqMg9NQQPhUnY8HW+gLTX6x26Pt7HssbawjLWgGunAwbcp4lRgKUUaJ9xF6K65S4vyAwUS
3uj7june+1iFovBPpWx/MmOk4bZ7mzoJpUr0ubdFa3q69MZa4UNKrrK2/ez/fjO/wep3PIJKWg3S
Da4V/XGX9KTGrYaFOnk8KO+KYgOJLD91rncMP7+ei7+8LuueYeX76YxvExo7fBPvjgIN08jrsOgV
j6diE/EvfAnTAdv/Tmt4e23eFvFNHg1lZ4aOIeAZETPg/Ve8LmKHN+ebeF4WwTZJeKYObgmyzd4m
kBwUUtjWvhGX7ohWkEz/jruHKIlCi2MO7nKaPvjF45UugUDG5PN7eR3+t3ZXfiBeibr2wPRQF87I
mlX1amhndoWmYujqF8qh13YDXQENqgRNYNEF/8Yk8sO2jYEfG5tBc4eGZt2zcVDJf0yfiWWD8Dv4
QqadN+Q1VaQl3FEPmkssh+iS4LKxFpdmU+CkfwAMlOgXhiRb2ZGssNhMf5ATdogKpWc9P1A8ETKK
CVfWPL88AvUsAOX0FuMx7R2sIyvjkfdBa5PcRkGs5sg08LVI325rEWAK5Wd5W1Ib9JWKO+EOaxVY
52361doA3CijzFPwdUyDhHyhBgEU/oHdGqc7iEnlxjfcxeNkHenXsT6YSnygoyJoJGQDXXru95yA
GxosW50moHVAzBH6HmkfT8Vjr0caG2yLrHb64cAi6x+HJxqkcYuMpxujZ/+cA/GcGWMPmWQWkRQH
tNhgmFg+nHQFZTeMkyknohR/94gcURPsUk+0INlIjlHunlbL5TixhsuIPi0wsQ5Ceb4r1BOQNlH2
TahN8gmPofvqL2VQiTta45bigRjLcN3UfFF7ZY55zDF6Zu8Z3ZUPed0NwYV/eRISl0cSEmVQE5GJ
YN3S5toGNj5YQHRkj+QJhOMKzX4bfrvwqOCU+C+TfTY3dd79N8KcpUIfgqlkfBAOIReGGj0hnv8y
78C68WaL4DEl7EXGR+sCNly5dZ2c9lF9oYbHaHSrh5YJItmsQjAFhuzKgseAlV14L3ymjoGia63c
EWP1cwCfDCwnEB+3mrclUiWcc4dR5/uzcs+Y4mzNVv5vQ2IAXts+Nbkf3o95ZVlG9O2wOiYByg/W
V3OJeCcSJxZjsmdgSfN4JN5/AwQZgIucu+5FFPMRhtpyU/CRibpvi9u6Hvj12yIYKWUiiuOYM3R7
ECeBSpWTrAwSMF0sb7YCo6WkZg/jYqPB4gScnk6Dfo0MFugp0d/YjNbhjnU2VdZtvQoOP3k0d4sO
C+yD7IFFRoJLDqyStVXTc2YhCHQUZwhvwqsIxvNv25kYFI3bSCuMgGJT5Ssu3JmEFhh2cpbUrLES
RdOga0BUoMrFeemqdKQwhHm5kztwlgPvosMIesrFTClaDqNyAdLfPFNnA8lhmQdJQI2rpEJ0MfII
7fPtKOT1ERUSZLcGfvfYDmgfHvkEU92gXtWQVLibqSoYlofohREV5RPIrpTKvYzYhVdxhsgIEIW6
Bv8hbM2vbV0rF+Zyc/uhIUrbs0mQO6NSSMiW++ysofMBXFLJ5QQqKZMC58KzmnFb0A7lHJZli9Of
FL95MMD3y0g7OBE98jHU8BXq3Sz2OJ4rdc8y5C3GOCCBFgjU2aAY3pOUfJDuNunOuj/0eOsICLuw
ebw+RRc2ZKeByDTTXTV9Ct8gVjjG1N9mLyCcaT4VlYe5uEZ4Y70Z7aVGBMhytpU07ECWK/RPCVJO
luB2DM8KM+2Bzh48zfF+WEpXG9/G/nnrelFKwKc2IUaAMAxnnkL6E4cpFw17Efkn9ZMygkWbJqib
kIXJVLBkQfxTkiqTYHlgByL6yqLn02yRMr5xGeFMzWqniTeZkOsoQW6XzHLfdRfhi49NZHo2N/Fn
nVeod8waNzmavIK5F7InSIDFsr0FX4lH1vbhxhDjdA3K+wFVK2YAf+ktkmbfC2A/36mI8OuNDkOc
bffQceLezrlOnUpmNdL0X7YDZLuzcyppO04SAMor2rSlz7IZtAvbEnB61KH3hdiqX497mR+F1lni
odPKgqcHEimoXYLs4bDDj8e7p08zLwTYgV0hdO6KoNmmKbiHW2KvIxMGBmY4KFoYT6Gw+CKl8xie
6oXZQTi+Hg/qGlLIYbiF8hIRcXGw/B1GbNb6MX9nzbCleDJOohWnD57g7zjnMOLkYIpiMRDzHZPG
yVMAWtHhuNJeAqjldp8AQjiguO8EbceXDwg42Trxcu4UYNYKp5LOHGNDcmpNcMbE5m6M2lfN2tli
H+4+imV8yBgSnLFbxJkc9ZEOjmZRtt+aDEwr31XEEHPAjJ8s7MY3Sk46T3apvghgybSvLd7b6Hq2
mgUcIfmKPLEJQDjNqA6PrH78PcRNaTaknpYrn09gAmjJEInx9sY3h/wjtVGSdfLV7foGeUL5E2RR
7mgbzKDvQP3tQFpQTOZybqkwRUTkLTLTkumbM1oZToeNM4pFHB5/wjBxo1d7vLFmBnMTikGxlm7R
qOnIYpUcsE2zdntIuHi0xSkRkj49rGaewhTqjb2mUmxSUjxWMpCcyyQmQa2rlwRLhz3GisreaiRg
ZCkgqlJFIVVUP9IeGsWfTW4msKaQUdvBt6XRLUBqQduy9P6nLRRDeURPUpbZSZMiIoDMIT5bFM6Q
kZj2S5ud60QXfGQwVr+b1NukT5D3o86AWIEyIS4YijfenxvVJJGK5YrbKqr2xqr9tEX8OUVcMrXC
7Xxfi2AwvJS4BqY41GpA0/bUW7mXGdJ1NpHk1Lfv/Pv2SEdxIcrM89+n2kwpCHLE69+/FUW2hDOV
m/+5LhcdqrhTkzBkw3hMZGCi2f//hxyvADH/Pu6hoe4RPDcdqWHjtur/Lc6jdIGmVVwl09IQbohP
//uCVE+/zUVHpL8saQJtf7Qo4eQoZPyfj//+NnYsv6LEhqcDRZkY2qaCsf31PykkoarToCzXg9CA
7BSydnFndUaqxUBbA/huD0Asgrf/97SmACK0bbIeCaXtr3+f/O8bt+8G2cm//O+TdRbtxpYcrO+o
9bR4yDt/v/nvjz85puzvcf7++vdJrW5eLZFO4qzAVooLKMCDyk33Z639P3/t/+dzf//w9zkZVzEl
1ZMAGcljYeSSX46ILBprgylSSiJ3jwVOgOalFWWM2RsovT39DTnusHQcNc2REWYhZoXpjgFBblRB
J9S3icrMClhMM7fydkploJz/dbnYkvlFX7GW5UQEzb6KrB7xR43GyAqmLaWElhojAIKxjM8lIuWD
gjqrhLs4GiuQefPahLGOljFKU+D4G5GxWwbTFpbpse65kEdRcwb8DsE0L6RE+UM7b2xCEwHPbjTX
0JrNr6K7wnFHd6+VymeRVkhCui4mxeRvlP5Ak2saIRRJ1Fa/oDb62IjL5gQE8LWZIgRYCE8WMIeB
1iJfZ0HQIiWgPlfhj3fPsThXudIQKnrqwFXWVK3MLI9O9SZ6OO7ERFJowrUo080Y4xUmuRba7mGX
T9ShatWzIPfh9MhIx4vf4dHotkMJYM84ZjHOVUvW/KAfyQUdEwbpVNvimmZ6KmR067mEENU2HLoK
OHakZIUCXZkVzSBEMrDIG0fTnUbqoxY6u/UEIgRPUAwQquSlEvsdePpEn2jQpuTPlWEkO0TgQeFQ
ZTYpEOoTRt1ROnyMFYPWNmgLJPqLYpE7lDPRJj6uRFKzOxYw2uYP+IEYixgjiH/Fviv3t2aJBBLL
TZh1qNQgr9IviwqQJmVaOCvYCqHRCH+opAEzUKzSI/pR+KD6YrJOYNrSGErTUJ6KRr7KW9YFFWJn
UkIE6gWD1gB5ZJ1nC3OsdhSMQLxP79XAEwtCBihQMI9Dj1OsyN1lDPd9OccrgT1gz/qevRs90aio
fVmppR3jgQuuwLMHSYf4VdLJDMExDztBXg4D+n5o+JXlwVJGiBJiC5xNq9xc2sJ7qYq8eCohnuf/
pmoaj6iwK6cSjXzo6CCkaPRCQVkPkqG9NbIClGAUgnpIKjaQCbc9yDGQvUzluVN06zXZSoiaZ02K
eUAYYJcmVb8bag3X0Lo6aEJ7MgxtCrOm/9BjDYeIqQGrwuZ1GsG4DFLCvZcsiZvHZrItIvKcxBip
5hg/Zb1O9jrBbUtV9acRCOfiQkFFhXhEGMvS2TTbPBUr7t2QiIc7JnK4zk74lS0FSCXMXKV0eM8S
gS7Q2md+KnH/LuqPAZs+nFqIfdA+HrBul/dKtu7jKif6X6JPTdGhc2TTqRtjjOCeMRv2R1Wyjm3d
HOHT9Ad4K4c8kv4pSweBpqZwxhVArwFAUq8dNE1KAyFFQkGEeVRIeL2tT70OebbrWnlfAo6A5rcz
R+xA0JMhSaqRVGlzvdvDkBpwJtF+xKIqAkSWgwg1ZE9pu9vUlh8TBhbKOEjBquQP20qHqYsCDIIn
8tG4L19mVieunNw98w7lDXPTCQWnYCb+Vq1QUKRwSmoozTpUm9IC64EUaHJIuUesHj/ONYLsPZEV
b6BFYCBGAwO20YydMBBvaXIl+nJs7It65GIxosXNhjt+T3G3k0Rh3U1KuVzU+x3BWO3AEim+8kg+
YTblyD2qOFJBHjdAc9MnOmsTFvHDvX1XuzlUzV5AXguYhrARJGvsDHzF7G6LmM87RVSODVNDyRH0
d3y3nGVQfrWJ/AbGFXK0FlGRJC0PM/3daVOEtBJtPWuq8tpaUkflY01QfVCICSsKUe3SkxNCwtLr
DLxZO86baje4wTtdZMGHCKugiQpNR2z06wL/db/E6hQkEaZ+i1yW+xW9RT2vjkNSK5ehSZ8j/Inw
h+iynZze9LgSHzZtTCtelYNMP0vPEvm5X0aaOkCxOpxnDpPxMS/WD9qUSVjgRovAmQ1E/X6r3BjK
6a4yPzCGHY94zJ6iTdM4hXQMe0D8zDeIBMqGHT5e7VGs6+SYSfeXUh/J8+hkLLl0koSVY9McJ1/I
jLsnFfULq9SpEZ0+6UVPej5OxM2WlntJJ9AFjLWrKmBwu2o6trf1bzpHx7STFeC0RY4lDmEniqb9
MSfbzTPaLo1KG8jMJB2xkPG5T+VuF8PQofGwlUjgDsdtmpySDLdpo/jXIeIYQOyPIKlDAp2mXYdb
PcrO8mtfxJN3VzXcO8da9wtj3DXawlWryrqvTaRHRqv6hZi/SKMCRqNbLoIR0xRTxtUrzMK1qgrH
FNnqj/KsENtytAzqKPuTKA9HGbPkaVrf56o/t5vWu5XNSogkxxE97RiDkTtmJfp0xa+uQ4kPA2Op
CrBvQOi8jw3cD7SSUucCxEVQYEbL0U6ex5zUQmj3vQYhqdMpKjS9nD9D/zmjJ3LEv/FBQMPOM9YC
FgQBfVM3DTcq2HkppYKSCuVPmVYezlEe8bv6GYlwn1nsTxiJUCrH/ychQg+LGFiHfh+OwmI9SdCQ
47K1aJmYJQBuV6jw3K3H7mahvwxAgaqipJNsrbH5naxEm5U5AJXRqVO1crzTRUqaWWlou37CPhUN
IZJDaQRq0t9BmlY9tTmzYc+I0hCoRgXKPB1PsB7nrPwHcd8eGIvPen1rWsRK4815qRx5fx3Gy7pa
yWm5n02tANswvC/qDJh12WeCfFhWrH+bdj4iliSCG/6JNZ3APG77l7vwNGng0TOra/woHX+SRY2u
Fp0lEZdD5ARM8xTH43fcGVEg7BTko5ua1q3cz5QBUFVsCkL6TEJ9py3Ui5Z131KPnpBMuNGYFMFb
c31LIoAYDSzhelnYxh9G13lqvPaeJo20m6WIK2jNkBY8LUpyPw41LVQTjftJsmgQGiQ5pOH95guy
ZnfFmavNqvpuvLeJtZvkARszCZ8JJOOqTVGiDib2qVdHkYaBY36YpbWHbb7VmMTqOltJtUvBweHX
zEvKEHw1CvSKpdIe7BT4zzjTtc1RS+T1bCRDc0KYgLL+QsBChQAjUhT85/qsSL1+zCxarzNEnOyO
pPuUItW+yNmXWWH82EYD6KA0w4VIo+SK8jRdKrEKJ8O943sfVdpBwlHBx+HjVdGz8zpM+knK2xdo
69yTJujNFEK6LHPkzDgaOqguPmJekB4QigDVJCs2Wgf0OcWpdnXpQsWszwucP/umQCagPJVql1IB
x9li0lFvzONuj11B89IBW/Rr+uuoOyDh3FK+UDcJqJyAbhTp0jdSSWm4VUvIeyjQp/h/dEgIujC6
EJDDe0i1rMeuEZNwSFEIJPimcmZ04zOpaR100LCBA/MhZmw9dt0aVlzA3e5qe5ggGVO0lD5atTkX
lWKBgFp7Z9s8erZ4JI8MrqarGyaXkFQo/FKfF1/tWw0+NmGEwMmUD7gBoG1PcKl+VMS+nlKIv0Vb
0rMXJxQLp/Z+wE/RsNikNRJ63qSwwCPatfk0SLtoRFFXqQr4bhyT5QTTQjHhymIkqYi5iRgyld1K
rsIq2WgIAD5LCT29OVofRHGUQhlxiJB8WpnWLSoAup7Foj+rK3BGAGEk1Hspa7PLkFhpcB9ormcb
LbKqMBxYMb05ilEWSAWCRF2TREgjzjt9gn5kGgNJH2oI8PJGFN2zjJoU+riqtCqEJ4Gp5AgRy0v8
YuIl76xZCXeskt7it9yAgp8S1Lu6sWbHDgcVSHAld54sRg+LkW18AdonqJzdRJG6iK5K0mNtQoZV
CW1sNS5Wb+5MmPIKWhCqEfvAANMAH+oSTbnqAI/xt1mwGrew36Zy0n0Mer1bBUT1iz6f/LWS9lEL
ctsycKRtKaOVMS8rmvG5V5jcbuV8FlcSQ02kXm2KwMgWsBkCntj+/8femS3HrWRZ9lfK6h1pmAFv
6+oHMuaJMynqBUZREubJAXcMX98LoazUzZtdt+oD+gUWEaRCQQDhwzl7r11X3RfDSCemXk3uewNE
X07I0dlFUHICwp33c3+Y8b90/cWwdXwOzezOdgfjme2uw9z5OcsOdnV31H5KxSak16iMx7oK9lHF
RiFQdDXNiOm76OmiV8GFzdCqyp3PIU98dM0w4zIXaDaWV/Rb/Rcdja+UHUimyUNGOa/b1QGJZgNQ
zFOknIGGRLHP4RwfgkYytrTJoaPTb0gz2uYtAWFFweXE0kxoVlnd9MPCTQtMfZg6B+EkXG+lWDpX
pAQMloP7xBrKfUDWzL076L2mPKLjKCVxiFwjV7TkDocBw2nmzKvMgzHIOo3ltm98h1SWEUGefhlT
plUz4dvI3cIXmiUs9iHwYBJEZYfstbMYRic/JnM8dkN+Qb7XzuCs+0l+NQdP0lRM+Yo2hA4k8xcr
NV+SjFbhrGnLh2KIkP/T6o8mQpCMqv2apK21dsaF8onWvGuQ/yct3Y8k0Wy7yvwyps6TEQx6a4Jf
pO8BsfTbECO/npIGqYbhg111ZLGWCbkT0+s8k9U+CgrAqi4vVde9zAkp66QXPhXeW6f155gJRLQJ
W8mGMseKj9vc2NRu7Q6i+ljiDkFBYtUjeoXwoENCbeTJscyvcgbJUBIDFkAbIOTBD9He6sdOlPoh
N4cfzoCNJPRwhehUkMEQ5PmTlxZf/OG1qWvv++w+VWn+AEG53atqpg1ENgdNZzpBnaDcmrvnkQlp
TTXqp26F3vWCXh7cGmLiKpIJISjlVBZRNMJv+TBmOgswZNd6wntmoOFbWzlhY4neADpEmVgxvjc6
/Uzr4nsTxKTCwuOQVqROFVpKzawazOF30ZnW2l/QIGk/v36o0BovpjLWxDUhEgTduW3J+2tBSRap
fW9JvQvykj3N0G8qRvBbZY0nrQlNsmOHBX9ynkuilYUOaF00826ErnE7ThO2AwU4IvX3pb3UXBZj
4iApYkx9Q0FctatkmFlM2c0dHl9aFy3f3aR1v1RC/HBKA/af6r4RcIMAKY2a7TT7d05hUZHOgk1n
sCoK2Ns1IVYa18ANqKoWiz6C8dGFBCLwbXHV+fq4yaobA7QeOcFWo77mamAVMPIpumjRfE9pU/Z9
+dOLhhiFPB5UCMsGI00kzA+jRE4EznpaTwV95JRmnOH6dGnkN1CsID/DzdS19V66NcOry1Yu0smb
Ih9t1PN8V3j3osRpnCsDonylK7SLQJUMgxVzRy1d8B5G0T30uUw2ydCp/597/+N/AnqzHcu3/gr0
dvkx/Nt7LfM/gt7+/o/+DnoLrL+FnmWHAdg2IufD4DfrLRB/C3zTNX1XuCQN+AsG7u/B9673N9Py
QgBsfmA5IbCJf7DeXBNynHA8wQaKkEGHN/w///tz/F/xD5BQxRQzU/3p+b9Vqryv06rv/uPfLf6c
fya9eb6zMN4cz/RE6PvmP5PeLO232jTjej+ZcXGnzaJ/jGxI0tTDBsWIxsJ4pnRICSqOfnp+Hu9m
ciFWfzhpf/9U//Qp3P/HpyBKy+Q0cS6sEFDeH3lzuqNk0IZWta8K9s+NFz1pUZ5nPRETPVODn0p5
ltRhlq+dH1sGbfn+5zQ2yRY8EPOTDQPxrz+SvSDufp2//ff/+HfPDVnima5tB2bg2sIJ/3RiyEC2
gyakxWtPDcNoYZBmu4RsFkXwvewz874Y1a6tu37rOPE31wtq9DO+v7JCyikeFhxK62tVDWrreDSq
8gJCTiBmuo0m1oPANIZt47QoFKBdrsMm8lBr4Lodut1gW9HBiMeXv/6LLP9f/yLPDLjb4AQG8Kf/
dJJbmJAjsAbwpmI2j04wWlSGagnLJUK6KNydHckUwedok3iF3g+kMBETft03p3CsntM6sHF6hG+R
Te7uf/PZuNX/fLaJzwkd13eWL8lyv//xBui7PpNDGJT7Ph5AWvorVrDFvqY4BWaYIm0ngBlNTvvu
CdUTzQRg2h5aCDzJCPgon+9K4y42p//2c/3LjelbfAn5VC7kRS7Uck7/AELMTGNs7E6KHaTWtqdO
7cA+u/UM9JWNVZ16hPxTQpArOVDZ1o6Zr2Fur+qKxt7szda5RB3/16fKWy7TP92YgWc67CQ9IbiW
drh85D98pKmzwM5Eo6YDYg0bL4sMkLqgHezQOIsilU9U7nPbiR/aocieIamAyx1J9nX9FNGdRhcV
NeMFXDwUKE3qoR4LFwNcvCfz2nyTkOch5sozRcVlhwdi3svdZ598kxOFJYCQ7qayMnINiCsJ2YyN
Ro3IgqSCVToS9xCOdOWi6RtlbzQchhhJY6tPbreoY5pu7zn1e9L39s3YOXg5M6ACxCc4A5bsupbT
ReILmCaizFg3mAl6mTEgjTpg5wxzahzXPoLu1SwoBQ/VQACYHT7/9em1oWn+6wm2LF7ne28K03b/
dIKrkq1LVvZqZ+OL8klZvjhxdGxZTxztzJH7rIWsn7es8MdovIyViz8xJzk4S6p7Qy06tp5dUGUZ
6H+0/CHLAIh7ywma1Pchqfnbp5aA2WiGfBUFnw1pelu2GILzS9/Wd6HGBUbzHoEjSJIQo9Fod9s6
soPDAGU8D+1nMSV6n3SBeTEkh+ujXMRI9X11r4Xf0toGstQZsJyuhyIRFysK6/1QWxGrk/rIHumR
y6guRT8iVO8961m7lGyT6G6EaLiATyw65bP1PHeEancywV/YsP+YTJDBBE/RzYFuV7PV6Ut2aeZC
jrIAX3g1RZyEaWrfVBm24jk/96LJz7b3bVI2nrfRAudUJCYWAAW0yiGLyVc4CR1EKaYtibiZOvfk
s6XNqGfW/QkmoSAAr0jPVgp/Yuk3lNkbLEa1Y2rDu2DN07GSekk8xHQyTRc/MO9Dr8VeBXJ5ZdmV
OA1JK/euVwc0REdcYXVj7ZnYs1VvlvpmcKf6SFoSQXxJ2lHOFbTg5+lgJCiDuqLZwFdHVNpFH9AQ
X8KmDg/Xa0TkFZalxLFWwdD1G8cx371EWIe4pUM7DqBDs77eswq9xE1frQOjCE7MqqC6gvQh6GmS
9KVzSqw8fYgMnT6YmUhuapPNlqzbrQFy8UlRXGdkRqLPWntjsd04eZSwLm1YTRdSF4aV7eLCVMV0
soMswHnjtg+EsaKmcSTo8qb/SsBEdepGq0Lbp7AOBfBHyAI9TEE43DoTs3xGL2Udahfj5lhkJ3c5
kOrnYIZLLvkcRBthEVKcUO68i8PxMRsofhueBYXKTOJNpl20iQpEC0T6Yk8M4ny/UNDvI5xxaZoB
uJ7UB7uX6V6VhMvpvnwVOPhm1VODtUbn0YXfdUe2AusNnjmu+VzNIyfZqgGqTDgCmk4cPNIBVSyC
u+vBi2VK/w9LyfUpEfHhrx/kHn9HrxFsXl9LMsp3jFDjtrTr+XT9ZUeYKYpW4rJFmYbUmqmk07qI
H+RyKMo53PMlwbC6PJ1aBlPpJOOZ7ur2+pJrVvQEB+vQOZDhTBEmW9vO46e8SuBF5i7AK9s1Hq8H
ghcOSTFRuFl+A1C7IoSsjzAEngOaZvfXQ790EyZ3+rw+KylYXvjz6NFbjM0dcjdNrMXT9QBa7T2c
g2ozMWjfdLQI2YVkJpqfHhBvUYJLGNvmXhSYk7xR9E9xFayZYGFVEMuaKUe8srWGVzN0w5NDmolV
x6+0mgJyG4JppzwMcLUPY7VX5IERM0VvpsshyxGBcztGbfMetpqu63fimdKXfuImNvFJu4X3anko
tcK6DPaWi3JFtW6wau3xs6iVuIf6UAT217Ak+BJMTaSmV+X3R9dX24DEsZ2fQbutYuQxPdWaSHir
TFE5LaJsP/K9ANlCdogair1XeIsKuffWaemdlAQwkgYSuapboNcMZmoM4bJBbIeJiOB83sQDgiSd
5RZg9/SnzdC2Ec1Ab7FXYGMHxglpo1SnkVYTEZ44NE/lGD0kBdZhRyUbl8F3V+LCqyQRo7WBjwqk
O/12TfJFk9GJnOyXrPcJfmQXd+8n1UNqDs/RaPg0oahojguvXlhIqoqCnMQojM9FQmX7ejYLdzb2
cyVvLI82S0PQExiCN0+p/t7s/VXWkhp9HZ/mInSeJ+5l2X0JTaN5YKa6lM48IDMV6AjD8Snwh3Sr
vOPIPgT4Ha+ydPfX0sEiBjn8q9u5Mwrl7qJs7H9qYJDww5B4UPR8XTOU4FbnXRKG7c5yyCTnDd7j
Yn7y49g9pXEn1lXl1Nu8wgE4DgKRbWpgVLlNrA5dbUIBnut3H4IxPtI0uQ8aItNyk/pCS9wHWrhg
5xW1vEGvdKtYCoPFWrwkIT0K/rRpM5ch7vc0rhFwkyhBd+ybaVSS9So+ckD2CDJA2FMSwhaR9slp
dCw8beGAaxfrQTVfLKWPFVKAN4Lgqfe6q8FOJsS4Rb5z0uYyK6QLbMiKbdBW0NON5DAPEzmIGr4m
VQ0ikp5NB7FZbnpPOVBoV0Hz5HY0XmMVI2Ue661QOliRZTjfh+2D9DJqjl0ab4JmbPjv7XmhTDGx
6vkYjjLfJ9O4TARWcWeWoX8QxXwmLhMZUzLs87b0Dk1IPFETM7OCoRWnZFkHlNQ7esLC/Nj1DnOn
qV3F9Ik+zbCmpTY02c5Rzbkt7PpiCkClDslvEUm5lu2hbpI/SGlDS07C9d7oxZ2lHMRc0yxRdpao
fIsMaQJRU4/kj1jHKnAXumIPzsjOkSD0o0RzSoabrnz3o+7C5j0NkldNDRoLugxvB5eusipKgARg
/PcuHZyDig7SJ3897EgQDVON7Kv1LxBzAuQIN1VXT+goy12V+/dWVtJXw/fdwBtoRTMRT1VDqclw
IodBJPfXD2/0cffQKEEATWMczDYlvHHC89nT2j9TCtnOcQl8RjzTS5AMAzrdO7RFb1gtJyQfZu8t
dcszyaVLGODNZMj+DrwmEhk3LY9jMoYrkamIqi8VTaXhWjntXSG1BKy56dAC7Wvd6J0ef0ivqs9D
HVJujeTPZoYRMlCo3mdec1vOZPNlrbEJifghJMZBEke9fO1y8SjJdPTsYuD7SR4Eq65jKFTR+Gbr
hpDNiT8hTzH15kZt0Crmblreo48w/lWV1W65g/aOoj8iZlpu7tJAcOi0xQOR3WPcM/fEQmyGwofs
2AJqboxTQQjmiiQM3CFdsOY2QWBJbS7zfxRuOt8vqIk0CPZ2L0KierDxuGh7VaPIfE/DbJtSqwCO
m7HV0sWzGlbKQMkQN5KQqmEV1InzTJYOsZsEF46qfotmfAV9Kp5tFUEyATupBmKR+DgLXqoiq8QP
sxeCXH5Kj4pvNAXZo1QlH25yPrQ2ZnputAMso4d3ZGhgNL0mpCLl/yk8vrq9Akpk9dnFp2f8rJ0y
2xnJSHdheQqRfDwxs3CKdXhMeuYoouHGJ0VUe26ItW7pY4VVAtnc9yiFT350ZpkKe9XOyy9WEt0b
Q6Z/OEG3p/ZwDmUDX81FOyrLyj+C2PeOolMKw7F9GNnGXV9Jh8E/hnYBZ3R28nVWpI3kjuN3m+u/
Us1RaoGZmpww9JXpcJIqxoZtIjSqyn44+iC5Yb6wTXIlFA+atN+FZReoYBpzk3oQ+9iQHXWcxqfr
o+shSDSYPTNQtwSoGshITdc4LtjX1tZI55d/0aX5YWx7Ax6V+Bn0drrSJnJlL3MOPkk5vw5VwdVr
dRutUg0TKmD7NWF6xJ5t1nD55vTdbGFKGCYtUKN+cNv7sfD9ewNeHAD25tEsbA/2cogkWk/N4/U1
5Y0Sp4YOt10DGLc34XjMUyIf65wsur5v76/PIsu2DjAAsZQvP4x3XgXsj9sYgoBfpms/9BpioaXz
kMPLfpjyxflZ4NxNZoi2kmrLvnXQiiyZShdz6E/KjMlM5f9g2ngMrBBuzNSWGGf5OFJa7SkU+YsV
DQGMRJDfLu1O12zijRkn1mOfW+Zj4tNi6viAUS/cTT2Y7MDseE1pitA61KLmQN/OboId2436FDL+
oqCFk+oZxp3VCfMwzaZ5GOaaZtv1ObHAaGTQda5CmlkZG6SjMYUh2UjFdNtRRDu4RvzoKMSqszOG
xyYhDEAvPoZhnKGMcKiLkG7t7+fJREYcgYwYKDjPTJmT/yO1ugnn1s4P2oQmqfdQEChyCPgSHVmX
0/dAN1OWjVjxL7IjOkhcfl17sSNUNHbqfTFQOLIMM9Hlz8N+rHxAlGlYrFVcnugxf5G1/y2SZkwM
IslKIoPWU6Yn1HMg1qf4gcbgRczpBcnerd/bz6zwdpml6LTwUSfL5b1LxILQiE89s0DoDQaE8vFr
W+Dma+3szYBnZc2mQ6cwffYXArR09uitNjry3Vv0qgCLS/Hpze5HMAe7IdQvRpWoWz2/l6aPgq5K
QS89Jw0pUBqs9baifX2ThACih45Ypm7YZW7/wOLkjR5PvS+Q60x0n0y7XSHrt61sHxd7Wyb3eeVH
2x6/MRJRKF8VYuSIODTGivhkuNN+QPretfpgduZHrR5Z50dr9Dfo+0ZWNZYMrH3mRICs9LjTLprv
Qhugi3y+U62VHlOzlrdmqH64RgDB2cs/xnwGAh2EhGL7/X7JVYhYoYckSe4ptd1Oulhl1JQOwTJc
Xg8lXjSZ+Bh4xY9u5u+kk0FTxd9bYQ8h3vUe/HSkN0G4qF2DPjMqBMaha24QTGLydZBcNpm9y3zj
0XCSblOT2Yp1tfg2CsUifinv0IVu8/DVtIWxjnykiW03ipVPMDxSU9rwdZrLG6ZOiPxsh+rS+hlx
qpshqnCcMW8bFguBPm8/8ncnQ2LTmGWLj3ss6boARGvm/jsDxx3DEIAhxybFwaAzVQ1Bu3PK+ufg
YcuIMg874yi819h3LqL19jU8YSqg4GOqIsHdIRLnxRfNF6nS4pA2bIFdQYZCIobsZLfdsWub4CEP
ltVXJeEu180bl+RMa+tVthoSomw/fNXDYSH8a9shNrn1NeDMNMnBqzOGsGnPj25gIccvHApmgZNc
DCCJfWrLS58XdIp641Uz/FQpu/Zs0iGZFUxfYdTIlW05GCpklOz6ArrxbD6K+aKaFFlx0DQPaUrF
UIJkUzltbj8I2JT7NrZ8AknqqDzporHZLL2YVm+ezIHAAG7hjr1Qy0m05SKfkCR0ECXkIcLF/mjq
vfBICKRwRB+7O9T2mGwY9xi/PHNpbmEipkBdGbAvsr12J/OjMQcoDHEAYowsul1mVl9b1lLbXIcP
JkC9OcKklXsgr0IrATSuhbfJB4104nmgqLwjz4vYyyZqAV+mTwHSZGOOwhNXTd9mHvWkyBQBfGtK
ylldQrye/aOb8+3fByPSL0sHPSpN5o3YsF/E5Dl7FgqQoeJhlXd8+sLNMKYM0UudVZu6mV4D4kVA
DKESMyeFkTiR0H9SUp+sIX+wDMG4RWTuARWKh9QapwvmgK6LIsyiJX7GuL3TdXfJDUyTScbPadOV
xGFGEduidjd0eB6iKsKunaIShXlg1DO6qn94G/wyqDcRocKhFzaHpXQNznF52FlpsySfw4rrm6/g
n1Fdms81XmI0oi7Kiy4EelQWxGQ27CmbwF0V7Td8IN8yChSHmTUgAFjbCw/X5xWsmzFJk72/EIcb
e6wPcjlcn14P9NLhI/2XP44aLB6/f3sIyIyfhuQptKutRSJEq/33IG8V1hCa52vfQEI3VflOo5na
yeUXqEyRT7so+TxATULCN1vcCteDziZrM31P2INj0RhZrJ2iQqX7wkAY59+phm4NxPmHCpEjbPCQ
DBCnuC2a8mMqSbYynA4QHzqDw2zfdaVQ7DQNEv5yiT7QJ3MljrP5MWrRJwTRXG7QsTxAoCFo9gnZ
74s0Q0QnC8fZXDjOYyxuRimRkiFWxaUlyAZSkraK0CHGnLJ+FtFUP88Bfht0gake9gY06ANi5OmS
TCnI2ADFQ070GLGDFqemICc7MXdxbzRcOEUlYwJC6EYGFe0egKBBVvchdGy457H7hLSkapochO38
nYuNRlBjOHIHLPShDYWcROMvNsYSgoURyxTCb9go3mYp/lNPdjU7QOCpug4p6xZUVlQR13de1p1D
dIvHFp634E5G1gcVS9cpBaIxgYvTre1wzr/4ZSmP5L4xXKYdsk36Zae8qC6OVRuvjQiHTcAaYV/0
sX4QhgCd6c09gPVkG8z9Vs89JuYgARlqRtUuSpLqta6iY1VlxoeKqN65oaUvY5kUF6ZoNkqCyB8W
4x9xQ41HATgJRvcdxe2DH6XBjzIZVrpfsKLEFReRo09VnIGBNadd63b+t7Jy8EH1pO0EJoX0QiWP
YqSho+HZ37KhDsjmWTSyxgBcqsQcpiIx09lm6Jgcom7JfyDFksJk3QCUMNtxS4mjO3TVkj2RKP8S
E1hLPbC2VgYym1MgjRhpjgB1lxY/nbbbsaGEcAxcF8I06AlLW88U2/CuGEzxpZjQZePdderkSfaR
Wi/PAkJZb1XZB5eeHi8Q/NnYSVf1a3eqyCKRsIEUu+BYQhHKQl1vXRPZWDQhGmBl/jBCBcm84JxJ
PKam4X/KsJv2HvkkfX9RAFHG0bhJPSA3jdNwYoTl7mHrGxvZ6OA8SJz6WZWerEIUtAfHI93Jes+Y
SbhGBsqp9D9yXByJC3KmpuJ7n5kdru2ESYoAV5BB6lF1TMZdjMF3DOfvXYvVzI1cInworoIxS6oN
YjPslogEMglKKkCxc3bCHJH8oNglwAgZyLbYKTW9JwlhpeMgrcu1LCU8Z0vbyH+0zI/WcZtNhYB6
q/vwC9LpBoJH4hyKdPaoYoB/sm3usVHS9Yzn13Rqq509DU9crWlPohN7oFzPG0KOYAuE04BgS9lb
9GvzxuIGY4jAWpwJxGVUh7ua308c+SZ6jHCaNlI7meqoi/5EmdM7jdZ7oMo7QgLlQzKjcKn8uD8b
JYZglylNDt249ab3SQwXUQnzFOcoPjm9hymtvhRzOKDX8rH8Zv6lmoa3uDLqe9VGCOgV38DBz2EN
0LIhguhONAUaSsyS+Rx3dzOl7TigY+MOCnJA3SbHPlWPs59TSfe+t864rjwbWEVssNjOXFJGnGrZ
qfdUJrF29JoA4MEJFmkm6LWh/zQHwgtnMjQRZcNG0LtakrJa1qM6J63GURhTSTPm89CG3taZpLNC
8426f6kcdISZrqKejGURAxQPhmqvcw3tOGyt3ZRzOlzXvaRliGD1ZWJQ9qL+brK1PEw6f4pHO71k
UwPNqbdWfuuaazTpuDaSRXRuAB9gFyls298ZbrpJJjaeCQW9QSlzO3ds/ykVN2+M9qzCzWwzOxit
+3k/pekBM1R68Q16zSySOv/GJCfoLo1ZCQV0nu6TjuHQkb1xyqTBm9rx/eBRDBjlfA5dXPWqU/nG
YhMCHmfkvpg5fyxsfRI3Q3VUtXgZRsIPW1tGt5YEWhO404qBh3/U9LAJIiU0HZXMRjuZ/dBO4W+a
IjMOlXpMx1B90ZP5RfXMsEE1V9vE4hK7hWttGwl6PobygMwqXk8lrTEr850tYdr4zNFggt6gB9yw
8Mt6lxQrcFRirF9dK0tOJFa2SGVtsS6ayLmdSsImvMnIH0LeAigC5m/bySIMP1tCV271CKGf/f+x
6xNYdWLyj0Rx30Y9hSNCy/stO9z27BmmOowJVVOvts6kPb6apat2jFWvtCpIua1qCLnjsrSwJA1f
O+yoL9ncfXbYgAaZBhcD7pCumR0WbmYMLbGPgB0x9R5clMaHxiWPw01JFmBBcXKWQ2ozIstYHaOB
FWFjohDHydUecGaeRZNaz0NZ9JjijXRltEcqqeUxJoMVHqfxs4iABXUqap4dNyRKCFKIF76b3uQ9
d4b0n2eK/v2QvxNS3p8x8cmTp6JdMKCRteYsAjbBBCDYJ/ZT413wqtLPQ3S4iiicEYjuIveOCyJH
ZYxj3iJ/dcT3yp5yPBsZS77EdJ1V4flqxPiX/vARMpOO7rkHH4HtXvSvZVzTObCy6NYnPQOdNBM7
5Vabh/BxiWbI0YxFlCxu/I4Bgw84HqqOrgC6LWsz6piiX5DBh7ONWO/J2b6RQxvJXaM6dMHaG29q
tBSIGplfZjuC4+/2zXBJvNDaZAWNeF31L7aTDrtqiMjxGipaTEXlDOdFtyoYkvMuuJOt7O4Qznd3
12Gn4BuMDiXfBQTuTTVr9bYPq0uwtKnd0erO3nhnx16yCzNG+KxC1DNNVn6XLI+C1PiRL4F5VT/4
u6Gw6I0KbE6y4LWoOvu17k4kP25DlrFH6Y8e/Na82CdZyU4BoHolA3agYD8IUGSadE1zbbggEeYq
9s9DP2a7oTTP+dgfRFeVR4G2dY/hEeJZ1MxrR2CumRibMdLNH0ngxOyQS/GE7+tc9dJ8j5y5Qs7n
V2tztu5Vx8a/LFWDBiWHZpu21daVtXFozOLrYNnJKh8E6GIPi7vvBq9LNCvr/UNgOvGz7K1jSubj
MfaUvUqyQN0g8vmcUIBvpwiirJHYx4S+0ftowv324RJLlqQXq4kjwCA491pPr10KKAfNUs8Kautb
PrSbOS3pHrAIxTZEJVQZkt6mTWVnqx34+2XbiecMGKpI+tuBtSt5k9QTdGkfLEu2d6j/7yjRr/Pc
bj5Gbf7wYvXp1TD5ItFNzw3laUoLz9iJUhImKS5d74frnUEs+NZlybFu+qJe2WUZ7YsYlgM3N3d8
l7+4koiWkHLGlqA3+VCxM50SO1qCpwhgpFRGH+qrTmDCkY1L19Su5CnOrGca4PB6Kvo5mr3bhsoW
2z7anTjmu0edly5YZyoV2YiAWst6fK2E98PoMDRkRQGfeu7tl1mxaq1mm/SFZRAmbTBknGNN5439
54As5VzKztxOuq1XU0VnU2a2sVVG4J3nLnhN6rp/rkgjPSeO/Zq3Dz79/yeklumzkBYV6gpAcpIJ
ZAICQ7I7NA0ep+Xh9bmzZNBcH82TkIfr02RykVmlqWCu65kS0kzsHVeAr8hV0R6uB0KJ3iwJoXtE
guEuDnkVNHTuzcL8z4c5be39MJ0pNteH68Fbdmpi2XZdH5kqZfaoewrgfOWzmyx0AKd4FJMplwRI
5389rshUvYmlQxadbRRAIaLyUCGI/3UQi3nxxm+PVt+aWKLU97wvWyAtE28wTHN16I22OlwfWXnt
M4b7b9nVVa0Xk/evh+PyMF2s8G3AaJR0Xrmir9wcLCatxavWHK5Pfx+8ACBGm9OrTT2yeK5vcH3D
X2/1j9ekK1ZzENc7JMhyBmBZRGs8J6/XX8uvr13fYNGjk1KyfIQ/vWHeIM5CzPjaUiM94LTiQhhZ
0h5+PV9ejMmBo9Ys0c5oaMdhgakT0yUEg+WMXx/9fholBgvVmGDM5Td+v349/X967ffT37/n0ObJ
QbT85zsXMfp8+oOKpT0XMPl9Fa/PDaPhSqRdfODmN2lcgq2JXOkeiiHxndveKxFkiHw7DKGgdPh0
/QXD/SbsrtmPwYhJT2DP//W+wVxxd1z/i6jWFZ1hfnJ9ZCVkVZpZ//n7pevr4fJr10f4KrotwXX7
3293ff3Xe9YjhT+3QT9X2gzCVPD6Q7YwCq6ProfrD1TKDrzIFTCR5gkz0rTvG5jEk/aLtVgs/0Vb
QoZYon1ikuWulzm53m6/LytEaL18qa7fpBGT0uF60Msj158wWyDqXiNRHg+4tQjcoTxPUY+nvw/X
18pkZmcIMCLLMUveYCCq19c/JM74klwPUyBJusjlYtkLqxeRobVe9AKFRwMZnQtAQHRNCSQjwKoB
Wu+bKaXcJ8xpHZbBlqhjFFvhsxEqeUO7eZuV1cgUjcuwbb+XafJCPtmjk1OCHcb1RCv/5ooQmGOA
dtD8WKDZMDrZ4lvYWCZ2eAjp9Qu69rvSzsKNPeXfQ8F+h0b4i1/zH5aAllrFd9qo6rdwcva66tzb
Kkribec4Z5fbDRQAQr24RX3kja92692RKByfYjfeJPNSbE6jU5T7+Dv4gDfkCE/dN2px9MppjN4g
AMubiCvDG6LJuOm6nmCaiOr/1LpUNzHuYgBB1IK3OPKdc+S68sZR53HpDSucPp2f3ZmBOLpTF91S
rdN9S4+UYFavU29uIe+pmG1V9GKZsbVKpvCz8SCol2D6erHv4vyT0XpFE5C/J063mRGi12qnz3mm
e++WXG4as+EEoo3kuxd7CD4MEC5dSUpW0H+GPX0WgATGjW3RL4g6aPflRAcnsdksMI2nsCgSD9NX
qoBOGpG5VtSAzjhSvrZpW7D1ADtt2fh1EVtkdG40IB0/iu7TkH5iDMcrqaAsBU3Q3IqVU7jgfnm8
oiWzGEL13u0NEk4oGS++oR6pQ/hUFD6uVc5cx07sENmgIGIFKqSbkk2TFPTPhfWOCdsWbLOckiU+
oaebTkcPaX+p6gmqcQmwUqgGBxV+VKgwmj1t0cFAZvlFIxCYnutY2wixzc3YtoqOFVVJ207PQjpP
U29DVfJ7EARz/n8pO68lx5UkTb/K2tyjB1qYbe8FSADUZJKpb2CZWZnQWuPp9wO7Z+r0md6eWbOy
LGoSQISHh/svrpSojhw7IiYTHsOAqWIXe8nVCI/ZjjUknko9f2Z2/kjtup2pk8LcRkClHbZqwOCS
JHnjzyo9DCX05j5aJPjETzYQDVNWluo1Yztekx/iTUyBa3T9tnyZWgWZ/yL6jMoBKpQprkFI+ugn
GhUHLF0nQ/vl62jgD7syQbqqbhfFeEQ2IMQieC3lme/Vo7pRAXmtRJA7rihUCcTSdnySMb52R0GA
YTdUMvpGqCDVVdFv4mBcNBRa9XGccOgbxHw/L9xPM8u0xzmXmge66riUsG24PxQkll13g3QVcwTR
tFGznKaa32Rf1o4w+42tESfIuqqUC+ZANraBNhqPAuR0Oui+6NJXBNCp+Y8j6OKtxSbRLqqcCaqg
q5RjZgjcB4ErnyNo1DJ/UPV8voUhtjQ15Fxh8sl4RIaNBcYPXAt4JShOqEouZMNxnOJTX8ZPLBT9
4/1PiwTt2Ii3uDhAlZ1vcaX8qkz8wSXdHx4NtabaLwYshfM33oXdTo6G6BIpqFkMmQsJUyZWpdYG
N/FlmgjRNcCUIFSVQ0Fj1uy1fl/N2F+qbYf7tXFVWsW4jhLijOncX8ROvlV5/RWKmcVTSISOk5Kf
dbiMbNSlYYupMvQrWHOrusCpTcrqEkPV2ivURjlJ7Oz6AoEDgN8f5DtoJlBGpO43ItCQq8PBiJ+z
MjbJ/oca5uLIKBgeAXrgKtKjFSXhVL+FF5rPqXisdFM9YsKroi0BXHEE1+DqAs4NQ4c8GFXslLI/
MiBBKB1USX2oeoQ/BD0YHcpVjV0IL8rY4/DQmocR3NVmnqtonWXhiNIRMpt11C5o9SxEMrr9nlL5
BrIivLWU50O/zZ70AQJyY900uHahlrxk0KgPvjWVx1iQrnfUTVVTlYwKcRfMCMzpfP2/RhZLC2Pg
H4DbJqgrA+djQ5Z0Uf4z1WLu5diKDKXcJJKZbIaepnebIdELZvDJBLR4G7OmRoVhcrUF3DHq6G/9
658g/xe2h2maBFQRrqhII1D5E5zd8sO2iwH0bzIBuJPfyWf8f4u1MKCjxUL2lsrk5wACEK0t+vCk
WkjhysgoCmXRr5pKwQyRwuF+AZvCQs3OvRk8tjSXt2xXxdOCAr1Xo/6bX70Arv904kxDFGFPgMNX
Qb3/I+IdNkOqxAXuGYnVokqgSeY26P2TpMzA3otU9bQe99axl7a9PoUe26bkbVY2Eo7V0TBh8aJa
H3CxJTP81GXxuaCYQ/FH+wagoi0kL1JgqjE4/6HunEXRvPtvfv9/ITdw1i0ZFoFp6RzGHXD+D4j9
GM6MpKMZHOSk7qqArHDbcBAa3uYAqregMnKkF5renVPjFQIp4UE9xi1CQ3CAYSLL5mEwP7Ukrjez
br5aSwWkiss3Zt4lHsvSG8sCJfcsRNs2Vk9qm3ar+0H8+z9hDn3RX8OjGNTMnUj0n3f/z2OR8e9/
L+/5/eDCPfp97xh91UVT/LT/8lXed3H6yL6bP7/oHz6Zb//7r1t/tB//cMe5k7ceuu96un43Xdr+
B+NpeeX/9Mn/9T+igEGTMSGj/Psfv+Hv71wO4a//ts1/RR/5xx8ZYH9/z98ZYKb6F8NSFc2QLctc
BgGEjuG7af/6b4Jp/oVNqsGuXYIq8ben/oMBJv3F0CxGvWFokqqrC82jwb0+/Ou/KcZfDJ6A/qFY
jCvNMP9/GGCICPyX+SUpxGJLp4gvQyyR/0QM6uQmjGZgSduJtV7tvFRXFq36KDv7U8i21BJXKRzy
UxMjA6DH1D2BjgHIk1DEVAFVKaPqIW8xoAQb0fRrkWYAp+tlCCCtmvqjpS0BMEX+1I0STGUuPdS6
rO76JPqoQP4CfwrpL8En3hcF+lJA7bEUyBCzHvRQPLDmOeByEc+Akbttx9e2wz8bZgIqREq/n4Zg
F5lyvU6yymcFpAMAsOBgpTlMyKk/9JOVYB2EkHtqikeNQvZakNGur6r4c5LbaiWouGk0YKgxRSaj
a7urQCJfW2ReRgQ/3s9QWe8mYBaKYq58GY5AGPp09oz3QqBzPWUYrpR1ukeSyOYl2LAFgycEIEu6
XsKMrWEFo7Ubq/kvTdfeYrJyNNdKBzjIT48MmuRqapNSykYwCOqntZZDFJRiti1Qr+OVLlSgoQOV
UzxS7ekldHywmknRWHJ8DVvKosy2Yv8RdtY3NTpgYcYhS1H9z6UzlD7ZqyCIzupQPWtVvqZ/uWE+
hVjYju2JfB+M2tImiMJLBsLAIdp8BiRj51DVNaSx9GpTBOJNuGWhBCG/UfERzEp0tfNuZ4aSgwqO
dbL8UXyoup+4PdMkCF4GDKLX2YBNkmLIX51qwFzRu5VS4V+A9MV8UrHUzWbjOkUIPE6Zqp+r9CGh
NGLQ60J/OYXWSrnh0mClvc3aBb5CTbkqkl96hYBqPyOOa2mIv8bCEIBczK5Fj99TKEmglyMAk3GF
r5dkKA+NCZYMo3uY0mX65RdWSq2k9LBBp8g8DPK6oSW8iUzhKcIh+45BC0Osajr2E240BTntIX50
ji5q81yMhb4F/3dFckZaK8XQbH0DVSFZL0FC1I7VACgQlKqD3aShqT2RdIhDcGLfYDmdPwGpF/Xb
QAP6BYb0hMWYmQbdukwLFQUNyhF9oM5oaqfteg4hVBhdujbVCc+Ebti0QvSclMWtmcscITbcCeWm
cSGUYGbF0rnRrUleSQmgEXaLogYUIVeEbhdmKq424XzStXdjUMfHDll0y2cHS3I8bWM2W2YniDCp
BK+B5+1kRXWGzNqvRtBEeMWjfiobAOlI/3AL13ARTgfwiFl4iMTmI5p1aMoTDl5DjKl59y7HKL9M
SPua4JztpC2v7Ay1Q1o9GENsnpIYme44ThNb68V43RvfSQBVZch69pLoS0iqgWteG3wK+Lkk7Lw8
a86+aB2cQkWYQHvVG1CsGYr4IZFGYJOiIcshogKXYzmQwNQk/8GJgV4NLSwVwNgwITzW6ZcpF3F7
VCGr9UWru0O0GlrEOueqfY2nah93JoZoSEN35vyVp6a6jjr9GMQlevkssO4QtA+d1n0nYmCtBLlF
FDia1obGNsGnAWm3qgG6yFCv1VHhdKkttrR9TrlhVmCLIUkkN6dAEoG0THCZ+gDpB2TiMjxkDR9k
eTEjCF8uAhJaYDoos21Atx3hoIYrRafJl/bdToKoCOuQ/buQiQbo/YPE6ADEN5JY4NoOYIpObo5B
cW5Mq96kUcH2dey0pd5AaI8sRbBbNE16SbmKpfGm+fQ4A1KJQXhJZbqYIJReBFWGZxEhhzQNEzYk
ifogWFVA+JuC14TKiEUxC5R7TozQsR0TrddwoFGQS5idzTJYUHg+H0Eln2CroDGQFM/mBJCy6TVh
HSY0J4foWyqK4cGy8nClzuZj1gs+aPzWvBW4rwSoGnpKEVz8ubuOEb5hgS4WjlS3w84ijksw9NfJ
CIK5owRtmT+BFCEpLXdPZbuo/0TfZju2np6hkzfAFImFUfNitXudM6oes/6KwNqxENMrOkTXVqx+
qWbHdOyz1jUGE3wLS140wTKdxrMkNq4pUQwGGYTMg1D2KOePAJY7L5hFNkQo4pXiaWii8txJxlMO
F+1ogtGEb4ReL3zVXFQRVZOEg5JYgpvQ9xhJ3LxZCr+VuRgPsfGDWAbuy9Y2FybQo6D2p1JycmCV
D4B0MZ2bz4oPTEb1iaFyAn1vBLON3uC0qSkkgtgDaBYN2jkGV2VD4YHhmWLuOYM/cBoUdgKKHyOG
jMEwgbgQxbO+sI9GisNJ2qEf1YF+CUXwJI05f/hqHu+SMnnWDZGWealtgxKsjwa/4ZqNqCUkJgZo
KtEAsUM09wLtWFf5A0QLnEconNidVRYQZYSUMkr5XVq5eKgTmegf0YqQdaw+oQrsJsxiTGpnR+RQ
sZk25c7TOqRnUmzR49ZvQEwqwDl9q9gr4vA5K8ggArV/VvTa6VTrs0f5y2mXRrgRywgyZsAc8gL+
pabvpID1NrLmXzTAP+OpU/E3wbqyavNpT1DaxYHCOp7RzTK12xRbI2weEWcBRA1XMLwHVDyqRzEh
xUG2AfNqZWbvEOFBDSyKevr8WFH8cLo2vZRAbdHxbBY1TRGbUAlgqoVk8UQ4a8sxPtaoagO/1Ldj
nSFIHNNOLhMKgXOMr/wo/cjjwpoo9aPRAkNCWWs9UQ4LZ/wokowFutpYszRtEiVAf6rUyb4U0fBi
0kQ7CBf8c2siOZqj4zi9NnVAzUlPgLQFyVFDTjMjf9qj+XIJkLTCR7JXT22fTltQCx9+RbNeNzrj
GPRiaKvQRD3NQApdVNtfEjWTQ5UNcOTSDIFtjiR+LGBrrKSi/jWihekWUvGkq9V7WyroMzYsI4EK
chLc5lS06S1qgScQDU0JsYBSyF4Qa1FdOhDA+aBThn1OM1pEnjQpgcPLwvwZNTC8pTg/1YWGtYO2
tKki9VluJdmVS3xMU7e36ufyIvqCV5gZKtZtyCJfSqpLOXGxr1lgzNjVisX8FQ5o/8lkelgjdsA7
8BUsjYwIDwVuKJPKKydsorJZehO6FsRcVhPYQCOC/8RXh4beyoomIM5+tfIpL8wSxnaFUGKT1Ivn
dMTAsADhxBLRbXstGlZ6Tg2tE/FvF8hBijl+NpUK8+fsGArWLUpaZMuitkcja3JUiNn23Oyz2Jx3
7RThNjSjsgxJDFGT55lAP4I0Rwp5cM3UdHtJwmtPiGW3htqE6Q1ZoIFTdltX8rb1j2GRlScoh+jh
0MyYyPJtLUPIPFb1aNr7oVZ5oyDuEiO/yQZix2MORsoGc4FYMp1QcB1iKYJmXYwdMTDMBAlAYQrc
cuz8x0gNHyPI5rQG6h5ZzgSYtEkT1mkL+gWmT8UKQFi308A07yAPIOJ7v3//Q44tbZP6qgxWhkmo
CnyySgimvDeGqMfxCkWEuqIGssMxBwCD96eB2Iqu1onnqlPLHasITaLl1j+7+88eG3vZgOBKOe/+
3rROa7wg9JKC/P/jU+6v8ysJq1V97FJMQiiP/H61lmS0ln/fb8nh16EJP/4Pz/zh5u8fBaB5tisT
TOXvdwsCzkJUXWSa3yRTf/vc/+lRApBi50WDZ8UUeJ8qHW/p/zxLfzuC+0clJXaPmQLR6vfTRZ3D
wzESk8ImzT4LRcOqLZSNdh8KtYKn2v2JYhkB91sNbaA1ktvTH54A+j+vjGWUpRSvV1ILyUi/Y1TB
UNOSucNX73/8ON+Dv0w9aWmnLqHuD3/uj1lAHBEzTGQ7y+PZa7t0I6dmvoN6lONCjatVG6IL2Bhy
igZnXoETztInebmgYcYIbRdsqJWN2d8Aovdbf3pMVc2NGPcdPbOlCUebBRCBhY35lJIBwqSGKUwD
8Y6glbUEXXGxZvcb5oh0hJh39hRlEQQNeiwH+J7ffyYNSGqxdHB/P1boyK+hQI4iGx09YWnaBXMv
4OKYHKKlo/j78b4fLXcqZEwlaXLRdmbHjcDR6v4mK9SvoZRjQ3fvIwdBRfPx/oxidGskymDLLpP9
jhe+3/rTXXmaOndW94zow135ffkFaQOcTFgUvH9rd//W9w5LJGpNyNIwrKZqVy8Y4LsM+f3u3x5b
Got+Z3vJ9gJbc4fojH2JawYaTgCq+yJatpcifteE19oZ3OQAyvH4AmjGDraTW62bNZZN4ODgddBm
1dzLvHsZXA+0ga1TmQZwiuzSgYYDvmr+zeuTXXYA4OP5t9qB6WJ37kG3sQNa9ysEBb1516xBbThv
y5dBbmaDaF+Sev0Sm6sD/jrbl9xYv5iCq5+nLx7o1nwhVrM3jTJH8UvC4Dq5MbG97PDi30vFJDqw
ckNzBfhnSxb8wG8DIMWXe3w2Y/sHwTSsIKXdvBrWaDgPayQJi3pdWrcMaZeQc4FqFUc3vEbVUc3P
nBbk5xvo8BoNM3vCQHaG/q+9puTRCL+ec2vAYA/fF3lXNZTiHSS5RcFFcwF8oDWdq/miIyEX4He6
paZMknPiu/0jQF8nJVMfLoPLJaH7OaB5Gh+guuI10P/k2E1bYOzWUrgSsdkcXvgdyaEzPX6GCqtq
QiDOxo6TRQENcw5rRiJPgZcLJQWo4oq7MKNKSrvTCjQZDMw2c1RwRJ447FGizAqbi0BKoFtHkw3z
F2RFGc1c9Aj0jfTe+w6PgqotB+zA1nVyG2BiVgqsq12UukZ+Ivlfvmykz4AKnV28ziqwKDsBqq6s
isYR9HW01YH1UtFJ1+J5Zl07omRqRXjhkW50qxwqFOrBSJYh2WjezHO1NU3gyBdWLIf/1JfCAVgK
CethMbYHlAVBsvWS52laRc/KGX+qcuWvwGKr1/woS6v+GO4EjnSn0n55ZIcpIQJvfopfcPapFA+m
F34i/APwBfjzdxWu8nfOTjY9+1eiom3JuJB+APZyw8d+HSWr6XPTPIquAwe4OWAHXB/bRR/tuwS/
I2yzlYLXe/qZZ8d4oBWdPCOWXoNcT6qjeAWvtI7Wom39+F8kixrXa16dyiOwJbqNT2l5ELY/KhOn
Gt767YhHsrwxMIjfamALSh8P+ZHmR0+DpPJbJ1OUNSmOlu6Un/EHbjdt80P8wRDoNMEVjS00g3Xs
dLf+lP0qwc0+w5QyWy9TViVWh8iSPuvlg7X4GZSPUuYF1UOTv/F2OkkA2zgf6rmxALisueoSe+zM
Gcd3IV2X05nxyCXrVi/zTvzyeLJ7pVbyLsWbftWzeU+RF3EYSOm8yX8swDg4YFwl+LX5me8GGEdr
Of3h8pfoezBvYFNKD2p5ZHAF4To0lq9EIHM2b/l8DJ85OD5ygQNwYY3mSl+8wrBaWSUgMUFbszeb
0SXt7cXhEUh/7TbDXhXgb9wm+QeoFmjWD0ZyU9MnXVvCIQyODMrUWCsIE6ouD3aL/E++h3qT3s/S
YqptPlXlo1V+dcovdLAxZ3IQHCkgr2NLRmGrdvnIKD4I9Wfjs/ogdmje8OPO5ENPct+nEH4kTxqm
jdR9KP6lV0gBcX2sHpIJn18odPmbCN48LS5yeTRvs7Sr8HkRuCJDWtjMbynHkAS6D3vxUPL4iLD4
9YIbSPGM0m1Qk4itmXvUAjVwims/cU3YaNuOJvVK/TIle3KTetvNF+vdPHOF5XrDee1XH9HKPLf2
KQqvmjd9MYN1ySY8MU0IC0O9QUYTmqR1HlTnQ3lQPLAXKbr4dnKgPQOQdoFTrQyv3/XOEruJsW8M
Jb7Dk3bdF3F1ZFO0COMRdfMfjTsOP+WQP1NnmpB8XC1MAgnKxkcJ2O0mfNcU6t6ZKhCspy/RLR3Q
DzUCTeTkp8lVb/oZc7J7aIoQ36JgkDnKjkHILwH2/Yr79olzQN2NKoY3q68dkOfA8c+TO8h28Ejk
jA5cOGg6nC2jo3O9UnmxhvyYA2721RzdyQVfNX0RfQilI3OtQ/OXZdHfSDvJW1YONVj3TrQCzpI5
+TPBEpW/ZaBS5YvpQXIMhmdGB/1s0ttGF2AtPKmtl/8I76C5sT3pd1wsyjhw5yRM75xsa2F8gvtB
/P6m3oTjN1LC4henrgOvza4R8NkS0JePj1+opBB2tWiLBwUzmGcJ1fevVzIPRafiACziw3h3OPvC
k/GAwc0rrn/vxgPLH9fR8DhB4cfwxQ0PWlS9rCKYwKDZizwk6/DC6+BCLyuhuiY6SDvhqYfyazM2
lPxSoiBnoqKN57E7P8xcUYYWvxW7+1V2YGPPcACIw+XASsYjlUy2yyGvxK8PRh7LhbHCtGJXHVi/
zDNXyXpg1s+sxI0Lfu9gPGR8HuuB92K8sw07oDKzgpLCywkKiieehaPwJO24SPx7iZ/H1RcnQb8t
doRocLCQcMa5yfFzWAx+llBotMxTyNwgZzhI6YHlRdPXWvGcPss3LmNxYHn2b8axxQR+pRCjPCsm
ZHGujCOrn/bALMOmFSDMR5jvZa4f4ExHmDZ84+yxlGGhOPGjB3hMpCccZ8k7CZXUWV2iaPP6xpvJ
UTKGtAUSVCNxyudNdODCE3zSZ8KgtGPm0S85cGTEgFcWd+34xlEo7xwNyGHWUM6sZoNjEVy+ynh/
q5tDxIL6zh8qnhNN2nXwyLDPtlPg4LsgMKBLh+uCn6bqhh+5BhSd4Qz1ZU2UZLDS8+EHGB5nOKvX
ygPxf1HlXAapProMs/SHn8Xiz1ewFYfQAw6aluoX09o3PK5KPgOnx42TtMHhq61jjwPulixKOPDO
Scfq67aMUtVJJU9moB8U0fMrLDKQ2EKuzB0u6Q+1eJNsL7iCrJq9aR5v1A9CCq/dE+tmS0yt3msB
DL02XDgFYC4uMfTrweuwDNki4xc4+d7vtktNn1Hf4gwocyXtEutiA9HP7ihccTeINtDHMNrdlVZz
oPjRUysJm4bX1Z2r9voe9ZbNjA8cenWGS1ML4G3ZXGq8mPTHkvZBKuMLKa2044d5Y5Nu44BBaABa
lq5k3M1Xw3gKjKfLVL3mmZfaavSO3NUsUg1YBQJuZAKeytoqadst4PzDcvIRb1pSNDcabi9pRmXR
JW0CrNGtzH6PuwjqbNmZEGVQlhi+xp00UcFYigDwH6P4jeV04GMGEERqDOmaVQ3PWRQwrGNZPGtH
3drhrp3SEAGe5Lt5frJGR+2XYWAWxxIjYr7pKWgkezZxLEZ76EJmLg6eXBxDhisZsbpX1yIYKII/
mSvX5xocNVz+gOln3yZ7/WeWVuMpZkfJAA4chXmKhNi5IqdZBtihIo6Q6wMXXpZz8mzGbraBjjxc
EP5v3vpp5ZP5g20SvVRzq9ep24pbHDEJ5h20bxd9LNZAjE5CE2y6Oz6M5kkSV8lg93CaFcfzPIJc
W1+Fp7p2GWnFK/GKETBiE7ZI2rgojiC+ws+KyqMarS0n8eirz0QBwgpK+BTAZEAGOIMu2cq4En+Z
mBABghcfB5A4Fn5Ka8aWF2Kuw36H5ZXczZYBhD3ifEHdkSSdFQPlMumU1nCybIC0IYkwWgAI0B7H
aSPjsHNovsbmJ4NjLzzQ3UOFHcsQbSc/Su/VmklpeAD9EqSK6j2isCapMQEZ8z18h3yq7CicXSoq
0jg6bYxPANRs+MO3Cvpn/BEgvcRWJrJuabzT2ufE440BW1Q3yq5zvedUmNvsHer8aOxUNJhqJ+xs
wOzZKkrRuTtHD4JDbuloDK4NiS0ov37f1inIiQMiVIJybN7aRfDCYyEla22v+oaWRYpNHb6tdnnC
tPWLKVfE8EBxTgKkyWdrmBMzH2kzkMiBJM+3VL5GnMqpNwElxXtboTr01f6wTBl7K3dwoBKOBBMu
bqh6bXIs4nUgbKB1ZsfhSPGRZmfzIEarOXunuVvt6LTQPQldkQIiqQtMuTmwRSD+uoOZR+3otMQG
yrX6Fl/4brAFoHY0ak+mchHf4M8xhEamMsI4HVjP0L5UghdCphUox/4ywwvu8nn3DON51nA7fcUV
DWu2UTlCi+GRiZ33czHY2mnKXV9Zq0T+xo7G11HDXbNdNYiLOo31retEobdOA6LvxXiS8Qzdoxh/
KFdEB6Z7aNHhEz9oqHMoGGCV+SYge9YRaHF00UUn+/GKlJMLdmdJTOCVszl6t05MHONqaV72HTxN
FxY8GKJmBMdwH1PZRdUZXmBPXYBVNxMgo+eHWCEN8YTV9CugSH/t1HWyz1kG7fxF6FwLtYRHf8Om
G7vVLlTQvNTTnRgDFBTagWbPg3ZtKAyrgEIXg0iL1qfdVO8G8ad672EStAE7p3BNei80tlWvtKv/
gCC38gtB8uzZf0ediYqIjWpYfENtPbe1q9UhPfCJXUuPuGDlDTQjbxDAlX5NGJPe/YN1baFwFq2Z
MCxBFsYDqyKXWe23kWfKBx+q0m3cEX8YCobNJ3GtU2VTGQetPcG0sev91D9E2iUYHuf0Ve2dIpy8
MHxT+AFUdG2MwDMVMKQO6OAg4W5+Tr9mZd095G8DKhds5deswETJPRaE6+gwrQHdWbvmwKos56u+
tetP/g/P6Vl+ai80YlBMw7GYYrTen63+BOzBV+EUrkbiRewIx0wGLORUVNoAHnwQMRqgniLOVjZq
O0AXcNDGE/6Auaw37RYxd2xP/PfZHQ8awoK26rSHQCISIjZPevBhekckfB9xSR/YW4a5E3BG+i02
T4H+DnoBk1FMyHdI4JMrs99bzeFHI5gX0WBOlVt1VbxbruQSM1nMneoZWSzzqD9RZHHQZAViAeuC
8S4zal9aPLOxZqPTTuGOPqrlirFdsr/ahK5EjoKhtQDVCnMYivvJPiCht87Cfj9lW9oY+kOwr7zg
Se42VbxGLwmpGgpzZ6Kp+pYcx70m2soGv3dlgxPpFTKIHR6gO6sYPdnCXjtLayreRAVg/pvxAN2Z
w4e2j8oRyNVXtIZp/qz9twp+MRUAb5FP30GxOXRb5OSry80/wR88GGeBkoJtnAGl78XJHm9YTghO
SBYqH7Kfke3duRrX42Pk4A+HL838qr8F790T6uxiuIvXFTahG6LPkYsVzwcRPAJ0HMhhx/JFuoLi
LI5TcirkfWE6dXPjQsN9IHrYgFiRnItcWlsDTGS8IAKSLQ89KiStiIk4jxLzTxAi5a3hNK+IxjGQ
3uiQBR4WM62Clhbxe1+o4DBs1Li66r1EdSVaM4ula6VewNtKSCOq4EB/yLpM9K9YlFA4xViUrDvL
RO4pov3G1onljwxBQAWC3KwA9FFj0EtLePm/0FrOeMpsPpgOrkhOgOv5Fi2ehJi5B5afUlfhtwTb
TMfCM8CCYtWuusPwagBBIKc1X7IDVFfNhHM0efULGIUicFQIv6IdOKWwp5nFroqWDq02NMigkTV2
96Ca6+kIaBrzzgLeA+xSDILRVkG6dbRrwxskZisiVIyEhJ1fghHq5JDql45hXWbpgVK/iBILe3aQ
JE7ElxQ26z/VDOE4uR+MAjQASHszj7bNFL/nNhMCZP0p3Ay/aP2xa8rtBE0V+j5Pac/eE6XFFwua
uW3Z0XNn4FC9UY+F7b8t0Tt4amkN2Yo7viY/0Uv3mVCFofy+lr40qidra5NMCB/icLAVm0MyvTc/
KVQGBcQEcdw6ChxOtWJe/OCsQIwDXUDGcZCqNW1xGlByg1Ypfb5NHjqVnW5pM4EPonwAAogMgSgP
oqMU1vFreUOPp/EGOhgbc0uSf5urHdqq12ixJnL98qN4qCGIY+qS7ME/URyyTuEZaUIp36QvJmvV
gB4GXnm2/yvOJSfZZmZ3aBRNQVRlnaPbu4veEKWnUqQsuxcU5CQPIp42r+IrPlOYN09W9VY+U1L9
auMHMi3By9RL164D9WQh7AFXeAQgW8wbQgeiCxAUhXjVb4eT9GK+gXb2Ko/t/YEpqbj9rX3R30Ki
KC1xtwgwVHQ7bdwE8SXpQK8hhsjO/ZszwC7wJzvJxbcG2BPirnIdySeeDAPM8jH5kNn3Bs7MEMHI
wQUOiq6LQ5OgoL38Un6Wn8WXddR2NTt76hpn4AKgBZTqljKhu3GFmIdDqvId4xmENkt0sU7KntER
IXy4Mj3tPJYPAfWFXbsTkdI5tJ/RU/lSOktWdvYfcwUtinNQ4b+LXABaZ/53herlrC/BgCUpjdxc
fjKj1v6GBY39yibYUxowHBliuKMS3GwyAALwJvL6z9ae7Z7pw6eGNN3246bdjGARAJuv+g2RJHgg
vT1aUGvtx9ItTonxiuC7iUTiGpMBG/DG7Wqdgnf6VSGSYeKbeKPG9vxBA0hfou1z+EIKhYUEYkPo
mBPpzAvOigU5AKp/xNkX44TRIHXxs0IkT2yL4qcduzL7eC87ai/jL5nC77tyLZ78bYcawEu0Gx8Z
id9VfOkxYqjiZzXYGddHFekE+6taRU/onJ4Q35yblXBKdmiTsiIzFPwLuiXzuvJ6u4MA8p4BWbTP
Sbjp8V8XX+c9zg07kjOqG4n80A7+Jhm2rfVoFMKhFYJLsPRTAkwTqSwvNwdl6QXVEzkkLBkkRAtl
JaJpRc+Ivs8EcxGAV0/rY6ADdH/MqqJ9CY7HS5YWVriQ9oBIUJCR0Y4l8g8Tomb/8Uy23Pp9Vw2w
QIzFx1bMsQtfunP399//3F/aqjjrEPW1ELRlRRz4x/cnci1tg2EHS6SGKqgj37L8CZa798f8ciBF
D03twwIz5OhshxdLyd8v/dM7709oC63y90uK2i/cNGlummYC/qtDh0btBk2sanf/E1TLd9xvajTs
pUUuq9qZcKslB8Wx3GvGcP/75TC+/v4zfz9mBUL194+4P3h/TQZlA1fpwP39uvvjv+/+7VaYhdgI
L5/6+5lEDRUQMixNv58wFcSkMUrjhcVAXgYb1lrf3/KHr78fNojQgL3yxLSCZ2XKzGm01XoHZBTF
r6WGG+WT25cI1NdVto37aqNBqXTp7IuerFTHIKPnFcXUrmblUUqwSVOGWyNZm65k+5coKgIfqBRg
62HXurZqW5Z2PTSvUSBg39geG1V+t4zWQ0vgq0PzK6nRl0KK+gVFDKSbaVmg9QJgRKX+Mwkq3tdy
k0OMjWdqzabXZxKGBUWvuj2eUWINrCDxDWujaMBkw+QlRX9kpTdYwU01GDzxsbxjfZIe/251fIKv
vdjZxDeM8/YZOqe2WDl5P62RbYfL4OD9cgiq5BJnr0FAnkKVY1jEbqBACg3CXgWSreGQ1i6i7exX
onPYZK4qGcQuJbjMH1AUdgaKMLaGIIOa1U9lJHyg8vaQa4nrB59Dr9ALytk3E3As+TzXmEWBUTHp
kmoyhCZkAzqsT/SZoo6PjyJw0dVo5hegZvgP1aXG5gh0JDsAuq+sIpr1FgSA9UqVgg5mp8IRvZvB
N76ndsS1rZR/gSQ5ioHxGiRAWOVu9sbkS0LPe0i/ILkg74RKBP3NBvxq9xPm5idt5HzfiUrvFeKM
HUUUuaWwmSugiRq8nBF5Bsdv8xdjiumVS9gqTzvAJNsso88y+4cxkq9Yrl4mXDijoQYdhQ50Qkeo
zgFltW6GCnw96ORihHu/BtWoyk+d5fXmo46FjQ03x+k0aNe6uQ+oebbaO6fpswH0J1npWZLjT5Vs
Kx0tHAlQCJPV1VBS9cg4ZxgIfJdx94lkDMygWSXbY42vAblwxibdOLSGhFpvrf1f9s5kuXElzdKv
0lZ7XHPAAQewqA1nUqSk0BzawBQT5nlwAE9fHxiVGZFh2be692WWqauBohgkCLif/5zv0EU/e6ug
M22+zazOB0JHIeAn2FH21zllXBQ4D/R+v+VVgw7q96ipxEbdofhuhlSiRb1xo1siGnZZUP7q7scc
GYx4H16SZU7NwpLmsInanuRbCYTYcsUmzPVz5XF1nTpnKVBvR4gmyXnED7RpnXEDQoK0mMiq27gV
n+fKSkFNeyAiKBRY5dbL2Jvlsc3nd+rqOKVYJl4Z4jXYAIwN3sDP7PWZPoVrM8N5GTcJPd/2d44k
GJDdS6C9jw7kS8BUenaxasxifB7HAe5MvG1UjXN3yMONKS6TGz66UXECe9ihWCF/SG09jC9NjqCT
+YN1TJhlVlZn0ZVoP8veG1e1Y33UX4X0f9RpTo6z5OkayYFG7nRjOWaw0zV37k8TF68huOmceFgZ
NRzIyDmZ9LHOItjh8A2IsTWgQLvvpvZJrLF5yCr1jJucdJ+F+3aqQzpUnA8FlZnCQtbRTMTm3K+3
RiOYWkzlt4Ry3CmQ/V0qSm+dzreYn+/MOmX90VAOaVP6Ekgoe7p/c6DArGpAGA5cUGguTLejyfRw
o4OZzvIfDSVzna8Xpo/3qQlaFhkFC/Lhh93Oj7idib+HbAuDIKb7uUxuFK2Hcc/uIrc0HEQcvUys
GXZkXp1uq5fMzAmzOPNtZRgvEe9Nnl3nLQYDCDMWRSYWRy+cmFWqeN33yfukzdchwv5lNV24J3eI
YBU5hBMmiTwEPTRo9VG26gJ+40bF9ILLSdwCvGKlqsP78vvQVN8IQfK2ZQCZn2Q0i01tx+46cql/
tiDLKWp0rSFDayPIxtmNiUswxSff699LwmXAQZE9Dc49lHhThodd8j7K6nenap/rQt/ynN/OjXWo
WdCOfcLU1BCvoYfolfpPARVb+Tzvjaq6j22J9lFwYWhcmExBHv+wR1DtI3B/qQhHlNG9ZQOqlgqU
dSbSdbKQNSwcpmvDGXB0KbCGdkob25B9BdMYYa7uftgKeavO6mNIMCrl5L3uZPTFa+bkiDV4vHED
tvycv7O6LFdwyDEjYoVzu8e2j39AQpzuzY6jfw5xq9s+jZ/LVRDbQ7nLvSFGHuzpZm7rt3QEK9d2
xZ28B6M1G1W6CvPvTm5Z62/KZlxQR5+z7ouKZt7qguRqOQnw5dT/YdQ/WfknI2huw7Fub3FXL65S
BHWznNjZAFcJoJZwJspfjKj/4ljAEl1rGXUtWp3dbIY8IxxcFgaXZ/0cq5lyaGaT2D6tVYBxjhQ/
ej0GdmtrZNXJGKExitJmDExlrS5RzKsOEcTD20uk6l4WzL6w4kIpD/SrGP1pFdvesSkDenyo5cBT
7byKRrBiFwVHbd8hhDTpk5itrwTotmXbn3zAtSFibeWwesowl7hmioNgUs5ZJijpHbvPCEWM9DAB
0yHIhiP9GrQltmuI0kZ/dmXAuEkwZggDH6/JmB3oHw8uIZKjn2P6dOX01c9Qp0SLZAQr6ZMxIOin
3m3el8EmGnqfR8ucpCjGiZWOidBeFeDC4AUNtpjh2yABeNZJgInFdTmOm5hcomrMZB1jDtu2ffXV
TNXhfyNl/0+tYlA4/zZSdonbdvkfjc2/x8qsn7/3j1iZ95cplq4sOk5MRbWY/89YmW/+paC/Snjv
/2wUkzSKCUH0QDn8dd/y6bv6R55M/GW6vmv6PohrS7k0Dv0j7Xb/M4b5d41ilmX+2VDkO3QTLY9M
SdJmwvmjzCl2Y/oGK/h+GRzDg6+7995Wt37ekfOmAvfkcQn3jWHe52PqHZK4OIbjlFLHAIuxseiU
taH9r9wJM5fsbnx/vvMDalSUUX1kYwmf3+y/j3ngoxHN5SnN0U91qH8MpUXNyVTdQWVinRhCFW4L
pFI2ylM4YQBsetrMh1uZvAmYwKlllZt5bL2NaNxsryHroZn9aPAaMlIKb2zQVjfOfR9SNymq9j2v
sQePPfXvEyUam5nBQ/81jNjbdR6mg2Ic1g35rY3Emc35Fqw3b6dDPnT7sa/SPfokAF0vNg7XUpOE
Rfaa8tKCcA5wLiPIgJU6KVNLvBX2PLT7eIyrFdFp1ot5+NVoaB+3qed86jrYQF0dfI5kEiOVkNN1
gxBRz6TTxB2DiUzBrLfNgHaWx/nRzkGwbYu2ookxMQymDJVkiBKKQzq2PclplwdXtxFGd6hRAb7R
eMq6i8UidPI7tOV0uEwtOOgyrfZ5EDOHjeZHQrnAGxKKKj3xZRxKSl+K4XtDYA0g3Gdto7rk/oxE
SG3kfkpqc1NjliNcu9Nl6zL5AJCQKusFBqsNQHd64ow07X1MN0OEgMD6GZtCMASUjQ43ntbj/ezy
glYSPb4c0/I419PaARV49s16VTbcsfQMuY3L5kPiJL/eeuoiBIjZvxnjhzzIbrzArk9GRbhecIdJ
XjvwkvyUIuS4pRsnKRlyG/5hatJT4FsNbbf8I4U0TxNFYzculOmd7uKvQ+TQZb18EPjMf34gQpn+
9uX1p9fbXW/y7768/gA8o9iPjn2+fmUoNoE58L91k/SEUv74G9f7Y8HOT66fzrnt7+pQPfzxMOwE
CMZq7l9r2eanX4/i10NxOKq5itYgBJd/wf/14V1/9/pTO5WwfcWSLVt+49cPrl+GSYjSeP30t8f3
85bG/OIoFk1hiLr52w1/+/R6w+ufmdtqawRMW0eAZjgxS3G+fmhNq9uAa8RrTGD6rEMKbu0hh5Q6
pd0JNHu6k+H4VORnlQ7pbx+MyV6U+ozvGQxMwoxFgr98b9S2uZMBMC/9+fo71++S/lrAF9a8JYt3
cnT72ois3NbEGrE9JIBFyZRGRn2Jx7LYRj6Hkilyg8mSNs7Xz2SUUzwUoI91IHhuMnc8aV/PR4BX
msSKYKWBVi1AuOezPPueJ8/khPmMsu8ziJhwWdOQeaYRXMj99edsHtTBbYdz4Bo0XRls44WyQoQH
bZ/DUNnn62ddxoijnaYHtFK/lbzABgcWOwHnDNZyWAeC5/DX9yBcbmUP62dcbkET8tfGj+jDSeXh
2nRQLaUGkUbnNCPWePbyvM/jMupLKq85o6sU8LiChLRs1aLrUk8jztdbXT8IlUFyWH5J4ireVzp9
sxTxgynJPjTIXxg5rJZBMDAvcBHslx6F1uL/k6gPORzEzgwlC83iaxrgfpZ1QhG3MKtL7qYvRdXR
xFTrfNfWfrGaypy6uJ700TVT5Sp3PE9J5OHCK59I+y/THz6MCav+ymx8fD3cwmru9TDLm5wzPRIe
qv59rFn1Gmx0mQyXdNtR0x5NRXROlg/DmMhTS+pGjA4BXAoPvJZFV+Fyh0OM9VfFaXmRxTshnew8
g3fUNvJRS8pfFwb1S5PJ+Cdo5nOb5OmRFt5TNPOt6/dnjewrbC/ZXb9MliP/+tmXmiGP75XnCUHf
8KJdHOLzkYQKzniHe+b/FbWMNkgb4m+KTEGzM2O8WANUPwgXPJJwNrBaLq2U3eNgIztx3jhP42we
p1wfbNKQ1QbTqNwWV+oLgPZ9JYGxLwdWI41xpxbmYeMF2aW2S2o522FpUpkWCwVf2gY51MmGAkrr
RH7p/KbcaJc9rdHQzNwGiC8JnVphft+QPN6WrhdsynRYzDj0RUONz459OrVrQP5UsZeheec6+Z42
lew1NorsQPjtzlIRktOieY5oRbCzrmSyRWK1l29OQcLgrdHwE6jS2NbdkmVIltvQygYdbfns5zd/
fX39xeTKK7v+/I+bX7+0eHnQBfq76592rc5dVXGs8K5zh79+4be7/vlpQUqhDaxoV/56JNe/d/3z
5BB5eI0O8K+qmBDzrwfx2+2bojWxj5GHC4W5uB1qxNjrh6tn/9eXVzP/H9+7/rQf7IioHhwob28Z
poVKI9SuCN1bCVHdmLJxWwYJbzj1pS7CL10Q1hvw/V/U7L4TZx4ufZLQWT/ElJbPb84CheV5PWaj
4g1kw9ixffbXBDH3tmUOhyZIXTYnit+gKMzoSJOPc1zR/E3kLK/MV8NvjsqKoKjNcMAZAFtkyteO
Wz0Miop3oBydqUdaGNDCQyO6M6qtCQEJ2U7Gm6o08cDhIFpSrltF/c/a9sgfdKBCj3nmnMFsdovR
rnWDcoNk5yctpT3aoyQUOKnAtbVpO+6+VA65t7raOqH1pqlV2hjQIXcMUfIGdqVr1f667tontK60
CF7ZPI0rrsvdQZVy2mi7Hknue7dJCbsjjTQhEeM9r+Bn9jGWmHD0DjUYWyQqE05zix+AvXFP6R+X
Wk6EKxp/0Y1KE2y+OBoNozGkLf8ITqxlmkaRtVMGx7Qj5SOoKUBCH49RDCjTov9tY9WKqtaQvWzp
yWPkMEUDwTluzbo1VuWMqu21HfqSP9YY8fRrZrICCzIEjVS6nwxehyZuk0PgYqTOAS7zHmnhC0bY
lQydfVRDe0wnZ9+HEHdS+S12SrRs8ajMkTE6juvJwJNn5e2bCluG9wH+iJhJdDr5/inI8GRWC0wx
Ngwi0kP6VFnuuB7nhJ6gWb2ThAlvItG0O83hyVpM3U9On5+LtHkvXsi6q82cVXttlAwiRf/WqiDd
+KP7Rbui2VpjtUk7+mkrBBDpt9hXaAClChyhNRzDvSvSmn999W4JEs7+xfX0PcAvDJuUyB1NsvGz
Jhqh6eLJoL6svY6SsOA71ISDW+LVcuH0CvJ8Rx9yDM+YvDQLRF7cmPOQXToOR7qOxEZrn01DRlSt
pKYsc6qTXYrmmXKNiK34qit/gHQyQ/ykJC/p7dHFB8YDiM6iPDTOsI6mvDtTq3IWVR9dCpFRYc4z
iKqzBpvBhIw04CAb/0bGMMosBn+1Kd/HeZo+KUxTTZQ2lxhouvAUqNxFn3foRcXJIu4aY3jM+5M7
xLh7uMCtS8BQKyfweaVI7G20/+xHRo8ZfoRKn5DQD2S2j7MENZ4bCscrV4BeDSLqwMrScDzDuAel
oHxKlvmv7+1MK3w2a/fFTiB4igDLUCPkodfWASZ7fGKWxpzZvYQTCW06chqry7YERe/cicfoDIe2
wO5AaB3bVJj0h15qlIxtLxEbRMYwX4rDkATTC+nPZyXjj3FhwY0Z4c2cYqB91t/Wkim/0XFacWJE
ysKLsBCqzNhMADm2wvCfx1a+JGnbbQA++Pje6xSjcqoSnltK9taswvZOIUkA50svDMV2N0mKxzpF
26RtdR0LpptVgfvLHko2Rwlvy/At6DNQVu34puuSMgrd3Uax6537kTJEhC6HJB+ONHoBTU0MQ42+
8TFGTUbRPWacGUQK6H/4hhUpBKeGZZ37ep0ndKA6YfriZC4R2IjqG4vQ+NoC4LLrJwwHMjH2PsOv
nRDwx2IvtLZASi5LbDwjM6CcLNsXYLRXZYd1JUbeKsMww804zZu+Mi6zg47DaT81hp3ZlRQ04ZwN
lO/dEGMlbeVyPBrKYxjvCJKpGF+L0Ls3WMkXo5uuxw8vBK+oDM9nrMVWLrEwxhd430zS0RgOKjyj
jX/0xA8roKQULgP6ehgilqWwlos+uTPpJGMTzlNrmfuizaDLuuArDF6NxKGBUMbVN+gQSffFkyU+
2FEB/4zHd3astNAO6E/MWzBoRyW+8rkMDnPlx2s7KDmC5XBpsJNZCTM2A0rbxmgFQw/GOwjVA7Nd
pFOd6ododj8XQ+OsUe4W8DlnvCsGtKuTN7NoSJ8F2clj/TQzy2L9bQOttDsmVznWZd+TW6fx3N1g
2N9CmCdzEDy2POmr8D5XNCgEU+itptD+ESFhrCwQ8AeZYKKP8BKpURPp/Qye8thkEdt0w2aW3iSn
ydyyQUaSzurPTcFFye66H1WMPzrniV5xXgVZvGxHI0sTII5ICGfxU0Nh7JbFw70cdIKPKf8amFwB
fSR0oLs9YwU60jSVdsB3t26CHd0ndZxiNsw00OOhxyZn4u2bKG/KicTj5RC3HAUs0PM7EXsPhU4v
oXgIdX8RmzGrC3oYQzI93U2RcToR9ufQyl60w8ug8Fj5cOCSLHxx5kHtC6UHmDMPFTvP2sFhWTik
nCoKexml7RLTZO7kBsl2KtQ7+JduXQ4+1VEtMafoq5WU5aa3dbdehugB7Yz0XvjUmEE/ILWje3Xf
toRHDHTxJqGCzJ7MandfeaXcerV6LDzxKS2WWs6IFAD1lN/gCBx0DBqsG52vao7Eg2189yhE6NvQ
f6A4AMI2uyEFGkJCyK+c4a1JWFh4070Gn30c8/Cj6Dm8jJTBTB6FLJFnnIUVZl5aeEsmMpPV5Ju5
ir/r2v6sqKtbcRJhtIHEvJ3xqnGk3GQlulYWWryIhnvwPYOq1iEtNrQP4YRzyo8u97BPqaVgI4k+
u7HzIYtr9QfCliWpnSgQbcLnKp+/RXOFa88m2NmDAKN+wDyUkXEIrPmuLHldo9Bch2wbcI6P712R
403wpuTQLiHa8SGuuzWzuK/QDDdNsvfqins1Dijv711NXbXTGZwTB8AJSXM7eNTitIjSmzyFa1Lb
tNfSCc78Ny3fCzSaQqQPky7eDYcySopwNtMwNXumyEyAw/DZS/IJkABLLitdgLQNF2ii/QHIWfa+
M+SeXex7J7cO97bpkRl0LtIfcHXXxpJ5HXa1UjWExXjnpxA2CwHup0yZPbTza1lQozUotkCjaLHS
VRQEewSUM0feDG56iGWq1rb28fw28KfHIfA3bRPQhzveTfqHI7tmh/u3AP+SQg6Y60Uxj177PsR2
2diPRS9eaKmTexwOOG/7i0nUH6j9yQFEcXxP0xlDp2p4mhusjrZ3Y40a9LzlYFS26zcfZgdGNvc7
lWzfQ4vTZqAsf8X021xHLabniBZi3JC3pW/ruylH6jB8CPSlze4z8oid4seqPO/gkbUHjJEs+BPd
nZtPSctAijLlZUJWzvf9DM2h1lCqam+iJ2VWN3UVPR+kKN8rtQ3nTB6B8jBMAmIL/3Fc582yZXed
fYnUAbo8qwjedctYnIJp1w7vNCFBEDpw5Br1GPf2D4tm3xWFrCQ7O7AinIqJQSd401jXlan5JWLR
RKERgw+3cXZJ7XoAPHy9Y0gyzmQ1sV7w7j/FYEgxb22jKRn3undf08BndW1ByehnsJGppPUk3eQw
0k7l3FCcAXoCT6K8CCN8ptZArpzZw5zr4+NwVf7ZcKbHDrg6V9pa4ERvPiOGq6PCYNnt7BSvBMrM
xrHm+NjBE9fwfcAq+huzAeHlAHAwbfJuJg1/Uc8AteeiaISXLqxuh5aUgWsQEqQr3N7Kqj5bnnPo
kwDzLLOxaVRLHyKZVGB8HIf1/WBFD6Bw842XWFyuxu5JhGdlFkuAaybLytiWYTfPvmXAI/f7ZbLt
s3mhgzQwGMojlb62Qbs18STxUrDDCRx167YogbpK7hSoH1Tgdp2Gzj1p8Bsn7y4UWJbo4/2F54l5
a3BnRba1U533Oi3kqbFsX2hHekgr+6WWPSveDsp/YaQPmdnDeqkmZ5ttzVgDx3wHYE2bs5sNmxSr
Ngl2YiByP436IU4C71AZ0UV4tUtXd6I2q8rOk1Pr7afUwpDeFsee8dsOvFzPuMg51uaQ3PZ9cZu1
47hdzhZVNbGbkwFNLqj8wN4G680P62QdaGCdoGdvx2JpZ45SyVIa9pFvWN8qZbhUkYAloRboDrga
FCiHbtHq2IzcnRtVNyChvEMON3QVOv7LgHb9qqKuOo1LUxdtO1BRim8ye+zrdEKSD709rvCHGJLI
dmpcb5tzcdhU4fe8gqNUhxj+QX/3uJ43wqUl16s8Nl8N034NGppXschpiyUXRFWVobBjoiYiYXUH
D518y65HrVPWxHbOKLFWcBt7GlwCyiLogJX4kTCODZFF0jK4o4TtkibeAKc6d47BqJ+sZLgH1uNh
/MSal/nGk+uHZNtFyWa6PZZkIHwsifTKUhgE+jSabrwyIn4OgIFLq3WeIU9ho4fzM7UN41FtOSzz
kUhDb3b3bCuPdhf+CJgGH2ISKpzJiYsVPX5Zl+UG7c+wNch724pz8MC1EIgqhQu1380IMt1T0rbW
qY3Y9FChat7gbDgya2BMITD1hi6Bpa7f1VPyZCrcOn7d4akk4BMOmpLsXqHF0fTKGHs3uB6pjIDL
e++ehr4tQBpPLIILLMEZB5QJHNW16MwNfWfClWFjTtAVl8AqoU/FCdaDP1tM+2PqDAC4eabz3RUW
tjsdfo6TA+UgPhc7O9lFvfNOSwLnD7onzBRXANW3H1NY4cLMetbBLh3IzUSXZYsI0yb2eioTrlgZ
9eWzy9ZG4jCe9WEY1VMTFMbG7MEJV52wdg6n/krkGIlGliqF9xIGTc9zDKCOEsV6LXs2z6KwaBgg
oxC20acKnAHrN4ZHQlDCV79LJGuzfWkyjJd235aXOcb8Yndv2BTYzTbGF8xgLLJHeW5N/PgLcIP2
Ui+v3Qcjc+DEYQTpwJIhA04BMoT93Z/Dl6klJw4RN2WcZMH7kfqjrHBcRSJ5mevbMOnCSxMV5X2c
Uck3szbfFs1LQREs1xOEHNcg3mnXOycTXD/GwlylGNk2NXaT/aDzJxlSZDJSurmyRPHaSjTgebS2
czp/Yys4O5bYFgyNqin7FPGKoXEnXOfvJaBCp8Nvki4j6N5Xn+w6+YH/4G7Ih6fG0O7WVYw8zI72
M96VCRuuYSs/2mAkrFoTEVAxG9JZqmZtT/FTxs7saNr+Qz9bp8Id9+AfL42ghYT5X8VKnr0qqDxH
0vJuixdU0XJl2x29r7xJ0SM3E/vFdZHZJ92F8Q196umXeWiWQ82OgQJOjOlk4O9inARJb+AuIWA0
GvPBk8QSO8Oddn7HkekzUt0LV+90Yr9ohed4cnBFY2v4MWsJy8GgIqD2xLr+GoTDXkb60RvgY4Xj
N2fuxz0N1afGq99g+fVbKit9muf9pVrQ/5H37riraqxclDkeuGwuxvN2WjNlAUk2Euef4CcBFCH3
mofRul2ujt5k3AsGs7izvmRteG686kkOIt7FoJlXfWUiRae4We0nnRGZM9s2R7N3X2srZQhpk5zL
F59myB54/mLiQNiOdXMTLbzx2WGrGDY2Hgoc9pmtkvMUEXwwCYFoXd5VHCK8r0koZzqMUI8pkpWS
IG1lyjUX2xZUO6otGgu95IXvHyh1wWyWB6eQAIDE5cLugniA/c0x3KcGC1Jm4MSm9eWDmhWyuJMH
v1yu3aRrL8iTGyNss4ORPw7tl6SO9E0t5XveFVvCoOnGjKkelaIVRzV+Y42ZPLqKaaNDOfzslcd+
oIuTp5tNOQ5nSESp47Bpi3uWz6hgJNCGdpmKfp8HapKV7dxaLry0um1RXop7y2fwHNnGtIkazUPj
jF15g3fry9I8OJTu7DMhv6UhiS2zyb51KSPwqO4DWIGKIWMfMLhieUmA2gDOZ/RU5nJC2xidgS4Z
FvCfy3xH1c9FKEyZmBgZoWpvX3nhnjcQ7nx6gXxQ4UeDPjcvtuNDColwndTT89SB8mden+0mqgC7
uE5O9pBs/JziBV1CJo16HnHpzA4RGDM+28alTQamKk0O+r89TwXiYeOm5d5FOj7JAfWlla9loCkd
LxzmD6q5jVm+Ohnj8d6w152h743YdA+8Y1ANuvST3ydcM3UDpk13/Qb06w4KlIZ773f70vTvu4yI
iiOGtRmV2FLpvJeKJgWcNVm7bI8SDHKF6EFuDftcFB/srC6zOFoUR97p2r8FEh8gCxqQx9DCBpSC
/eQRcpdZezFUFK5HP6m3k6OGXRkJXIbF7QDCdwKQ6CzMTK6brfTX7tBbXE7sr7GilDwqH2V2r2kr
RyQ3WM8GFK5XhoutnhqBde1AQjRQGQzjwZO0h9rsQ02yFkCfNohA6Obi3kMt3RcG2cTU0SzqM3mJ
bfXkug21V12/b6YM884wu+s6zsShj9AGxrMKkDuHHpu8rIice9ONk5DsrkaXzFo20jy+UFttpEeH
wI8QFWr0wBIdEq+Mi09gdT+YTVkr92iV07gD4oplN41RoTWk1Fh8aSI/fODc/MONAkQUn0E/Zqhh
l7FR2uIajz03u49B5pb07KRdWJyLPjy1gZEfzTkFtymHeyb/hBUTnJxJgtFMBAohJ0OoHnBCGmHh
X8Q4vEY1T9rcpTzBae9thw7zFsjXF1YicmNxUFtCrKM6A0vQIqlOxnvgtjvo3AMxILWn1lbfx9SU
rjGqkUgXJeAZytBJYLj9HhPbfNIGVV+MB/o9V3Hkz3b8wM75zkDi0Ilo4Pho8TtQrrFW1tmRxH/C
qXzulznRtT+nX3hRCxyN+OGCmLp+ff2sWb789b3rr3ihsYRslt+5fv3r1r++FzPFJu8WC94K3AN1
rjFNFnOS7QzPevztbn7+1X97l1QOY5ScWtIx14d2vXeuhgyhf/2hn7/pgtTqMK2zSoNuGQXBYUi9
kAXv8k/89fh+3k/RmWfw0z50xOVffP1x0/Q37Jni/Z/3fP365w2v/5KWqECkA0Jjy11HSE/cwz//
yq8/dX3irl9GOUQftwhAUixP2a9nFCJ6sY8lfVyN8UwvGmKDj1aJLf49sxqgoEKRHQl1g3g3RKsh
M9i5DFwxRwtPtJ1y0bVMYAUDm2LWzJ9ulVRi442WTwN3slfChsBMczgrtv454wyXdLQymiGeOJas
UZnUKy6xepuoidM8xDXtM763iKwFfbIZF2eqKiiV6evDJPGzOMlDNnzB50kqfM67tdOnt0IsI5OJ
xPJkuNiWwzO4lZuhTr4uI4xmorIy6atLJeePtMUh3VNNqS177+MlWbHEcJ2dURi3MgellwH/xJRE
9XEL5BXHn7/SeXAvJCfUxMUhIJ2Yo17T7zBTicAbtpj9OxVyiiyGfj2XDux3Hyc5wftYYuOM1b5n
Fr+iLPsyxvOwVipn0J1bN7rLv8wNT2/JiEtW7jYUI0gY2T53hQW5J2Vc4y4dxDIbj1zYCPR6e4Q0
cxWp6UOi5U2aLLOyjHVojWesOXgSsSUNHgQMTJd7aJaaALuEDTx9xpbDzqHbBV6LfdlIdqC1wc7q
hpG5Xb3kmfpWajluhnr6pt0cjEZqc+KWJZDMkGugSS/NdpjfotB6KjOWtxVnss0wVOmmfO0FKug4
U8Znbi2LYHdjxKCw0z4APZv4cCEYoFO2CzfI9/a1qLi/lFhAbG6aCWXAlgUFTx1nU7pewlXvmjjC
te1jUO3fam2JFa3WTzpgXaHAQTDs+TyDgkRIcxlHNV9wX/bZl4mLGtVxubfr8JiasaIFoyGhazuP
NRJnPTbhznKZyuOvv+U0tvVHzAtOZxjrJAd4qGr/JObgU9UGsN6GudyOrXrRkiivR4tIYWT1rpt2
/JQxk9/AlOrLu272X9qZGuq0+1hMxfPE1NKO+s9i7NXWMTMbL4/r7q6eJ1URLP8NaP/fFr//U/Q5
vLaia//zP6zFsPfT+Xf89p//gargKMuREgi9ZKmEr4+f/1ZgEAULLa9HnJomhi7gev2TmzJZiM3s
PhO4O2I7eHKqWm6NnByi0UXBzgtRhfGfEjeTx7ax9sxQAKmTv7ihM97/ZI9kaSM3v0s5EEq3feRU
EP4PD9z8s3JjeeBUbViMVh2p0P3/9YHPcdHQZV9xxdFeejSUg10DOW81ukzOegoWNm1CJDLOIpqY
o/g0Sb/8nx7Dv3ny0D+UNBcrpMcq718fQ1zHiRqjHNZJ3013VWYdUzpCj6z8SO/MrnEoM+2BCHz0
jJolQy9O6m6Oiurz37+I8s8WCp4LrKK2b5uW8Eyl/qD8p+U02U3qhse+CqYdfcb2se8YzwtOgrpN
3oY5LPdlpp6ubaNUuY8HAOjrobKPFc0zl8Hv6jML+lVTePoSYpjhepVxRTfBPNshp2kcoeYlcMOb
wHZAF+j2Uhmtta5c5uGNwUy6yAJS1LH5obxhOIxlvU/90j1fP8TLZ102v/39P/vfHLuuRXTDdF2T
1iXXXV6e347dXnRe1A1ReFSmlWOqrspt4qfT1gwhtwBfiOy5OQ+1Zm85zAfHqo45hNTbBL5HVI/n
Ig+HQy60fTAdshqBTVceNdhUEFXBsM/myDr0ln7sg1Luro/8fxs3nqaK3owPetUKXAjM7L92v9uc
2bp7mJP/pnGj1H/UbVx/4b990T5uZocX+3qy4j2gv1+rNnyFJ9pSprIwOruWWt6G/6jakH85Qpme
a0sKWvi9X1UbtvhL4q12PMFpz8Y7rf5/rNEmvR8cbb+dSYXPLB0OsiVZsUPblfJfj0am/91QuLF3
qmX6SpYJfh5tDy3z5r72Wd8HgIOtCeCT0Z7bGEhwhBxHUsf6MBJJdW89ZfRwl4Dp5+Fcee8RMYej
3CRtGj/H1IWSK/wB+zM+TJMPqBnYjWHe2Ezv+mkwDm4aW09SzNux8uRNJZpzPBCC6fVz0Agi3Fgx
djR3PLFQl5+Y1J6J8Z2mShe0SrIkUYWhqU4IiBZo75EpBQHZDl5/Ci0ubLxz2BAHb4bx6FRpuJML
V9wJ7G4XNlwYSpc2OtONj0XqtjC41CsTTnFXWrkFgiPbVkk43zquuUkoxloFlS0/1YX67io0OUZR
32MHM8HcOOfY70amJGRqxjncuRkjRBlAqbZLadzY9oQfofusY2ncxj2BEMjk6/9i7zyWI0e6LP0q
8wL4zaGBbegIBmWSqTawZCYTWmt/+v7cWZOsLqsx697PBgYgKCICyv3ec77jzhGha+bykqvZuu3c
Ws5YvtohOcs0EeJaro9LVIkzA5BzYBctXpJc7qLayo7RGlzMYRKHeKI/3rn+mdZZsStAhmOiuJ/l
vkopWSG5YaSCvsde3fSma3y5C2aGr0TtyJsOSaVTnNeBnO/W7NH7nsIEL5FNPmKYM1AJkvUVqYN1
XcdQ7P05p94A9MqZRvO4eHT0u+q70/Uvq5WOBEkANC8SmAQRMeMVXKa+8PpL1GQ4X6wVoM4EsGCd
c+9c5w8Dj97L6NkzUNWnsTQxV3MD9HD2mG6QHYvUv7ETBlQTXpJlpm8MDpcqv/PbtjEIRjO9X6O7
ElMfXjHFHbzP+VDFRxmSVLxAkpNF8urM7bTrLEGxIbcuQ+ze0TtBrOmmPEHqNxCFsH9iHDU5fbej
yMZvlT9DCpN4z6Zh3plV5J4pW9zMraggkcTFPrPpUePFJgjD7e1DSjNkmvxfVe1CDXKwDIk4+kVK
9Xyyc3DqeRykuzxdlQg+HbZM3B/dChXZpGAobkymW+BN3wmAWE6FMxC6KGtGhu6GCI/hXBr12fXj
8EYCSFpXiqF19KXmSR338aOXnWzIP2YCUj7nBDsyytu5TfDVNWx5Q5kFX7EVnUureey6yb6dcJVe
M/M3Lc+Cpi+DU7fCldwZiNL6ikE58qAbz6RjyBW37LJOID9txnMTdtVuGIBCeFAOndxzsJ2VyITq
n8bSd8dwouK8DqRAgp3eKUf5BXAMLg+4+FZ07XD2gdVqI866FVhNGRwLxHS4wYz7uXQIUamw2Cm8
biIgNYgd2sBPlECr2xJzwSYgbvdUhd7BwxlLsA/5OE4A2cyMI0DawC+HtXdP7tAeFh9eqTc5aHGY
ZadzEcPAy78OagjqT7i2XHoQ31PqObRtkdzgZe5mblzmunpkbYiNFaQ3LtWFTUtThLSK7yaz59NM
COAmQSOHSawg06t/LCz524mY5uUkiqdMQ0MaZqkr3gKPR3lNL82KKARFa3tasvIn7zuA9OKfSS9k
moRWch9UtA39uga/RHlxXpddPfakg6XfFiAkOUOafc+ccjfJYL+I5KXkpr3xVpQfbgGpic5ySsUU
9sNTV4P8kTgjdq635HfGU9ySFVFV6dlqinunR3c6uh62gIRoXDODJem1FQRz/NBrPlrnHorFdiiQ
PnrZQ9eTKRAWebN3yK6pBuiNinsyI7M5Zc69F3bDNsvhLZJoI+iu5mgmjOQQthJ7Zfm1kV1O58ht
0Q+llA2YTzotimILMRyp2hJd5y83Rkaz5ITRWDgWSsKaqHl33z3CIWki8SnbAf4jCTtfyrclnItj
XnUI1OkeQGffJMTBXsPUnndjWv2slxDNsp/f5SNKu8EcjJ2YoI8B0UsT3nI9MU9FXkZ8RWkhFbDc
5jAabxKj0SFdkHHXi0A5P7/lPkz6dQmRDqNnROLFFErNZTp0HmIgkDJbca5kTCaKqnx1POPFENGN
OYP4j10sajHds8GYvrQLEzARbjGnRZeiM/19FcKYoeL9KSynp3aq3INc7G5vO26+n8YW3EoyAXsi
AYPwRvI8arpWfi+se6QZ0+fVDqILUwEm2sgVd/PqgRNtzPVIYaq8E/5A4pHVuHun78U29qHk1458
iHKEQ1QMrmbUc/q4NB1kphxLJuG15tpxbcD6GQj0IrvJDy+BA1kl76iNLY1LNQxZ19ZvDfrAIWGY
iTWcHNmc6nQ8AzoodyIMYFn0QDKrRGUd9dlwmcBbeBOGWNuj4Dh5gKEasg3SaOaZECxE9hnFS7AG
BfPK9kUIgJcB7ae9Py0ttoCFZrsAGM1cHram5HvrpKlieOrizqlXbr7RcKDAywykuZYeujh0Sx3T
/v7q9Vwm7lJn9zORkDQ075BhzRfLIF1U2V4qmhB7Kz1NEboozxjoHKgsdp7sZALP8NabhQirpia8
gHSNBdgxT2SJlaNOHlPh0xJ0ql1utO2NP5QnJEC0ylLMpEHnh0dzTI8GEt5tWCHJJTtlOLtIYQtK
lpR6HU4E5HgIpYLbsXGsU/fJSNG1JLQfNmsaP0c0i3c84dujFyFtmBP6st0IxQhneeF65tWlHYnu
MXNvnWZyOPSHtjGWa0kXbFNMLtr02t17M+kHvMvyvk8ZBoS5uzNo7sWF8SlImVswyaABS1wlUGFZ
XEcygzFfx8RnUFFulxb1lOKEaNY7CRPZ+GmADufHjXWKpW9K+L9kGMfx6u5oaaOWSGi9avr62AW/
EF/ga7fOcZ6070x2veYoTrtPtIpPUWdf9NOnBVrkJRiRarS1jzg2NFChWZ61dZMsh7ZmDRevsb9n
OeiKrILyYGMF67iJnQQkD1eM60UvZDGaSLzDH3k5ww52p5+GjMChaFS+QL6+twoBRE2BUkqaWSdF
HfQWgjKcBAGin4Ywb8a8IngjaI5DH4B5aZ2BTmNOpXeDyiFFWIU9OSYOlgSB14ExONUo9KP6TS6w
FrgcPVRiKmh7GV08tFNOZax/6UoPNkQvgBZ2L1E+EMKj8twDNyDnHFxnVq+gOtRW3ARXQk/gOdmc
iGs6the9RqHhrzW9qRclQbZ2kwLmMOfuohf9n7XVso0zDe1uilLYkgTB1+GTHYnspsWacp64n1Rj
AO6zylGAZMCEa5coEGpN3sF0mgf9dtHSgg8Hs+dJQjfQhP21sGfiJDYf2x4Br0DZvC+LqrZq18DU
xEV1itRlv6Qd9E7mMjxbu+kMJaI79qry7Ew0bjZ6lYJ6us1FsWz1+SbML+ZkgkZXmQRwQAz4r2q1
UErIVrbBTh/WXOUTBBjDaAfrpd5BH/BBehT7Kmv5FreE3nN+AspRax8LO0wb1L58MY4od55FBrRU
vBvLJ3LeJhb04qqF3kTu/Iadst1/7MqRjW/ITWacpdLq9Xfh6q9Ff1e4gq6ulUYH6xm5prwkbkdn
VSKoDWRW8ZSySCRVi14vgt/tWGWbBJUOzzMH8W/MHKWu2umy4LkMGOycIuFPl49F2OXzRRQ+ptBQ
vpQ4BC/EoRuEu6tzLuX6bIFKUCiEn60WweR3e+H1b4WQs0BZ3spjQqyBtl1EBp4qvdCmjPe1yhnh
RUnL2S/G8G1ICFfQC9+kSr8PULsxcOTehyebuzpwxqzlk3rpeBd1XXxcHImuFX7FU+jPK0orXpzU
xW63QLiHdrEAG9NV2YwqNEPUKKv03eM9tkH9N71GHxU7V6e2pyH+nAazqlZyjPSx0Adqyumbe5X/
qbcJHt5EGbecllgLPzW9oz4y/zh/+5nkt6bPAMn8ObF9bPQMm8/W2KJd0Cfyok0vzoqDrmNAEOgv
hOf4X1+V/pZIFpvgiGZjcmY68f4V6E+pP6+TWvLy8cm5bdP/7JJzuU601Toytum71kUAR2OpAJ8O
5qPJjNh3VO/X6hh7ozHkGDjfUH1vA2sirWjIINnWL0aFpCQLUDxYUkIdDYY3wVEJegK1i3n92uU5
N9ggDnHQF8CAuhCa/gp09GOxKMyqb6Y3PczT0CnGvSdpukDtE36tQJzu05QAYoAw2xrtnRVHD53H
3M1IeNA7IzH3SDgNyzs7vfNUD/Un4pJ4YgIicyTdPVK34JiDCg+r22W6zarqp+mbn8lmp59gQBeY
5/RLKT5nCcrsImi+xlP1lb41XiWbS8AsszukHwUBeMsjakq3brPDvADdI/JvUwpizLzJJsmPmWfH
6J08qP4w+gOKT4m1MqbbNkcrQx9/es4aq7lBFHw72HNwiovkpTVXREUMVIWTm1tB8g76IJ6vsRjO
Y+BXR9MmmnBdHsIyeM7sUgDxSW+CV9Sj+X4ty9M6BvOTOwaMvoLp0jvObdH9XKzHQD41BdCzKDHQ
kJf5NXGXVyYkoD0M484YYxTXCNKInmK2HsBtyMsSgBIlSGoOBkes+5TF7n1VPKxB/gtWh9w0a8IN
tIh/9Ch6yO5ClyLG/Bq4S7Cl50oHv3kKujNRecfWIpWXym7N1zU85D7Sr2Qhz8cpiz3qtduxbkkQ
yCaan58jH6rREHu3K4OMoeu4JEywUZBYEsbMO79pXoKCZ51NN0BkjKuCnKL0UJMCpnhfP3p3eu69
4PvElyATdEHjjCou9NxPXZFfglI8tcUAd5SQ+aaTP3OLOfWUYX3M5v7RiXxsGnCHuyKEYF9AHlxs
8pCtlzVSusUQBX7pvnWd3e1Guz2PVuIDUBwfymba04WXznIzhJlKGv/dpwMNoiFMdrR8c2txr21G
lBvquxodzNZsU3+fudDgGtE/lY2BTgoWFNgIyAiv0sqfSKGzt0vu3RYrCNogr65wRU52tV6Gcr3J
4f1g0I3Rri0/q9G8I8fnRXb+p9wMv4XeiH6B60hiXTkLG7xv04KUa2AJC0BNOXoyxqTHzhu/1nX5
xLvcmBNtMaLsaVsB7oucojgsNhrnFaQRlRLFqmTm7qcShcXOj8GCFw4Dx3wvTuZEN8mePB+oNoRt
B+Wn64DQxpj6kC79V7lGIOHpZ0Z9/5XY62gzwzQYLJpJZRDQiOtifzMsOfxtivzHShqI+clvRZXP
o+CMu+UNa5FPOwzLUtJOP4Q1cvPDguNaCD8Hye3AG00UvMXwMPYB+j+VkKg4bTFjZaNIb7zKfO6D
iqxuMsPIjyt3mdUFW7sDLsS3RmOTslxXTvPN2PfrDpbMaXXbBHfmQKT7LNpjQJdhzKrfBZL37eQ1
XwPHIpRlCjHmmG8DiFfED9NdwxBrg4qnJ0QgpE/WoOWJJ8CSTgK2Ln1ac0SHYzmlGyVlyumrNmUS
nkTuQcPxjUs2t8ZVWPE1ERXZdLPIHhpcndsQIXXvgh7GDYPk35qAlQClLRb/AAHlNyMLQODj1KLH
evCt2LwsJTq29JF5sSQDG79JWDKy9sbf9hiSg9FSkOjsHwsqvKPsxLcqzWoSdZwbdKgmIhhjswSk
wo32L6fofHT4ctkHdFqJBsXRQ/6AHdy6IGiXiFxJwFgWdNV2E2b87UbQ0fOj6iVN14e+ohpb5mC9
xOCYFwawn3lqwByNKASuYCYwSZwNf77Wo3gCt/bqCZsIGdiAkAcM724o3HuBpZubM3yztCRzY5ho
1k8gUBPKAkNpQ0IKfhOFCkrbM90tOcfjLvPTAg+ICemp+dpTsb5yW9ulC0fTjbvflD3WQ4cTznby
5iSwomBHGi9V2P5OihmcT8Tjs+zeEqoo5ML8DrIVZ191pVs77GOneEyTKcef6aFcKcV16MZ7py1+
8Yi59tzIcGWpJKzh6zgFbzzSp629AE4KXQcEhThn2a/c9db9LJHMeijPl4wx2UgL1+qDnurVIUO9
wSemDOI6vUe80kLBKwNVjqqbsqQRX0q8v0H4YE60e12DuwyjWrSoYra4DQYp41Hj1R87d9esAYY8
lXjZpU9d7pZ3XjVD5y5xQI7j7G/5T2bhPxRMrAFwNORYOvjiJmffjbd1tGxNx/neLX7FOHOcj3Xp
noR86wIu+dIMibcnHtSGlobes8M/hZPSon5Of2i8tHXyrRaIVCXcahARyTTDMpL9+hi5EXrjMpV7
e4lJcoJigbDp3hklTaEWsRCa9k0tEGBNlvfUZzCm6Ttmp9Y92XY7XzFbvSahi06p4YHrIIqtnOcq
x/VZZblPsZQbWjxODxHgu7FrcLBEGJzK5W6NJ+fW5qxO5XyUGaH2jj27PL6s8ZBAQEFZtJAhnXKX
2BoejFmzwLYi6/hL6u7LoYfNP0IQbRARu+ZTzKlfAD8o/IPrzz9zO3+ux9ueOMzNRCdhVyCfR5Nk
MWcKiQ4tJRU4D/84eUBwgdKHdTouphQXymSEpAiiOQREmF3aeY9paj0k5TruCudLTn373Wql/Vb+
hBwIS+3JrJpnUsCfoTCBINv4A/zzjOJQM8Y1Bjc3PcIU2K9pzsM//l0uUXMTzY44+hFCBfTE6ma4
nAy7uOUxt82TMbwDw+RtiqX6lE2v6XATWa27HxgSQbClzx7Z9ks3IJRvgPANfv4jxOgC+TjtTmsx
fZPm8sq4iY5g8V3kM6axIniMaLHbE+OWLn20C95P78+/lsQ5U6m8GmXggF1VXDnnh+uu0FVJ52Si
fJaC6VU6FG+j4z/VLRTVASuia2evjeW8Sioeu2YwBu5FTDVHzrogMG6tdMog3ZI1ueB/xxHNtVXk
kED9mPm+gU7bLBIH53O9nSGubSiZPtmEK26BTu7d0t4PZniOPPIirQLJrZSqlDSXnzvTqvej3zcU
M+2zZ5clJY/xZl0IaE885943E/KegwzvcBlij05rMgMK4tJz4IPMBgYseCQdLl3eXhMv3OSibHYU
VPoDPqVqmipkbz/bBgtJyHEsm8TCmkTKRSPCH0q2nWUxo7YtVScJv2oGD64K5qO5Xv32bpYULWAF
PJeF3zG/WgleM+3+MqyFKDZN3AwXvS1QlVFqYtb1uegJmex0HaFMs/Gitz8WaZNwu4A8tDUq/7Jg
ETsm5mxvagr/u1X9BQPLAjxUNWcLON8Ixrh06h9VS/VIT2RBorbwH9SujwUqdkmGSZBta/VPs8Ut
+tPkkHQpsttMlt8CShm4KUPcgdgo+MfjdKmGCuVDFUiMiunEc6VWyZlDDKN1pOtwQfExM8dMrzAZ
q6PeL7xvmeWs57T05os9LjOVHAaCcnXN3RzXcDpa0EDdQGdEb/oePCWjxgFBsay9pKrIkYi2bE6w
XjcxsoMz7S50e5UkGUcVROC2MgnXYYx/FsUANUgCOgB0zZzeUTP5JbKfQA4wUkuLZ3e2uoO7RPNF
L9qmWi4SO0OWepjP1MQZSsBMaYuFXvvYV4v5AYkNbTMfeH2lZuBxtMKnQ6lBxI7a/thZdSTpucid
hVK4FnLAVeE1JxAm40UuTcLTHcjKrnOzEdzPMFwKVc5qqwBRcpvht8PWDQqT7paR8Xs4SPpL08r+
otcctanX1E+0VjCc7BBUfD8AxBiSB0g/Kg5jBFloj1lwEZbJR/Q6Z8uAzbpgP7YujVqbsjY++3Q+
pz4wL1E+OyW6UqKd/S6/1/uQMvFj6lVzQTEtRqypfTW+mbaNs8ltGU0YCblJ0UQ4avuqN/Ruh0zt
c84RgwJMFIxadH/W/rHJgLff5w2hGPr9GfVic8ruzJ4PLMbafl/o3eswROelfhx7iUeNaQKG6CK7
M52ETfLnLQKRWeRK0uUjYwFUx3vE8mde0M6QgaM29cJrB3D2Heo8nsTEwI8XpHD6///tTagvyQtc
Hzuceh/6lZUTIY0YMidz7u6j4NlpO8IO1gZtfRMz59rUrfhSxkxWpA/FIE3IqsvwBLirj9x0sSPs
cETWNs4d+ErgpTUlbWOimt1HwxUMWoZ8KvuRL8UrY6BtYa8z9szSA7SQvrlu9VIPnCU5Il6MxFgw
coFdaR3FRuZ8XUtV3zDMZy5h0Dyc0r7cmxQqDvbq3AzMaAa0z8d84s91RrL7jTWW+eZRRg6G7S6+
oeiLv9EBrWC+wHV4Q8JFFXwKemBHBt+C7yPzphrbTf4lVvnM/iQ+GQYG2taDI/7/RSP/E6aejWMP
QdP/WzTyiVZL8n92P/J6+G/ikb9+8f+KR7z/OA7iKBDFtus6iD7+CEhM4fxHoA6hbRQ6/xCQuP/B
k4+4KAwsdEa+/TcBifUfJ3AtjwsHBKcw/5cCEtv/h6INva6JWFuYJvdIC+UsSpm/y5lC0VdDFLXG
TWak0Q4JcLOv1GR0VNPShflpryaqIHm+BmrqKpjDZmouWxoPxRr5TJEEZgEeELhz/YOlpsDmaaUM
o6bFzJQeYsZuarocUbCNFJ+EWSGhpkypDTW5rpllJ2q6vWDRws2TQMovn3pm5IyQjzHP1k2H/48S
3LFl7m6qSTyB3C4uDxMrLBP8gpk+xL1PYVi/ZFLezVQCMHngAKM2MFIjwIpyCagZhNQO3BzsS5n4
t7kqKwiuxpo6g60KDsQcqPJDSx0iVwUJS5UmoGrgSqBa0VG1KFT5ggJZ06doLEo1WDUqZkrFUVDx
SOtDRf1DUgcZlwL+f9ETnhh06D5+zwk/TB2M+D7HeRlnZzeP+WfDx9Fa2Xxml4pLTuWFETZI7bH1
8CxZP6Xp7OnRE6bTWtRrqNtQvxlUIcduKN5kFLiDDuMCtZ6mrX6AqJjoufZrdjZVSchSxSGmSntj
6V5M4Q07QTyapC6IdSXbonZARuHd4koYNubymVRj5AaUoAxqUSjx9kXOt9Abyi9TTQ9NQYhYo0pY
TZqccswwVLYwjZ0CaQVbwDpXmeFODlC8UndMf7SqMAbqXJLwlVNHfcBweu/G4ydnjNEFpMlBGdqg
3KQd9FSxs2wsXmDrITlQi4t0UY7qHDn3V0OX61ThLpRPRfrUeD/F4t2CEpsvA1/C2tTLE6PQU7ZO
+T6EdJ7eGI3y1ZE47i7yIeFYW1FaH2coKK7Ic7q3LUVFVV40qDN2quCYUHmkxhKcEmqRQLCam4bq
ZB04PQF+44lBco7hkBKmSy2zV0XNSZU318z8UhbUx+CpYDQMAMOpYqhJRji10V4VSd0+ubMnE3ud
KqCSVf+1pKKaq9JqJT47fv6lyXES5hMhosjNPudUY1fKgNRmLWq0gSrWtqpsC7dz3DCsBIrwqZ69
J1kG5zrBZYamise12PWqBIyv7sFz+zurghAByNGkVixV0bglHEQVkV0bcqWgI2jX+c2wzObWHuz8
9mPRe6lDh4OPWKoida/K1asqXIeqhG1C4qeiPeY20bKqyC2LNt2ubfkCgPQQ6kI4FXGTynirSuRD
At+rAmq9a8D2VZP9WAyTc4qFMWEosX+1qtheUXUPqb5H7lAd9DDFVvV5GA80JdTaxz6DvAJs/2Co
aDqpxagCDvSaThlXN2Ow5sHXv15UgK+2UIysUacevK8bsnF35QiD/X37b3+uVDDARgw75lgjHefB
PHFivm8phKiN1znDBWzVROUsEdWPtuSpDA8NIGmfTAy005++8Ji5jKLtTn0sD9ZaJCftaEiRxSdZ
bYI9VyH3TVgPpHozT9Brs93Abs/Nw8cuvT/rrDsInmhM//x8qn5J/9jKswRlE/Mxo2bQjSYGlIoN
D1X61rFLLRqCep9QL+gf0YsqRigVi+PHno+fguLJbyHdIJ+ZgpX+zfe/BLmZV/SOKc2e4nDqDkHH
2U3rH7Szi4EUCdvzXBo366o4fdkPYmL8wuq53QT2t5lwDjnCFGpTdPW13z6YWHg387A4WIGn48io
8Gae6ud5XbtbassWhFPE76obhN6e0RG5vWc4OhUMOiuJJWic6SmF7WSBjt80RnOwqdq7S5sxuouc
67JOz2VqUAuYahVYL42dBVzw0sHmOllx/dIHxkzQIYC8phn3A2WWfZEyg06Gm1F+XUzK4sFKym4k
lQ1RJRx/k3bAaM/oAEIs2XBXY6vGjkSCuux/tD0GNqOy+xNIoFcEMlDFKKKeEmQPLylwhtKDKzGk
hoclLCjPRhB/a9fxDWlG/+SJqH6wJqrGwbT3jWF8ljSTLrKuHiAj4F1dhvoLqiEsm8kTyJ/oYPQk
NDWJl1FSEF+nIZHHPG6DSx7ywO2JM0h+jQgm7qzkEelUc5jhqILIbvsLlpNst1YjQdbxkO98Cotb
7iTokcv47CxtcvSsCLUnl1imCHVJ17fkD6ntAN6Y6sgh8RPlCXQCrWC1kGl0j7JuPjCaKC8Lagys
UUOPrDFwRnvTTJiu6QUp8yY4njOZgcCNSjJYVbdYjinJiAtzOd371QvdHkZgzSn3sb02wjo2I0lq
S23JrbV0zEPVgnC6gPYjZ2j33qFcekRShkG+m9OQX/LfBQ96X/fnBV82n41qMfY0c2kzq9YxVjgQ
cGs171PGCicKhNEmVeg7/arTYPJOLRsYw5CqTAlq71Bn0zNitvaiF66p+AF6VWsIAtv94jGYpxzF
HNtlVGA5pM+Zqigh1SJVNYuPTbTwRAbF2GVLJIfAq1TZ4X01MWl26m1jBpyW5c3P956thxE04/vk
jORrKKIKUX2x+utplsFWd4nrdQ4oUk8UE9RxfQcIagYitWzvqPqz+ignmQT+YDWnSWkHPo7yqBQC
Whug1/QLBX14F5MdkTxLSRAK8hS90CfCx6Zek+24bgfMte/H3ainitsSC2I1iLFRi6b0Gb1EnYfg
zGtf9LEnUzz96zRAxcNqbPRfo6p3974vmrNIX3tVaokEiXd5TDyd/kY/2uxoi6GDVajNPvbp7zvO
evPoLsNJt40/Fv/oJ+sX9D7pfWvrDHHvoCJq9HeqG+J6LQd3gh6Q/os+3z4WH+fgx4noF85ZcGEd
J0PQH4+L4D6vaglIhtudXrzLF8D8IKRQO+e0abg/tW8zOsC/jt37Naq5j3oVXw63NkgVHwfO1+7D
fzuGdEIYwcNM1cdm0tfs+5X7vk4L86cP6nSvD8zHIdJH7B/7/CqcgCkg+Py4Wj0l6/H0sdNXs37F
MghpbRPx2dSlI33xdj3fgN7uM5/rLkV4fGbYR8lJzYH1JaMvpUTVpvTaxz4zNo9+j0VuUbWtPkKS
OVbUPvvlqJU3jlLp6Nfef0CpceqY5LrJHf1dKLgfCiMhY/nP2j/2GV0b7wzG7hu4X1I9G4cUuXga
YzuS5Gak8mjpG8cfaQpoM3OP6+q7PoRai/JxRFEIcU/T201aeaeesqm+BPUlWfdJIvZxbHKndPNg
P9LpOb3rdN7vs3fhjB1br+M4sAnKySJ6PlyXnnITYyZO9vriJJuEIZ/+wcbGEZyVHdoQrs6q9RQg
UF2tehEFPPM3XUtLIh9hHkECry70avhtfaT/tt0HngEFDMnWWqmEq/cjrA5zo0Q7Qu+EVG4ccxQR
4s/t2VXVQL2p1/RC37f1Pihsm6hqw9PH7bKIJAITfed8X+Xvf6vCOMlADTmHUD1kdGKWRxB0eQr0
R1hssG+QD9Vr+Ajg5aiPu+C3KU96Vb/k//ldvRlbwkdg5BmvU4NW5zUacCHo5K7J5CPptY/Fv+2r
DIMh5sfPxKX6av7tTyzMVfalTH7rP1Po34ticeO6dnr826/92+/+Y1+eSDCXPUq4VH39+lWERz/8
2Z33eqteEEb2dQOsaPhF+ZrHUWVy+TgxDyC9mHqeVh/7iLDiYrMEucWdRbTOXNyUxgicxlPHQv9G
vKas6l/Rv/xvf0a/8LffCVd/72b2FXAyoOvO/mKisdzrn3r/c+8/OzUL4L6Ab8O0p/yoX9cLT73f
91cn6QB74EQxHOQcBJjy5G9MIRAUJu187r1mRahbV91pIhrjvUybJnCjLELDpLpGTbVY9MO90bqk
oTbzi/xUq8GAoTVKeliQeLyZOCq/dsKh0KiuiDUZMCM287Wd6G5GDR26rkyj6roSM7L5cClr17Pe
fLda6+0sLE1uFxmprurB+77Qt2292gwKNBysw6MTkNU02+Mv1PzAStVYhMSz5uKrJ4DedPQTIate
At+mKsgEb+eoO88kaABMjFb1Z9G79AfSC1RBHilexXEI3aU59Uq5lahRQqoejUHYwBBQcrNYjS0M
HgxM9ZSmSmQFWWBLtW5BinHv050U3QLRa4BiEkwhO6luoAhdvyHHdYgHdbkRq4VeM91p56T9eMJI
oAYu/Khe6/AmdCbRBrTreCPq1p7PFqegqe7YenumvXhaLbF1BhfwaaqGV7oDUVquw10y+jpMkq6K
bjlIdbt5XxNufEnIYSltae7BaXWXACX/Ra+1fLBDJsfbrHUTa2/dRkpCqT+4XnhjMu7oHqKYUoOK
shJ8bt08qpnLo8JNDJixY4SEQrWR5sQ4JFQAjxJkCQwxdTWu5AC2br0c9IkTKpGkKyvup3o1Giw8
8E5ETnkM0IdW/4X+NDU2vao975Ul1iPcy5OtxtyzGoTpNY4Rz4WPnWJKjN3YETubqw/xsaAZ5x8l
mpGPXXAEa0w1cKChe1AiccCJL4ZBU5J/MakhhV77WMTqTB3M/stYgtPSf6jQzy696i0lX7yDHBgR
iXsaHCZjNxFIBSTT7c5VkmK9aPWppuIGUSig81C5fPoFo7aZHAztj0gdGn22BSEwObowbLta15cM
Nsq2xv5hTdYNDsqVwYAaCOvFe/+trOLfFPvaPVkl9PtQxICXa9Oz7i+F8bxcBGoyJvuq36S3y7id
T3kDNu1P06kOpgTcZ5sgrtd7UwIm9oFb/dR9JeDyf3WcPnpNf9+XdWA6iNkp5+tkVfV9O5Xz3Rh1
tBWsPeMaCkUIXsLciQ4S0tp28IxPE5pTWoiRf0gsj1Z0WFdHvyqjfSPLFmiFhFIoAvlglk+wFf2T
Eza7omk/NTB6bmhpPEsHakOfAsIdbO+bZa7JdW6TbVdL8TCOZg3a9dREwS3D7ewWIAn5oSaxpRmy
KytOwJGtwz7Fal4QTA7pRHyGAZOf8wmsaj/5T9nSqirMYNOY9y84yeg+ZFMEnVs+5ijgTm3vDwCz
putkgxCeWzVamF2o8tiRpGfcIosTYMSy9uT50FSMGbxouPQ2wsTiropMY2+gJzs6K2e013rjeRjH
E6hG5AWt697Fvrxm6WhQCl6/zHYIvRPF6hbHF5FixlIfLFdgvLfmeypbYPkym3x0tTbm7Vtvl9PB
bfvmatPVZ5AL1yU3lgQBf4veCkndth27aavbZYDMsdBHkYNfx0nvigJ9nslsnPRFbGkY+4Xt1Kes
SOJT1XV3cvLvuZ3Nz/aYBofVKgha9oEmOJWYj3ExY0Rf5TZBHE4ZBPqam4l228FhWu14BAIIDWJq
MA7YDpg/XEYIa4IA2n8HxKwlbjmhNoMRsKBU+Og2xnMR2sMx8LE+4Yi7L+3xJwCXGzskBYJS63Es
ZL9BONJj3U/Knb2EezqCv+DcVvVqokqZm10b2c9uVS63UQPdzHHXl0VYRPtmmLmWMXBpIONdykbi
xxwcFmNlFtuOyvqaiVevp4hbTb+aGOoLfCYq/OFJQocgNGy8rRCIgYGYrUNnCyrBRfbUemZ3tNsE
fEOPd6JyF/GIA2YD5KjYSYBmMIz79hDwpNjmpN0iIMa4GboAG9AsLC3ccNew9o5hjXSb4wYdzGof
8rKW13iNVb8tHWmplfO5kaSnlUjI5Jz+Akk3kIpu56ogbWTobmMgYQz7tsKsfKIWceP4JbEKtpFR
auIf458htH01k7vFaFbGsr5LMbpGxj7SzEiD9m3A7gDxHNIPsZ3NJuBRO+Y9D3sEZptlEAMViBIi
yTCc4so8RkCzduCHidBLzT2gp3C3cIJuqz64/y/2zmS5cSTbtv/y5igDHP3gTdg3ohqqjZjAIhQS
ejj6xr/+LkCZGVlp75XdO79WVkySohTs4Dh+zt5rB3p+xkWR3lRMjHWUiMeUmW1JkOFaGma7+d/p
3X9nemcwV2PQ9f+f3p0/irZ7T6d/84l//dKfcVjGv3x458L2Z5f2HHz1h/Hb8/9lu8JFQmfaX6lY
fxm/Tf9fhiV8Kk3ddBxh6ERoNfOc8P/+H5NBoE/f2bcZLP6P53bmPxkQntBxnns29m/EDULMU72/
QQgIyoqQngXhaRi3ybI5TqvS2MBG1I6yDC6BH56YYdH9ca2nvATprbwiOujjQ6xlp0QbxmPR4vzw
ayR3uhu0HHlyBMZHaxBvEuZnM7c2bYm0OsMnGaXJY6q19haJd7aZJ0lZoEu4N3FwHKrhoxa72OgU
g9K/PpL/FyaEcL5/t7dbzD9t4F2ejqnIMnTxD8YE8NHJToXnHEk5MeZY+N0YpzkZwX+WCnQjkMH4
ITv4v+rWkJkNZrhm06cqOxSGTiiUeVK2Xu7LGo2CSpP4nNRQ15xgi/S+O1HnPjut2zDGko+Fpv+0
oty6Xy6yPHJWjj/qW8D3O4uwhVEMx1jLd5lbVkD2E7ZyTp8TRKPS4axl8jjRXTog/oMa5rKM6oEY
zn6Dg32MrR+pieumJuEA02H9tIg1nFm+4bM/OEE5/q3VIF1CJ7pVukelPfy+23frOXQzRA7VmpuG
pjcQIuYjy0UUt+E6MDhLpnONvFwQF1GdzCB4GGNp7JivYPM0nDzZycD8Jg+lKz56SXz7BHPjSwkT
TtWb1GN/m8ySmKjjPYPzG2xCR9dPpRZiM3XQyEnmVF/nDZMCfx3amXo3rHxCevaQpSP7qSHydgCS
rk7WByfmusHJcsD4UVCye5xvqlb3/3ax3KeVLta4yT0QGBSxqjb3LLH+qeHrN6tkD2Kk2IVpJlcy
o7WeiqneugYPhu83hce0dtdkNFinCrfdabk2KWQnzSs1Z79rjQ5niY03MYTfw873UIaK+doEtpaQ
Lgo8Aj/azaBhhPXmbBbLVP4cbfVDpJjYlg3A1+6HZorecpcC4pmje7nxHbdmINGX2+WidPBsmaGM
z72Gh7+TDXqwsntZ7louFuRnnysNRrX5oPR5zAm8D5/QfFF6n8ZsvIGAjPTD+l6mJDlKlLI2X6pK
H10c78o+RTh4N9ZgQ9ecucq1Osem3237yjzXsr7JqOgZ9YrvnvNNx4+xHVFUf1XPi3qtjInkxYj+
IjX6reXgJMe2hOacweWjmY0Hjfq07s/L5oNiDLB4P1vTGv/Fd4hQCkjEOzVsjdpcOUd8pdG5mEJn
h4XrKUxqcI12hubzHlRAfKrj9JJ1ebxny7OJxso7CN+G6YqLDRKZttKyEVWf7vNPowbzN+nYTnut
zW4yXavBtVfmWqsBVBTB987qjJ0KPAI0iU0nYoS9ozlvGEcdYZxRiWItESkt+8DSZ+5IMsG4deQr
v+8eF5mScsYEAkM3boHIEWZPxdGyhTslPodo3gOt0iXpyoIipUusnQXyOnCac1rJeCPK9qWO2x9k
AWunsTuMyjOOAex1IO/9uRuijOjm6jEsp/6MPxcnaLnThuK5ypW3KUsyMhelmINkzCLfyw4Hf+Vk
5TdzgH0l2Ci6ld3sgzCq15EGzQl494FvsU8KuMGKZ1TFC5L2fDemmTr24bucHPdUzReZf2XhmI6p
DbrKz6ABLnsqTpjVwcp7EmDsaq/G/KFx6XvmaDOhmXbhNi8AZTLBbiIsC62cenrzZb1uR9I9bAPX
o4k3XSMG7CQ9YR798DkqEYmNuDKdNv30w3RYT8xi00DbpqL/SKS+G1SY7DyRgJ0dIgwI/lvkEklm
GMZOD7MXNIvkYQ2kEk4BGak0MlaTHZHnGLO1Fonzo21MKHGl2Z+iShNoTdKnYS7AKvO5ENlJTZ62
b7vqVnbV7KEIPib30QqL7+S5Vtsy/BJpThlj4pgOO9BOmA2waKssVKfQZ9pes4/AxYH7s6mdNw2w
/04TzFJcq+X70NEcbgjX7SI21SR8C+E0u7ARL0GsMdV1g6trvjQGOjkYcw0acJpifCGuMPR4rGtD
gJiqNU9mWyIZ3baCXa0GksKvuwMCYX3jYxncMAyxbw2gDhbp6hAMdLmZMgJ93c1gp/YhRnS47uxu
m2kmQK8ZWFxPhP66dXu0oLCcC/MKwnbcFI5+ySPzG5C4BO19E5cfzhTdWp4Gzq4Btl2P1dE3Cvvi
2OV6yrtq3bQdKTheX61KfsOcWvfWMLUIkAikjCBVjNZq4tikDltEkJCA5x0iSyqqvT75P8dE7mIt
DR5UWHcQNGC2wtq/KwE2sQk4woGlweJk26XjwOStOEAVONQTmYfldEhyOLqGH9wRlwGPLa5ehRGp
le2HBMhM8JBiypeor3+6dUSsV0j+nEaBvs21hA1r1ivUqM4hCUsaDcNElKAkjzbqCDEI1GWs0X+n
VVpv7GrTmPM4tQQMrzSf9UiBvGnj2cdUxtCxQTX5HYn2KudpTNqzy9Cb3gEtEaeZf544t8TBnUSp
1p6WbTTnPQhC/lsCEWHeAMOBx4NXDBHixdPBJQoK2jX+PpuJt+uzbsHYWA9V8Y1t/iUYrqT34uuW
ZkUzLbgfHFE9OmV2sVxmz7hlMKBb9bY2td28lO3MVt6Nwsmf4Yk3In11fOajqYNiMha2s+3r+l4x
zSUCjfQ3IjqLlJBu6B2Da+Qc592DrsM717pSnrv+u93aL3GG6YzMZndlx3wtUcHAYGjZ65XkG8iw
BqgA3VC2fPzsE4nAbB1w3NhwLB2bUTU18+5FF6+ZvLOja9C2w90Qet8qghw2jco7gOjIjoYd3KS3
zC9bQlo18K2Nae3FRPvZ9dy3RPi4qzqImlHuGPfkgYr7PBr2lgze6L7Apy2Hp2pAh4tu/DNjMCGn
uLlBVLpLfCoyappuM0mwj5lhT5vGLZxjUpJy3nyinsa+g/4raYN969nGMezIoivQBKjYkj9kY9ao
DXoiT5zEhxrG1NZOA+z3WYOpXaME7gLsx2HY3rh+xSnkyRI5IoQyvzHG6kKYo4LGQKyXao7eYBwM
mBfrRg+H75N+sQZvevFkfvTGztq2nbapnYbvqa1ALJTu2aUviFr5V+MBFmxU8WbZPSwDOlOOJS8t
cGNQ802BF8Rj/pea09Z3I+eHy2CmXLkqPEhhgQVFhoOKflx3sDVKJqV7yj+gzEyUcpsL1E/5hbSR
qsXZVuc/Pd+L1h61e9L84kN/pIX5kNozMTbL7y0tQkyTF7tGJDQlfGsGKz03S50XJocsM4BaFi2H
wgTYWs25JIBpbXNX4Z4C7PDgKnGnCtdA36Ib6zSlk5OO/l0YFAepTFrxxH1lgRdA8+y9NdPdj5Eo
NoJGH9ToOZuuEBcNBJzngIuSLX60NvJ3Iui+j5lHLZW+TVm50tzkh4OSYB1ZJhb5dtfylIl8ZdgV
5s29IQNm6UNobzKvg+dT6t0+0I5Fh7RExgI+QA1pzc2ArohavrbTL4QPCM4K53aq/JqoGXAqSVc9
CzG+jKP7VpTBoxQQG/22/0mnzt25Kq8P/vhSFu7eRV90MKdgD7QEsw1Z8wjt1m5N94ojOJ5J2oLA
NrMZyYVPK0Usg+2tKPRjDqd2Z08iofU2ov1t2lv8+IeQT3lXeFkBq7nZhJU/c5nKtW03Z1NlL1VV
3qIT3dKktgGhh2qLKf/GKoB1j4UozgaWiMj3PmT3Y2jEM+ebvemjMHbs7rMU/bFSI9/XeHBWjVL1
kZrz0+2yYRfmUJkGvEua4198GZKD8KAos68gxCgLa4f4JHU1RHxN6jxYOXrYbiL7XRXfSuCaxEFR
BuFN4ns43IR2eY1Ai2uZ/pwHON3pKB91kYV8GslrpQPgdgCWO4QIHIukB33KwCRqmUd2OuI2vAlT
FPLZGurMeb98CNJbwz6S+JHc4G/6ORjptSYKc59nJjs5O77A0pp2durci9YagERXrMOVKVhSihPC
Udxf4XFMiuqgHL/bDS66CFWl474qO5RrNpGSgUHAMPAoRvjAd9LKX01Zha7Uo3dt6obcxKDjnd6v
IN8kvNX6nDvrJc9VJh9MexiOtXE/pNTjNa/Zrk13bxXurV8ThuSAVdVK8UtVJKWG+AvAXiAmKyW5
8XHEqNo3CZrbjjiAN6ZKDCQ8zZsrw7sx4bsviZvBe7wloO1aj7m10yVrYcsMAtaP/90yS3Fp0Kyq
QaBe9xUAtLtirF5EHuKFtTXcmiEhbOxvMs6YHx3JPCbBxCWwtX1HViaBp9Aika2ys9OuEfGyO1pu
3p5MxRzuJ1EudW09pdX8lrIWOl68bgK6Y/6I67Vo8O6ks9m8cO6kZsbrMaMm7pr61usA0Ywd0T4i
Fj9CmCBb0yBPVLF6gYA8V5r9nDkEsdQeFPvhwUVstXYyVgkrg9SUpu+JQf+tj+1vtgW/U48QQPpy
IqObKWxBvYvbPGaKcuhAWIQEGValniD1deSOvRmeJqu/ZXFUIZVjaHgbL25vs8KkFMQdoI2f3RQD
c8OVFQrjxa/pgUzNqYuG97LNSmA5B9iP8d4nlIq4xnCNGowuazDMRYlhETIzZO9Qn2783H+XCElo
/jprmclwI7tjN6MLyGxoeJv8O2GYZ7dDi4v8F9j+k6ZRc+ADgWF4NMOWijt38B5n8t0OGNamznSv
4fqkA2BvjQY+RGSb1c5Qzt4ZIax7rO9TJ0iuDBZNNEEtdYDjNyZayRRxso50ACyBD4PHspEkeSkl
vJvP2a42UUepSvctirZ9P+J1gAr1AF3muTBjb534covE81oW5QfN3A/BXsTKa7HVd5Y7fe/HRl8h
yOCgH75nnfcYEwnSa+ktMSM8h2z2dklUbZrzHSn7Sh8AQpH3Bv8t0N6yRh0wcd5pmVusrbp65A9T
NsHm2zZe+qY3wxbkr78mH5SkFI8ir5VptGthfZ9l+y0Gv3xk3nMyJnrBHMYFW11qaBJxUhdSU0Cq
dyPC2469HO19/IjgWFGxK87+ibNm2kGGHczwtcXqrvVsLp1sSviWDCSCUWHbfonk1vGSjRwJecHo
RtpOkeyAIc2qdBs/CSQHpAe38/8Ro/gxmbIjAmKAqumutb/RQeTrOjLMmcpy1VGQTJ06Rnr0JrVs
nqbKc+ZVHpFzq6zM8lVD4DwVA4cDZQEkaji4G7ROHP7zG4ns+NUjfVnNsTEO/vyMHbgIGiAIMITt
ZmQJMAks9MV3SyEICmD1Ex9UnvxBr2bP2GcWpY+ocMso+0CdeK5GzDAQaYJNZJH3o/tQ9fvWWzm2
clYCEy61/UsiXQg3wbNv4sYdfe+poIhcm3UAvEsGD1o1zxOCFDENcGiO8LtKeb8wbkIqufq9jx8c
59KEFq4aYA7rCd6aIm1mpRy0DmsendDrFoSvNTQeOTm+xwZeAylMgtdcBOdNKtjLc54Ix3GES8P7
Fgw6B5vEwt4EAS5Fa6Lvhu5XL0dgTpUDk6szY8zWpruGHBtC1/JJ/8mZLTnlT1/wgrUovgbzERn2
OHD8MjlHQUcSURDRPhGckJKXMrReMjQCmA+qm3LQ3oeh4Rzbfo+haMQlMQQtoYCke6bThTWk77RH
2/BJmojzpym8Kx3wK3mbrILe52HDQXTBbT0GNOyGXYAyinQv6tedSgkKo7SItOqK3Qw+HqL0NQAk
EtJGfVWlHtxgzWQfcq4HxYCIN5Aq/3k0UNlZDCE8TpSc9axV4vDZ1aGZbVoWUQVIYBWzE8iqNF57
zHk2Q/BJXdXfFv50rUjgPWRpkJ5yBhKVxhy+bg6NL2+ERTWfyR5PhKGeYb48Bk1813qWvomc6KO0
rL0jofkMk321s+rFiiziwtam3b1I27prdIeRCqZ3agp3zM4o2B9bk6Olp+onj+xKbiODQgS3OWFp
qBfPPkCZGpB9QdKRyIJvAbsbrYtpVY1nG1hpHLUfRj2wa9FB7Zj5sZMMAbX2Tp+PNVN+VHXxKl32
Empkx9W370pqxoqsImYvwrlvu6bcAhR+qgvxHBiPmkNStiW1z6adLh40R76LnbXm2zNushyvfFiP
7ym2Vle5YB2NRWzwY9R0LKqNNnJkmD8p2NZDjLefiL+3ygFW3cUum+hOX7V9fN90GydxPkWf3mLG
pFdmhD8i078P2HHOxlensD41IkXk/Jq1oX12ZILenIWc1HvMwqQjNHxSazfBeS4yAqUL78LU2hij
YddbaHWs8ZjxLt6W+mUMY3E0k/KYUqauC7Kzd3XhGztXH0Mmms4uK+NhN9Y0zujvswMhkSVCFAJk
bCIBNks8dZqoJPFzr2xj2oq47enqt9ox1PzHmL2CWemcpZMXLTDUIaPkWMV4OFGDQX/Hf30cawXY
GpoZ4E39LizKNeI81NSWJOoPp7FHZsgoyNLKKJm9NOQonWWQQdc2OwD13+Sko0IrUxDNZXEC3hod
YkEQ66g358BRxYoSmxamGt5zUA2rvkOOIu2CjiR7cyfHRoNbluqV7KAWi0/1ku6MMq7ZeBsEPcXW
i2dT0Wi97qzHMrutUh/OnqZ+ZiWCXqgsKWpCMm4MthI7JMLIpQDi+Cp9bRI8xFpzrYIMD0ceZY8j
LLBxdCCgaVgG6D4dKim/yzZ/xl4sd9Ekf1nUumvtIXOii1EmvNMFYV1R2483XlT/aqMQI0BsGXsi
NKIVaF73ElDkU2shVic674j0z7q1FF+EioTIXFnq7A+oC3ORXMoSyXQNtE9MnENYQfPWu4sicuJT
Rk0rdOruXpZOTKwaoa2BMqZDfcjysb2NFXmSyjBXUec6wDv0A5zpi+jScm9kn2YEHcZvC0b9E41K
QMFkbTQmTduWsOlZHRBMtJt9ZYn1IGH2kjGjrAzkGAS8Vd4n9xPJguxAxqcBMceGjEibOZHaBsw/
SG2avFVV8HvlMGzCAp+QcvoSOp8/bkjie/RFHp3j0AQilpzKlrQDqmSWr6kDP+vWP+N8/FXSlsED
ap/cEhA8GP5Vr/pyVwa6vXdhim6DxP1Z2xVKdy94KTzz1g27nyO9n3MFdJdRtNnsxkFb+Q2y3ED0
Hcu9may8ukkuGJiJ8RhZBWXzA2RdsOrF2K3ZOEKr8PKPZLLh8Jh0pYTHjsAKPOQAZfbQaIZ1cVL6
c7Svd2liZHteyqEds/I61Bzc4D+PcV8Nt+hHXwj3ik9eOf5ok6q6AW1O3RtCk7BGO9+4LVQ4Tdfv
omE6TuPcrCRjjVAZs0VeyyweTCi845WJNHs1TeZdXLnFvhDEEeDcGw+dW1HuR4z2BzB9SWJN10ne
aXOMQqKX3UNc6FtEe0dOE2hv9GNUWPaxqD/rUAMW4Qe/0IyW+0QqhhlYjGNDu3H1Pj673pvJTGTf
pJT4rlapS9fYzwNT8Du/vC1M4i/YOO/8fK/rjBPyMO23g2TUBBsFHR0GECe/q7wM7XUWsH7bzg2t
2WZnep3kkK1+ud10DafkCi3p0irnDebfCnTPG2IMe0+yTLV12YMCYgYHGX9UbW49lKJ7ZruM68L7
7BUDSoLhV3YZwzNjSz8CVoDY10mE9JBXNNVdSfu7p3U07FkKV7bWeo9FrwU7kh6fAp8oESHl8NAM
8UecFmgEIAz6E6f4IZUvQwxyXnJIAvz7UaSA9eZp4SYeRnsb6/5b7MgnAzf1XTBCMcpaTn/mFL6F
ATsOMice1IAVmF0doVY2JuIgjl9LpgS7cHoNFRarkCaqKt1vnWFC8Yg2ETgoarsp2A6dbV6oIDqP
2jAskKDGRfWQQDdgD5TP54n+IDxc/P1wA0qZQCw70QiIQoUcBYiViYzf1gKoCuyFyzhMBCsj0vLg
4a1jqdIthgVvY+TqIFMb2xgK5jobbgdBEqtX3donDYP+KgkqeEUAI1bCdW/KS8pY4toQ1Oq7tMCd
eTcZpah5wpKcc9v1gCo2H5bG84zIYpdEbJMtaF3AQ1gb9EzveTObGL3oQIjTGZjMm4XsdEU6ZNIB
W5RaSqah2UQHixxee5gkwyWAW8JIHAZ5BskWxLVQYOPSM9eECNgrl/zMXA8+A2nkW5eZndFZE/26
9DZQ+Tubq2ifxLC7Hf/HWMIeE6UUtBLh34RQC9z6IxvIrdLiGFiW8FGHaJZ7a0NMy03rBjLLNU3Z
4KWTyeGZ9Hee330PR5JUGmibk+a9Vnn/Q0ZDRIJ5NWxQSUELlunO5N3q86pm7oHDSWsJoaK3dIei
o9pWTUDiK7kyZputerOdjsTzylUPDZsPb3xy7e9od2/j3MIDa2rdybARx3AqIT2t2rk+AfOmbjuH
MGcsbeI41MZwOLYKWVZWykdy5F7Kbjj41mStaCxmm75kEchpzyTd3LfHdLnKmsjapQHjemcs0s03
Sav6NeotfrvpkJUBbYoR9d3mejmc29YCH03sczQ4nOmHahuk8iafgbkqls0RiJixEfFwHdLQOaZP
gD3UNoEN5QxmfgbYOe5anRA329DEw5T4W2fyn9PMag4wJsWm0iMdO6jcC+R5J85875QNatN6pFAJ
13xIq6CZ02jNVWxQgZTQileJm19TDaoxippqDSZoZtzaOEBk+iuE+AIjTLu2WevyvrjhvZtmBC73
Bs3GBD5S9qByi+iLuBSkfrtXO+dsgEr/1mJDyKLdrXvLdU94s98JqgZwPHpyEwgRvqbtXd19BtTm
D0oU/m2jQWU3Axw6iB6mVCduUmBidR+kOz6aPcjoNqAtN4Rmc9fpxs98mrJtnGp3Tdd3ayr+G83g
9NwT6H6pyvQAzXmjW0P1UjtqDSVG7IfCgCqX7mvh3mRkFsWd/5FGPwYXiL7O0VRaZKGEJSx3iXFy
RtB3xmDtJ1HUK1Zaiv8kd/cG6P/IghjWSnIWLQR2Z083dt1rosrPou4okdtsndXmN9+WpJk6+cnO
CWSq5SWJ3GQ1mN3eVUa1rzWWl7LOzio3NtBro52yXTZFAaX3QMzKiLdFsFzkKGjWmtKdTS/hE9Qx
QqphuMqA5acdA6JUxwbtHzoJEM0/3QmVaNsbcIYTdUk1FFTD5Ke7eOpvbDClu2TMb7qO4A+PjQPj
jXGOf9eOWUnSnpGqfdfZ6U03vtVF0xx1aiMAzvF2dCL9Bl1YuM5z+nowjLFqWl6Lh1CL2JIC73PJ
BqNlTEJjrh6cYfbFDOon1Ya2qusfWeeA8QFbHbSAbEIdRwf7bnC3o7VPrYST32TkD+Zc3zgteo6m
jrflkLi3Du3yYOKEl/RmdjcGCrJY3+4raytS58Bs7T2pW7l1a3Lnk0CjJcb2A6VzuMb4f3Ib6wiG
iGmDkzS7ssiucaPuQaH0d6CxERK6fJxJpX4yrry44Eg+lKsf2eNxMgu3E+7hDQVOc51QfAJA3ZS2
7f5MGkQAHdk0ji7DW1gnnPsgULJlRACdmmTsivjCWWPFrK29c4jA1JTBIZ1Wlzrm35wzzBvd29Ak
sFe56PAiRrRO3Fgzt1nlzUzm8sDUnaGxoKtdwD2jz9NsNKP45ifFHaB+wPREQSVtcpONRvro6pgC
x+xmudC0JL+xXSSEdI03xDkKpnPxiiK2YSpJeJTl0yEAwtadaslmPs5FzOTIA7rugvLLXFJuS+d7
DDdyVUcKxapesWoyV0Q1wCSiqXQMzfZb2BZnwp0BwkfhXWEnORZtPmsQeYxJyVoPWxsdyTzpNJhX
4VgWzxgFzOmuZkR48j0Krsn3UlZmoi5pmhTnznGwlFSoPfExNCVx0HTq8s4/aQ1NL5AN+8omUXLo
JflZA7GUGYxw003H+xSHojm2wADleOd4mdynjQZ400S4SRlIEfcxFoq5JX3MoeuIKvWZHjjEBcDR
t+W2NFRA1DUFSk2HyDKGM7oUtfcL/CmCeGR8XVdISnStVa9RJvs07lqL5pfTou4Z+2FHtG4jyDNr
SnJqOkccfQy3t8uF7ibbGKZXj/WEnHBroukf6fsSKBE7UZTLzD/r14iKypl6rMCArlC+44EtvOC2
0xsT/mEnbiLoQqlJy9UEWr8uAOugkpxF7SZxjDlbgaKo7+H/zcXySTrUTmPLBGQKD15RiJ2BnmAK
1Rly8cus+r0RURzumbTjNNCzH55twZXKiO2CmTrB6CdrUwzJq2SwOWWpvq16cTOOLEyyrI7aS2Kh
3Sg1tL/0nYdD3HByB4bAQaZ64jTn8OymDO7Dkco7HHoAWH6vrmbWwjFQ5k3YpdAkcvWOR7IT1ktJ
4HJWamu9wBs7OeSzJa2H3YHPx0z9fezk+cmK3fuQPUJNvuLWx3+8RuCuHTBZfJpp/MutdG9X6U4z
J5tbuAOI1ehyi0NAyZL0C41umP0zy32ENvBqVwXyM11zb5oaKQrC5KOXOrAJY7pLrX/pchU+Jgwe
SVBcUxazMmbPBIEMt4i/BABDYYd3TELY0RXekb0/ZxkWfsawMNrDYs2JhGahnHbSFeO6yZNDKfjQ
G3YLIMoZqMU1v4JZeydGZ9eq8L5jQEb7bmq0fVMhDyyApHIWu60HZ2K32ZxDJaCqckro8CJs6oge
StnWFkXdJjM9sdcmN4PtN/JMga6LfDoyBmRYTXmgMdnd1fIaxoHC0RVbBx2Q50abim+O92QajIb0
Pr2RoMawh9HdoK/uJ0fbLPLveSbYbdMD8tvpypY/OLYJ0xjDR+BQEyhWQju+up7OXom4cAcTP3mn
vGfCJsDUpxXPOII9MiChVJ9Iycr8VZI9yKZgpzRGeEc4Wn2S3lbm0PRMQdn0Ouj9iBRVBACts0Sf
NkbWfnNSTzvoZKwFXazdVTYE+cBm3VU5bTPdc7aYcaKn3oEz6JXqgRw74jbNABWm7DUM5QTN58o/
510cHOaW91gm8T5urV/k/TGA9YtDP0hjX1j1CbHadEoKKBHGnAo5C3L8+WK5Zs3I9daJoBooHerC
GDAwNcYGO+yfvpBFjYE0oceWrI8MoSM0RvVighKzf4gdBwOfWFKwRuynUIfhJZ1JToDg/rJOLQ9q
xirctZr3zFNn5Dtbjk8+qPVdYDT30XxruSukHV31/nBAWK6dYgvh0EzGtjLFkIo1g0Z82u6oOrdK
opSefUGLj2gxDUWJrbMPM9nxzRi0hYq2XLyAoAPrMqvPCi15cmtyApPeAVc/3+X7hJX8r5b6v6Ol
Njlh/Mf4rNdJkrwV/l1K/cfv/CGlXkhHtml4FvMFdpAzzugPMTVKr3/pNpwjdMyeZbrIrP8M0bL/
pRum5fj8T7csOvZ/aakJ0fLnMGydeZCuu54h/ichWrOE+O8JWp6OQcSahdnC4t8x55i7v0mpWV4a
+Nt0b8zqjZXEZZWptF0xrmyW4Hz1nyXN5hzO95/+tX+E91WhOU8w+NeCy/SJxNR5keTI0KsiYAg1
2sp+BckSXsy9fKLpZr2V2/gj3HNq3uUd+561t8be82LcjBv3qHO+I4BipTQUt1t5/s9PFVU6cvV/
f7KG5/G5CZN0MUjF+j9U5pPRGKg3LePiom5ZLfC7Yibg+YRu4gSdEXhE17nrEifbyiye3EaNRw1+
+pJXWn/Z+5bDOAnZdYfUE5tIgB+srAKBX0fUx3LBxD/ZBZb+fTFnMZwbTyz7A4k07GmX+4oA5YLh
THhYEmYZaYwyK6iQ8yoP6CnS6T/Cdr0mQsVaKPiXlsEIYHGxxb8NlsvtHknsl/Wy1Pv7Avrnlz3O
sXGzSLrKjL4Qkv6+WMSlk5s4QFkkwTV/KqvzOjAQIoSH33fVxuyMJYKD4QkenA01FM7N2eLe0dPk
felAlLejG67ieUUGzSkORVWuF1/nl6XTWYydyx2L5VOh9FhHGV6lwauDvdkTRD2bU39bO5dr/uxa
XUyeTX0j6YofF3tdbkZg/Bej53Kx+PAMhHSMWuLxy+25CETdxWm3qOiX29LK/G02Bq8V/Za2Arix
mGnzGikD3bGLHuODXe5qlYbjDlGoAxco/obQtAFMl356sA23znxruWu5+H3TqJI3G6/xSquIhV1e
7nJqStqQ4djyypeTlleHN26DZvj3q1yuwbQlE2a5qntpuSMk+fH3KxSLwXC57S6MBh0vbRlpDfpX
vAPE2/Al/f1il2sGPLIDhwP5SH+yPZdrcSX7fW8pJF2c8IjIelmU01kchMeGwJNeNMTgaI22XsCZ
EJ/wNvqiDdENy5evm+Z8Opz2CyzzNzZz+XZgYBOHwWrQ+nicfucvDJ84Iiif73y4kE+q2VXPgKKj
kItabeU1dALHUHNPLUBh5v3QW7SowrVozpzPYXC5Gha4IWOFEG704xGwSE1qu+UiVCrUYXHP/rYH
fF1T3UM+K+P/9n0tFxDD8qQaKT2CZOvL8mzk8pT+ulj8rv5M/Fx+GiyOdDBtkEPYWAUeS0Uu+eYs
N5eLcf7B75v/eEhmMQWpG3JqLMnnhdwUU3Ke0kuzi9rdO77cM4itT8tP1XztHzeRBiDd8pt4Y9FM
3zRzJjYVlzC2y6+AowDulnVvv//8cq0FYoO0pP96VB01HHUjlN/a4rMZZqM8UsXq69py37T41Rn/
MCTuIeUtdyqDIa9d+dn268d/e2Srf2g9WejJvGbhEKRImq+NVlLWb8vVCQ8ZnbX53uWiWpKzqwH3
w5wf/vsHy29Xv+/8/deWx4AWMlZZgbZheecBGf7xfjvWwMBTE9dudstXnGcxzs8eeoZaLFHG7KzH
lbcalpfGhOWP17u8fDG78n3s+V8/tRzFehctPICvn8+u/hh7P6OvYutg+Eejgb59hg0sj10etdwm
IP6Pv7zcXH6w3Pf15/72O8XMH5gAERg0yP6LvTNrbhRrs/Vf6eh7vtjMcCK+GwmEJst2ekzfEHY6
k3me+fX9gKvbWY7qqnPuT0QVIcmyEmFg7/2+az3LU0ETjPFykf3Vx3y+plB1XhTM7bu58A9Uu92G
iy3bWtgIoHxe12fx8pJYztd0YSmsrw2L2Gh99Ln5+lq2gi9YNnsSRyNbIQ7re3LADtMKOVg++evn
rb/2+anF+nufz7++/S8+Iui0UNgchokEs1oovwruZvg98Nmr8EZM2p/Qp8Sz5rOuX2Ei62alxVRI
h8xUUsbS60lE0SEO0XMtYEzPSxCQIJcPRD8o4nVj6eIbC4N6t9KOPjeffKTP13KANEjOS3daRlex
kJHyJkaUswxz+dBmAoC2QrRmQIjmCiZZN8riOv98+ttry6i3SlwxCy2nvekLN9fAI+RDg9NtqpRt
o8/7eKiynWJrByvtiNup2xcOR3+QZHGODVwYkWGicWOkFVkPr7m/0661JEk+/s2VivIBxqm0Ysm4
IxzAGtFDRTqHp64Tl/gDc8/Ku3WVhT22IoD6rKGPvj5cIUzrpsY7gqMsIKhzKmhCTj5F7B/rAdJV
KS/2RV7Oh0a5rDCY9SitSDPSS69je44pdwAyygb9V7d4mDvwRtNoARMLA6SLAfTKBnEa8URyEcDt
eAjjBXWxohQW78vSqlkcxf63qOjJVVz9MJwOqqKl+5qMNCYB0mwfBuU8yAwhTWWS1OAnt4ZsP7bM
dTEpJ8doOBU1JAwUM4anB+Gh0gPlKEsq8OFlM2vdNWj0ZN+30x7qnnUpLaw1ynxfZX5PBEN27Ify
WyQzwSlkE/m9BL/Tz83bWKvLrdKOsiP0hXSwbJab7Qd75vM1QTV4mywAoTVsat18nAHrw8hImAQn
Q79IRhhkTelihqayFQ0uqDrUzoOP8t9UIPi1yLN7awiuKQjKG31AkDoqzFuNzrzGpTF6pdBZBMuZ
/KsZReauIJp1syKIPuE0ObwHbzZIBCm093KUb/IURworfnDTy6MqzkbqqSHZLAUXYcY3QKE/A7n4
7bktuNnRY1peTmzWuOvPFs5Jr1PG+nxpfcfHZ2S0D/izweVGKlIgm1sGoWrZACuEN7Y+hGlIXSTq
0WVqHTMiMdhQlNa3lgnzzvVN6yOI/tVxffT5g/V9H7+Cmfs9XTBP62tmVdmeVaO9KHNA5MtGzDlS
lfU5J7sMNj4nCWmmL7K+ZkoaPy4Jv56Q7a4vrT8MMe3BveBtdP4Q21TsXtrV2CUs4daDbyHS1m/A
KGo7zhSGdCU8AMgfvMFYK2rra239M7ACSCglM/P1bXomY1tQcdy3yzs+f/D5dLgumeEi+khdmuo9
zSHJ4QSAHU6vxOovqYc9qVVPsu3qljs85T8JMrsaALYyOnqNY9ynF5Yd3yS8nxTBnR4GA8b80Wsp
XWYb2HiVwSXhTPW3ZjjX0WVZJcU0HY9T/9gprz2pANCxEbEnyAmTRy2+lmMvw6oknQg/NGOvVbhm
PFM+WRRrJJ/r+5zHF2LCuxGcKmpOJ/NPqHSgyxv6bSCw3BLLekiwjU8waSGL8L12xpFIjq2GyLzc
oowKHKqlvxYGROshTDell7rYEMUw3NEp0xE8U+qigJ8lT9TpUUdgxXsAOl29ydIG4kCv3HehCwdD
I+llg0WO0IJW2oFU0lTPFLT6SXyHLbQjfLLSri3q7w91fNOIt/RK7MrNGY7Aq7WJL0sJcIMYfos5
9Qhq7mU6N078a9qpr7S0ehfiwY3OnQgT6YvtoVg9KO8AqtzhkDwLp3zEEuagUJs34bW67/ftBoTu
jekaQBBvWHTSiTlYTnYl78s3cKVhe5FhYJRuQtGaiCfp0FC0PquEeXU7mRl26xTSxnfeEORf5wcE
hPd03zQ3uZUuwc/pPXwsfxXnijryRt/Wbvac6xuDZfZDmzv6RblvnjXnZ7ufT4fuxT+wV5E3e9GW
HWYecixujuq4Nz30E5PmChL7CoYsmJwb1csz16ie23gfhd8Gog7x/yKYqPb+zpatTZp5GSVL8nGM
u5kGCCmG71pxSxl9+h4UO0m4hurMyB8z3Npb/K+ADlT45EQ0URwYQbnQ/9jCtyllktrql/p0Nm9t
vlZ+wC52Z4xHQJI0eg9EZUr+k4oUIPDmyeUOOXNyPHS4KM/h3r5VnPwKj/ILENPmXTlTM8+oG9p7
CLLl6Ex3uLTgArbjvrXdwQfAiZwf0cUmf1XLk5h33/EDxMptnuzL4jLsxI9SAmLiuiEj6fI/tuPp
zXwH8d4PWLlP+I9McfKZCg9b9VpGUv5YTduTfk9FVDrJu9IpnvT3kHGwiXGqbQiM/gbi1vze59sJ
7POL3TqSuvyQNBJt379M93aJtHEvzgCmbtMX+edCZrA24g0tWHokL4mzkoRVMMZe79EQxx8ZHIg1
RCkcjlv6e5HMSnmjPJGg0DsYDc1H462/zW6s5+owXtGPogFQ5mcuf6k/WL4z3PXGhlZl9x5s6582
l4/sooAlm3mUdyk1Ts1jD/l4GtNE7shX6lG9BaI0jlASCSneRD/F1fAq/UhvNJcUqWN0rzwH78k9
jRKE2123NTbt1r8kT9VTcRK3KH6DHVy3k06D6FLsEf/Oz+lBuzxO3/Q7aa/exD/zaoOkkYKp7ohf
Ue4Yx3FHQkG74UZTP6D/vlX22kkcQKXWj0ro9K9IpcB8O+NGc6VnUWxJmHLaTed097R9uBfKW1YF
8bTpUwcJAGLqhFs2C4jb/iU7EDOKaBFlHhRicQ4c7qlP8GIR398VPtnr28LFRYnImtXvsFE2ys7a
57f2d3Ctj/hxnXmfvGSe7krlNrKu1Yb2qot1z0ud4Jg324FYmy0OxDOXGwlzF3WPSV1/4jw8Q2Im
ZMIFzTRsuPKV2JsveDSscad74+0Pfx+cWXnu8z1sfQ98lXWDCvkwcOep8fJuiOmBBiPsDdqEO47p
oT1hCsEdVGyxtdOZQiwSIJ0UhCh55Y39XKEFGTe0mSt1ByNP5czHtHIxCSvF07TBrUt5xwvcZFt5
8ffhqqgfWHuh1iFmJbd3OqmZ24JzL9uqZ7KlD9XZ32VH41Fjnz0JavqYbK8JtTdPFZK3PUqhAd6V
Q24W5UhCimL353SdnO1X7SZ5CK4CL3xDAqFfxjQbtp/Dn0VYNRKJZUxUuW1kqA72FI+OQjNrL1T9
i2wB4WuXFY6/wIK1ZW2EcwHhBYJ0N1KsZyO2mFvvNQNziVqWnaNSATuusLr1UbCsStZHg662+f7j
oS0i4cZpTyZbE3srju4Dbfe///bijNpWDfnrZqujwSeLJ2mL5mSZv8IiN9PNEJKCQnrQH5u4Fh1Y
MkJR1kfrD5qmfJEKFMlSZZG8NdQaTOR5FyYJQdlUrqyBVOR51rhTrg9HQe2x0emrmYaG2rsJmXAS
VozH2upH7PQmSizIAzH3XWoQ+FN47hN6fDSRXU9JMu2NmpDrjcgzSqEWpaL1URsui4LP53WxrD5C
cTJ6LYV8jYRJWQhgYtms8MH10edrNCEHL6u7G1/0TiRz8hsTf2CWJ6x0q5wwXFDjEp7w65XDQDYM
cxAC3Q5xiLl55YWtmzbRL9UkybvVsv+5WTlen0+VIeQo9eJ6rbJhQ/uDG1aXFrfczxc1XLD0/+vw
g0JnIDwU2qzt13Jwu/D11kdrFkqUKGKPPnErG/JdKlRAeTalKZrQ4CVKhgm/K2E0kUaw01Tux90j
pqPhMKBdluD+ep8FJGFhd50SshKJRUeEFi0JpdlMJUZt66XfV7FcX+KHuz5yRh208PpUAHjf0jW/
tXv/fvV1h9mCFAhn+b6srWpHD2A80geAASaPKq5JEiexO4El0vSnbCohEqYjTr61c6WR10aCm1U6
1srCXP5y9v9sPl/re/z2in/OF86kvAbnahgznUmr7kXTXExWPQv6fd8vhbi1RLd0QbZ633PXW8rJ
GrYQLtq1ePxZTFYUDLs6WGYhFcQ1LZks+QSTeqpC7qzVG4mheIEHVME7TK1Pa0bMuhG0Z8FQdS6u
doKXF+Lb+gdeN59PrbaIjtqS8rugZ1eq4NrYo1lLRK1c2fq2XEjB0xrzWi1F548N8t+jXtZUfiCU
OpkdMiXBbbBoSajQrRXWWIG29/HcEmPm/v9m3P9NM46MDkv9rY/jvLav/wHLKGqny2v289//ST4g
vY/X/E+ZJH/81n+Tjax/kUii2PStLc1c4Eb/046ztX8JmDv8B8RI/sAe/dGPU9V/gd9RhG1YhmLa
ik1P8A+2kcIH2vAjbFNRbNBHtvz/0o+Tv0J/6AnCPFM1WTd1WTN1hXbh7x25aKqHrqBcfcj1Hk1g
2CwL0em+mlFfTxgRDSitbh4ivZhqcgwBEJJThp266h0Rol0OE2U3mSxQbThbFvZwL6+uxrbTb2s/
e6BrjoJqkJ0CMgJmynZJGrQszy8rwjjG8JDJTLM0ZFx4UI6GUn9PNUpMTU21jST4Cs4izsf6ybpu
wirxzLohRC5r0Z09p0Y07/JYBSjXcVvuoQ1wa8Kv5pvn2R663QjrzCqXaXVFLqvVCc/KC5t5PTtR
Za8ViSV7Q6vv64r5bo1tZVsIpuM9S36mlooXIAtHq4uil4roz9bsxaEDgJCilnHN5R5YSoQ5Z+R5
0HV4LTM+oC6nIzfZbIfLuWACU40n2apxpx5L2xqu66nZ43MV2xFJshv1dOmNEXP691CuS8cmPwK2
oyFhLlKAry0xSSSlGdtBVgMnQKhoa0a9y2TaETl2DoDcFhxPsEpWYDYoArSXKdHV/W9n9M1Ht/Q/
8i67KcBUN//+T/q7f+pLcoJomqFoOmcJ5xxq8j+fIPFk1X0BpvdQqva9aJlXrZvUanDLGcTTBRO0
vzntrkXHTgEqxvlv/nEw/35fvrRI112xVaES12NYtKS/AKoU6ozgHJLyMEg1M6gy/07glVbvSVq+
CZTsQbLznxEVuL//V+XlEvitjbz8sybEDXrfMMBo0H45AnNH/6IJjfRAyicCZoJEOLEXYWEY16RQ
K7U3SUBmYwAsVGTggkrNkHv+0IIYhaaFWeLx7/dIkf9ijzTbFGQdcf8Q4ksbPRZKM2R5w2Ik5EAA
89G2jU1K1jS03lgU6kbq4FYZ+EloCiQnIIAzQBiYFSBYt6NqKFsQOD/7saTSYcyyZxept36U4cMs
UhWqvX589/c7vfb2vx5GXZMNS0OcYJhLOtPvd5qAKyBCysRO2/W8iyiwtrEFv6qX4C3EBrVKU48c
dai+GzLi7irgOox85pqaDei+Vt4rpmgY7amndlJxa7AUhPrzkPqqS4Q6WjrySHFabNMqfmsL8m0I
waC4ygCJzmV6I539gp6ZA6FE76M0gkrUC7wLofINGVnrghK4/4dvvJwYX74xDUq+KTYhmxb4l288
JuRrZ4mIwL8NB1VCjFXTNvSC4SEkx+eMSsO1c9zrQtHiI1ABsSVZzN+ks0GyxiKlLVXUpH2fIbZH
+y1qSJ+dSqIsc3hltO97jHJoXaGeYhExSm4CdgljJk/9V7uUUYd3VXIkhEnscr17rYpx3tcSC9BC
5G5FnFQUaJAN/H+6XpYUqz9/bdQLlmlqwrTZml+ul1RuTIA3Kmyr2r4v7I75pjJf1376JnV+51W/
coJtcwUY6YjIDTyoDoHFNZfgFqxEuNSMU4tbb5uh0r/8w5/kr/ZNlnUFnJ9ladpXll9Nm5A5Ldyt
atqLOjGPc1o8F1iWnKox7ksJeeks6e46HCg9FAUDPlceID9U046lS+9KSPQ2Zae8NGb4ps2kb7Ww
NTgtCS7uK2tbsLhC2Vj/0gkdY9V6P9sTZN0T6o+bKpDrvaQMwi0gPDjYUG4afN0OwUFQQMrsiL/8
JdJ84+rvv/Zf3MJ0LMyyTIyZYZtofP587WG4GKLAKOPDbFAvQd58ozWzTURvW6GGILG5Uh0tb72B
Aq3t82SeoArA5v0WZ1pGSwZ6xz/s0pdxBZELu4E0TDCV0VEtfdklLZIGuQ/t6BD6lJVTMV+L0NC8
Osupd5jaIWythCQgcVJsS3das75EJlLfhj7rP+zJchn+dr6ue4IgidPBMgURul/O1xgPpFRLXKZt
5JN9/N6EgB0XyNwuigdW+9yHEmAZxxknQFAKpyjCct9m5XikS2qwRjIfUktBNowxfqcruluQt/v3
+6h+SY772EfVsGyDkY+7yXI0fxNOdUbK6qIYuZU0+sVuZftYS4mj2cWjpFjNCwSNOYB2akYVnbDw
zexnIoIGRVz0KLswoXwnmjLaWOV7otvx3SjjHK/Jnomt7EaR0gB4KnbSwtZy15qz/hQr0kNHx3pb
TEpzlY7M9ixyoySz/Mejv4xVX46+jCRNY2QgmE98vSLpXyRRBSfxIKASb6oW5EnVT6fIsgKnbSh9
qS09RYWlTkt+PfgHajM+KFpI15SYFRMFRr4nP0n6h2tG/zLbWA65YmoccOQizMWtLydoj4K1mH0z
Ogyx7ZktJoEmLmLG+uleFzjdxxgIW5TM3yxflZcDGOISi8gkh+6hoFueAWVuagyWTjNSIKfF5RSl
ah40ZZL3c9rsZgoOhjmk1wJf087swV0iRZE3FqgtEs+6e3XRTHdzLL0WWYkGt29wk7bvY6KVrobs
Yetr3XkgpnQo9Oy2q4pwNxWUEaE6oIlXCH+3i6E+h1b77kM+PCVdd8mVBPdLz9+xTfaVXravMLGv
RuXIoQZDFaZ7e1FO2YHtSckMBaXAIOwv8Q0+O3L796e1+Rc3gUWmiMCQFZItjC+iN6ar/jCbkrTX
mH7sB7rQaZUhspv54mmnGzcwpW99m9hwy+9zGEhWuoP1We4M2ieFHNA4qlMVyveoH0xNdfQwi28m
SzhTX5SHush/FqpW7TCoP/mp3dDAHgiKsYkoV5hm0uAZImJlNJTciW+jGS+vy77WvpfUM3zMEppy
JtU23dWz/RwHoYFnSyHwPPf9w9Sr5MGgRSpCyu0pTX3mTsv9YTzR/CQMb/g1AOt29EFHjKeBHkQS
SEsJIzRZhfUrYpdr6PUTADLWC6oJIa2xg32bUEyOJLSRgV/j6avavWwRCV4iVHMGYDR6gOMLyvQ1
e0xLqC52s1TER22m9VDq9ocO98f4f4Kfxc3HZfin2f+X8ZKLwBKc/4KVG3NV4+sfiFQ8SoQpR4l0
1Q4Aa3Od+LnA6dBh2pAnL9ZbtxgQJINYZiIz5vdGiuHFtGiqEMeEJVLBfFSkW5VC5QYrUftRnPjf
9/DLJGvdQ8Zx5huKxfbroiCSFE4iqUG1ucyFq6G/y/yAlhAA9Rn3P1kthOZFESA8n6SftGb+E1TF
yxQxTTYnauAFQChtNulTzizA/v4El6kXfLm7WcI0LYWlgw6S2Ppygk9WozfaCDXGqknLifC3boMO
sktsJjtfKYMtAtXpJGntBGo/UvGv7dHWUblfB70QC+nf75D6saL/8w0XAbAwBZhTobJrX2alaV1C
XawUfz+qULN1tUm+0RNDrE+joc+lZ360g9CUn4MIdFJW/rRTpXxVi++o+QWOFbX+0SHyl6SQrsps
hSet+Ml0pjv55pADqTLSXRipN342j+4QVtYOyiTXdc9VgfZU3fbYTjqKZH3Yun0yBje1GbGk4qo+
8Ke8IvD0vUDRcmXEBaEZ7XzjKxhMmwCqrcmR3IVBYG1nu1c9Enjf6jgMz6OOVTspanpvMbNg3TaO
amzedMwwjqHNfvaY2+i0/xDUhUmJRh5x1FCM7qs8OCFAUz2wPM1OB5CyiUXwzTbmJeuRwT8LaLMr
fhYdy9indVbMoxf2zS/+3M22wopG1qD1rtYEpqdpzZeCX98uzIkcPuBeqGKr4Mc/FUEkO2aoxfeK
9Z2DHcKeH775gnACk9Kwg4Iz2RosoBnkLBkCF/xdPw2GRx8nR9dgXrPz2ok8I1AcSynrEwPqC7nE
8606Ikk0KUno85QShhDqx3SpXAQTpga5SL+bgPtPUdqFmyHKmM9mPtlvvfY9w4DCXC+i62g6JViL
K/hw4ykDObMhLNDa253BiNWldPVDP/SK2jeeZwWTnuLVYT8d2kz5BYYZZVsav5rzNFAHmiTPAieM
8WgZQ1Bx4FfVHKSn+gUFgX0F5YdOcetf0sUy2+ZIQuJx4C9p9eiKYgUTMyn1deiTyW7aA4zssaLX
LoU3pZJBCdPyva+AemB1o9DP56omsE86zAj6HFXyIaoU5mNA/CoxpfmlGUZ89wYN3ErgjcTh+91q
5xSZFBqlKbKBigzWj1CDUgGaNDlTA1porynNKowt9yybs52BP4nfnMA4S0gy/Z5zOcyL9mDUw/tg
Aj0IJAPkPxVaZtATTERwJBQvrjS9CZzIhAOC0GlvT8ODNkNdY1IVOMbcOX1FC7mh+OD20EvxGRsn
zW4oCw0N9NDG9BStviIKJsQhToqJEic7wsglR5bbBOc7DjmtzMa9EWm3yATbnZmPzFM7jFlzAQgx
HgFGpH4WHMesupm75Z8wzLOZFuJWVPIp7Fk2trjX1kl3nfugHruZnmMGUcSAPJoA12eJoxwKwPnE
dshuIEEGKGudOaLZKW5tqqMHDRHqtJY++QD/3aYBXJRQeL9JUyyNc8PwpVqPaKSi21qW6N0mKVTs
QvRXtjzJj6rPBRkqD4oUjI/K4kDTGgADChMmJLahshn7QNkVRuMlfuCf8WGzHrMAsKiUxJPxrs8n
44o5UBlnyDkkfYbepV2D/A+uRPajF2h6SezQkZrZuDqXnY4a+xo1Isr+AllmgwN+a7BK3iUq/fk+
DCrHDiEBlnDr1DC4KNMPA1fuhB37KunnRbJRZOhTaRlLca6fBRBtFoMyroG5v9cAV4ZFHJ/7UUWX
IDGU2yLctw3mJYCxZ5p6V74xoG7LQ3ErjZ0jL18cZuTgyb1Vu6iLxkerbBPYG/NDIitn5o/SHsRe
fW0p7FyCb+spbOdHfMA28Ahbvpot0jXAkR3Aleke+TDqY2nSmpUKsmF6lVUuo2EUJqRLkF9ZNnp+
NtQadkyUaE+5EhiOqsb5aVKghRRSI75XPvESMaC/BjqJx9Kd42RRn5C1hjYtrjpZJl9BHq0fxYDg
Iw80JARxC7LDML/VgWzfGYiTNvUUKydZj18A4mMv5HJlKnmZyNRgosHSv5qftZpbT0UsB9RLShP+
z6ynasCq8V0pqmZX6Wp3UBupv4ZOyyHM7Ns+aQzOPjgvLLNZ4eTBvrNp+OR0f7gs97oZ3mfDWF+L
omgJQFIBU7cADJPhyvSv+VOmKDOg3Npwlgshl4RHch/qpV69UCZ5XgLgMr1tCBiKwqssT0+QuQkZ
qm71kGuwqFWcqIQ5ca9vkIPGTXNMB7AmUeep9fCKZO2xBap0lcSl4tCaqnZ4yY9REm9KKuOX9VPH
BlSoiCzfTcahdrHdhDtNfiEDhHvVoJNynwrQrXWz6XNRXs0NLKI1HwDWogSa9lgq9hHMF6c4sLiN
JQ/5rgxPcxzXt9VkFejV4e/LmCXarr+rMyPepYFabTO7NnaTHIOWQEpSTrV8HVIONzur29KlSI/D
TEhxpNbiINuF2AfBopISgysNKdNvA+hcaqQnxMcAkim6+oUGjCyvpquB5jt8fubQav+cdq9tRvGG
FYu6qa3kMoZgDuKaP3CEZnLIdAM6aFrvuF+gVkxjYG55fF3U+jk3jPg8hFnNdI1wEx/D0hY+HaMa
g2CVFepdiL9Tk0+SDaiVrF903YU75Jl1bnqiB1QCe6qFqzGnBxqUz7NtyufQRGSRhEdhtpUrE2gC
LJ0xuiTYl2Vk16ICS06ldW+HrB7sCYGD1MjoKxhuhTB0yHYWOlpMJG5f9mAisq4+CWMBkNQo1UKF
yBearXsZgutmSEwZzJH1AJAVCkuYX9laSGgkRa4uLol5B7MQkONzmoem9iR8MyIB4tDHusE6ptsW
RjBep1pOb3YJNup/Na2Ib5JZ+pZqtISbjB7KBNvZSZNpW5p9cqwbHUbNOMPVjOcDJpLCM+nhbOim
hDsrK7Cei6E8YCsmaWh4GaSnMTPQNEV08DvyeCxfv0uWhgf38QNXAaocm5mhXvsP5UBQmCPlprlv
8GFvlUCTz0rmWlZ0F+GsWRquDYNuBCwYfhJtndlTh9IzkvZVQBYaGYnHKbuWqH9vWPlRdgI4K6Xk
LFnIdkY461NjPAbDjGCmQdaB8/rWrOxjkkHTMlpJgteGv2gag13XlhfV7GjTMHfa1QQoxZp+x5Qa
RoYxnLtcIvovIxionzvKMOnb5Pp591YGxBNgN4c6qX4PTKB+o5/uLS25rymN0OjtnrsBdUrPMHAY
sDtv+hZaBGZXwgomoyGgiGmbktBELyOHfGcvieC8izmuuL3l9mZMOt+lK6DvVUVEYGFcMUKQ69EU
lE8DAC7G0wRFV8rQjAXpfpifFUiu5Hp1WCXUoofuq6nIy7LWHarpvcTGRPnWeJe18jEe6pCGWwMF
Sop3ksV0AsDXjpAKN7XE9wh2fZWAdEwRJMSRzv0d4zQijoIcpPEMPVrazoP0rGH4iYzplbU9BuzK
8sKG5XY6HqxcAfySwAGACVxvfLV5CFnAMa0wXd6363upcIKwfJMN2JpG1pAJOqOqYUbS55TsYsOL
VRR0TRVmbh3bx9w2SEGgcTcH8yYeJbJVXRsSDzFU6E/NLNomWLM3OFD17ZgB4/ZhFfYtuIY2HZxk
lmECU/nfMHpdq4GH6M6f6gQdsYayElTHUgyyS+U16sorNBfptoWZUkvpDwW+lR2cJ0Mj8XwCXy2L
nJlCl1yAAbUM16TTh/4bye7fDDO7K416Dy3roaXesJkpazg031uypC41yfDYrQWRWNz4bMoyGz/l
coHk9CNpCVEiQnieQSXRy0dPp6E0gAaNVcQ+GAnN+ZemyPLbzCJznFuBg3yaW99SDRS90nt1Gd6V
9QTAzNfrK1qAXBLVKDnTXL8wOWLI7nVkf6H9YEQkMupy7q0S/TVodFXPWxhtttESbL4+XX+wvmV9
+rFZXC6RSfF0068PB793AXO/ru/7LZ/UXr0s63vWX5wqES13odP67OON2HzsnT2K88fT3/6p5aOH
xApQFIVEosmky0Mljr2yInLpyycrbanMhE+iP//jY6dGcSjEI05cXvzch4/f/HjTb58S2ModuDzY
PUqPa3DdDQFZm4l8jMZ52Zf1g77s3/rabx/z+Z4vB+7rofn4nOVjgy5/sBuKURMaMJ3lutaKDK9f
01/TFd73MeqAwRxf7RSpKDl83ggTd1ta4XyUahMETk9lH5ANPAruaLsYOitw3X64US0m+HE2PGdh
h3wqeu2T/CqtKYM2pS6g0O1qBDEO0u9HstoNTvXOckWLCjjCRuLKY/8UhLl9ZYIZrwQK0aYNc4Y2
DVp7BqUjT8pmQ6jnjZiTmqkVJqjaD48N2vJzQe/dMMuzYWXZjUqsuGElIHdYgrEACV0rhBhiKOJX
E9rBt1i81QN8CiVBvZPXSFB9Wxt31mHOmZ9L4/xaR+ltMoYucIetLBCBG1CGKqp9jmpxNyWB8AqO
1nBIZdD99SBIA1Jv62npQ/gEZljjuYWNXkap2Bf9bG6rKWUpZbWdZ5iI6DQDqkoKxHga8QvDW2g0
uBKWdAMWqEIgmTtYBhDmlCYNchSLuiR9C9yaFRtaQM3fVhLs2gootNv4Et1NUvnApN6k4i6i1O3U
s/nD6jtU16oN+gmfgzEcDE6Vjam8p8zZFJWj0YKJlJGxEVaRBrTc2iuEEyrWBynyxryrryhMMO/p
Aa1m0iUbK/tasg5VNlxR13gVcu8VonOCBJZB1rAOCgd9Qob3EKu+dQ7tbBfVHD3Vnr6Xsn0DyKP1
6limkptJu35oO4epYg3CP46o0Sa3JawvhKe2uR/96UZLuaFqaXAiOWPXG/VlyPWU2JaBPpb6pPSA
FZHFhcfKTAr2lnK6GjfnmhX1tQVDNEBWKXz45pOqI9eHDjkWVuX5GbqtoMGngxCM37VBdlN9jcrR
36qTeEjgSpB0J0X7mTymcIl/ZCnZHZN02sjUHnx5wMSBD2U2pvpgdZQ8QjqZE64aM0fCmnWMgVg+
Sf4RsMLX+aIhGT3cKrlxUohH2B2CaF/K0TsJD/kuE+q7P8WhN05LDkBrWJcQoIHcs8foTGCaIfSD
2lze8NWaq4xuQk5f+SLFUF8j82eTInCRfHSDStTJhLHr3b5DeYhcOC+BnPgSQCO1qg5yNAJS48Sy
qiC+M8d3TTTiwC+Fm3YktyJbQHiF8dKDITzVYIDmOxAe6R5QLwV8tbmarG3ZR7U7Q8YB3TO/ElWq
b/JouE5z/z4JMLYIR6tNKPLmRHaMdPTDlp3MUn/fm5a0DTVUgWUA5cn2dRWgll26DHbPY0dIk4WO
jjmzQURUW12rMRpBKkdw2JPk7MsFcb90BOAAMBDXNneuqj4pWgGRaH6zBKWzHJ9ShoihBn6G+9R8
It8ASgcQU8ZN7b5pktulPTB1w8iobUQ7NWruyeI76/qbUHFdUuW5qWd0LWEGEd9c8PvpBO5TiJGw
kKC/Jtpm2qYE6/CnLeV9VekvJPVw09Dgpcs6kUEmzK2tMoADUsv2mYiDU2vK8ErU+V3EC8ljulPK
wYt+dX4go+A2jn1nN65hyr84AYftMKbMIWLtUTYhYDDPByelQdeSzGlnqzjf2nna+6rCCYgUJUzT
LUgxe8cyGULoJFOeU9LMTd+YY4xtEJ3AER5nI4WN20LFWJrPgVJ/s/O4IHMLwKuuZrskerSFuikV
koEho6K6jeUroGRePxNYotlUUbX+oE/RvURizZaeYuCYFSQqS9IyryYKYnCNwmISqlNoyWO0z1Km
mm6X9fcxZQu1in9lknVrQXbDZqONi5DWjb41WVXt0qrhGpnS2yzJrib8ci7NAtWU31tVVdymbc8k
rD7ZE0DNeAFGdkN2T3Ck78UZdDLCkBBo+a3hjnOJwU1Kd2YxM5/BiFlrFBPk1jVk/plkaoobFGvB
lSQukQDaXDZ0J9Th1Uc2ATlXRlvaTbSu5+Dxvyg7rx7HlWxL/yL2pQk64KIfJMqbVPrKeiEqK7Po
bTDofv181OmZntMDDGaAbuFkpdJJZMSOvdf6VpqJb7OZwq1cWk/z7EBKoewgXcR9spBJuii+wS9s
MPVZZ8kdELfapyRMbDW4P7S25MACQ/fSdx36efvNNXA9NcR66M0ahjaeMsA1kdRuepM0O88AbZUt
aObZJebHZXYWh63aaaX3Fkdjcmr04sOh0Gs6IsJMglDRsNAuG0bnBXD/3ghBeRPjSp1JmIijpWtS
QAUxDth4MPNd7Sod93raB04OvSdR4a8Y5+cqs7oei3J1SZT9U9HA3aKxZfTh7miK/uiNLjllvvnt
EPQFpjJezxWHxCTE1VGnDfU3fWEv4cqMfZvYHBO/AIK8el+YW6fkvOElE8FNSpbbHnt52ABvAuwT
UOY3Xk07L8kmTHYzmvuhIsKl6Z5Mh55GI/IXqbaag+EBg27KURXsVN63BzxlxqmNlyOelOaxq7qX
2udc76mM/JLa7jeW0+u7RFDxs1XhxSVlJk0mzoNtApyydAN8m/ne7qI/IVAphCrujlKEZXlgsj3L
lkNEt3BU6Saulg7VIMKC0AA2Tj2eTmNaYHnpD3XZrwQuGhZOB+RbUGYI8UDjv4JMytalOcK0S8ab
KSb45z1NYQtZMsLyi2D5HiA1Ex+XIce2QO3EMB3Hat86frexC7BJeL+DfrlJdT/MN/xEsHDE75Bj
S78NK5UHJCKNC17YFHqgAXnMm0CbkeSB59OmA0KzomUMQzCDIlo8+i6TXARz65LHatYw0LzsKVWl
t1NGPQVgB+fKKr/oi+cNyVHILGooa3nyTrTQuxIASgEeURwZzUlbqMxlfQhnmxoIq6ENEe4BFOGq
QbN94ib6siuYoUOcWcep1EfYnOZVG4oY1G/D0tBjSTGSrYesvhB7Tjs06tDcFxIXi1nV18S3say5
zqFNo35VMMDcSpeUKwefhJfuu7pPjwEHN4jEhQ4KHMTxFBf+ftKnpzHcoZ7T0Cm3Oydte44zMZvE
TziT0AU3ST3x8hiK8FeNkVDn90FrqXqd1+Kt8Qfgt/KtiRlnN7HzDsLY3GrzgxIhKQRmd9FjShJR
dBewLyc9sm4QB3kFBpf0n/gB/L69ZuB+Te2+4GZvQhLI6HdK+R4qB6PH5AZixAPHSqIHuCFtrhHQ
Yd04b2yJaM01yv5oROdq7F6YE6RrT/MLiMnp02zcuhYuiTBQPDWkU67EFAZgUrH0QJydNQAd4Mg3
/dhTcvmAi22nuYZ6HV/sYnhSRk/vs6IfyeTd0B7Gzn8ucIEe71w8Wrc0pcvEiTbgUYCdLLA8+mqM
11vEQaZbMVgiR2+FJb1mi62t18hkRqUiDa+dTE0mMjAcu7nCSywqZOfkNKR7J3Y3FSCF4/0B08GI
/I7SKe0guy0PTjhXQewSHWUrXBju8gBV7ujOurUnLYb4RUXYUAVDlYAc8zjkWH+7jlTSbpDJaXBe
uyRmTqDl8wfq3E1mKXdvZP54rMcWBZpVne+O6vuDtoTO3/+L7crh6CC89f3fCO6wxyY9Zou8vFt0
6MnyXwDnGKIaQ9TtKsynYokdj2hL4WNf/sJ/f2ypwgUq6TFxLVwLI5VK4UDXnUXnBwfE3ZFdJpwf
IH5Bo1t1XvRuZnkIm2ozpTV8seVnlneoyr9/fEL3TcK6J9TMGbC5yhSzXjkTbDNrz2JBcsgPBs0Y
gpfP35804kPZjCbRS7MVskB3UiOJI1sSKkp77dScPyJXrzf5gu0guxU6kKAb0fYTOWixDWkvKddl
k4oloEetS73vwNBSVnAFAPDSl4dMFqBWrwTFVsfiHtk+k/+Q1GFy8EMXP1Zf7//65HJ+541kUDh+
zp5F1NmdGdB0VnRPdmy3DLsfx+X8eX9I2SqCkbbVinxrmBgJeIeCgBrUvtfUKdCg1l0aUMWRFBLh
Tr/b0TNNIplhXN7t23QOim4yj+C/+9WgeeYHeYXdwUuyPVpuAOBZ9KtxGm1jlVy/XVds1cILuT/Q
zw4M5VIqD427nkiWoqMB3OL+yft/5cuHrVczSel8eISKoWeskcVnLb01vDxvMq8Z5TRExCwdHDOu
KS5fK8eaaKURO5JNH6yAcGFXCKAQ0fQ5EGLXRC6AaxHI/J+o4p/nfnjMvVMW6m+kXDDNDHu6vPrb
zLkW16x5M0fr3TCNN7tP5LoDpU8k0xNe7e00j+SRmOpATfxdRdTNPyNb/SDyB8Nozre2y/LB1YZH
FJhvktAk5Dqvo0MF4mKb6X1+ttFgf2w+XSF+Ib58HFuHw2atj2s0S4fCK08aTf61N9AyN00IvSDG
e06U3L+C6IK+oGRkVapA8U9nSMQc6pZ/+veDpB/F0EHFBzwnq/u/55jCdyCGjvfP/cdTk3y5+O7f
8v5pXXXuph3F+388r/d79PX3f7w/b5a2t9UbcamygqlQWRDrM1n5mlHDH0B6F6A8tNr95AchG0nQ
0m0q6iWljwpg5RY+TJNWDzztVKShd2qVhuw0JzABKP2aueCjtoRuE0SAyILAhcbqwPTyhhQDkRB9
+CSsZRJma9so8znDQmO1LT4lPUYbfUL60djV7jO3nKH/UbA9cZSvk3IcNnbVXgwWj7PjHsWQ5IGX
xcHk9+kTBPmUip7ipqyy9EjI6GmUxXi1SWpdt0vvLspL5hh199kg89xVSD4hIu5pJJjAEJsXjv0u
NV2zs23BctfpWxONcgCEbd44yng20mbcE9lJ0R2yF3vUGBPb9c5yrlZLoF3cyNtIyGEjddJ7Q/PQ
2jFRNx4pZ6k37mOOLJSKKK5jROY7OpGc9Tvjj+vCxs8IWpEZk6TUSn/Af6FFI+aNy54/De86pvkj
YRe/jCTvtqbj/Ja5d3Ed+Qgh8OZ00ZewS/1Ejm0QReSpxP3rkJk7PZP2AUPVetApfie562yvP3Cc
fS1az2Q2zKDOKKavSnpvjWlF22YZBMjKvXJ3vCZ+jN7AAFRSWN7W62IYt8MPVnv+xOogLJOzRBy/
kM56c/ErKeb9cw5Bqsi4z7qh3vZVMzBzmdUOyde39sU5azinnvNiOBGpYQnZ0XgnXnCcdEdbTPOa
wNmYXDv3T10NMPFnKJoS2VqLefetLnwNXXALVz6bnwWHlcI2jZ1RvFuO+O2W0JaWxFywbMm0WbTQ
HdPY0eX3scJk0VJBF1MMkRQc3V3SFjdavVS5HM6teDNo5l5JdS7HudraGhktmujXQk9usDd+ulZ8
G6L+liIGsHMOlIOISVcJCWwc/IbWdQZtQ9+AbuakuWky5zTV4K8thlcZShLTVpyTzfElMhgCl238
pVkz/s5GO+EYRZikLmMxfghQsqvYGm4ETz+2Dr2Kzn7Sh/49zvsfZRxDIh73KT17O63x/U7FT89F
f0ZMw8rSuC3EUJ2rsvzFu5/hDokeSfP5Ta01kyQcH8wpO7PQ68yVvhxZnZUzfI+G+FaM5Fmgf405
gjZpk86VqBt4iRZwqST90zHPbjF9FtL7gwWbgtjGNNMC9OiMmyW/0MB89obz03whCCalvcNCOTfV
70l3ePXj79HD7eySsrUG636NC+sjm5dWgMnMQvZvk2+OnIlSxAIeRm7S0qeGbCIE7h9cl8km1TGt
U3Bfp0h/6zwH9x06Yfrw+rZZvg96EVI+DRzz05idLK99NjxcD5JpIq2TYm2HJGih1VlkgC61HtFY
Ot5hhuwo6835bLkWQ3p+8UySOgAZ/CVtunpXziWj/uYUq+6jy/WS0f974mUZQGRjVRi4l90+9E8t
2TpZu1Dw7Id4tJqdUZq0QRt6FGjIjRJkBFyiq9U7dMEWI7fKdn3bnJ2RwQaH64cYxMs4kduKbUg0
ry1NXieyz91E78pd1izTJoA6jA96DOeMmRStNfF70JHhmGkTTJ4RB2akqH119eLJ9GmAvEDqnTHW
jE9UxQREo/WLk4fViguQ1B7af0Wz11pvz1266ISBAMhHZWm/Qt974hUmCH1kb+9vU8TSU9QbbSIo
kmxgTXUPZAwfq8jeVyadr8HcVMXwRoPJcvU/iJ9L5TMhcLOnqpqe+25+rwdCfHwDAkBSnMlbUyuN
t6e30T8aNLCM5DfCkCy3Hq0Mi4rb+Z+Grct10gPPiAdrKxMdRY3dr+sykbvSqlC5SqQkvyK0dCuc
pj/nQe83Br9Hzl0ZQ7UgoSLTSfxsmFcq65PWxGm28SmJsP5Nttm7oK+T1tLhlPFdK2RorRMyu3Jt
0q7lW5w4r0wtaKIpOshkoH13FR7g3vAegZPvVPMR6iHgXle/6oV2SQ1QxYn/NkaMQpkUIogjw8qe
KRrKN61lt638+ncUp7QC63DJBm22vRcaW6zT9nryOZ4K+YNhklgPqVfvsSpg8+p7dG2mTvUwYm41
+6+w4/ySqfnWOjp427jQAaXoNMvLPzptUTbX/pGgC25K1ART2sCmjV9m+VtLsB2prOVq6bqT0Ydc
RAj6t3nxXLQGxrEGURtmaYWVgRKYqIUpcpNL4rfvkNDkCh45WaJ0U1fMkj8NhgJ73E/kaBakrMas
JUJjEIEwoQg0nG7BrPF6psQYoQalBTqb1rma6bPqLim5faxf/UVGr9fhMfLsqzc64rmZwPhnKPUq
5BUGajwoeClzCgcMCqnGbEdFQKTO75Ci5tTMEEuqAa+IAlIzq6jZWxzENm6WEKplRQZxrsjXK4fz
pa7rBuNn+Sczhn3uI3tKsoL11TTrwEXLCIUAaRVeuO6YEL+1Hb26IW3bfwm9vH7u0owWipD9jnIz
2fiKRB5Qf8mptKfHhnne2Rede3aSxtziLYkRitnV2Sj8OogM8+Kb+WfUu/M5xEdxGJmJDb7bnNXy
4FUQrUaDtxfvnnM0F9/JNOanaqRFrtdzSTQXB0RIWXSWlkzuNlf+drFhTnlh7OmfPTgp6rn7g6dI
YDGLoGhsf5fZ7nRMsCPHXOiryBlIslFsoobAxj1kkv4YW8n1/mBMKPc0H6W5mG8eg3sY68PiSkT0
SbITxA/iZLa5M+IsTMnc6VH9mk0lziObIXBnBYa+GuFpKKk/U6v2zy7UYn1+9uysxMBhmydHVeYq
7Jh+9cXQvnTGWGxxRVAlpqm581IuuaiztUereo1UBcR7+cCJjGlrLDP8SoMXIWziVkxur0CYKLoz
KedrPMfsqw7VTK3DPfc7Xh7HLMU57stvKbpkZ5mtc85nnFVGm+wdJnRrp5GgLWPEP25oXX0X4gO6
U23j4Ju/5nSC18IdxGYezG5nEoe96tLZWQ093NTJ1xiuFx3frWcwPFdM+SednkvnX0dvN1j19Mx3
Ccy0I+qzYdKdAusQvVEhw+vHtTM4fM8d0TTGOZrY4siSRsxoAgLNshGkDvCokxbDbJ+UvgeuedB8
LEYx5USeGulJAautWoKM/eapm62YRqBBFBY9c0x0DDFm7TK2tgq8mNrdUSjvkMd0AbeZYEkN99qY
zlykzYRgdNM17EyJ5IstPdo6vGS72qERr9X0FaXsvGDoUV8gHsBEKY5hgqBSWpJa0T1GubhVfXow
aPxRQWkS99Kbp3P2uBt6VS2StR5BDpk5+Q2Wwp/HBroRXrqBCDsdsB9corFxL3E65ru5ax/qWZxn
Sf7x6LYfWa99+WIQaElJfosWeUsFZkUWvBDodTi6htkJPJnPYDosgMWxwszqU0zTde5L0t56cmF8
si8qGXlBTA1nVWybJaaWxNU2dhslG6+YogW0/icLh3bf0c1D4jRe3TQ8Lf+fbXbf1CXbq/Gb9xiR
GGPNuAV/6IXmSz0l0wMkC06frP9W7UHGjj8AlT9VUluNRhQiZIHklk1QHBLKFMHsjGQVlmpRQZxH
ALWGrQ76qFNLXE/0maeEHPjWRGtgquZLmvzOS9s/cNingepIwlTbqd6JEhlmAuCVoE/7kpVwR90W
S3bk0wRrsyONV4lWKyX+gBBSVlCdGZnzjksmvXXR8KMJKT9ipfZlxIFtHtKzn5LL2BfiNI1qsUwT
FOZTMjkGuQVRZkVUM128t0ZO1mmhY4csoq3ZDOHRcnLuSj3vnqC17lPxFYJPowZHcT0yWj2FaXxT
dq8dQmbSXWQQdJ+U+JRi4wSS0AsqDyRLlvfFpqBHuFzj+kZZtIZnP2tOU2dsm5INA/zeIVZ1e9Ax
X6W2YNjTz4+5kd/ipnD2pS/BHrhGci7tWiPx2n1gP3zVx/qDW4jwLQ2tpze3/sEFT4O4U3swzerN
ZAq1c1T3WabpcFR28oSqeHGbjOcpJWhMJfAzsVTBxRre2qyFNA+FZ2LmMTo0Zx2wRDGxlGsnZUIy
zz+bvlW0Fe2z1LEPiJoTlam4v5kih1gp0yPXF/DcuL7ZJDCOjcL849a4z0txUDNSmuixrHuBf9w+
eaQc2IiWmUrY7zmKCMvuPRwmPYbuUnwaswGKJvPooTORAD5VB6Hffd6t8fdXrCi7fpMlDzHGpFBi
C51fa3uvk9W1qj33JHlpg7KtZFAJSsTcIBIvo7JCYY77E4UIfWCaFJ5Iz9K3H3sFmeVuobib/fSh
s08OF/g6tEe1cm3ojzaK/mstnu7ParsWhaaPpxVMAWLvkhqkjyUKqLjxedPDhMM0QgTT27mD4++w
YVAVpN7VsGQV+A3BBKJML67O3KRxEI5kHhnJiOMulS8tvha8QNds79ZMPdI+o6l44azPzGyGnxWH
p8zIKDZx01TZZzxE+t5waAZL2FyZnXyWAhErkhZipBevvdGL7TAwwC0LJEwhdwBxhpw7567cxZsl
hgH+NSgBDOCYNJHpacLGs/DTqgds3shGN9VEnFXIgNMrMc9F7kdOM27NCfOFSIh+TUo2eWRNeMgt
XnF0UccCo9VK4oBVDprZJH8RzciPzrAa0zPZi7q/KYuKi9DenlEWasmwrTfSD9Xq/kw340B7X1Iz
uynWkQg/UjgrUTex0jFDWjglLJpTHgy+9gdQtb8uGiIq+pkJTYaBusUags6KEE+N3hXRDQ0OHZlm
N6OmF2cOpbUyPH5G1qRBHCOFGEwiuNP+nNjWL9dgPSL++VrFVNQ6iTeRyTofMz9Gzsi9YD9oA8Ak
3bSfGi4SqCWBJ7UXcvr8dZ1OH53iLObUTH20hDdbEKcUTymFkYbKTMpgeWUYRgJp9Cju5Eis0ojC
gwbnzkVcaBW5B30z/rzvJ3PjHvKoPEzprTft36Qloaj1+ZJ7+66Fzrg8daSWHMv+Rzzz3hnAXnFq
ltihEaGQsLBEKD8Iwyp3Tj0Wp9Qn06PFQCBVN26LmEMuUG2OqfmgvTpxNx4HQ+wbXb/O0pGXtlHd
pWLmTp5pfnCzcjwsNbCTD82NrFgODpP4UNEgbj1lpD6aLYa/fKNZZn/LumXCMwfM2spgGMZ0Xyrn
Q0ZEPt0ftF79jGMtOk5abW8I9z5rkdLDNZ25PjA4hJxI1HqPBw35LFn2l2nUk3044wRnHX1i2N7v
ZlN/qu3O2bKW2CdLwTEseuohwihqjvh7aE0//dww4T8ZjzGZjEE3aZvBYZNcLip9wTrESvzQiG0P
0m55/WivHe0JZ5oIj7OgCcpfeR59MuY7f7ec+aexc1cInPRD5+3dJvd3NPmdFVoEBneNHuSD3h4I
8AJQtMhuDdVba8OEjqB49ygM+hXRP5thOamZrRltJAOYrmL0x40YEZWc/Eh7lKCZi5uB+vHRzuqr
O0ZYyuagxd0jCxe1aZtwLQ3ataKSQeJA0ZQ72bPo7BIZzjcOOy9wLATYBqf1FSlQZMA29bSuWlLj
Buetq72WYxDlUoS6p5TNW0tlvG5G1qD7QkR7hSwW3/LJY2U7DnPN5mb/nMvlNKpczv4JYb4Nd7/L
XILZPcVts2rGhMOtRZy2y9SfzlpP5uJDoYMsGcKp2etQIqgU0YuYAkUHEFN+Gquxkv27oWG4DinL
BFwYSn1Gxh2oybw94npBbduzqd5fJ8f5oQ1o04SBZ97EMXT/hYmznqH/5zt9iF5nCsGA0pW9HgaK
AXgoYYi+jbkEEKYY39MUjwH3ZADzCDeWQizhDSFF60gjE1cdHQXu1YSwFQjnKT0DFizTYKnJkPt0
Xa+oehg6xDUzU/dQZYzxkjo+tm78uZj/O5l/FiVXE0JaxN4wRM1psZ17/XNkdG8TlxUeJUgq/7oE
9Zahd4rnOxLqxQj6jBUL0Db1Cgm8zTXzJ/ZH75AY8Q9c9DIoB4xoUCEoS3hS1bm7qbA5+oYtkbCZ
/q1jYKdb5gV6y5IfXmFasSY7w4XW9bR2wcEQb99BtkZkgj5ALtnSvAJYXYziiXP8VYswCLqk+9xX
8l5ue0QRaPZZyeXEgS/j6aKl5MMgQqvSTD99OV3uLXVsJBa4QvQYmahowaVToAnn7C59Spb2eRsS
iLBusuJWu+oCDo4udfHZGarBRsxfU0PJhQHLrH/eF6GMA5v2+Upb3se/1kQ1HDUjG7b+kH4CdiZ9
zcIsk5OzY/bWKU8RUNiDv4awJaEkP3Amia8NU6hVQd/2ve/jBrdIFW1zl+TMAs+hPoAXriz1ndDQ
2Tejrd+8Sv8ex+fIr8yfNCpQPJfzfE6Ek+5ta26huLlWoNGgqnSCBqumOsByVhdr7A9Fz+HPN4R5
IRiUQO0ZnXU1hTsySLhPQggpJfJNtP1czjXIg1Xj5nzDIQ+SlkQ7Tys/7XKhI+fcj8sV0hrqd+dP
r6ZZXmAKXIcKHEjY9oAd2Xf1VhzofXPIUQZjPfrMw3L12HrDIkWVqC8rwehnbLMsKlaukSiWc8eJ
yPs5k+Pj5vicHZG9L+sh9wmqA5j1cfIZu+FLlTWP5Sx+dFP8lefOPh5KVrWU9BK6GuSV08InxvO5
oby2BjqEVrJ09nPKXbHcRM3ID5IVjb3ZXqyQRf0Q1ZAdUfwQQk/Zge+2W80TzTedFdnPyTfO3f19
ww452+rmCdMc7NjIzoOUgYdKT/3JbL3PWvcOmfBxB5oH8luxZ3X171B6XLNcXLqyX0aPObkAdBgG
pV9Mq7JhiSYIcDWXbL5ez6UtGKSw+aWfDmbqVTT7++XeNVM5bwt+nVHzXsaO5a7V02ylaR1RZNSK
aiknRqhzosGt7FUPYc3NoJe4pSWtbjsS1wod3ur+m7c9Lu3Umcit1Z5VLzTG8djfqCLq2b+aizd4
mtkICPmUq85nkYvxWo0u0dJc/ncQ1f12iciKwyBx0dBO01vk/Y0wISgFZ9euWZZI0dxg2Hhzln/m
fgDY21qk0LGrVPhrgwLwR2X462kSV0h/vAqAGlnAiDtNxFzuln/XJ6RWlK5ekPdIhZAMtWHDOymY
mE4XMYQquP+s5bmSBQ48EqBKci/vx53a1c21aXEnqeSCI2rp0rPpxCUJ754FRtOkHVJqTEscFtta
cVF4eJpyp+XNK9jDVJF/moV1bDMP+9jCyUpJSchdOoqkQSOwc/izZz+doCKfbA8+Vbyc7QuNlMfK
/m3XnFRC+ODg0dE7xLW/yzXd2VD5vPUkSmsthzuu/lVO2sz6bs31CErmAlo6haQIhBl0YslRvMgp
EVzPD1zgRwx3MGRog/XcmDYwUy5ZdvF2aVfECNw4CizbJhdHhSd93mHR0DZzg/uMGG2uuZ8V7xyZ
iP6rxFhjJNoj8YsRUnafqakgMQ/d3Tpshb4zSI4OQimfxaDeuuWUlbfuqeutCQcF27RHfkIaD7cU
b3eQz8nnYHLTt8LZKZ8MMCejrG1wcWBAavcREn80ljOSktmnZbxcj8Odj1T1gt/2z33txktHo8FA
wT5WsNZLgscq3rLRsp69pk6v7iS+8+ITjNn4gzGoPhEVZwOWRbEMtzWsDoTOTcfGaDPcz8IPbDeF
NEh+9UNK74HcspomjEOGgF/4zMAr75lxzrocYjPgW2wxCiMPwn1ncAcdRJpvBn98zdQUB36bIcKZ
JCN+vUvWNA8JxCXKTx+M8KLNrFimO714Fpoobn7cGj2jlcaf972UN4Pf8QTJ/1c82e1BJEOzbacH
ScdrRrfkpeGbXxotSbkQWqV0dn2Ea3Cul0ST9mwQ34vV1G+3naXYYyMKIMwN4ODjct6OTXcDe4Sp
ZcryJ8NCeVOxfGOk6RH1mSq9SE7wa4smXqnp5W3ktPg0I+BU6En+Qvr8198IAPKf/83HvytsaUkU
d//x4T9fqoL//ffyNf/rOX//in9ekt+cdas/3f/1WbvvakH7yf980t++Mz/9X7/dQgT82webOx3w
UX2309O35OR//y1gLSzP/H/95L8Ygy9TDWPw1xejZtpzXctk5G+xX7blgCT5r//9J/yNTviW0N4q
k7/BCa2/vuhfcELX/oeJ8piBni08z/QW9tu/ssI86x+YfMFSAOexOfVaUAL+J5zQ/4dgGG7QTrcc
xzSWJKt/wQkt5x98N4vBGnwv02Qo/f8DJzTvP+Vv+ASPn8+az/fk19D/DwaL1zsVg6XI2Hdz8+j4
RrMSWZlu3DPAGDaKCH2fT9NxkUrkM8vEsM7owu6cwsa2XywpwlM6KI5yk3Uw3Wu1ZBKaI2rQJfin
qluyFaDF+wh4jkWtvS5hs1OvvcJWYeyrVOBz7sktqNVsefin+yA0xic3oRpW3rHR5TNZprO3QAnL
Ao9TdckNsL5ufM3+zHP7Xofjj9CtdZqUDAOnaPw5yFvy1trMFNvhNCfQt12z/kmQ7Oc9zmjBuUa1
85SYztlD0BN4jrWhtzb9SSSmCNcJt5EsGTK5bj/tWZwB0JjucdDpsUUm8/CwdB6A+YJzqYS1x6cd
ZDZEhpWIaTtDKMMqj0WErQfFUw2x2J9m6rfyj1vo9rrgi5vWV2wE8Msn1fyia4tiK0ufWv0t978s
23+xkp6upf86GiwJhTl2x3yRy/H2PSUhtOfIInshWR6Q1xRaijwQauQGiR5QDhXR3SDFkBEUZmpT
LzFjmFmMm1oPBeXZ0SGIF2J7KYjnGaLtjJGgm0PifhJ+f9Mi9arlsn8N4+ZHZSOpy3Euu/LP6ONn
qRPnlDf82VgLtKNJd9uuRHIzFUpEOywrwh80xUGwj7blop6eooQjWYfrDhd/vJyUYrqpnEpwplON
HGrif01aSPRKmMJMQ5husnmZS2SOsfdSJpgc/woUmI0Xi4eeDEwkVTnLXot+N/NvE5oMok+o2meL
4IK6fK2JiT36ESwCJ2bNpEV+6qG5GWv0lat29IxDO2p8XZ/vSGcUwJK5aIyfUNOw3bTZcCyk+WYn
Zbx1lqSvZKTfOTr7xOXt93I9Imc+2k1p/k3h/zLExm6Iqq/Z0z5jVGnbYRlC6CHodVJRU4LNj5Lk
ztIGmu+V5xZj9NE0ymqbxN6RaT1HRWkHBX8WTmQGvAiXiW6Dwa4VxRCAjFnrCP4ONMRPWUsB17e5
wTkHf91MxHJlTJ8jWikUtUgGfdWf4SlB8FxuNXsUAwC4lGz4JZHm/tAW2OFnXI5/oXG1aDKDqOFw
+Ffq2YI+FkpD8Zrae3/BAo/5B/6GD6EX57C1taVqRH76O/O8HTQNOB5t2QUwP9ygaEe0ZK0+b0w7
/wNSU/11ySZ4GlhecGLG1VfuFu8t88ctiuJINXIzNjYex8qFYh6CzVjy9+4PoZYfkmkedvaie7yH
nlEVM6RZPI1V4NKwp0BB/pn16H/82g2s5YXRiuZCus8r8s592o75Ws9sSfOFEM2wTPUjpIbFy0wB
XiWRPFW6fGyVk+1mHCyeQxrenTTd2BpxXHmg1enNbTBHSjtm+kJZ2UURO7dVDVgRkg0d4/nQVf62
i/TuQIwuXWJS3WuTyX1fI4dDw6TjfGk3rdSqPS0WKjqJh74X5BExp7O2LbTqplmw+Qzo1riZ93/9
non9zBY9oPQhIK3UMYThY92Fzaht4iH+5VGNMsS3n41FFNliNNkPCUr4L31Rn5rLQzhbK294yoau
I2JBpw3ZMZcm6hBazbWOXF5aWilZlRaHMbfWcnSnvbFcKI1moMwK5QSsvyYYsY12rmaCQSh/DQUO
DTUZt2ggylGxFKzbUn5Orplsa1R3gVSExvcGTn6DlUYD1btuEuawrkXGjWmm01PueWdHzRy0qaV3
3aGKnPYmQARfPVQ6OW2nkwGnnIt3640tdKE6ekFpX+6YlPercBhcVgQa+MNkQG4WOwdG+dG0sy9z
IojCcSKcxcNUnWiKJEHjUPhN2eG+EY2tuBCbjKU6KgcyMbLnMgvDXYgTB6hNe2V0XD21vr8DH9i+
kSDPutXIj/tHUSxTnBbJHFjd+4Bo+mIaUlxpgSK/zrUIiW5m7JVC2VGGEa96iKIm8hGH0Z8WZ6Mx
v7s+PhZt1T5mHmp+Jnq9182/zLi6xhhiIfNYOpNihoiMyKx3XlrcBJCxJ7x+57LoCPjNuouC+UMC
NEqp1q/p4uQWgYdOCKJrJQasEBFJkqjw6x1TYAH6n7GTO4ZRUAqN+IqcOBZpoSKETeAeufAlKEgi
uuVcRbcIziKC+lPViHw7teis41HhQJo9lvwm4bJDpmtzT12qMfqsQ4D6YsyGfQbRyLYr92hCBDk6
cXJuhc84oh3AT47Zu+yEfsaDaGOkKNEtdLRM1IzjDXJkQkdMEzB4aEzIqJMbU6ZvzpST/0FKeTDY
oYJOnjdBEefe0W/id8cuQCYpjWNcAr4mqwdnP07e3YPB2LD3u2d7CkSYy4ewrB9iv6oOytWdHVoQ
2gdA09chSPJjkX+VFrtI5/OeNpl3GhKhDugMCIgw9P1ARcY6oQhph9m1zzVOn0YZ5Red7xXcP8FL
WG7cWu1YlEgsTTKShc3b/+DrTJYjZdJt+0SYgQMOTKNvFYpQk0pNMCkb+h4cnKc/i6zJtbrHziTN
6q9sJAW4f83ea6czG/vSLuWeZeljMKCHJSmka8Yx5bWm+wROlT7ywSTOxQxeo4iltGG/h30WfkIZ
AHWnsvraWmul0uxF2TPhxY4i3BGWjUUzf0Ka1n+1ep+bo3GK2fFu7S7HgOSgB1sj1tlPugl3ZpvS
zTlgA1Qtp8dod0fPM57TsQruzki0Q4+O59ydA5vh0IDLA4WL3R0qzac6Dy1lnEVgnt+/Vv5QsNDM
2ILr/MsYgodtyOKWSdRhrmqA+aC1LWsUGBasYDcUp8Gbrl6viJ1rA2dXRc5t9joC27PbMNnR0XcU
vlHFb5oldVkdjj+H2Y+eLXZEJbOvrUtkeVnzyLKwf+EjOs2xvFCd9g9D1/MOJN0HoqdiY5EW/wY4
6pqnBI1laXsJR9Bw3ELz2Wxf4pnFUSzG/MkJY0h1hVWdRee8uCa5QEnRGrfY1PHVkByt/qcuIxLB
DTTVWRZOB+Lo9mlKPkidRdUKXunwppykWDNTr05WlwxvmFcIr5pGgX2sQX/M2wYVpHkrrI95AD8a
jXw8lbMq4ta7WpXrItDSfBzCcybiw1NUB+780i/SBdQv2Z4eXPyAguLbgzxjJSrXlje5lxrnkxEI
Lt+hJ6M9XYSbyjjVnajh6AQzavyMe7/hS7ANRBgoBezLqGL3EE7BxZxMh31nb781PF/rYHFHEef2
1dKM3JJ0BBzQssxMowrthM2scMStdcydwr9Pqr0x/birOWhfZ1AHW+xlwzWDnn2Kdyk8gDP7p3Qn
SNN8a23xydG3suukf0tg/trsEfnWeeKowhiwThHqqzjJmcsWv9K0Mta2wZZ/Tgf3I0N2Gn3iklS3
mBKRsD3WiUXL1svihrzpwX4EOnC3HPje1kBSuKldJiWkc6JHzEMIHx08MT1HhGRMbr82nL49WFGU
beaMmCfRaeulqvnrsrIL71PV/+i7uFqZkCreTMGOrmAv+dtdYgtU7b+xY8Y1i54A5cRbmVrtupgm
TvVmrn92aY3wD5rQuUCtui49iZ9VVd9e0arTskeCQV66O/Ybb4S9odVH2Du2N7cqNonmoHcqITeh
rnNmMwP4EF/iw85rVG09jU4qh3fspeYxhIyxcd26OmSzibZkMDimWiQ/JpqjZPhDkB25LaNH8RRz
nfcZBbGSPB38XOHFBTtEpuExbH/o0GovuEFp5RCR75Qh7aNbaOdg9BpVTQxIIpizTQSChwbP8z9i
ormSXLp3rRWZLn57QWaLFYH4NfQ9zfRUBekXf0uIvlb6a8+r3C8VROKG6ZjtazBGe/q+7RxO1kdP
b9jM0SOaImi/qiwPVREz+zfN7mhZ/NxTuMh17+nnvMSUYJRdtA7muEBfY6tdHqPodvP+LwST+AU5
j8PUkjizVo34KSkOzRCWLq//cZ7tK3LNflc0LKM7lxicMQmfVR7eh9h1eXOMv2UN8UgahHxVxygd
gm1Z4NfHHTPveNBwZ/UGHiL2igdf14c67IyrMPQl5foEMj4QaxayMfFjvSlhq5xjzP8biElI7qRx
pfq6YcyhM2LCumr97sglQW4xwP9jiZs3Hmd0iSlGPjMAfDFEUMeg0jPHG4rqijz4ngz96xjU2YHy
199Oqg7oglGbN2gaegQW/M2Iv9soOHQzf7PX2H/dEO5BI8x2A002vXHcUG/UVvdoU1yiOsZyVqCj
2nJK9thc0xCDj4dALyow/VFhbGQYPU1g6J7Cn4wgxlUWdO2hYIixIjkQMXXh2Mdee0wQjf4wTaW3
ihRxV55ET+Fgd7iI/Dq7TYJmHeBXN1TxMYy9D20DM2y9/K0MzRtSb57FuLjEczPw+WR7hwQ4eAfO
Ma0xzPbupDbVWGJezWDQeK0pTmVTnQ0kfgsQyT+NBelAsxOfh2zmhxyyqUNAeDc8HszUQlRiisXb
/GcenOasRMZXX8qvNsqK9ego8nDK3iSyY8Ii4Y/B0VLpOkpDjEedHMAp1D+tWGj2HkhQIwt/hEVE
NHYQRPRKq/hQ4JFJs9TG+ujaG79W08E1fYKsdPGcxMrf1lUldpb0+1M9+796HVRnF7c9xCZxDl1r
mXBn48ULxxt6xe3ozcE9yNPhqqrs1SgeoLfiF4nb4do41rNpRPOpVtXDaEFG+UGEmLY1HDTs6lKk
FHqYGy5VLINb7BKlVaod6stkr3vHORveb7Pq9VlkuAq8tOGzJIPFrF6wvdqnjGzLc8j2d5B5dCyM
HFKmGGm7RcRy3IBY1dnhqwODKfZICkUx8NkvmX4pwZBsGX8qAZEuI4IzFk+dIqDPqlq02xXuKtts
WUC5WYtZmRvXC9FtFKjuD70GCQXe+T55KATpKIFd+bBPHIg/+DXadd0O3qp0xFlVfn9OE3tjVRYF
ot+96kCrbdSz0ZLwZDeoCMVWwCLZYnCtmZXmh85Dqd/DPeOqFvgpS32Sw4iaJRqOcedsUrrAo+XI
N/gdw55kQeSAgmzH1jTESb6hVZ6misqlwYmDdgUVcOdJlDHxu2xzypqc90nw8yb7wlrV32MWTfdp
dtF5KPXbmtRrXA3OPs1gEo2Nu9WJ86cxgz9uPok9OvZfBIq2KHn7XVCn8kozXOJNJYSraaV4t+Fu
W0HwJoLyKyMt8jCDs0LnVi/x2oxUZHPtSxshaNGV58HC+a+6of6Kre6Fn8QH9L7xWCVESiUxC7MD
adJUiMLMPwgMbMD0/Aij2T3yztkw9ZzigcvkGFQIBQ0Pap4a3i1mH0gHA66DuLq5vOJnA+cxjiJU
S3Pv+/cKF18XiGPkdv0vftnMNczBBuNQnNobL1c7Y4ypf72WJ17B0WrJXZsol25JgsjKUTrZRYyd
yBCHZclPlNAE1H+y/Sm9RS2cOdE2hg0cQdR6lEbyMkHJXuvWCPfDB6shRfs+7MaWiCj+GzYG5FVr
o6x3BCWTSQJPI1u25XjyMGQm89bIqkMsMAwWDFc2UFE1PAd2kXxMUBckAz9lfeFsqLbPwpt+qBGb
qTdVXIWDaA8Dkms+cv00jL7zzNHvPucFkAwr56KUQ30Pu8o/S9Mb1sLwqcjcadO0dfJTxOpIQ5V/
soLYOp4BSDppYNoFdkKl3mWUiOh25iaG0tYyiemQ9d4sk/mLz7cFhSj87RIFu0ZRUbDiBoymDbZn
Ku3vpT/bz51h22u2ecWGHWC1MYNuOMwp37RMDJOQKE3uSmnFh5ZHrqmIj/TALdv1nwJ/4doCZWg5
ndo0DFifnWggfxT4Dbe/PXIXJe41kFa99fTgbXtffC3L47aJrnlJkqzmQh9cTmW/JONCFBX7w/DC
JqU6p365B1ZWvLos0G0TdsUwOC/JCBWv6cW5TYatCtzXqpkR8pwQBE/YTh5q+SWW5Wfj9cXdLXhA
6frQ/u2A+7HaVOQ+DZ0FVxLv0gkFFbuhRWAZxdlaAQYSHfttjeyuJ7iCLQkGfQN/mpABqMgW/lVl
8IRVdfJtEMboIjO1BuepGXDgJOITI/q+DVkDTm15axF8bWpSjWfyFlFu22/8lNWSRHlzRf1zCp1D
NjHrLpL7zD1InQPoqvTtK/RX9CbZtwvQoqBWRMcGhehVitFeQexh+hzJ7q+TkCwBvn4LCIQWnYoH
Xpa4TdjTMuHuh3E4M7ZuWQYvOc4meXhJ/BaN+lrmzVucOwjtE+OtzNm0lg2GDZGB+5njmFdu+Glr
YmqUe/USiiYw5AkzAOnuUFTA8EqLH6OgsI5qciaZjRjUG+5Y7ButwLfF/sqa+FN1Nf8UyXMcUynU
+QfP5KdToMNUJUa1WnY/e8goe2Gxugohck2Zs88M81zDKjlwx69HLgDhEFTYkS04C404MbUermZw
yoxiJeUEZyz3mBjxY3VixivGw7OaBZVve2eGb++RluhR4kU2NjnDpi3E3tF4ryI/fXOq7iggPy4D
bZrMypjBFDF0tYxpO3R4gIDlb6qWj88s059sdvUqc2RIiYnWYOSb7Yv5b274l4zcajFxT1qs6xYO
09ZCs4ikuh4OXofjjPnl9+BP3x6C8brsfVQCHLVas6csDPcMM7azAHd6PatPpEq0ls0fmWCNkR3a
KHJHNlX+NKQ+ILfJOVMzCBzeXtAcLJi/woF/6MzZZYgE8Y5QCNaF5T1jn2T81zrsG/rx4I9uDCiy
+4Tvevcs+A/mTPduBd0ZvzstYHZwghNykmxbMWahmU7WODpYgidnRDy/Io9Cbk6SXduo8mpBIhjn
bzMvjA3TlGBnprjBx+Q7csbumPkAXQriNE1tHa3G98D1pBsHGVmHvAT2mP1sSzROkDFsFJfdnxCr
6m1m/1xY0a9ROOqDSgX6uFde3cTbk0r97lFz41WJYgbeVHaVzY+2rUHcjPXQfGIinlfAYrIbakr2
xcaM2ZHvDWdBhGqGibfGL7B8cGoj0CRjEUTRkDoNflaslaYjnqLMyy4l+w7DHt79xjpJdfSaofg0
bSR0hfHXAMxzGmaeuHyZLri2jfWamCATrAkH1RSCLm7JvvRYPLsKplwwAZ2tu2cyVRjaiPzS24Z/
ErlCG6aozHIQi4hm7ebVpaSdLAKv4N8W8Mu7Z0dVFoY2BYo0pvssneYHLVn7M5U1feukDHIzZxvL
Ir6IKUR2UjDyWlE1Dgco/84qANzg2+4lKOs71R1ZxM/GTCCyMEYsbh5TmM6Ey98Evl7JuDl2MY0n
esunstYPOfVsBkSz1vSem7Jz7hLgX8XO1pxbuu0A3RxGAqTUI7ICYTBhbyrj2a6erI6DV9RL+Gp1
m8f8MZtkCqcjMOz0qWjB77kCfnSMLRwxeXyLmkgeOzV/hsL8HiAE8eTTJNHHfHPcWHim9gZCn5Xd
fUejlSNIvmIsWy51pXdeBJOj60Zs/l0TgQSz210AiWHf8fyleZRfSjMnfIT6wB+6YOeMP2Id8vF1
Ecq4OT3ao15gpQjQMB7gxQ//hsn8V2eOc3dN1jlBOt2zgU4yybgUlqmVI9H5ewlnwBLnvXFb49Vr
PqeaiwET10fsRkzda6zx093SfrPthPiSbeSei8R4LrPu2E+w/XPTgmW7mHTCBiOLqL95IgqUeNha
66tjzDgjTCu7lgEVBYulaFXO/RtwQ1aOw9xf7JzELLhGYw9aiokpNICqfU+D/iGbSq79hqVc0cOM
czFsezL/KvMMf/1gvkO5YgQw420ZEi12qtUI2Op+MxN50jVID7MQjCpszw4prTjbZrrnrsMEYgTf
AUbBj9z8BEOsdjbzgINuymG3hGVi4lDw4kBbHpojrlTaHFLlMu+H3RSvHjNnIsC76cc4AkRBLpig
gZoL8TlWUELrOX6zVINLAVjvoUUvtEvILvm0Wn8rp6K4eUUEXmcCtN35hIXHhNfA6RlZWqI10QYz
WEBPZ2bwxTpkjDAX5rG2qPCCGgh9aA9blCwYC/2Qf0E8DM5I+kPrNQ1D7qMaJGAoTzpurMV40u5q
Is4bh38JTZ0EG139KV1nAFn9Gx/kIrVz4g1pHBUjUkr/prgNDT+xXq/Q6rG/05SF7JIO+KYiWJ8o
hxUiliKsDbY3w6MX5ifI3gU7jroCu9LvQsYkPRamvsveu6uOc6uZmp3TLjRkOSzLkLF9ynH6+fps
xmK4AzdhVAW1I+X3tdlRsno9OKW/MGpmAOgE3bF7W48RtCW3Iww3VeRqjsOPoE19RKLvwA4hmEze
q5qrN9EPLzL1gMV02EbkISrG4khKT/ZcKyN7TikLTyR+vES1Ms8oe65ZLNUTNCGOYGnc2H3J+lq0
fXVBaIP91kuOXmwwJUMHe0aPUH4scJMawquTdf7zhImPUrvZjLF99I3IesJvmO2TBa5UJO/kh4hL
wdSkxQGDVzuiACauc+aiWXdOTXUBj8SWi2DW1SE7gp7jvBg2I2hfRFxPfjnexpmum4tV1xOoouau
bJO60Gk+hl8Ai9WhnOWnG7jJvjQB3plD/qKFy88tMdEiTHhlFfrSYfE0L6BPS7LGnrcZCKNNs0io
/cWzXKQmPgotgKAnu7RMog1cBrYUhdr7Bh9Pd5Bh8Jo503ANWDGQSwsVKsQQ3Ob1yc8MC8cMd0Ia
QIPwWPtjBM5r1iNN7LxFqO641DgzMhu5D6WXqS9kWJGlk1ZsUz2MPsTq7nuLoy52l6YjyNqrRtvX
RfeepK1Vl8Tz3pya6xwI1FlacDqxBWB9QA3Pgxn332ltLQEG5Q7PIgF/Fid0ZXXj0xh8qzpikTnr
V1nxoET2SK4QTaWTiT+5pozNZtaTsSHf3fTvkNp/xrm91J50tlOe1Fs/Ksmxrhnq+Tj01zP0t2a0
vLsXeUcND6WYmdAGzTvzteLU2/27VxPqMLnuLVkcLXVS2LegmLf2GP7OPLFgXF3j2BDkBTMx+xoK
FIGN+7AsztFuDN/82QeE1GoW66a41P50FHJ06IwJ3Lba6tc8pLQOKKQOysORUmIOrLElo/qLkYGb
8TYZpi9lyY2l0P/X3teEl2fd5V8A7Q8T4is8yTNyy8qcNmqAuz2ADF55g2WvbTtxN5WRPqkiXgei
m9k23HwzvPMT3MkwfCaLrtkjej4ovKctPO4V9DtQ0zjqNwT/PBvRsrlyfU1RDbUsWKI32xFzHmZ5
XXl7zx/+GNmPBk5p6fn1rpX205xNAK2gCaH5YOdi35n9fiwmrdCjuezsrT8lBjBWyb/qPpd+H39M
cwupTtVQ9PKWRTVdPdGZZrRGW73rk/opnebfhM7w2ujxN9+QuzLtwdjH7YNkuUdwn+dofGPhtXOl
X19l7z65rBDB1Sx2IxpaNwwfWQFtq6TrXVZ7qzhtGPpkDWSi8Sqb9sa2ttngJH1YSXT1G0S0lj3V
a9sFkxajhIF/sxVJkB+HBISU72/Zc8ALHPiAELZqNq3BvlcMsAFTnliuzasqnPeFJFTPz3EeaA9e
MGw4zG6crlUO1V42/pYZ0Cr1pM90rB0PxoitWYvmpqr4g5Wf3CbJZ5URPR+W3i0P3XtjiYth2g8i
BCgynfzqRgvVXzALwkD3Gky/iiJC5gldf6/DfG3ldIASfNDGDmS5qS3et5LrCDX60Nv1R4ZW77xo
m6hdsd0NHYFzlQoxTWj4RjwR+9ZEdGg3WGRib7T2k4/7TMYYUzxvRPEdS8ziqtoxNMGHKBOQkLH+
6HzMKyWeRnzu4IEAA+W9PJFJckhBFiC0nZCg5NXZkn23GxKSwSzLeRqKgL0B+ydIi8SZImGFgEfz
BK8UcDvLlVDi50GXlGluFn/g1pyClVmXhNx7b8k4XWFc3hojONN4bRntIX58T/nKJbGGtWQiMcqd
4yDOicf7hBXfZLU5x8Yrjrvxktfi1Tx0GR6nGPqLzaqiy4LyOKTdOu3kI0iK6RU7xtaKsxR3UpkS
DxXvIr9QCKWrZlNHyJqlipjM9jgPypQv0NMQ9UFEbZcSWHj/dnlLLBcuTyVxjhaAkGiuAZziFSP+
hAwqf9dPisQ0iqQowLvomDmODFPm+7xzQWZkCFtrB0lTlwEH0UW3fGyms7XGBO00ZuxnaN9XonHU
LkziZCME8k8lt8zEm00Vltcw7mL2RcI6JpRdheXjqGvWRKMYOLirm+llIClp78cony8inM4Zn8na
9cedHzHBtsvxa9SsnV2HYUzng5FRfnVk9r3JbH9r20G9c/B/rW2rPHR5xnvWHgw/w6kBnHsb/Qyz
6ccQ5tnWTh2Y6z5KXNme8hhqnxzPUelfYw0k0PTicL+8tdimEQyrBamVpuGtL90vk9wSy02wyS5N
g24YZpNVWSmE1NpU8thus6wdniQ4fgA4x8RvvyYrI5spnPJt5mTtWZjRbUiZ7Pph/gcuTLpzzOk3
vhJH0arZqULGHNEjY7Mb7tI41IikQFLocJta+QF85lpVEPT7qlwnHnkFmWGPW4IQUR3pNZtJ72E6
LvlLk97EQ5Lyu2sCjH0LOrPb3xAz4nUPE4pvX29wKcMcs6lJmhdhL6MbkiVscAqAU/ZdzlJBTTHv
iaidTVXm6Tat+MpgAWeoeOaXNOyavWzehhklMWJhDJdxyqC3u5qdfgsK9y0FIbrTab9HULBRHkOj
XOmGNJIvfBYY7797LT8024dV4iDfGRPrkRep3LoYGVZBIr9jf7F5JE21HarmL2KiyViWt+Vkb3KX
kr2hG/Gq4q2buGTTq/C30O3Y1UWdSV7GfMwTuS1ZL1NplbP7laWT3hpcEqeUjdcW8xta8KgkACOm
veR9Cu28/CB4FyhH+rt0i1M7Rt7ZlmydAorAieuqYw66pSc+VpSL77q5dq1Wn24MBsbMTGSWR2ox
rD+kqKwnt7o2ZnZxmMkzYX4pg+puD6K7iL46wY9iax1V2TqIFr5KMOENIGLrUA08TpRd7crWdfXV
4itcVa3YupxeRyMJoMf+Tf3UOZu/SvrTjTkY7tGtEW7KguTGBAkChwBarkzg9opdgvEaDAAWSNmJ
GCQWn6+WGTI+kN7H4Az7pJDWs2UM1jPTuQWtxmDYZi3Mam9eh6zk9szX2+005khglPthgkBi+WGa
ES13jMzdGd2fhbVQf8V9Cp6SvhQ/uCf4vlOQh4kdAXuYB2YqvthGHmqqLKnGrQMNNTf1nvznfF1n
zGKtbqBbCjjI0J0B5kjt9159hqwMz7MJYxJH952nqNirPkGsH15yRP50C8uwlkVTVz8nCrqG3/YK
kw1i0KxNfoDAtIy+eGun4tYzJ96VY7gruWa2Meu8dSRxGuj0ykfQvKCMetbY1tZBHlOd5g8t/atq
yp+958MfCNp15goUK2Cat7KhJBaSdZRGEdvX0F47296ENYKrIvSyjdf+ggHLdlqDqDJPbue6HAwQ
7fVs3NUEmDiqA5bdMeTpyt65fTGuHZkna1EtnYHT5XuAABRYxQTRGyYdmrC8YctDKYT1NJyvc4Fc
03RyiA5Ww4Ntcu5p96C9Yj4WcUixKlyGywNnqkJwuO696ltx4S95cavcCBL8NYx3HVH+yDgXmW2H
5BGAAh4hnB6YGnRtQQx4Ux7+EQwzyTxDBj6FPaCECu1L0N/MjnfCJpwKE7LLag1GKsqr7yJWzT4T
8I7aQnEu8+O2W8ZNgkZ9PXsGds1YxgiIU+8poIDy5w64DXoqwD/ASnTMK6gD51qm9bHyAhfFP8HJ
iWtcu6b4E6ap2tFJT+bPNp7Zzs0TWtqHi7UbTnXbH40cz+tCqMXKLXGp8Bnb+Yw2y3cOOcIY4qtU
qqpN5SprA1qL8IzUfYp7hYiRORpXKg1ciSyPx26VTzyWBdZ0VkB0Yz2Vy8zeTE/poy5xUNld+Ca6
L2thFv7TA+e5BhOcdN6mS9iAxg7Fiq5dEJYeFuR60fyVSXIkTWrYmqn1Z9ZFto3sRaqckj+pmVM1
Gjo7MDf3WLS42XIWhAi4QUe2ZvuaByLf5QYu19bkefm3UMN3BIYqzE5mM20ywqC5Qfpkl0NyxaDb
466rmxPKKHzlDcO5KX53khfPsmY28uHDHogr+SfxLBtAqGEnDq5PItkEPhdvNmJLboIbfBB3F/jZ
SeL23TPvnk68YVdGzwxX+vq1g8p4UtjxDzifkU+MN09a3T4EkYW5H8DiqYUGP8dhdPz35YTSYybJ
/9xk6cvYmmjCdORsCg804H/U3/MiX08UNGDHAv1TEzBvCKhUpiICTal5hIDGTA8xwgyozHCH+xDW
eu9SBOgUZUfjV7Bzl1ez4FOVOk7W0goYiQcI0KJSuDvfaG5Q79Dxmsmv2q8O48jLIY3FFR/jMwt0
12yD4LfqFIEu+EClJQ9jmjCYXJhgGQ9iVxSPgXsYpuUiKq0W3a3hlV+VWYht6MeECijcMrNPDk4U
6p+LEoM1jfcK2cpHdYiac221kbP33OowxEWx7Wbj02ICwXqlvPcWwV7jwj7htb2iQweBGYtPWOnm
iX0RvzQjdkQwFXWMA9KJqGECMQMMcjIKLxdfsHhkZg3z12lZieX06ssvDWFBvHDTfvZzTcZF8gEj
9CWxzCfZE6WumWsP0XRKIbJMbsmuDs1JxH/aIni8tX78Nntftg8CWS6S4Txw9rYL7r523GNmib+R
oQKuWQx0WRCSXp+nfMw+VPC8bpxtg8SJMhMQhQ6zfot8EJ+ui2y7t8Z3W1j2vuGQCzxVHlPm7idC
QP0TJo6NKD1A4zZxZsykFi1trOV3LsQiYSyJxtI8EuRUT2vR11+0uD/8CbyuLrwrF2CycsxBn6qc
Lb9fpc6u6ZsH0ukR7JP3CGgHXDqSYuz3ReQTA0V+N30R/KK6a5A78fYRxmK9dFP1PseYXcfK+JAd
PsghCdEb51//lMMe1cd/tM6aIereSYM7jQPFk/7C2o05oJ+zfeUMNyMICFsmtHyInlBr46Sb+wZc
a3WLoplk9LAEx1WMzqks10RDqBOy053p8iYMXNGst4gtChhl1i7WptbOX/69VRZhE6tRxN22NmMS
N8Nnm797+++x/Kd6/vfL3FZs9sNbNGGD6I271+AzYSIOqrduip3wgcFbgdpRdPwYPQeyTJNFO71A
mwz4vFY4mPuxK6zTAIqHhc2FYxth8vLVthXqlWZ5UszQTM+OjuIFiAH3QI7L7aB/gnXoTkYT8Ve4
WF5q3ASEkoINHcPm5s60K8RbfZS2QYpcmhxsziSpikeOP2FnRXPHmRwbfH8q+hOUI/cckOiVRuCM
arTYKclQLRUGvtLl6U6dUxbxJZslJNI+jpyDIEDSlCx/RidnYBaF+2Z2UF7axTGgnmIwN63NEPwU
JPlNcEjYDyPVnX4zIOfed0tWjFzo/17AyOZIwKLNJtNgWE3Q/DpSyyEnspfBgvpvwL3IngbLxfun
J4RhSfRQGQvVQIHzEkCqEPtgf+x43ZwK7ZWX0aP+P3ao/y3c9v9LHzZt18d6YzOVs/C9/FcSahSM
A4351KJQT//MrhNuUheAfSkXuGDsOljReX6JkndOCE8EIxS2Zlp+BYzx9v/318If+u+kWNOxLR8m
h+3Rigj3vxK+81hpCQmvguCCfNojYm2Xg/M/M/C8irp5oSPZQLwH/oX6ilEQRCyrt8tNZ/nzEr4T
vVfVS8ardSHZr7wsSmhGzY86zrInyaRsgeykjo6ZPk0hAHKfHA4RGzeHcpI0WsbiSWKf+rzoNxgL
OjhmHiLKnk0n1sKWUNNUn3zgO9sxK/aJ5WSPvgcwEsxPdRgmf9ncf5vK9A+WqGN0uUiNuHIGXnj2
sWZRhuseCvebdndYAqI1mmDzbtQJp/uo3GOesTVwK2p7x6X+iXKuzchp/dWYWjseR+MnvCTXbo44
yPP12BhPYmJZWMRTgvjJTH6Q9UZ0Ul5ukY7gUImjY0qm6HFw+mNoQuZ0kvpDtGNxiWKjArdGY6PD
8gGezz8xhsBW0CrrqfR5zus24ZgkeGur7OXGnH37Zi77xXIKwSgZ0TtDlDxiZ07XDXUdIPvogXOU
HVsJJLf2Ps9DBG1V6h8BJ5DdTOOzFxylWwY//R7xg0UQmvmRu3PxMFz/4TT5fK0YRm/62hHAeWDD
cC51pGuOyyy6/SZ0OTqDWxrwSJRklIrcuDA5/M1VYZ0y8iDWRA5Gu9Eq/DNE9n3ijdPFKzkEK91P
V5SCxhpy/s0cm+p7irH4+vcFrUf4N+WuG0N+Yoz3FSB6XPJl35Nwyi4GW0pUbZAbSYe7xM7MRc9o
sSqEeBUGPqd8Tn9iOzl4de5vUbUBuVPO/KMA37pO6vyvXQuAtAUPE34UjX46a98Dr/+0cmtk9sko
bNTggx3ZFkdSBJ6B2ZjXVCqI6f/+Dzjb5tUGarXz68pchX6TQ4dBq8ZEkG2/OREdGUZQLjf//uS/
P5OUbLIG4Nz/+Y346b2NhON9CCVTCeRn2cnpa0p8vGywtgQlqZsMbHVc+xi7wfToprY9OBYyt6lb
/P3vTop+oGQRHfues64i8COJzl8qXTWwiqS5MbPU5K1kljpTSaECAYfHO1m+dOMZ7VDxbBZedKil
vWYlry9BMGJil4jH4l4epdW0O2G0fxojFtzsREoaYGvWuL3Klaha50G9iao6vOUNjz5UQnS/sXB2
URVih+IHe+vHEKw2aVxXsy0hKvSOh3lxnB/oz6sVaWTpMXQ6Ft4hrj1VirVVp/Utc/82kRrffJQ0
rtXDX8mY0qHMdM9Jau4AfdtPmd8TfpSj8PVkyixQe9/QvNqDL5RzCaPhhdTD+jopyR7TmsgGssdd
X4Ph9Ac4THPVQmr2OMjAGrPKZZBjoKnASjRvwwn6YE5dHJc2EHNzPNkVuXYEpp1Tm7BPZkw9PWIB
CxWi27qfxvHsBYhKWU63QGnqZO/J+ZsRb0uQZwrtRFeH/2HvzHobR7Jt/VcOzvNhg2ME+dAvoqjJ
km05LTvTL4Qz7eQ8BWf++vvR1Tiorga6cXFfbwNVqKpOWxJFRsTee61vubmbbJ2Itsy/X5yNf0lB
16UjbNt1WeqJ87b/slFkyjBDyJjVAUWBz9FX+bZRpicdVPTZGc2QAiX7xIOucMzkSAbcpEL/PmVb
z9GTszloDwDE86AsMZEwa/lNN/E/vEUT6+8/OWXxqDrCEzYuXhte9l/3MlcJmnxooA6TkVoBXCHD
H10GeGi9zDs9J8+qL4r0M2Qpt7OiWeEXnE4dS3sc0nFr6Ne8pPUe0z6EILUSW9UkLwKxWlKBuECX
ZNDoZl5Fz7DetBzoaXUSy/0fLjTW4b98Cle3XI9kaFuHqeOsYe+/3p+SMmr//t/G/9RkP+Gvx4aP
3K+52JHziAFvIyg+tg5+9ktL/Gk1nCPWQHpYzT6ZAKsJOn87Vp8RfXt9syE8b73pnXESqrmq0dDr
FnjC/v07tf8l2F13kXnormca0vL+5XpjQ9TCKlQo4VOBEIpQtm1b6+JguiORuA0OmXb8NUXq2nSu
+t6JX6D8u7MUcBS7EmOHGxZ3RLmU0HcGbV8V3mvZyLuinKezi4g7UBlbvaMajwO2CWovhEchyto5
DTYeMocB6KaGt7QfRlIwvaLYm9QUr6GYPoflQZvd6VrXERro3D5EiSdwyyL11zvaOxlpqnDh8fvM
hO7qTPK+Ls3/N+T/B0M+fTpb/9NdtFr+/8mQf3lPys8/W/j/8RP/cOML8TfOJo5Nl4C5GNsPj/g/
3PjS+Bu3m2u4BsYN4TmW8b9ufFvixnel6bL64UU0dW7Uf7jxbetvxHxJB1G/4XGzevL/xo1vrM9e
lc9RVR4//v7fEAKk9CydX+RxZqacX1egPz2bnUx1rZu05dDjttuwCqA/NiHA9Rvzl3FSb/2zdoy2
iK2cI/KfP12oxz9e5b8g73KsKbv1UecD/uXFXUNg/kF8zKdxjL+8OOaVqhE6ZAtrYhRB1767y8d7
gudEt9e5zQEGiU8C8/4fX3Y9tP/pM/eEhw+KOclBfafHFSPf0PZBn/sznpeWp3AH8vzfv+S6lfzz
Vf7nD/qXFZCsdxWiOF0OpKT0y9Wg6dvSHiF7ddulL//+tUgY+JeXcw3DtUnTMBHgGsbXtvKnD9jm
Wk2QEKJ8UCnhCfX7XtrWGoIDI6l0G7hUWRxYKN9hArDEUUymF68YM+T4DrMBMyOBkqSEVAtdMgo8
dKEzqPSxqSuUw4WzNbCN0QnU+90i9ddQDsYGe4S+Y05Gl9X+gLCzmfjiSYCRJbRScOjKKro9uoMN
rMQwiNPxIWR8BbqHeAqBcQFberrleF5umdjuBv63JWWKSFb9iI3pqSf10V8QjU4Tyme1wAOzRHEf
EohzConrKW31iqUEz3Yy3SycEwBa5beJodG3S58gHDLrhG7XogehRNy5wiANuJYHod6pVLnzLIAq
ZKJX5XzDsudztu5o4zinVgw0o4n/kyOOYsc5lXF/HM3ul1WBOAoXuMWl9ekUwL7q5o1W4W2ca+Ym
7UVzxtfZHKUvO67skqLeaZnoZli8+hEULr0UpNpkd+XiJ/Nuqv6ZCeoyoEd0+/FGx422cK3edPad
TUyuXJlou3nWcKtVONDQD0xbqzo02S9o9Z+Wxs+NFt+ESTaxMPlVZsRsx3UL3yiXa2VUSB44r6t+
DAMu20FrZmQ5J0FoSNB1C2x4hgdFTvR1YjDJrZLAtqu3FUKQJqC5+/kzW6ZbLBAcRiR4qOk2j0lM
/7TeDyWjj0wun5ZV3KL6oyza975tcvrbLjoP9EPEu/pzlhaBHOu3kDxivNo7s4TXbYnh5tTFpz5W
QdJ1+Xb9PYU13fTZeZirR9GAuspa6k1sHUlNh88FR+SK+ClyWK5qRfR5yYw046RpM21akrD0CVAd
tz019YZg7AzJMpLPYvXtuRT8oyAF1eQzHicXWX5R2Z8as8I9sW+Id/Rsk2mPoTka+FqS3+0KbCpa
+j6x1p0zy0BXa6HhMHP1HSDoBEyg/fAq0pC0WKIYzrJTkfGnYQd80q9Gjx1xz+Gx8D0Br9CoavT1
vJEGDbG/lIhKdAyqqZ6al5zkz0Y0mR83vGfZllfPUE82bkY/N4xzlXrE4mrwJy0dAVSuxUciDQLM
4VBQG+6fJuvGTZxDewMNmIS6QCFJGTLP/AADiq8v2kMBh2H33fXcR34XdV/HGg//hCaa2tdgfHl1
rJDxeAF+dZ2hWX3dvqXpoVshD8KgkiO2KL9Gc5oyPqMC6Wz3KSOmmrRJPl2oGWSNLVm7saiEKTGy
43rfTHP5nBXjPTKriBqTcrGhvsDURmsPhL4t0V9oHgqewSRne2KQVTr9Z66ts5aYSWNP8Nu43ElT
psdehwJSQw0ZMvVIlIyxb/v24tbdTSsVDqqey/d153EM2rLulqvsH9Idj2GeNAVW2zBIVBgxeuUx
4SzKDbOHKrjzBrggE1ZHJghminSGqb9ZE+xNKhvueZ7OLHLoi+qfhdF9M8f0PjMNf7F5Uo31b4B6
kKj1rPG2WmWo6GUk1xhFwRv6ebWVXn9FbYnd3JsR30Qo5LR49ocXECsm9gdy1ZBs1iBnGX2zfmKp
IAE17Ivjeju5lTZsZ5PFLFpHgnVyy60X1VA16m5NuVeIq1MRRyx4IOMMZnw1Q8Ik7CPUecTBD6JN
Zsn/+j7h+8/tGvuIRLh3+mzTIw1AosiH8hqQ1bwIfsnPrmWhGpj2b3OKdR/Zc2mGTy40yk3Kl2ov
5qfCTrGxPO+wWOIptoCT88ao7LAaMABO7OSKh3Lfq/KmmRmd22Qmzy9RXz8/YVhyZPXqmeOtGeab
8laybPigo5/19YT4iiidbmhudsQZfOuXJmBRpZU3ElFZ8T5Jr2KNUcWbSpxbUwZDVEtSTazPKoUo
6HA3spbBnraudJuuhl5cC6/57S0SR4O5icz1OaYc2VDUAYvWMuoNoi104OK+0xQAcOW8R38B26K9
9DqXAqcZEi3YyjGXdVoX90ljDZJYUSTd1o1Dw2YTjYIZP/uPr+bponKNXdNDRWIq8xOAOWtnmjzn
3QN8mmbpXubsQK1NT4Zif3Uk4BnR5mPrKbjU821u2GIQw8MJ5GkqyOH1GbZ/fUBDwy6IYeP0dcM7
dfdGnCh57QBUvYWxCnfebLCPJpWzl233gx0ZtZcZByrlC/dCZBZ6W1yl3V7Y2t9iK/qustjYJBIr
x1dTlG28l4iovATC4xTTPzatoFf5z8UQtZ+uqxoSTUaoRoaOWdEOyKHBb3CJBJAz/Gocs6s7qvnA
TIGJLBAHf5TtNZ1LyH30W5lei70RO8QWlzxCsZp9YyyuquShwNj7SI/4vg/bS4P6b7PG0+Xrzhd3
+QVI+tXWqp4Qqfgbe/QdXyGN3oHedYa20R1v9SSLHS3ZZZOldF66yfvdRSVmUXYAIinqrVFi63H5
CF2cEMtHDxTDgONrPLEnlxAtgs8QdsjYT0WiB6yy2r6uC3PrJrQTEwJS5/ZOjc+wgwLUPA+dSTJs
LtBhu5P7XWFfZ+3wrE1MoGAjh2DVIqJUUojNozYPdIdfxab60TpLUBf2I1kKGEy76ZzxV9WRqTaH
3aE2B/N1JA3KdYo9pgHMtJgsxrSjoyLIuWiw4kCVRxq64qB6LaMABPiCRkFIbuWmGnmpCZW1QYAe
6osyrlswuUt/xB8VVGPkYbmYrkQxkHvek4MWIifIoDL7mOwYCqEcYQDFh4pLl8uZM3FIvWwVDQOb
ZlAOAz7/qVVZz468sFcwFN3EvYYuMKaCZURDImthoTbHLk/UYb8Zxu6YNqXle7DdIW5fexH+tOcc
t1+nvWkd5pVYm7ka8wABicZcg7ehGF10O+i2B/eoPCC6zPoBLNbEL2vTTqYc4PgoNe1emox6v7gH
zVZnc2kerFGUd+2SvUQai88wmcThLSnSLuQqg35wgQ7tMKXhxwFnA5OCtkSL3agxCpwH4FYOgzv+
WiQKcRpYgDUdIxgcjIPd8Ox2vY2nag3qYtDcxbq74a/TbLGnK3uElNh+sNqNd2KYzpFF66ybSBt1
x574nr6CURu+Vw0b0B9vAh8fagnnYM8PpracvSl5Aw8CUwbir09K1sjzwSQlrkhXtxLPJOk22qWa
/qpFIYEBXX1AgKcflpqgWw+5HlDXGKNURzoaRegmi+3n2UqerFgydumG6KRMu9yqDtuR5YUlZliO
P2Roqf00ufc2ZM+SyYFi700baIhJimzLkcepkj9D13a2uYaLqkZYvEwfg+ShCmOjxnmaH1mAORR0
IUIHgBObOKr1Q2dWTxgQOCU17a+WRxNs4wfxMziAh/iXDY4BpIKcN2muMyZhfO1x4t2mcxcGIPIz
Z/pY9MEIJlxqHLTgR5hLxtPCkosScfWk8ea/7igWikTSMHSd8JLA56VptAulwnPP6hHNZ2Osxcbs
GTK6SEEOXAnCdkVhbGKDQVkaEZk+aeFj7nxEOV92K6o0IEnw4mRLHtg9d1qLEnxCG8YcN2yYDyc/
sw5761QkVCApSUCegPaKVxF6IvIYQCkhytIOKEEjFH6Vlp3egOyvmfotYWS2GraCnOoLIU4j99no
vBcFLXCwu4urhscimVkGsAKvs7uQLXyHUJLT1QisQLERj1MGk4vRs2FCyWTezFm4AFNhwQ+lW8SO
TiAbt3G6RYtaUvpAjNABjkH+9TsITFuFTxqy+j0TJkAZMcDW5AtVHGdPtU7W+crOpYUb7yH1AQIi
rWdjtg2h9CnrUUd7O85YFYshZf5une0Ecn8J3KNBbSFNICY5JJzJtu9F5Xz0FKywuhmdKMfswO6z
6dvyo4jM3yXuNTQTHG3rKsXzbvK9Crv19tg5j2S/YBzTIcLCHn2F2fcka6CyRiXXbLD4GLmKu8AM
u6uCmoBuagximUJ67n87ismYU7cUtnN6s/QcY6M54mhesnsHsK1J195PXKvaGebQ3LUcLYiv0PSm
o9jM0oAzJfLbGvtU2vYUGxa3tOiZLenZTsxJu49kuLPURFxA637vMsPZKlv7ltTyyawBq2Va0e5z
a02hQadMigSnZmw+5LdwiJ1rJCPpwRuc5GI54bcQN6zjPLUQoogPwG9KQG6aMuLVKwcO7sDPpssK
MHO2DjEH0CWWn3LpYuyKYjd6hFBExB5ugfKz2gx7y34lW6YjFM77Jqy5O3Kywgk54V3iqhEU50mW
8NE5cxBGaTbxXDPHwD3BYCyhZRD34+zT3UTEY7loZnXzmVnng4aL0Vb5vJXIcvo8uk9HbzyWoFLD
XIz7op5+uo7jsSjynBm02IOR8f5mcgFec3W53bsxqNIUsyMKjmM3EnDu2gr2o5io4truPHXr45Yi
1xYoVpdiQD+7QsapNrk9PWI56cLuRulo9ErXOy23STR19L3VmAGvvRtjKka1uv9GVksIqCRJJdhY
+mk4Lhpn/bhBcc9XFVfRlg7EoXR1QmMlvYeWfkOZYQEBAKYhrOlKfTmgBLqrxvrSoXfaeGLem0DA
ZVJnKJ4WxdRnV0+TTjPX+lFiclbGkJ0GoL9Si99GEIOATPXlZHOqQcHQvFfrzKGdGPMZNsjJ8Nyb
cGvcaa8NjaRHUlxxZn5m83wEhggOU+EUjbFSsv5z/9IvPIi2/KGjNgCBbKDCrK+YeN9rInmZ0FN8
FTq+z9lGcYwQVXDM2bTCe+rgpmwfjEoQAaDUh87Ud1PWawpdaQDcTJrdAndlW/WT51fVE4Zsm+Sn
ilY4eRypFeGSLe3Rn20y7XiZb3C+ADkvzOHCYACwhYqGkUIo3TtV6vvBeQFrU+4X4cS70CjuTZcW
WEKGWBwyOCnKxAlWgy1mih0u2c+irZ9wUXyTZfjyhRHHuUPJHpeCvE8WValhRnM06Fy2OiZO9Ypk
zEQgK6pd6MLyomnZ4HDdMDVm0uYud/VigYTgHXB1z5Oyrm1iXyyIC8jIqnSP/WXX59Z0tG3eTS7c
g+3Y8D9IRYFsfNFCOikpXxunWuuxJnV5R/rRSrBGKT9r9t6mQkHCUOxgX9z0kv7JRGxLuMY04dq0
AaQUj/D3WJnpJgVzTXnXDaW37TnYM/5gEcQShrZyeOwsJvKtWAHcunhhVtrtjJLhruqVL20QTdBZ
j8mjppPcNqPkxXvU/xaxaLbp/gt4D8EqhT0UcUaSsORzEFdgGNM9xRHE8MYITzkxJwwLt3mRIXGs
KunTfYZdmXi7tb4jjkQFc/Nq0sHwBczguGR5S1N3H+oz3P2YT9DU973kcYznPD6DFUELY0Od0s2n
fGy/r+yT7Sry9odivs+k8lhQ+hWbLvazzJZdTFxgb2B9Gdt23s7YZr5A1Vlpt8DvMyjP03CZuonU
1yRGIElL8DAX87ibjWo6aJbySVgiTz6vrdc+leee1LsdSeDl3kasd1dlE4lkMAUsHaPd4KRPRHAX
x8p0rlZjWXclhyDmfbBVdXnSIWeSp9XyzDFNhQZvoFih82tFUeE3GsmIlk7MxrxYP+NWPY9t/WBK
ImCtkBACb57JuBuZ8DJV5HH2LgSBqGM/5sfBNBnpVs7dtECliJpxXxfsrgVoCjUgo3PJoiR38Y+9
WvQesgfKtDSmavI8NmynjTnqhtKjnabH23FpXqul2Be9zVkzZmWfFkp4Yw0+YHrFSU6Gj+BEtsXY
Wv5XEkWNx1itUV64Cx4YsL6GKWoFwdDLz2dEcB5E70pa6tiMX+tiehvWNw8bNjwJ4A2tqiLM1qAt
BrPIA2XTam2c17BarMCcQl8J9VEX2o884z5rs4l47IxdIXe8YFwvoOkAQmk5VoDE3tW4M6Nstrej
h5S7lKnyB9ZeIw6dXVt6L67TalgcuKb4YtsAnc6ucNUW5f8pn9Ud9L1rrNE1bD12zHGqOLFk25RO
G1em3KHp5vHJwMPMGWjwNWHI1jXhx+m8qheRB8aA+bveSva6jcfZKBow3Nw5uQbbfG5/CVSDAG3N
F/IMLwk6kzZKcMepiNLoh4CdekbGl8/TflLqiDlXP3UjzUfSaXlWjPz3F4I+i9N+B5GwJYGoI3/J
4J7n5p7u6Ph+OH1DUzDnnSnIOrmlPQyp2okJxmJprCk+ZvZo19rPEso45vOtqdcIkUgVHQmSObAV
GafoTWi/zQXku8xZgCMioIivir29k0bFxhoYKkjyU4G55QR/XAxkzEC0MGcn/Bm6vdfEKs+aTQHh
LQZ8TC/7KCfW99lr0n15q5YpIHMl9AcHoU4jm8r/SjZAg7iZemfCYQIYopXF2fFi2nMO95+rCYKF
V4i9WWJ+XiNPEmt0/E6PcWqFeBCkwiCpBJ0gMJosQNFIlxal75qZoHfuc+vO6EoaLq+Z/RpHVLze
XFyT+X1pPWwVKQYzDW90DNV/3UUTDXM16jcYEIuxKXpUHqZcm4ALvfFqbB5G0yU9dxQ4b8fqNna2
tokU44DQYJcwgA54uSl2yhAPo0YDutOP8D39YiietQ+MawAyOgnOcJGosTGA4Rbvagt6r2bvnCHe
NXWN6qh5b5zjrDK8kw0leeuEP0WIpZL8Kw5XO89WweI5mDQShCaRcF+tyboToCUGOS+bsmPYLmhj
N+2uaHneRz6FW6n3DJYNHUGWU3qj/aYNKjV8eCYt5cTI7wWQQYh1HNzTdg6qp0mcLTETnmPCZu2c
giOiZM/ryFOuRXuO6hBqcG88azUQZrdF+70WGbFmbHUnvkZlfHRUZdAZiFELZ9ZriMfNbpp315wZ
2vTalRPqe02iz9zPr2nknpkTXFd5hglhsMaGg9wPo0821xhUq4Ng3gzkuHqnMfiaTNbzotnPY5aT
hz1eNGaOm8zy4JQgTtlyx78TY/zN1softuI/ZJq6AzEDLtFBUKh5dSC0+imv49xv2SyzxSE7EAol
fazv3ZpMUSfeueBewHdc/bI0vOodjhFfrTEF80thGG/NDI2gQ2/FVJMqcc2gkBUreV8sKKTJRgAw
hTWNdQEmPZGc0s+pr+BUs4s0KZkqWJ8J2okva6yCQVmbMx/aFsSp+I79VAnb+waAnHBlikDyb8Cv
NsS1tm62VzVnbocxi0iV8IfOJGr9OPNI+l4YDntdX4VvbiEJ0krHazU0B+LC38yUCI/EemjpL6FZ
dm0fgOYjhaSkf05iUEGvyRSXrCVWcG7l6+KI77oYcJwVHJ3iePWWlIj5iUSwY2VthpTKHbMKh05g
LF/BCbEgW+KryMsjugg2zp9OT3exlvxU2Tzdtw7LfkLWPUY5bE9r6M4yk7TRSVlDmam+GYPlEtRE
R28m/Blr41wfTdSL2Fs77zoWqME+x8H7CbLmUTN5zKHh/JgGVosO+frgPmtq4vUQrpI/O6/xHnh+
OBgtdKZz1yc/nGliOtNTXgvbzjo4IYQJHPL3uQXmUxZX/JB8hSkL5BRXeKdJ2/F6jiXSwMBuRE+q
6WmgDkC05vr0dWBpGlpEAALyO8JI2zJVW62Rj1NaVmeyIuqr0I94wl+KEe92q3RxcqbkNe2biPid
vN1ls7XTKiTFFbO6ja7EzWlG7BT2I22BBLSPCME5wKVnxNQ0tQnCJXsiKKG5F25/rLDY7pc2Sve2
sU9dgj2zynqO5+kDoAyzIZr+dxz21J0DYFqbCg8ZLiOYkGq+h2+3c9qKTTfii0ChxErFNXNlhVlu
UM/KuRVaEh2Jh4gO2muDRYa0x+OC5JG4OZ1+COfUr70w0vgFqfmEAoDdYBL3kcOW7fbZPSwEvmya
qkHuXBrLJZ/XKQmBr+XzVx6RmuKYL9HbJWHLbBSLrgvh9Y9sKxQL5QbP9bVDroKhIfn5detq0GdI
WckdfZM16wk0pu03ar9zg8BM2wIOWriPOvlz2yIb7pMlIomVXBSJBXsj6uFtjYVxB+Jtvp5z6pXf
luJ7J79GJQQE5E39u4f7gsAGD0QbI/qrKwxIMzlb690w5N6zt77Haj1uNdmy7VxaF01FacGi5eOa
xwBTVszEZhqhqxuyZtyLcOMwJcSReDW7WZySiJdaUE4NV/iJ4ZgnM/XevZExKRkgAYLI+ZACOcZN
DDdFN4CQVFYK/8um35EPECDtbxaNxZOsFhp0qwuSz5jkqKvpDse+7gYgJz1uDXycNCsp2bXfKcrI
kzEn+NhKbBtS8gxaBbJMMEDCpN4wF8ItO2xS3hoCQu1lbYSuYfHWf+OWNwIv9uRpkCejEx9LG3sn
q4101KQ20mLZTfdf/9S3mH+4UQ0G+lOy88Ik3/YuKWg5R4EEvA2s8WE82BYs8ZHTsV+TdrMFgXtD
4AnROgPsfDU1ntm0KxwoWRBOymmuTrPLah0Zr2YS3jGvzE/GoPEkx7QpyJA0HmodTk41DkjsSCuK
04iqh/3xoLTp0XF1YEZekTx0ev6Z2+wyk1DgDDk+itDMvzephTfa21u5/aPK4um6ODOlJDApOjO7
aMG3qEvGpKbL1MaA0NmHb86gScb9luvXxRuQ7p5WNn6vVF5KIBJL72000aUYsQi4bBYQBVHSvILm
phtFMaWd9IRwtNhIv8+8c55JYpkcRW1XR96W6GnQXG51rhw6C2aD16pvVtViJX6NDOAdwD4+UoMK
Jy95BGOa/5AVsIt1QyMWyaqVzoaHfj/G/BowBis3RjL/7rvhLu2AQaCLeByoI1Zrxo+ybPa0/j/C
OrnAXzHg+OI1MGNsqQWeF5JzFqrDKHyFXKi9yQFgeLelAoKEhk4fDCJ+ATFt0fSuEORT3UlMlhat
FjsFnDMzWt3aaQKDXjpvZmIuJz2rFt4U5X5J69xImnNdggSai6E9NnV2X9SNuUKTew4keIhwA+yN
cHjXxrJ8nnpasV6W7+lr3UqsnBhcoeFyYl2zdKErecw/EwuvSAvEk8bYPer0NW8swhQZ0RxyvWk4
25BVgn4MSrLDbiblWT2QgqOF8bNhq3DLxgfSpZztY8hfKxOS6fgpFHpEby31MDm5FxLLu7u6MN7z
jpCiKc/JS+Bu3ObcvDtikJagkoPaFxrDT7vMzlY2/zYZiGx7vIon6ANQQzOAJTHDTs+caA4x5d/F
024IMU6bjXdsEenuhdNxOkIJPaUaN9+y4F8XFYaZaGC8qxEAPeI/4KZZtRMGcVGSRulcjt+wroJt
cNhCOdiQccSsz5VL8yTtIO4bAo8q73E0aXSKZaIId8Wh1Kxs16XDQ2aPBuDPwvXpuAblEtJMoR6K
GuzsRi4fahkZlB0elN6vv1Xs4ifLKCFWojT43380dW4wcPKdTn/YFrumbO//+FHmh/xfX3+26dRi
ff/6DYkOJ8fc5IgVqCyS8tTZA2FRfI/04/m1aYH3zkrDG/g5KHvl5bnEC/6Qj5DjgJijW4/go4aD
6aFAWYmkPAG+VRvzZopr72B4u0zD+z6l0YMXK+39SaAxJsPaC+9nnDqb0vxZdvIzu86Rhp0eM8Ou
nsOHGiF2BpP6kc+QnPSaDJLUCaSb9JtaH7wH3axrkrWjYI7M5FomTI/zPs4QwHwShLPQIbMlwja4
RBmv981gQydU41sIaCrLvTNBqOB0u2qX1vUPPCxEB5jjj7QwwI2Gw0UncnsPvbFAHYCXMfesSwTb
dzfnfIeA+29TPfYQfmidWn2S3RXFtPdwB2+Lmrwos3CGSwNsA0XLdKiRVB9MjkxFWu4Sz7pTSZhx
ss6eCphOO1iTt8lEmLH6JRd0X6zNAIqMon/tqvAssvrbnOEQwkT3KBREvFGMaE5adUdPqkRvRk5l
lw8OXiYom7GR2UcL3Z/vEMrMv1YsCJ2fyeo3rUUO6U7+CuVpWyRyBx2j5us9QTOkU9psKlLM9WJ9
0m3keZ41JU8lwK9hlHIT0zkMjKj1Tkzxj43OdHk0qx2hc5Q+Y7RNC8KvI6RVrpjZhYkmw/Y9ujsJ
Uuu+XzhBRW13b6G+3i9AwNc2GgHhjNXoPjj9DZUOXo1l3sWJWR9pABKRrMOMz/2OivRUafPnXLrZ
K4IKEJLGaYij6Vi2aD+SmGlzgwQXkhm9vHIgYFl4Zr/LYGdgSag3wCGau76NGX1BFA1ECPKn13j+
8eh+LLEld3XsPtX1SGeiZorbzIym01WGBPkcz9fk7PJCAZAyBXLcdvxtpiMkQdyyEKp9uVS/U8t5
ccb5Vw9iivLQPjvSuWP2RhCLTjPSsJq1s/SKLA+bTF8+cxM79yTWhJygc/LN48X+Jh5dLcHzCaIo
NSMalrqRYuBdMAtVIVQHY5THkrAFDeBpkDPdOin0qDwqg7yEnk3+hsxpmlGQH1SHo4RA8AR2read
hiH0jo3VxqfR4WNw+0N/8oRFXgkMsDL0TCI0AK1MmWldQFO7u8wanPsqZMKexpiU7fAePZQZKDPV
H6URlkHZWOVhYdqDwoUwu25NJzDoQ24RfA9PdGDBNWmO9mShAYcTTjxnVEzfOpvRutK65LmxNaLc
VKM/914zk5MsixuSHdIvZMUBOBYMORmUH42QgsrmCfNFGaqXkTIGjPDqSIF/6jtQ21+ikLPppPfl
S9cwRKonkb8YrpvRKWAurKs692lfpi/t+ktN2GIAqIhmNowsegmxl/sdh9TbVCIiyFPPvbEw0ZBv
a3lDXlX5Bg7DR9LTMdZXJh1u5FGuQpH49a9pvJj3hFHowZR873OBY3Rkth56wJ/aRnuMU8c5JgLk
UhjZwz1oWeBL0MPPfcwcc/3vXTN2AWi5gTmVdC6t0d2pVB6MXrgvXebeuhFdZLn8zKcx2fbZOl4g
PzQgMuhHunSk2saK8XGEPVtMtsFVSqddNSYqaHtAfO7AF6FNFRQoMuuZV867RCnSxLEVgvNjNqp0
Y76YnEtojGRWkHXFuzYvZ103qsdUpON+qe9HTNN7LJPyceEda6k4l1F68tImfyqw4awT4ILeq8d6
NpToonj/YUb+X7aaLIyWiaBdo5Sw8aGtIscONIeiAa4FKokFugA5XBx7YHoCuxhccUf2o+qfyAm7
61S17Jt2ZFrjZI94BA69GtPTtGq+woVFfhiYJ09Wfg4reIAdsTyNFKQhJpzsOE6xCXRvpV4tB4Zs
bUAs0ocbpjTcyJVeV+0oJ5ZeFL3a9sCc8ZU5zEbXupYpiT8iB2VxZxEph/bcKLYGKIpM/cR+iRBi
IQSrEQiYdHlii5zEJBMbcsQ5sOeDzl3lLmfLEeKSctikaPJ2LoCaO8MebfitoXzAawbIbrhrFaYB
O3SrHd5R88iCMB24/YgvKh60YWoQsRJAPJDgNckZS+CMZdSWC6e0PHYOvRDU9FO5BVpCxsoyUDmk
DBbt9NZiU3qM5sncEI/wxrK97K2qmU+UQmaUvMDzW54IsFljFNC2lMACLi3ZI75FyHrv6d4JSZxf
VrAcwzhnKYlARvSN3M4TPQE+JEiSuFse5WJg18beBc7wvnWhf4+9fc5h0gclCJCTPcCv7RPMeysh
Y4i0tS4zMUAVCFUt61VL6885V7cYITN31vwg6tVA5xjWmpZYbOMWmGbLqnUAJkPTsqJXS3LGWQ/b
1ekGq2XyxgeEFpNkOfZ0UZzY+8NgFnHpE3r6Wk3MR2bdwxbTl5gVJ3vEb0fpYcqHzu6rbYuNc9PX
ZnHS4kFn1e/PE/IykkOHEU5/1Zw5md1HSzjseu43RuuZb+lx9UxZZ6A2Ivhg8qYTBBbsnWpo97WN
W3buIE6jiTg5UlPBOKPEq6Ifmg4nyKVlvCeq7XGeQP9byrAP7KHfcX7/ILrdXZs/UBIV2Ejiw4Fn
pLuycfN9SPhs4IVraLKITr1bsHnW6tpaVMDDynQqejhuWonpdJkmZrGhfuZkM3MzDmfcjrtxytXd
1IqHr8KRK7lRhYAB1iwHmRekdDsoCAZnjyZVXDWhiB7vnTzo+Ty73JQXRyLHzUtASJlOHd3oJspw
LboH9Fifif0BnG3NRVAIm7YOLm9OO7RcxwLd+JCmL1YU5qdsKY/i/1D2HsuNa1uX7qvcqD6i4M2N
itsAHWglipRIqYOQhfceT18fdDs7mYpU/I2TkSdzKwkCC8vMOcY3RFnfWnq9G0KtdtQwvNcyPPop
Bs2ZUqjN2gg6zkK1F0tbL2uk7djSH8ynxf/7z75/aae/dWGdcy4rB4rVyZR8BobBKXU4h5ohgsbK
oWcSerpU3SJZK/0gboPpL75/J6e0+VMLwGjR1+7c3JuEah7bekIujBON19Y3AX4emtfHFpSYrZwx
c6+hztynV/Olfbd2Eu1Cn/DvJahuCrvEzD1xXFCPBQNBXXRHsmfdVwVuf3eEL2ShJSSjhrLKAOlw
6Vu29Oy1y3wVOqIDIWWhv/MHd9lJ50eR0UucN/ACPsnEJhzGZwOSTjRDZAfyDbQ25etHYxcsx70g
LgXnCRN8hpGQDf4drGDrTItQfDPW8iGEYneK3nRjqWaA121xBW48mqcf+ZmQH6vYG/ld68/1o/ek
Jk5VAAfcMyHAGFRYR2hlplupWgzAQeR5Q/Q0UcZ7lNGQYihbM8yIZwowZ5bxMty5MAuZXh6KN7yf
DakBe9M4C8I7Xx1x3lJ5jGpAEwtqTN1HsUZYUtOKfIVt1h9UZFpg/DcQIKNzcmLXrabrQVqIyBWZ
O454SJp1+hQ+CS9ICSglYXtYZKtGWyhPKtgEcFS20s9G/7PeK4/wGhiqDuRE1XA8mol2uy3AEi8B
gYUv7WvS2srRn5v3fLlhpr73q+6S95v26p+bJwkCwQyp7V6gJg1O7sSqhoRoxYlTWiAXaQ+4NfNZ
GaPCsNNHMZujJhHOoQAz2+7bBag4tz6Md1U3D8Hz0s+h4UO50o61GXxUQohOnYP9JVvS7BHCBd2t
Lfxgns2wSXfJk3SnndOJoHNsZAc0rrtXYQrbLRw4+hAn8Wic5QEq5ioU1qC52F5emw3egJHacDgT
dsnW3FM45iB5DtdxP40AjxPH4HgXGnakaHyW++JZOPabGIX+KlmPC3X7iHByAWyeL3OBHIGghmry
e8WW9xUs0kE8SB+Q4hAizwtsDncla9wLdogLE3CirLN8gb8evhJKjJpF9WCtfcTX1QwiZGKLyjp8
NMVZw0m23xgUmXlV5825WKYHzuFoCYaZIG78p3jSVUOzBNtIh2de7WQ73Hin/lFYhQdYYGsIdum9
Fqx10NLe/CId5Xt3zd6U8MD0Utc2ls4taR0djJb5VFtdeirrjl09V/PsWm5dyoAXjIdz4SGwoVTw
E7UDCx01iX/oX+NNuTfu89VrDzhyp6zyBarcYk4I+SV6wRByMo5oXLKramfUomH0R8uA5AFzVn+F
X0D9EE/A/kGEeBCV+9qRthR9uhemMuWNPt8kqEcBvqL6HSPLOyjcGJSaTnqy3rRoRuDyozCjZZKv
1HO9NTvkDo70Vr2I0YJGq7UQ9sVanEAqtjXrZ+a1WJsnIEzdu25n83LV3CWnydGDFHcEjhqdYmiI
Z2pFIXSAC+Ug8awu5ffqGr66tKkWxko7jkCNLiQImSfOieMXyPk6dpKdeFKO1tEP15TBXHg0c+HA
HeKwHm4i067eBHWOJ35BZANtIn3jb7I7/dotjRd3V269VerkX9XSd2fhG8y+AcpysiUUgI0n6i/V
brCFZw59um1jPMTHmFoXaUJ2/Ejd/iqCC7/Dv06QY4TTxiH+HDEy0rruy8N2jl63YUm0jQ90nMOA
AebQIa1RZvBKyzOehYK1hkEjIwezYcAjfdTYeybg0NbceTt/8l8FA6/RrHrnxNovwPqiTqQZG9v+
onKkex/1MVEcc33b7IKSh81gSiXgWjNl0j7Y5l1+JPndzOZg89JgK3QrA5hoBb5upi+qjfuo5jMV
6mz5gCCyH++Fk0zf8SF8RM8tUAq244TckoW0HwhfsEF4UBWfMeu+ewdzn4dzGHeLeiec+ntrhy2U
Jio7hr2187S9+9mZs3AnEBVk48NQzqyI2JLTq3Y27o1n78SS8GyslQ9hVzm8fxhOEVPS8uKF9p3y
CUQgEDOUojPxzlpgZpj5z/qXt0Um7tF8teVniUJ/Z9ORaOmROtLBIt5sRSPX2lQeOoUZAmBRIWJ3
YZ5K8k++RG8hbMIXkUf6AAj+rmhew11ycRna7MHRK3c2IVoBIT+zbM7/yWrIapP42SmYD8Vupa6r
Yk6KzLAMv6z6SRhtbMMdSyZJNVzLZBuZe9qcN4sEKKC9z8m6yh1aSmgqDMb5WtjTgkVlPcwVxDI0
QJzx6KcrUbbThTevuxloLqTZR2Ww5WX9ZO0lcZVvMUFqhl2s+p2+snhNpDvhGi3gqdJWvQ8+vX2Y
zc0PESIQc+r9INloF7DBJyt0wmyC1PfUIWUGTTJfsXhsa8I5Z3I667fIfP1FdkifrSt7dGlXkBZs
zGgDCq/U+ZHjktFxiDpbvo+Id3LhJIp2/WYRFYe7R9yXLtPCXDjqJ6896v1m3MbzalXNPAxAq2Lv
2e1bepHPwzWhafRG6cffmNv0kKiL6tl/yodF9c4rB0683ipvwgN3dyltXNKc6FvDsGJ3UMyCah6c
I9+xrGPY2Y20lmmj1ZQ1eUq807ZyEYMNAQf9Wot2QPQcCZT3orrWTo1y14TNZOsf4Auifk4orriF
X2Xs269adFxqXzK1oFX6VCEYnLWPwvPInW4XAIiTOxOIB/2mRUpw55YUYNcBWodsYOc76ptqHZs7
hIlZP8yGZfXurhVhZpEG8hBqUF2X1aOAAyMhfgoDjZ1w87YYFAeIsrSfne5Oa3a6v8KNIe+Mr4yx
DSNDs/HDS7Z2bFjuBSDQc4TE2lN57JDJv6VoLjGa2/29sPSQ1KCsNVAm22q24MVMV+ReOkntlOMd
I6y6T/I1YTC+OKNhhfyh2cb13MSKlG7kB/57QwBCM6P6NDz07daIlpO2MrKZq+gj6f5SScGObDiz
B/qRnUKYPerqHmBCZZ45SArNng1b/lk+1NapDh2XbegLYarSkQkK+ZMcPFIUTB+qu+AuxVO56YqF
d2ou4HcjGi8acxTGobmxNtm45O+iMfNZ9J+0u17Bp7LkVIwyAPR3diiiDcU5tnOokIKD92q+yHsm
ifgzPLYvpNXBslwoL9muWPubZls/qw85uEI6wmhKT0rmg60BxDEDSA7hJ18UhmO91MCGURQlW8Ie
hvQuNeZYAH24oHfeeMo+8pfcx7lhc/QLTLbmn562wO6RwlRYJeon3rLhincRG1YMXQ4FqIaFEbi7
XS+Nu1K2ga0thXMKKnhbneh2uheiemEGfmU7/ZRdAcG7jnn22H5t0ic8qDMFuiPevH2uzXMeFtYR
fVbwsvKUGGzHAuIWCpRZ/Mg+rk5fPd/OKI3ue+p6F64TcyjmAZavTYSum9CaBzpubn7R2qNwn5xw
ygDbZDtO9zpEKvqG2HP8ZGErMEZsPbYStuluxQu6lVPFqWMjKLZGr/1gOhWCaeqK40w7ant09OHT
sHTZo74x8IVNG2/Yt2L4gUYwS1+CYl5+NrsKDv0CwwjK5wFB/hOJ4cLGddi3zJNjtFXKOdjWDbyV
dbA3dzleMFI3/Zmx9+/YOXgvvDMxqVibHAuMSjSknZ8IMM7D5eS3jVCwL0rrDKUfNZ2kbbSDkdj9
lro6dQrVcXHw5Ut43HQ88xPtX6j9TFjsqMI5xpJ0G5mr+MmVyB35eBZe8v5FzI5guYsrVWdPWJOY
weqzQqKAkJrtWV+ee7VYmQ8NgQGQuI51Stttxp2zPngYrKoR23gONGvZFvbJuX8kIK19sYx5uVF9
myr7x6DZ2hlDC91JSZ2P9yUtvyXZGQ6P0X1wkRR1rHdbn42fvKQQbMoOgDcmFpTjS3WTHL0VIluT
+XMTr+Nd9tqatreNz96BUAsivIsLHOHwk0LAg/pGf4aDKBtWcKxMfjsUy54dIRbfBPfpA5ct3Ysv
4lE5U8zgY3FHcUZ4xuvTokhGzr7N5jxcYRu/ULvjoBB/Vu4WAcnUZT97H8zGibBBUVUfzAuG3bfw
q3SAJZtrKLrv7s7ErOly5mOPbGd76wEvI3W9fNeRKj7T5tXC/0iIXWGNah3SYHmPyk0IntJmvDRX
SgWs182V0gcwNggtHBrm3p36IDwnS/FdHJYwpipe1fuI+RDhJ7e8foXMqL6XX6xaXTGvxxkgvm7t
t3Nl4b672+rildsQMe8aivbc2CTY3Px5Ac0KctKyeLZ0ZiLeUG72FxJ6QbOtDT4QA63E3O2X2so6
lsf6ETHnBWxvhv8R4SfvKorQ5bDzX9lVh1/MfhBCJ5bz20CBz7M/2xyV5ZJtE/psVvn60hx9ZRd/
aFdG50Pw6q4Sx3LnoKWsrXGQ8Bd+0FtAdGGNTz4FzAXIvxmz8YuwEx2YT8rCGmwCgztb39I6mft7
hhX4qHANhg8L/L10miabSSTGGc5YS/f5dIg16TCsqOd5h+FRul6JkJliPkoaujaecxbG4iVGyz7r
l+qBgcND8o/y1v/E/mo+AAcPvsJz+84iIJykZfqcnodklbFOHN1VvzZOzFG8FMYHXbedshs2IUbh
Z+iqGpleJ/6x/rn25s24ViOo8OzSZv6aHbH7iXKc4zra2/ATvF3CzkhFOWn7e+xV4gOzvGf32C32
IR6Yc3bIXpGjW7upvinQ9Vm4D97J532y3Uv8yRhur2yhYQsWM/EY3DEdyUw5WM5s2l3Vpbpoz9WF
6dF/ELcYCe6LZXfh7ArhdCctje06OooL41rythUISrMlkyeTpfbM3vqxfekcujGX/BGBmjAf0JFu
gJdit7tyYHcDuyJnAJbcvFqKtPxo9j1ZG0bTG1AWgbLMLEIUls67s3kd+q01bw/ue9dfCK8XkpUm
wiLkbGmj6neMQ0Tpn9cGhw+HuA4boy0+Ty9Qfyi6bf7lLjXZGdVlwg6gWYqF4634D7OVth0O+R2z
IJpDazNwseUKIOumX3EHxB2gHhqCj3iMfTuiHpQ+kVCUURdioaS5dZi2z3gJ31K2Zf6iX4gfhbmK
qgUT+IXQqXQSLti5Y+zz1+qKnULm4CkdhcdAm3laTQJFSxSggQi6s2IAhbRmNt+/i3oi5IAuWvNq
FMO5UfJKI97H0PRClCUPT4m6kUJDIAVbvLK+GG2D7z+PEGElUV0wVKxoW0kETYYl6zieJ3cehBim
lDG+CrFSLY1a43vrFamGopbyW8+MNjgO6fiFuEsC9l6olFGIds19JIaEmqVcj5+3WJ0HXoZu+iVE
dgMZv+jweI8KMrhqp0o926UeUNT3L71Z7hs1J0Zb9+NNDzRLrQnZtkkuKDbWp/WZVVa7s4TGBE+f
ZRRh0ScsknyKyv3+RR8fY4OcdJoLFDERGOeLugzYPvjmBZFl6fg5G3N0j1gQKTyreE9RclCiHci0
18IzqSceFYsu9wgSiCSsz+WhU+UPORIrOw05zOnm0eX7boKC9h8E/nlWcOZyBc7fFu7uwhs+ldzd
u7Urs4WFHq0211CXK14VEf8xD6JRZQe9cmKTSMDy2B+NqolWI1YLKjM0ztz8Sa0uwxSZNf0+MHsQ
9UH1IYTh2YrzU9lXD7VAoG42QjDr49dOzymhDpchF5RVrYoOlfWlNBj3sPmcXJAPCgdPq3UfUkk9
GS6HI0MGnK0PnFhKxZGJsHVp7iy62nzKm1FbRh5qILcfH7tRvuNxsIHJVJc6Uf4BAdK3jZYwNbF/
N2VN2Fiuj6PPd1yl3FVpX60bXFbMM3G8Lg22rkbvdERgH0oB0wlmjGHlFs2qFUlSCNSpi1kZezO2
+m1L0LFttRQDC2IcJGFUV5Ylvw8UjRdk2Ll2gDhj7kku/tHL2GhfaofwUXB566ImXmox24VGbDYY
2A9h4XMalszfIJMggP4EupiIlyY2l4o7kw+9AbrokP3TVjCBTKrwITILTEHLegFtfl0ltZ0kxapU
w02uyCzG5fD4v/6f//3//Z/3/v/1PrP7v8E5f/Ndpk8HcSmaOh0i9YabY/RaX2uZUTpi1H25ZBCJ
lUfpIKSKIUwCJWjrVLtEvNL//lzplo9l8rUlQNYWSEtEEvINMk2s9LyXe6mk05K4dolTrNQnLOE9
BOepZoKaPin32PD2uoWek3YyJ9tMWatWt/nlUqbv+AdS5/tSDFlRVcviim6eANl64oA8tHRcESxC
WJC2LAqffmaiirwjVCynPzkBYRi+Pd2z9lFzi3FmTQEG3vDLcLglyU23RZbQoiqmqsmAzrjW//B2
tMCVZCEL6JUXMMzSkAV+wgpAxn718aK5gqn+8iSUnwagjMXDwGIi6n9RTiM6dmOeC6Wjp5T7jC55
NBQNnSQ7LcC6iDe5/YZUv+S5CzCGAE2cqEXP1h45AC6TeKPEBJAAMbZFrLTQ89nrqxo/5EZLbLc4
rsryyUQDkg8oU8G1ozppaIEXkCM4ECEOWwRmffz3Q/3pmcqKYmCRNSfq1c24hoedsyp5lWMmLIQ6
eBhbL7pfXp7vQXo7chSZd0cT4W8Zhvzn0+pxOg81mUhOW2pn2DTHNjG2nUHxu+aNySnBkutxHPMW
HIPFbzpz3YfaHv8HmZVdfNR9RlRc5fcdOFVzx7Nf5ab6adUTsyR/iYtyPw4ANHJQdmLl3ouN/5WV
Sbn8982S/6JnMepgAmqyaJmSJanTEPnPqLM0FeKgrHAcsNiaekYGrUBH40SrZUh4pmMZJA40uXUP
7Umcysrm8jsNU+oQOEYQRuDKeZb8aUblYzUxFxQCFOyx8+7h0pW/vCM/zh2KSuNuYo7J+vff/+dy
lcrSMyPgchlZs0aCaoPhajZO2CkpaR8jWuqTp/+l14BFUrv0EMBRk7FjU6x/u5af3h4QwcD+UNQj
DL0ZAh7CEkkwh9KJNLonRgEod6KNDD41oYK4Jk/jfapbWuwebYzOTz7+/ex+fH0hIcoqVGDmcPH2
2eE3+f/HYI+gaF5KMkXmNkAkOjyaTRjaMhHR1fTm4csiaHWixCitfII7yrEQnEyPTQ4be/8Jbp4n
jdh/VgPXr42Igqu3z+Mcdk/MKduqsfcP59Z33+BEbLFRUjAN281EWaonDNW/v5j08501daK+FFk1
b4mVERpUBpBI2j08w4YSu67gCkS1tuxBzdQhWuJRssgq4dQE+eXfn/7TusgIm4hnIsA95WYeVknS
bdSENWGYOD0CpYlupJvadiF8XuMx1FIKJF39y3f+adZSYUaaKnwfSHY3OLmob9J2iLvSGXueJYKb
F93MXv79zX77jJtvFmi1jE+UAYvIbz/qgNbN5JfJ98cxycsgKRbvBU3u2zFphbBa5JqXYspB7GgB
DMwiFoFrtLjTY/+NCVKDhVY0e/wyR0xNNOPRD8fxLnaLbVC2+1bEH2rK0hxsL10qg4qBP/gvARjj
ukIB3CqM5EYYHv2ctXmYgFGe8ZAH7tsEHDNdVBr/vnHS9Cr/OdsroggQ3GTusZDs36wpqpY3igAs
yPEQp9s1y7itxslCRgQ1CxNeM7J5H3F303IAd+MJBV2TnK1vbqXzf1/KLQaVJU0UDTiolqzJknE7
6RS6IZpDrhROkX4JHs12X6Z+bdTkBejDsS9rl/CdcO4r239/7t+7E1STJsI6Qzdlxfy+Q/+ZeC1P
qscyigsCOn3o4LyTFTeb6OoWPxqTbun+th+aRvzNPef7mZqBcV5T1NvdsVUFwTgM5EuwFsCPQJnN
Vvaal+HTv7/Zj5+jyqLEA2Y2V6dv/p9vpnOGU6zSgBFM7WZ05ZVAjkJQuL/sNc2/t72KZPznc262
vaRd6C7CkcwBSVELFpmfONsWFUjyHlmAlKn0FR/iICMmKeyZt/NnNSQ3ODzz9ak1tA3x9dakuVKS
hYIeS1J8cRmyEyIfJOGK08Hk7yAfdCjYChXATeNRM1KtHvt9LqYr+KHEjmkiil7oPo1lIqpwvZOX
4AOTXY75obLWispbju0yS8gP61Q6dFJrZOQtEWkUEk/qZ+M7PnNh3XGgxDPZIY+kl583761JyroR
+R4H4hTXTh+9dsac4ymtNq+v0auZz5KBUgLsIwk1dVfPszUyJOmMj3FDXtlzl+giwlXoOlqvHr3c
/xJh4s0jlw62oZnUMEfJWJYaeUpLORzvOTQXK5cKa2bRAG917DZhhHjAJKolGMezF9z9e6RIPyxM
bCgNjVeQ0AgF4vOfYyWOR0HhmJY5YQIQQPa7UxunR6WTT2ZpvVGNIAx7iI7YeS5WEt5Xlq8Caeqw
+u+yQNsMqXrCvH4lkIJsuvxxFOIXSScGRVbq0s5ieQUmnMJOoQPk9Z7KliRmwl+aGabEVe+KH2WF
v9qIjtja6FKp/lPW0jqFNT9TrLe4605abR3GujnJcNyr1l2qITkkQmIdysJfgPif1So/EJKBo5BG
SLiel4bHRFZ3eEmOct2esMx55Uc4pGtFkT4GT1q5gnGABxPZSim/Nqm0yntajwG33XXpYgUBWVTJ
oihHxBV4FgiRFj9ktYvmldGcfF36+P65Vt9VWXVEfTuvWggVMnK+OrY2veI6Gm3BphRfq7B13J45
TVKvipyu8Vls4iDdj75872nqnRfBhvDLR2HM9rhdYO74/qPfRUQa5eOu9mHyuJ7wUKfVXm2MDxjS
VPPN8kJuCVF7rYV3K73HGpc9cAZlTLkYrn4ZIT8sFLIFLZXik4Yq07iZTNwEaqlcAhwvwZBlXjls
asilM92iDpkQfBck1keAgB1JRomcBeqyHVU9TVBX6ZxfrmVazm8mUEU2VHATFiwP6/aIQpWlbbs8
yRxwIMjTN5EgBJNRLVmY6OUanbBUhPfiTMg7okrrdykTT1WJssb3TXWRtTndRIJ1113d/7KISX+f
OhROaKKuy5IJFfN2bi+9oRVIEUwJCjaoBwu5iVSWxgvicm/r9uUzaXnQCQ05dioDzpYvdOumEd1f
FrUJjnx7i+Dbsp6Bb+d/t2fFeojMzh0a8LLmI0SAZIX/LxEW39wQTB12H/bDNo0RJyrZGvA4QXmT
51xtLWTFcYijUX/Xkm2MnYCyfH8P74+4BldA/oSxRFajmWyhnHVLgrF1cs3bmO8S1CTTZbC11Gxc
uo1uY9mI/+eHE4XzkQKSQaO2Ics3M1UVka9GTkAKobU51LJF6718hUFF5k55Lrr0HDcD0h9lBBaT
vf575P29g1an1RQe+1Rg0rSbfWbU5ribpBA7ikm7Cb/SvB+GM9W6JWD2XScnD6OAeOjfH/rDmGLX
Du7aMNgYKaJ+843zKssar21iJ4uQfKIlzKPqddQboB/hneaik07xyPWvSWgcUVF//Pvjv7eAf75t
qqjwtWVJlXRdu92YeUGcp2pcxM6o1Sq9RSIlTJ0UXgxSlFbvwlg/tpgDaG+TbpUKoC06qhNFq9q9
aF7KRjk301+bQUToM17+vDepmGSvw0DW2B6M34YsSd6Q8ren9fc0wYVz6GDTrmlc/jSl/Wf/U2jU
rfUm4cIx3fsKbuDR/Agx4YOg/OV08NPAUCj66dwmdkLazUf5SIWnENHIiSK4BgYOD89YJRoZqOi8
sYxxoqyty78fzN8bZr4exHQFyPk02dxuu9QcsCahpiiB+Oet/DUbpDNIhrmYS4/ftzxyk4UqG7+M
x7+3larIkVz53qzzwTcvgVZRxKhdI3KEptkMceuoanQXEDv6768n/XRPNZFyl2JCFpRvy7hsu/og
4N92vFQ7EmSSQ2ZUpoIbS2X2XAjKLlLlZSgS3AZbQK2YZUsFp1UzrANEgUCqNDhwo3EhtOCXeeCH
7RL3gMBbibVQJOfw5pXsBblPwxDbb4kPaAz8k0JMdKC7uzogMrV9ltwQkU8II0r6bahp00p7+z5O
U5+hAQljpbn5bBaQ2oJyFDmWBlxCxehHBQTWgmhkzOtZt65hutkYNME1QCJJFYJKwNvjqvPufEzw
dte6IyF9wf4beGtKGAHJo5spEt7jPokg1rASkKPAa0/BTJLLOc44RCF5ky7dKn2IVUzk/USQ+YaO
kd+DgR43CT6xeHK0nb9ZBgLR0loHvOj7PweIZ8FOAvqEiZxSKzi4rnupK21TEleIQkecTPHe0jeJ
D4d9DJIjeKOuh/KtB+4nZK0DiMuayVLxCuB5mU/HgF8G3PSS/nVjTfJEFBZvS70dcMSw+7FPLpEz
dMKLG6KX87WFPmySEjVaARDF1Yj0SyGRYJr6wJ2zUPLq/t8X8ePLReQA7QtLJmz9ZiJJ1ILNg5fF
Dp5OJFV8bTGSzqZR/3Jo+6HeyAi2dM69TOo6tb4/J0fcbkqaF2nsdApNJ7SJZgOyg3m6KtoNW6gz
zAP04DybWtGOfiPvSrfddeb424X8vVOZKvQSbSKT4id3/88LGUMRGzFoVkeq4F40/DLvy1XlvUbJ
cNUmK2dVxW9loZGLd1cn5tv//IZzF1QWdNUUxduKHK+BTgYbs9kQuR/T/S7RlyWl+8tkLf99SKYI
xsxIn4HyvXz71vZVlEpjxoyhR7QYLDj/dpzHqLMMEgGJLtaZs0KldoJWt+yuZpRDnrdbNCZyCUU8
wvDAycEZLba8U/suUK1LAjNHdgkb6JEHVhICp9+n4Z9mG9IZVE7437EvNwPS1EsThF8boexsNkJX
b4Q8f+VWzlJZ3g3ir7P+j/dJVmDdgb0w/+rcxNwkQ6f65Qz9nSA1IJEjwhspm4KENFHWxMFbE7+p
gF86AVxVx45UJ2s1RQDz74FhTG/A7XTAg6LJq0oK4SQ365zVyACevCJyMBnj0gH0bwJ+gEBZQK0M
0H5hksrq6t5nN8GW4GiZ1Uo0nw1TPSdoa7LP3sO6EiStU7FdClkgQU37RDnwS2tJKNt7ba9Z7n6o
5bPZU8zIGQyikr+qdfREmOMpIfLZ6sVdDqjerlBOquVzaWqLwhNQ17JfolRNCdI6j1LxoEBryi3y
oWX9M8hotvtmoiwyWd/hMX5oFRAwuVFu/UYBbyEu6fDPXcMAeKpf0oBjLsNeRHHai2At5Z3PcLAj
LYC18/L9e0NPFt93OS+oqPjZWyj+tqr+lS9kEiZjGlRYmf/w9t1u7Uu3mkoKCStbUW6IbzuaUbvp
aHLOpxei7Dr0QaQRa1JTcoB507nToSWdwzJ9Db3yvfGr9SiqZyFgl1l3TNhFWZxgcdyPakneE9Wv
qPTfwzfJAjnS+IgS9OEeh5eTwSKLJs6UEetTBKb+0TK4zFyrZq2C7nGaixWDvxIh4IOXynHrtDgJ
Mu+hruhnGcIvy8BPGwxJVDlGYvC2pmPcn7NibDR9SHA7R9xasqU+ffB6dyOGC4L0HrNyeBVztDpu
fLRIEv33uJd/WIIkJsNp00yzVrnd78sSb7WKfdsZXekDXNsV2P+TIfmLwkpPYf7SSIqjOMOnPhnL
NIQ7/lXMjF3mKq9mW5/SAqCemdP1y6dK1arqEVDIbrqcwn5t0apP5IWtf7nmH2YNalqSzn6f/dhf
x+4W2mpfehmhnyGKNiNdFw31naQ7lVG6HnOikDtjqfg4tFBpDikXh47E7sTmFNeoIwwf64x/Fxvj
e9ir18QUP0ZYcKH5KCXDa1SJv5ypfny8kkRbkl4MZ7rb1VcVrDAozSojUJQalN6ViIaevDrfimJw
9NhspXG/GEJvNZjar7lCP2ys+eyp8ixLmsVc/efYYsrr6kotGFuEp8xkRrPUqzveGtIo55oQnnDW
b/xR/Mhj8YM69RJi24qo9IMmNyes+XZUm8iYgU8rYrr/95P86bDLxXGcIRiUxu13ItN/Dm2JW6oA
53mSY51dwY0th1G7hhrTpecbNufTnZhSW/KmBHXP2qi99/TLFfxwruLJEMVm6hywzNttYG6oQZ2k
VJeKoT1Nz6fTLcergJjXV9VqT6IYPWWJvusj8xDgJ0PnkYXKNazGj9rwjkKqXlMg+6TtbvAU//J2
/rAcSwqqGktRWZP+6s638C3TkTo0SuiGc3X2qWnFOa4YQIFXHM0m/a0Z/NNgUYjZkjVJRt1yOxEx
MtxMrsbUoTqwLD3U8PBMbMirhJf7p9Af+MP+l9f5h4M7/XpRUxQ60KpsTTPUf8ZAPnZ9SehuOjmW
LyRjI7PWSZDYE9v1W+Hb+Olp//ezbld5IYxCVZ0KZRZ8rCogmT2UIHVxwpGC14JowC4wkTWqysoX
i8OYZwYmHHNrDhYvrT7Hsn6eiL6Jaiw9+nllPqzFTL0Aqk/o5JNOAm4pHle51ARgeMR1JeRnLLE+
CH2lplgLRWJrbPOmPH+Tj5FoElrKz0T5p5pKzqCwL9RasCvhuK58aV2Q/p1m7d0QfHiysbCqFCWd
sTHxYFNykckRrLNhJRbWNi/bg5UAfRGGVTlWB6ErzhEAn0bAaooBNG73STuslQaXWtF8hWF9biuu
0ksPfQrBhJz0kxbTKZEtIo0yTNqzwABhE/fku76Zaz/ieJapFswXV7wSZfMcVbpTgiwTBmWYAdK2
+nkrEpKjQKRZFvjRvgmXFl9lqaKSxI2nbnQ0QUboFcukRyktJq850iwqixU5WPV29IYYFmrKOqIX
JPlkjEDwAitVGWWgSF6w4Q3GCUqrZRV6HcLNuoNNByiqG0ICIprooUnYJCqWChgkFmP+iYm6jywR
VoJ28HvDX0EWQjJOBdsmhOHqFuisQ0tZpcQCmUJ+BKOHR4dRP5rpEdT5XMnZjxliv65SlkINalyE
X7glO8iKPi3sQUZQnU3X3Gpm+dkG2dEr06NQ1WgpXDRPKpb27L0ypYsc41tMo+wp7NewDG1DB3dL
4+BiAEdyc0zeQIot3/E1/q3I3YuEWjWAAxRfW9bCehoSvV4crcHYmvqAiZSLnOYBIOkr9K0rJYJ7
6Pq7LmiumeH187QZVv+eLn98fyTDkJgcFGQrN+cDvaiKetCZkOTKnZc6M7Lf3Q85iReohNRBXzSj
teUr/jIP/rRJof7B6RUxBVqlm4/V/AGGijfgIqP9I4nWIY0S6vnpLzPRj8uRxg6TDiclZ8A3f05F
KuIg4PVW6nSD5TRdgycKEnyCW5dqSoacDuimf7RKeR8Qi1NIv+8UfprxWVQNnXtMFfb24GjlSZHk
nUZHAQ9HXKA4bdC/d4K+448PCAU49Jm2640PTP4L//+yd2bLkWLblv2Vsnwni74xq3MfHLzDJVfn
al8wKSTR9z1fXwMUJxWpjBNxr9VrWYS5AQ4IcNjsvdZcY4YoXkEinokVgGST4GOLIU/TVJexjKWW
qR+8VCaDpQFL9jCi6SFnrlIp4xGsvZ2fZK+531y3gY9JLbffiLEr+FvotxUVChnRfB+jEJ8C4rRv
nTHXT0oLBi6muWzHOUeYCLZcQSsNxrnSSRyflWzaZROGO4FhS5ZxTAMRIf+rXMcIczoK8PH1WhlK
eF0WV5WZo2FXKRoQm+l5/jVzyGDUf+Eqa0b6HUOpONWBNozgs6KrCt4S5F56Ik+e0CNcmDN2Ae2G
AkfPkfyQQE0XnZt0UvEqiMApEIWqU6Nx5KjziTKAcZRACCdeuMXyAxcCBOpNUrxRSAWYVITNPXRg
+RFG9D728JgMn4qhLzcjmn+jaHzwDhYV2hIcCnKPRqe7tUgRZVL5q3agxraL7qa4gL6RziJxaj5D
jz8wYwV//Qz+7H2pKwzRLfRu3KrzM/rD+zIUay3N4i6DfkiOSb5N9eQw9uI2lrCr+X/6U1+HaF0B
bzgH+bgLDEiKGXzhjBg7mES7b4TfnNZPe8k64yp0KcjRGM79/bzEUi7yUq04r3hXB7jp+dk6GPLN
3G+PpPFR8rEXo5Id3PBvTvNnvR6iNISk6GoxDvvSRdYrZAVZQvMykPaFgJ6mlLw0zdEIrINU8Psy
/+sL+/O/qBHJn41N/xFtAE6NugWO4a6KKgrAqhNUmWfJG+/zpHpreIdAdVr/+k8uTceXCAdhHeLX
cypVNr6Kf6a6gOqPg8IuGpLAVjE57NA4UmxpYTQqVqup0W9q2Ex4wfXJjWmeyhiKYzXSR6j6OdWX
U2PeXAm8qGqKXakzTRt6pOG0tUakDZqQQ53AecRItUOM6I1Al0dR3LTXC0O3p2ra+l7R2IbJ89ZT
lYbXALHtQwdH1+FZOYQhfCmSt7UteTdVQmFcAxMutZQdfuy3g1VeZkI2rjwisQianaAJoAlbQuzI
+CcQm+2pOp6rz8saaBICQEzCcpvRZ2bD8X+MTKgTGnC8X1/Vn9613LMKqSBS02hQ/37X9oOHV1pg
pbu+LN6S8c6CNhJ70x583VFW103rRNQ7Tr8LZP7sBoIHRCCTgK76j5FB3QljUMh6uoNQ/RZN/HzW
VD+PSfOczhqMoSqu4P6cfn2yP3v7k3lC8U7gxuL/389VtKoYQTLkw5hXSA6uxrbQac2v/irX3MiU
LpK8PM39k1//3Z+1eD/83a/j52hSky7XxJTC5mFrJtxjkVkfe1m6r/Lu+Ou/Zf0kQo0LsY5IjGEp
rcKXUHnTmxh6YMq0U7Loehi63gmRrftEY+UqabBxKd41zNzIPk3bEYN73BVhZhA3lPihPa/Gmb7e
Kf5rkkM/0vXhIvKVK1iVQ+oBOFUSRH6C9Orr1GLVKrA8T3uM0EiuZRlZ3oDtHg7gVRABztGm26YF
aTLFN7SNsHshT22CbE+flrJoqk1qqrVxbrtfikt0MxKxfaLszjrGOdVIpcB4QwJ/vWLkRcA4p68v
ZCdsNmpKQog7e9LW7zQ87poaNz2MIZFSrTOtf+wmtccEjmGP1Ghb5F5HT/chOffAL/E04RXcwJiI
bV+GIRwrw5WaBO7cby4r5d6kRzzU3BtYKqz9YLhX/QkbrOYU5e0Ru4dibcTCYYi1dQ9+NhSCd2Gq
xrUWNC4es81RqwLcoih+xaH3N6+Ynz001mxATeKBp/WrqDNJihrdZUFcvWB0lSv3HTiKRlTvtUI7
kPC9b7Ao+01LL//s5rXQZFANYZAq/no/Mb708S2kgdAT4ygDvEd268mOVNslJNxwdoeS5hRcHVo7
3YuwNEy94xBG0c6P0puqJa1ZyKR9U1w75Og984oH9PaYW3XTjJaID7B44SW0ANXBZq2TjhJgSYMG
8evn4ieVAio1Fug8ZJobYpVfngtfGBM0lQnMIy/doJ+iwl0k4j1U0lFNOSv8t4pVSFGfMMJfj4UA
sz3LQpg95kTIfQoRBavZdi2tcJPd4KqHfotSpy2uBVTiwm/H0iO565SNpyvA4wuIl42AAUUiztbQ
Ir6vYRfsfn1S/3T8Bv2IaECaO1Mm4Z/5jvmhL2Xpo5k2spLsBjlalwTVQamZpybXO7uSh41keYWT
p6DDU1k6BfAVGMNnlPf6eIM0WbwNY4YBUCvNwPxNO/QzIQaibVJHcy/B+Edg1h+0qfA6GtvCDM7a
MHkWkvIqyCmM1lQKkRs8Tio43rU2nIA/XgRDc66R+lp1HiPPpjbu+k0aZG9NzA8FpR6ZW/o24lZg
9OyizcwDpjWofVTh/TfXVPxJC4o2AqkAAjcSO1+zmmLk+TphoxR9doWRUky9XzvSbHiii/MzGhGu
7jDl4b4PXKsHPZBH8XRuibAb+uBVHEv5ggQa2e0EYpDizf6cbYnqTRqf/YnHZUxe8IfM1n3WXEBH
hXuCs6JVEOPIdJ4WLewEJ4Krim8nD9sIdVwzw2saKwCVWW7skthScdvNGEuZipvLOOQoAXHhOfMF
NyVwAagB6UsIUHTdzDX13qhTvL6vSyVAa2gJa7EsUJ4KyrWphfcZMqSV0qrSqi/oK5mCeRZb34ye
JliP2ldfEx1PozeTdTuEbE6pP0EsffM93x182E9+pDm+kl/N75POuMUG82nuFDaJcl9X1Ulq21eZ
XB958/sulCWy/+xYEZtTQJ+/77u9VTQkyIMD1PrO8cP+/dwTlaPF28BXo3hLtJCS9KrEMsUyrrBD
ZvgIEZAmtoP5VTS7KZm5o6P4lOXjt9/cCz+7FRCkKSKiFQa1X7NqI8mEpG6UdDdEeQIWUlmB971O
/XrYMp7j+oTWVacKmHjO7Rd1NnEq/UZZ8pNOCwWCJjpzbX6jfw3wYnddluncQbNyfr4+Ke50A8Rw
Z5VcG+SkO2ss1xN1pKsQ1vLvnuKftP6ESsjpEMalh/g1+p6RY2/7NMx2cYuJZJFFOzWHYWYAuneU
kvKqnGKkM1O70XgGNqkXAA+td16R4/scNOZWzqKj15byXhlnC8DOAkKIL5eo7bt28M6hZToYJp1C
E+NQ+hZbejX0Cavq4y32v/9WZVkvVZff8gLjVT9ovsz+1ylP+f9/5m3+WufvW/zXOc5teZ2/N79c
a/uWH5/Tt/rrSn/bM3/9+9E5z83z32bWGbqa8ap9q8brt7pNmn9Xi85r/ne//F9vy15OY/H2rz+e
X/kJoBFT9vyt+eP7V/vXf/2hqLTAP9zz81/4/vV8Cv/647Z5Dn6ywdtz3fzrD4FQ1J+op2ZJ5jKs
nW++/u3jK0n9k/AO4W4yf3ORCZGgLK+a4F9/qPKfoiTrCL1FS5+L2Xiq6rydv1KMP9Fso8ZClajN
ghHtj3+f/OXHWO/jV/t56axM6QcvuB8GhfRKyPmJlIMQUeDd/vUBzTGFCPIR8qIuQcdKYsQos0i9
cH+Y1I0WQEYXtiWi7Xny6wpqsmUAaEDwrGMMX3MDUTvdx1Vt5Q1GV+i+9d66owvfb9pcPaM/FG6z
EeKvIfW7qjXPqkroXZUCwrUgTe9DLoALGQH6S+M4pxSxN8grAZqzOjFeHXwD6qo8biPDP6ZT37p9
ED0GwvTA02CsEgJdO15r1HEyWpDTllizQYPPiwrryVKPAX/G9IfDXpvs5UzM1Mryi2VSwKhrulkm
1XRKuoM55b3DK7VGolTo3zcIWyrvPy7FD7tZtvrhKi1rLQvRoWxDzJoAu4BMXRuTB4wlLvXuYZn0
wOZuVDU4afMXy6LlI+aV5RKZKH66TO0b2CPLigmA1u+TqtBRvbNsuXy1bP45uyz7/DPZsuEy/4/J
X//1zwNcpvwQ2v0YVsO+6avCFc2wcJepbp5dpj6/qGPx+7LP9RgX4NP2ZZPPr5dNltkgIXghhgmV
t/OuP/e/fCtp+jR9fPPDHj+WLitoPpWA+GNwfKEBWqgMPg72yzF9/r3PY//8U8sybBtr7CVVeoJ/
nU8xqFz9ZT7wTNnOCtIExTiCdsuWTwyiMrdXI+7OZTJJzMzV09JN/CrfLos+VszmLz5X+djHsvbH
SvPXn7M/fB3XWKWuWjXO3Y/JZa0vu1tm//PXy5/44Sj9hlw+vV/YEhaCGNhnZebG86ksayJQgexl
YSY2Wyh3mPXM84s7wrLSsvoyOwlB5PbXy9JlweeeJr1ho2U+mXe/TH1umaW99X2fy0JTQHDepjJm
ToGAl4hQuo1EQS/oqL8mWy+r3FSSS3f5fsjS2CkQWa56wcfBSooVp2sN/PgEiuZj9SqlBwG0LIVK
aLa1m4X1mYHAf2M0AvDBcLCLKeMgiFWlOE/Mk5KUZi6+uRy5mHf/nlyWBo1xUCM/2C5zy8ey4bLe
5+wPu1wWLl8vK35utyzzZLI7mCTgv+ZPSKO6NH/pRmBCk1cdqAVRaCkSSsQ1A+RB0jzRESjc5UOp
Bxr1fGna9XmphO87jqZVY+Ph3Lu9FQ6uanjAmybRiUfSnmp5yskFOnJXGfyy6ZC6pOKrtB73i/GC
OZ/3MvX5sSzLdAQ0uYzfMxrOzJ0qEgIwmCIadkIDKhR03hOSvguqUtn6QY9hic9HAnx7E07SKUzB
ZVNoVeONgtMyikZsSikcKqqmcZuQ/mPYlyHoW2ZTTBjUhrOQO4Rj4xBPbiT3DQAtE0ZJ3IG+1MMC
khdZUteYO8C+1W6asOz3UnunKd2zYrYS9nM+5ZoYlmJGQ0zDsnARSUXF2wzSdONBg9GLFghSibmH
JeIhognG96narNSdIbe2MrfRZlgFa02naJoRB4SxufGuC3Ox2mbyc2HYiVixB9NmmJ+g5SPQeFw/
Z5epahSoPE3VYzfbjCwfcVDVUBulvWUkcGIDXRRdwb8oxUbY6pVeAGXveQTGFH9m3YfLImBmCh7+
Ura6/uNGVOZf7vP2W6aWZWVSwYrqSHwkIJ+FPE+25vwUFKPCOVdWj6b/r/llqpRb5JokxsedqSSO
YHSDGxegsUnwFDR4WRCtw2U+MPlqwDkdbCP8zkw1GgiMdGudUczIWZm9INnipA7ux2RT7qy2lvfB
RGFJX6muXwEW8QvqjXyfBzDILDfOJfPjo2z3KigdF2c3022q2nRrZVIZ24EvzxsFVuEwKWRpfcxD
nGBYgz0uBrCU9Gh2EnZ+0Wa8ATCmBPv6ZngyARd7KxP4VGZPd8lOeM+Dra84uCAAyeRWjF+pGYsv
w25b+A/UARYD2Jfd2D6svynFkayYWu/kwBGDdTfI9trowrWMmyeOV6NBfY4dTkdfvJTGdam+tt5z
l867jipy1oxO18ngNHdYt1UMMgNiuYz8oZO55nBoTQQShP+cyHL0/CEY9+n0JsvrCJohwMCw32j+
voOVJtgxY6nY7sxu06twE3eqRhXcofPvjTe92I/aLf6kebuuJNIP57l+FyjbElcAHMXkVToe1Pgs
C84rcV/A9aPOraGICkM9rEhWU9s4hbLFFMqQhVVNg6NyWOG5NBdi7gXTVvBCfh8K0mEy1Or2Afqn
BC85PvOKC9hCabYh0ya0Z6N5nSXbvr1PAam2/mXRvOrdlgJKai+x5sKMYauFLtEwgzQ2PH1Bs01z
p7Zuk7p+fI1Cr1VtTzz6nYtVMaBAz9wpz70PcSzfol0t4r0cn8Fd65ALiMfAsmvSlFxf5RQqd7id
pZcjeiuZPupWBCj3Lie2+ADlQ3AHcae8RzqNO5Bg6TytHSHZeWjDgzV6kdl5Dgv5u+gwWOv+widO
e9uch45irn2cYzysoAhd7kd9P0BEDsgDrDRSOgBhEujs51htSOEu9zb6dGbKL9FEP5JmEqdLfCSs
q1xApbg1q20wuRWsovYQhS5uD62pEA6JVlH8niNrq8997qNDYc3XG3Mx0d9GnBs1uO+E1fBDpw0T
uE0HPG5921fWRFzUbjsVB+2dZ1bVXoOJ3JpT4lXfuBJEjqss3uNjreAEiN4zw4oa8+YG125HNnal
uY+EdZpS4W6D1WJnzRN0KvxQQww0MoqDbAGuPMa10XnYrjPLxogDlYwIE3dwULRe464nqYCa3Ekk
Y+HUe0ihlFAOQLTyQwJlqaLrcGb00wowP+lTEKLqGZUJq/XwNNwG1SrCGgni/lUjEzUSsLI40/AX
ijbDltP0qSDQwJc3+346UGsqvc22FRzqsOrrrSw6vXzdp2eGvhFPsuCoAmCz89C4CB/w8yXsoneu
pNMDt9NHS3FrHgUU8jDsiJKI4fU0pKsJ6CBPbRWB9SKAHziSugG3Zox2kjo9JXJYi2oE1FdV7DIN
khtqcDuLS8+i6gXgJ/SoVSSdWvOiAXER7VCfTJDsXqGbWbfQQOGyH/VgRSUq+fec2HzlBt66QAPz
COpWN7YRpgvZZmamVXb+gKscVkLE7xTdEUuHvdQwv8mHJc7MIeZmNs6to3KALbvLa/w/N7zH4YPh
CACLcoWsBsIHRxIKuHCgorll4ERmvzi0iPAfyhaHA/C+7bX86uFzAliH40IGhAN6Yh6rYssxefXW
TM9k/PdwDLT92+J+xuqEW4V04kFs16iOc/km82wqxyyaYgyEu/5MR4v80obHCefvdi88J/xcJYBM
IHB1eOxWaCsQJ9jhbXafnpducIHAd91M1wHofmRS5ZOiUNbitEAS9Yw+3Bq4G8IdJTmXBox9IQIf
fEiCxe2YbyhJwSXdSihYm9GdWOqSD1HRQSLbAreway4R1XP9v+V3xiHB/HCnrqubjJo1de9fTQeQ
w5O0Hu7J+ptorODoxWvol5jsTAQYYW+7+oRKWkbfvasT3nU2dTkWIesJ+80VKoTgrBBOmoDr1Emd
3HG8gh5BMZ8lnjUVLwZMrIAO8SPbrK5h4VfZc4lPfoPU74T/GsWeKzItYeS2ydrQt1l740fv/fjY
QTRkPImb031aQ/BuzmUfU4LBFpkRNwq2wsk2Ma9nt/ZyF2OLNeyIieahW4hOWD73BV4MhzrecoVw
jK7MVVmu0LjjCp4ElISsrAb1E9j1VfdqPnOUF8FDqB7Ye3xgQBNQsdyBSlsFJ0Cx2/46x4VbdqaG
gtNV0q4yxtkEt9YlrKQXCQHdFjepuHVOoN11W3dlG6DvxrB51L9p2MLdF6OjX2JGtlevcHebNgBE
DyP2XZB1IbdGdq7Zxpo7zVjHPajKgubgzj9FFEHdoNeM1hy5ZPMwBPeD5XjeDoWbf6temq+gr8/9
87fqvsVZ+xgBG/UhPADdtSkkuGVGWFMKu9KuSV9AxcWDeoVazIZJu9Guv63einX7rd7ozj4QQVAr
R3KAlyjkRDoAtyoiPX+V3Uf3ogK0BzK8dt1RNwXgX3UGeK0nnRB2sQ6Sc1bt0aKAx26cGFsZx7v0
jHUn3ybhBp/FBjipZ0NTRAiI9A6cAV2o3Gm6jd+v9xAyAckF5LSf6m1xgc/cLEzf+vU1wyX8t6nu
8qvNuA5d1UHlxy+h2ZW66bLj5Cr4OEvOi7UqbVx95HUrb6T7vYrf1JPn2zAz1/6OwmXEgt/EO9wz
sLKrn30eg9TNr8jvX4m3vhufw9MHdJ3qoBWOwLvz2xwj11W6Da/MRzDTfCfdpzEeSfb0gvWiv0bt
g11AAAPCZqQVQIwFRck9u4qc8ArWCYXy4G21e5EnjDARo6db6YSKtruR7+pj5mSb7lI7G6icuIwP
oOSBOK42rWWrXDRbA/ZZH7vLau9tnwRA/GfTWXlUNpAVwJ0xawXrcx7vdK6jYRZVT3VqPN4Zq81E
B2HEQYDK/5WwYqRzpm2Cx2avIdt5HtfYxrpP9fNwlh4HZ7Yy2dL7OJOxmQjk1bRBOGnHNkaxjrVK
V1gFnHs2+D4nc/LzZGNtZDu6bPY6zMpTfCxOwkN4jYLvOTpZq+gEDfO9vOvXxV5bFQ680ebRv9dx
THGsE3k0xEhahOMplgdAVBHfvjT3tGTcOlxh7N5gc9JBhExK6geHx8vpujozA7vYx0dhpznGmXYq
HMNBS761LrHS2xiP4FqFBlarXtnTY2vDWV0JNi2UaKMy1x8FhBW2ycvlMeWstv6WTsk+OXA73EWn
5qx/j4/mtjsrnxN6PUS+HsT3h/QYXo9r7z14zF7TnciVoI3RDtqhPbcAjmJzfpPdtOeZbG/aJ/E2
vNJzW6dtWSHq4PMkvmUOK4r4z91iAjOsTuAmnhqZXzY+lFfpznxWb6vH8UhDSAOpPleP0TfV7o9I
vIab+BAf5Fv8pC/LK/UWYxSbi7qVz/m0JweTsNVLEdu0PpvazhxihdqZsdPt3A0e5psOh+ABYhQV
VYxpG+CzyFuwul9hPMqRpFfSLrvgleiWb9yr+W2SrfbTIdrUtxOAZ9qye2CU+Tlvp/htue8xvbxA
VMb/gafIGQ7AhtXImV0yMI7zbJxPCyiYGKQxJn2DBt/Mnhs8TNjb6tLBZIzCpVFXbJZymYDL8s54
mV6iGwGaNuY1PdSSjSSu1HELS7rBWvNWeBHPaZd1W9sMewFnimN2qbv+btgP/CDjcXitHsGLUgq7
4X7PTjggKN98OOF2fidcTBtp4+9y3kiRtKurlXjXKw/xVtz7+3A/Q+ZWXbmZ1oornCvn0FLXxjVJ
Q7p2MNKs1znXiRZK5pWJK/c9WE7d2gRX47W4NS6ms3a8is+rA10KDRkDpjOPAFfWoDAu38Krnks9
AFZdSZPT01V2o4vwarrHfZcGcGklIPDRqOAIXd/mb7CuaVTElfbSsiFMafQmtB+8Bl96cIq2etfs
sdPB8m5lPjcXcFBf0mQtCHZ/bcW2+cxU9Rg8aGfdhT7MRz2d+VjJXHeN3VY2v3t3Y9yLt9VFXNjx
tE2v5v7Bk/RSPnGIGBWE+La8dePZdM8LsXuZ+BlBjmdzY0zDRhehP69plsY1jsTVanTH9QuV0UiO
V8O1cjQd3H5oK5CwrasL2lJek09Tet6P2/o2uaDJSy76c65rvBPtci0ccJGULmQ34AmlC2RLT+I+
QW9+hohwz4Ovoumwgcc7KNRobvBguBC34hHtN24BJ/++2hQOXji8umjG7vzdSwBqXttiy+Lthiv9
DD0FL7zoguMeILbQSIowlxmN3Ze8cV6M1+mxgYDzKj1qFwDKnWiDwva+OOj75hDUtnVNcrw31m20
5pUmX9IdJA7DTXs77BSa52rf21iKH6Qbc1tu6aGy5+0lxhTX9Cn6N3g25ZPvdod8O+3at452YoeK
wC5taRdtopvwKr7SDtmmv97goYVMmltgxrw58m3Hk3nFM+vdEVvkB1TflBAXkbV4Nz6Pz8VldcJG
79icwVg5Gt+si+Bk3EgXFfznPYCZbXo0gSuTIXt8ifCwgabK44yGm386NdMzgdzW7+Tn5FLQ1lGx
6pNdied6ZwsPYrJTwlVMFwo/jtWDGZzzphHvag/I+IZ+sau78TrcWoR3oaJ7V9FGOtLN5K6Vby1p
lWxopynOHk6+q+6tycmijWyuJ+NNHGd/xytAs/yKuD0Yp+ZkYdrh6txHkMhP+bV1z0G8+Fs6+FGE
i9oSbcWccEUplMLYiPHREnYT5kBk3kvfPz6W1d5Koc6RWAFBJ3NOKCxT0hyiWqaWj9GUWqwPoytG
IQSh1DmcvHwskajP2WXKH3sgnr2i2ksUajkeU0zcNrAKpzekG1DKwz7w4XB4fbFXCqyQECDsJQTU
WRceauGpI5gjwWMipbIuOzncjWLuuyZP9Xz4oYB1jxHnO1H0L2Ri8tsqgZmzfDB0weBb3/ulnrto
MnJ3mapr4ImT0jsyUje3juaovpTMeYWqxtVrmYwbMeQt0NNcJnW+R7q6kkMKGSj08s0KHxxfIUKS
Zdf5VM4wC4UB7xSRTxqV8rJSiQ2GOhEHaV409EHnBoFUO8BWXqRGJ/qChVYU0KMuBp8E1TDMnXIE
JHFyPhY63aD5iIlqkREQIywmtDi08OPAIRvxw5GM8czNEC6I0e4qv0poODkmxVfgo+f3QwdRvo3H
1NasOZdizOmRZbKlBsDOQ+jF6RLSXWK8S1x3mTKWDF1flofU89NtBHTXXT4wVS9d1NrfZ5dlhdCG
u4pCfD8bsfRppb5ym1Kr3G7+WGaXD7EgcNX1jMCWOOjyUQhCKa+XSd3zrpoWW84lLvsRq5UnGR5U
GfLZB7qwC8EwrigEJeI5R4bHv6a01if2OS9bPr7MLustm8VCQWIjzcYnycwJdNdvsVi/iYNpk1ul
AYhbHlWR90wj5QepkWXXqo5JM3vUDgQp3dESK7eUlGEb5dMx9UB/+ZEjtwotkUpUvJizOENNZm+Z
ik3rMGUBXunTcJmLegb4vSTKmJat0R0kpb1oy0rCiYl65EkuSrckqk6MVL9D8NvuP+aWLxAnGE7o
E7P/YeGy3cf8MtkNayszioMyEXNF4MNrhSBy44PngXGpBeTGlull8fKRkat0k/njc/bz2xLC1lB2
+OT9tcby5cdelBYbTfvzKx0Jp9nieZiXhmJ3YijZCEK089AiC7qS6zEmytCBD1Z1Li/PoJdzbwtq
J68taXjME63a5pa6//xumfIL1jKniXNYNlCoH8Gtad7B8lHKAj8alo04SRSd7CwrLRsRvcZLQVrS
iPPqg5Gw5seuPpd+zC8bLJsuO42MmNfwMvm5v481l4Wfm39u87H7r6sPmp9tqqq7+bLJ8gd7g3qv
viKm/bmbz/W+HtkP8z89ss8/XWr4xstWROZ5vm7LLn84+h/O7mNy2dL7vMY//KWPyWWFjxO0WsaZ
ekLU9vOY/+M1Wf6yAb3w+4/3w1/+PM8vJ7Ps9h9H8PknpqepUW9J0z3Wc1Ijmxv/iRqbj48vy77M
Lut9WUYOgLjWl91IS9Lqc/Vl6nOdZRe4+zIC+1zn8+ufLfv6Z5ZdfNntxzqGMl035Ns27Xx+5pKL
9aMxx5c3cpv5Rd7O79vl2y+zxpLhpH3GU37+MJcs6rL6x+SyFFAeOCqt3f5sF8say8fnbpbZH47m
P2735cD+426W9T7/0rK/z2XDnAVbBDX/X3v0G+2RTN09oqC/WPj/0B6dP1dj8py9/qg/+r7Rd/2R
of3Jy28G1IlUvVLYi5bpu/7IsP6keABGL7CsDyHRv+VHivUnJXBIYimHUfSv8iPk/1THkUZWDdEQ
lf+J/Ej6WuxmiShfZu449dcUM32V5mViG1VpEE+7Ymr7udQRYapa0zfA320UEBINFK/FKOTtsrQ0
aBW9hy7JMFdmSSRk1F8t6J5q1hCPNKLflMtIX6WLHJyhGCaSbU7zn2gSoI4BhhLYgAp168qGCgyt
wzNGa/oLEB4kUdLqblSpTU27rZQaRI11pf6dePxr4SMHYVJWAtdfQ037D/F4A36Lrlgw7MYGzZTI
S5l6OFKxY8FFMTyKiMlk+coRk4O3lyjPGPZ1BJOEezHmEJFCwU2VbnIDs8KoUW10LyQsxeQJgYBK
fwrrdo5ZCMzfcftmceXflWXcXAAaZFBTqikz87WWsm1HM+xGo9lpCmEpq73vjKQgiqvsEjqmdjTo
pPTS8GAEkegAydboYqw6fXoMRc6yEZJLhMqdvVzrKcZpWowqaCcNYmtZhVUOUlWB9N9J4mmQg8oN
LeRZnffIRVLgmjYHI+PPNEF41ZD93hWdFjL6jbe+SDwhbeXRlksz3JEmJoTI8KMiEDO08hpR+7ga
qfFHAYwk0yyuZRBStqdKMUm72d476tejgTO75RPmFjGlwnLEzOJz2j6yHmkPjlbAjLjDgcmUIwzl
PHS5WkbctbjxfeFSGHysUnPWSVKdXybD7ibWTNsI5V1ccfKJZ5qk+4onA4+tZtBKx+joyqci/ZpJ
ix0NBwm9DTDD1uYrOa9dUeuhR5eFlVJzOLUhZrc+NRRFhdmmCtNYiv1DYShrCUttTMLxK1SSBz8z
Qvxcy8xOPBUjI9l/t/w82vdpR3jT1IKt7LVPfq8+oIqTV+V8g3syHVlopiJWkyQaLBAhfUh/PI0P
kHy+JaIaO0pkxs4o+BZIrQs2H5FWa51dymWPKeSI+JvkOkqRaRNGd2rrl05oCNghjjxVuXJmRHJM
PrS4LKlNw2iTEAz1oNvMIm3rWWi96yfGYUpgXqgqQdyyHrdNT6TNItilFbiyxo1PQqyQ33QDg+lG
wCwH1jfGMYCTlqdU6MR3UACr2uSP8Dj4pnYqVUb4ptHf13r0pGXBkTGPA6n4qUJYrpSE0r3UOlH+
QhQ40OzCUOtVRVpw9Mn+sxNG7/6hx2QmrCOiNEp0P2jx0/JNKvEzdX2/GTT1BipujaAda7uJWiAE
k9jxkpnrgg7OhS4QAujrW1XEDXmM1DvBJ66uewnxfMph1QwSUJzhT8a1Mwoe63IK3o3CP6Pg9VZW
zZUuaHhEtwh+dNNC9VOFG0Yy+NHJpORxE+0FoAUGjUdF5c0qDsqjJ3EjZozwe0nHwUwlN5hkItXm
WCT2uUSzXJjOcgZ+iO9pno03ag/Rzbe4U6OKwKTYAQ6af/epU997nUBY1Z8pUX/qpzSxBamkoJaf
Lo+pAqypdiloliqhjq97QmTe4ED0N/ZZT4mxh3NtprTiylSKyxp8wJoaOMfSvPMuZA+jqWaOGpfr
Np9vjM7w1xaqkZXhp1ScVHniaP30GHWzu6g4+4sG3cUU4sFZD6zvU4UwlfjYa8XGK6mtt4TxopuS
u4jCc1fulRegklgejGO88dP8tqp0DIL6NxySinWRCLgy9/1dNmq1XQiahKcjJucixkiRhxwhV7h7
QwtIKHylWzxCqO1J2JAB664SSLWWtcVPapZEA+ZmPBcpVaipzt6ImDkhWczPLN2sV6iDCEXkjjHH
U5bGr6Qu2xY8+cIX7iAqfWs1qqDB7J1VJSnESrKNBqMfq71rJVo2M4LDvPw2Rcv9kVvJ0ziJFAiZ
2xyr3rKWKfpoeUj6MLJWBIPg3unUk0iFdC5K6kuV8oqIk1FeU8iwakdcxqOBxzm66ADJ2FHD61eN
ebSXXwR8MXK6PlhPg/CmDcF1NdBGjHiFmipHjWQhtcMd0EGKhn3Obs5WZTI5pCFh70Efb1P8JtHz
mKuc4qa8WG5TKtxhTsJjzjEuNZAJ5LcTlSHqOLs7xE+SUhbr5Q/RS+GJHlytVQhFcLNvEzG8q83y
QsFXC/NIfnbeDfLa7/3rSa5DO5t4NLpaW0nWc0T9SV76D8stMvW0Zonov9c5BmAJCb9w8jem1OGC
GV5T9WGSmc+erKTCq1SK32WRF1BR8/Joo2Eg6xbziEvJhaZR8P1/+Tqv5baRrI+/yvcCqEIOtySY
KYmygi3doCzZQmw0cnr679fw7M7WbNVejEeBIkEQ6D7n/NNAJmcb54g1VKVguTgINGEug4coH0A1
mGJthB7i0TuGmpjDzjA/Y8y6N3hLKmPx6mZFxNLhwyp5D5xQX5/4ZdeDI9rf24IojG6KTuuFGc1s
3mmcf2lRooca1I3ZYvwul/ajSyMGxxg6EpL2tF5FVsCygh7vp5WQSd6Aj0fsErrJx1mrC7wlAgRl
sLjOpjFs+zrJNy4W+X7PAFw2XNtNxkqmufLdLIJiO8X5vhncN6VLC0wWFaGWaNksoRBIE/WZFq+G
B77+rhLVOY/rzzLxAsyWILOQ30VaW73zBUvxgqnA6pOudeqJBjhAZfrqqleeJXSyPn8QVvlesa0i
cZo3GfTAgTAYQm6xNJIViHQUsCTrGCSzyPPB451HHAOkpThm38nqLCQ+68GwywpIPfuFUwYXcVW/
tJzbyLeardfnDNkdvu3MGIer/t1NoLTaOekPU6tvU3I11x3bwKc07IPkd5a0e9T4Y1hgJA6Ca+3t
yHkZePfh4Iv3tQ7QJq77SWeb5DPZLALKVl7ez7Hst5GH8saavnc1m0qWW9zwbf6VV/1bZXs34Whb
R3bXGfYV+nfCiGH/lNMzOqZ6C5vuXZu4uGavUqXzdZCT3LHVsg0y+MY/DHYIC5m5iFOpz3hhZ5wD
zpmlxz+HlNAqVXpoFVHwGiQWjV1o0Smksd37JOAtDfrtX7cF5zQ1zQMEymFTtZzcPyWIkZKqWIuw
DJRAseWy6OCKMfgMELc8VFZ0cE1rnyTc5vFYPw3d8hq4iGBtyOn2vZWXihtIlB029XC8CFdEkHO0
XbhBLV6fjKcYR0baDj08RpzgStb9XGu/aErQ4hXcKn3U5XAczEtlByo+bvoeFw13pFpWMQKGqlBx
dhpZvZP5wOgNJ+Otee+2wEhWgmuGOhdtr8MIFhGLDxauW80bN7GgvrIcDiGbztjFDNv1ljXHaINQ
q8aNhntZi3ky25t/xT52Ra7NQopYVXHQfGfbOdrvwMbNMe+nY77UaKsiVepCcIyZiBpYfcW29irH
4svz2VqdgOtHpho51sEX/cbeqeCQNGzBc2n+IIGEaBHywfGaapMWza3ezIdF1fGT3e5FVzxXWrHs
rZk3Wcr4qAxxW5NVWUOPRTys3HezfQwQM7Dbs4AOc4rwMsfOxIX0aAoumLIVn20PqFGjf6tRpIZ4
cl+qzPmujAcHa8HU/K1VCzsmuJfUl97WnrCW6cdXVE04dAxfUcGtA204xkQUYpjPmpSY3UNHoQcb
Ofny1euLIUcbD2qojyNkNXHrm+I9y8pbpX0UU4o5WaTMtdZ9VN66ONGPHhCB7ebvRV/4YSnZh7QG
5m+WAGdJ3dyJ3r7MqccIeNL3scG12loCcYekRMzl+3r5BYONTFILhRx27lL/FEu846a8w9KHy0jV
c3ISt7UMSs23YiRCdl2MM8N/XmuQdRHPWjZXI9MfIwu6Up8DTup5g5QPW0g+yr5vXwII0jBRuEWs
0n+uRHqbyvY9q+hqzMPgTfdT8mJVRhgvlBlBzO4sdBVQ1+afa+3ruTiqRzDpfEu7iIEavFK+bawH
8CHT4gsXQO5uCu6izd8C2puNMVBCunp0Tvv0KzXy9yRqWC9d8VhHoOZE40r7bMzNDSBoL3ugp9Kn
086yFmpK3uHZTYm6qOV/yXFerqFUsR9RbfhYCHjGWzSwwDbNcExa5z0XbKR4/DwVQf5YZpzrIS3e
vRaKAgwDy1K9OzTe0X/u0+B5Ki3WyM69dLPzvu6Oi0bjarr9vRjB2CnBaSjSLsycm20X72lLVYNy
6BcFSuipKr4QEZwQ3rJ67+Av1yAeboOqGwJhU39CN/Nl9kWVSBvCvufYebKZeUPYOPOYXF6ZfFAE
1NemdUkmoPiPU+enWf7uUxaJRbpY4hMsf6i0/Pd67XvumB7SCJhmfUSRhja18hZ6udiWffskSDPz
SrW/5AtFS/pD1QvEFjwXPk33kFIPW0pfpM6NPy53KcbRgOHDh+ze85oNc/2Yl+Qx75GnBlm8EAOS
3GLDP+Jscx0B38K6L9/NlmNtzOyQ4vUFLy7AAbn9RAdtzEzmCy37Ui0S4m+1oD2NC6vdeh2rfbi2
7aM+c1iip2zPxW0Y/etoPM46mbZ+Rok0m/1vSs13NN49pCRrL5ziq7Mgdg3DvJsb1eeOCeLYGECT
lg94bvo2kpGG49K10kV6V1X5Rav4IGzp72t30Y5gQW9W6rx0OnyxILj3CnkrXO4vabQjOeXFr9Lx
hgNi0Hz/kOssMfXwnC7AyXkyDgf7pKnmD186Nhtp6lAftgvYntPtpgXdo+mV9iZgdo3ePVyLSjUD
MFradelg2mIb8Z+mU8Z7F7EnZR4FoVGlr7kT/fDkfO2tasAgm9ICY6QXlw1yE3jaRP/FJrngzCCF
TA+1bW1ljbSsSo1rXwV9qEcYjdeGFhyT2Hooi+BriLwZaRkoee7k++DDlHV3iAbumj5GNAB4sp36
8spmfY19RYRYipOpvMqCZuFmd1xFLZ/QYyNn1hG/UVJEz543nOohg8jiViS/iO5pRQ//A/ubChmF
Eu3oRi8FGrxpgXKS+QQ8IwbAEd7KmvN4K4tE6rtB+MY+wA181T/8/U+l4FO9xPh6M5qLsalimYYr
RqyP8dYWnnOU5Inu7Xp4sRTsuB5EZFKsHFfodf1hH2GdKj0DXrvCXoshfUDICrd27ofzQCF29hx4
LrHl9VAhlfZpRYzXf9A97tLCT45//+jPQ/B+RE9jKhx6/ZW2js51M6UDjiBK1KCrf//N+tXfD/77
F8O/JRXrz9Zv169WScX6VfBHIKVG7OsP/37M3w/8x8/+8aypQAM1MKn56+2J9U0OjlJ1/f066+G1
nhdBCMqhYv/7yCKg80RhAobQmhb/GwABzC5s8Z8nJfglkeWcLFnPZwOCemK5GrHjurBxhV1VNc0A
bmoNY9Rech9Ydf0+9tzHvvLrfaR0HkHUmoexmA51V/ZnPXnvOzA+zuV4jvq42k5tNG2LpHDPPdHA
GID4EJc4bue8/nD9p66J0bTiDFZPbBG+ziCJLi7H4qudvHNcoLlYv2I59c5ppW/NqTMw7W1vHXTh
vZxj86w1FeQWBjLnaB4ezTkgAsqlw0R+/Zmz/1YRDccpHiDpTz3dlyd2riFgqhSCiGY9O3Df8gZ1
WhGhoQ+KSFyRAcyiRJG3yzwnNLfC1CywXwrNDX718y6brTPZNTWsEb/dxtGwNUzifRxXuDs7S+8G
SSt/CpxFJ/wkgglr4koU4XVskuKyD7AX65J7pyUvNCk1iz3aPHOvWtz0KQVES9c5OM9ZPjxWAxaR
Rlvea34B66wJ7iOd/PT0Jdbj81hgk4WDAfZ+oy/C1liiI1k0+1lL7nJ3vKZtin+b5362UX6rECOD
9xn9thsWWhoYQMQfldvegTC0RPHDhFushVZi0bCB02R/XHrzqffz/DIWacxG55d7Ull/m7P96Zce
tOJa85g7iV9B28MMqrvPGju7Cax5qgEBNac6yLS7OVl/31YGVbCYrrha0q64LLy1MxKIZfsnYIK7
skMG2xIfXVrjFI79r8KYh28tNIydZRMUUwlvh58JpCUuCL/wkDgYxWlyRgwcYUw1hSUfJuHVLNVU
gHPsHUWT4glS4ZEulNWH25Yb9Ps5sx0S680m+TYJ16VoySEeO1CU5wIPzdiGVJ+0+EKN/pOjvC0C
fOPNBOOOcrAqcIIY+VdLlCa2k1t83Jj5ivl+EJpx9LIZIwTi/GpoNVu7g3Dpx291TQiO3Q4XhF9y
KwdrPuHHFbbViEoUeWFkDe+GDWmYBMVwDJ7MlDE0LtUXcxwM5rbjterQfnSVr+PFUx8rC/9Q4dJk
VlH3iyOgXzGi4JBbiC/yOCwHXPfrNEJLMyY+3pkHW08I9NAhjSVNx2FkO5ESDBmnHX7XprzPF+86
dCHGL1T4WCsyj9O3GVrpQe+cU1B7oTUQNd631Set4TGuzHekzj0cff8Zbwp910ew3KKcGWLW8FJ1
umOcmuzxZLkkaNfvB2bXXEDY4zU6cQx1ujf14YiSNvRGae+dtoOD5xhICgvo07H9oI/Rvmw16NQt
xOfOGl/dLrkxRnhxI//QWywWblLfpBvcCcN7jiJGIo2PhtRIH1ptnJ+1Vv+gcWWk4maXXpPfjaRH
vOD1t6qdmGUZ47awK/SO6eCfyqAmEwwByBgk0JUwwGeEeu91ECnzEV/urhlx0JhOdCofjIY+kiW7
GwzrohXIQtLy3r23k6zfNzE4iTGmbMbYJEDk0goipFxFe5+0x1bkP42ebIy2jblsIVG5xn054Q3Y
uYyrYhdpSqljMUZdfmxq7/sMpP6A4H6vpnOlu7SnWta/RSAIk6cyWsz5mpdMEcQy7SJl1A6PpEGs
6d4aq2qONcbss5k8d5WAXj1lm7lXs8fAeBiH4W5WlCOcVw9WmjdbBt/cqLBwncw/+W28W6LK3PTj
ku76KkHYZG8XZgunxGkPUY5Jf1lkyZ05zqds0tJTJ/Lb2OUVa6fR7yTJY5dHa7CdJy2lO8tgKkUJ
wbwdDup9TEZUN7uvju28TOXWj+heZDvstJ5MVXN8nWfIxY4XBoPrbvDFmtEMHJa0/Rktd47Ingnr
OrDUPafjuMW7Bgos7qaAewjtcVdS0qLaOXaudQ4GeRbmRJCrFmwUvSWXMXkhVv1UCfRsQEHRfMQI
b49xAwgHPaIA60tSc2tWA1GCbriY3k2PaHFyNjHfmR6LNvm07AGRlryfcezz+3mDZKGoJ4FVZxHm
RrqtfURnxHTqdv+ZJROziVqa204E1752Pmw1y9CYMDJaBynRkFHtQMnul9a8q2T13LnGO8GxD2Bb
7qbtTtEgPrAQOjrqkjYggV0HX0uunbR2Gv6oYxxtm0Fcu0qyW5ISU+wmvOPTqnkgPvUuqfPnWWPZ
CKS8y4YQNs1HYlIGm3VzLHXjdYzNR8+t98ivccuLZ8ZaDgxjg7Icf8T7qa0veRaDA/SE23coAEey
2TAZX8wfxlTdjCK+mun4YLrMDxyPQfsizbO0uzAtxKOnF9cG9ZzXscVm2zjL681iIODIE8ZUdraE
beF9s+i5NgP3ZbFMyE2mXdY0r5qOsIh5RGnbr+qjUU9F7vmxZmXzmYyZzV3m/7AJx6ZjxxOqGd4i
3/2cau+ZNJgAReM0eS8FH0c/VW8z99CIZahvkEqefDiYCgd+HEaFA+KV4GVVeKd4cc+VJs6B0YdG
XpjMXMY7ZvAb2zb2PiPwfupOGlKxeZChxei08OsdGY4hhuE/mad8m7/NcUHPqGd2yMQTqwkYxpiA
JkvwTRMgFCxL3aEoalrVy6KVkJQ58XPBypZ6j60vfpZLfO7kzWeoU7QN9of1u5YRLGAl2k9kvpsu
Y7JEEK0dLgbONiD3d5aGL+9dN5nXUcvZAzMM4Yw6/zY5829mYt8pVZA6Vp9NevEzLsOS7WrL/OCE
42i+s8VlEhjnYLapB+1lWWr4+UYOPzj3H2cGHN7oJHTY47FvbGtX5lm9LQzvZs+lvu1pJRmKimtE
8ibTEefiMl4zoMFp3MyjfekyH2Pp4p66Og5nt11CgtvfSaL8XU3t1u3aYNsYMeIyY1cLzblMs37M
qpLVoISH7kLH7fzpo83rD7dl1y9tLkI9B2J1GCpXV+LBd/C2kOrOYUJcwNSOX8mAeg3fsG3rmBG0
+Io2yonfRo1rbVwMgFXKgykYd6OGX6vwnSXU+454bC9pN3wcJ83LXqyZ/qgW5kFMyFjypET0PNFS
iaZ4tUfLu6Akr7AR+MaE+9HVLGubFWz07sSM1sz55OcRQqfxbaZIUpOXHCUfMqeIdhDLWjn34zHT
9Es25faB1e/TMKJXJ9bSA0TCt550JSTZulIP9+8SADWZ+EjTm5TLmz6V+G6V7OnEyl/tURwcjR3b
tg+Iqb8PJtfImInvfcDgNMekbl+mI44+jNvYXO/M2eKaH/u3OUn2vV4Aask62S4QH7Zlqr3Ehc05
KeoXbZjv3DR5ETrcYdObNvikNBhnoBQ1ncPomlsxmw95xNzE02M4zbD4gUHSDeZWX0HAXCV0wLo2
0k+eaye4jcJ/sZnJWfmHvVBfU+u5HlOpWdAL5yJ9zEgnHSNExGb1NiCIRavoQ5RfQF75b4YXQb2+
7UcTBG7cu87wpIO+kwkx7nEPRDWTMhWrS4Zdjs0Y1t7oyOjUn/ns3eZfv0uRStuU9w1hhOxygM9i
23KB6LyEy9OrZ0vxGK4r4zAkPxvUbP/6UzOpWI0gi6iHBGBXE9aHvJx0UOXxFD2s9zxC9OX1u5mn
o5JX35pWGVrpy4JVDc8b1/PGVB7GPDjiNfoEdUNkoB9SRzVZJda+/TbNn30ZNpLBHLOzoMz3BhtS
lbhhxdcWvk7r1+p3/FdhGR9w5ZCkhUCbx1CkGjWya4wJbP0D5xuJ+tJK1v9XwLt0FdBxDo0SdyL6
Cfh79ZCKtFj1tbodA54nK4O7ZmiPlsQrknDGB9YhqJLg953+pQ6shKIMRMmYNx0fq8xkNjfsO/4C
B+WAbwcRMMIpuXEOlY0YiR+p16uS6pzIMlTH6rR1sVtE9G7hSqhevGr63foGAK6tfDqBJU81Wh7+
Vh2XellNvR3s3df3znPUziGm21J/nfj6QwOSbQgmJjy0GaOtOj3q7alT+K+3GnBU5kQ1x9ysXmgm
UNilAGtysnes3/s642rjZy0I2OyJUH2tHiPB+3X3Q6dtsSUjDh7a5n8eTkrpQU+jbcTT5dD1fbOD
nU7RjgAo8fbqRzG/lq1/VA/BUz1cejoUHFVto/hUT6VrzK4Njoah+9w0H6Msb+op1WMCeV8sD+oR
6phK+Tu5/9dBxfxQHXAsnZN6KV7ibhwyVupll7XG+nLq6dyxx5vs3mpylK/zt2A5jgkeGEptUcqr
aMhbAcTyVearyWCxgRnfWaB6RNJtyr6pw8EE6Yit9AsLzmeLuyrDT2GzaG51SGJdY7ufbyuAX3XZ
F9vtszZxuQoHqU8inuOMVE1d6McexNwcTeDgTOdaYhatl1yKftLdZVE0HaAjfFVBe5wm0Gwi3NJ9
mUcbd3Tqo9NgB1ln1zr+mTHQY7MxH+kWPsQwCQB372GlQdg1F+qAKEONb3sFiuAzYku0V6bw2rBp
Z0kj35YnTMQTUyQnKy6fIIY/R4sPW6cz6JvGkXFDcW7l8Kj+EwEc9ErRxBQVrIU0ZJLMsUc15bUg
WGwi2zEhgDka5D71PnGgrLeNM3/vogYRu8OIWk+ZfC9UbI4F3cBqvBdryd6s0sP4o27IrVM2hewQ
1fvsdE95TD20OAzZXRO0yZrZM2w0wZp+8qYSCyS1YTWZyi+pGRq7FbWnH+vP67gbLy4eKVMv1MJG
iCvh2WBVCoFhYFcg2gSPSa3jrNnpMWhksmXGyuXNUHgW863rERJkhbyLiTzduAoy0zsYFG2Zf9pN
2u6wcr8E5sjxl7+lj21VYxVv8Cd2utZRMQHun0YsH3QBgGSmer7Vo13dVd/LyijJyM6zEG0Ctrb2
fjEAWjq/lxjE6E/YRoOSmcV7JHtAyBqVsAIpZByRz23R66zgJLXzsfSYHZQJg24TXh9aB+uwRB1I
bME2TMgJvs/zwXJxDDCn4aJXhX2qGv3SBAwj5jG1tqMCMx1TXtcRfnESksNcmVcSqthGr0b4f8M+
nXDZ1SNm2YaCoUcD3lshn+KIInW90H0Pc4O+dLG4CJydPUX9XtDJzJhxHMoW0K8UVUuFBe7cq0u+
0jyXfhwNtlNf3dmxTrPGp9oPPoFk1I0a3hOlM493mFmGwCrOg+6dA6m9LtH0mfqoxNMg268vXU/w
L9xcQ6drlsl2sOPypFNfO6XKrbAhkUyWvP9FK6j6Sg8eIzcrNDdFByvLu2xJx7CNSRhJuS5G3X0t
Jr/ZViOD075w9kNA3bKkD5Ek9iOd+Usvc7aOTkUFI+zZUsyMkTU6w6p0wlVFMRkOJakxomTUnIwe
grU5Olu2WYR4RxY9n2363Ykk0jumGy4urvvSSMrDOH1ScUpiiWaSgkp56dDgYjf/QzcAJ5KxuNIH
OtjuLPm+H8ublchP8O5kA/Mm2CV2de6j+ta3ydVwsy+/uAsCSiNcZmzMXpk6q3sh6rm2NYHBQzzi
8eOyBhjIyk307aGhd9fAOGGea+6mBPaWID2esERYFiucqgDFlSUlJMdDkbdtl/TdHa07g3rfK6CI
dCPlUYesEAoZPhxsQ0Gik15AaWSjeEB1T6FXpJhrYB8KXLSCBk0BLkf58Z4rN1DMxkGQ+E635c1Z
nG8CBiFgD8ANN3Bfmfddb706GQ1cqR10IMd8kNfBrXdsB3s9c8F8xj7fRx6IgOzLTSf3eXSbdNQM
DXadywIvrrSoytSLjCDRZWR8Lyq03oXzlCfwgBTLi62D6hGwbOlKpkPcwELFrRd+sY+E/lvhZysx
ZxlYh3nRi2PBm2BWfBfPETgtPZqdkKqQXuk9mCKpPneKmb9Zg3+ps/zdNMTNqrgWyiBBN5yguwPU
NvvM2xejx/08Ec/S66ETseF3S9Bf244OVJ++J3H7lqgxkDPA5MH2r9ng0E01NOXPxsKMqOQdNlM1
0ZNY+TZLYrbsGGIlaS6/IIihnc9wE48ZkWkxziJU4H7oNuNx7HESIp8zuArN31eOebXz4RtO6imj
Qy4Qd+BNpOpDsqOSMkI0O1njdeFL66lqg/oMyBamsp82rgHTQ2ZOcSKP8sGSznvmmp9V336gy2LN
X6gBSh2jhYGPILDpL+ItGSh/YEa8Q3HiMBtIdVh2wunpVChGvCGwlhOpYKa+oXuwe3+P5f5RAM41
cfuaT8EhI3Zz23hg2l73VWb+8x/y1Nj+LKsvbXxM0aTZ/SXHlxqLIK7iInXvFtM464rW2SqmJ1mV
YZfirpNUA4SatoE0EpfvCrFzFcg+IfDbYZL4pUBB169eW3N8yo2AYQ39xjBz9TIIxi68ch+5br6V
DdpPDVvdFTvDQXRTyeBHMy4/xokFSGZgn3WQsAgbFZYm5NH8B0H9LwfK/yt7cQMn6lr8Kv/ph6pY
wYZLY2Kx85DV/A+7/MbkRoMDi/tLBYdi7ldQFOTX9zP0vKXztEAOPYqWMaKNvDlbAtTT3OpZz0lC
sPSHGqhjMwe7L/lSXKU65WqQjbxpisnoxZRFUeCd1u+caFKXe/HOOcFNJHYPZtK5d7NFh4PcKyt6
+rcBODJQAF6NQo4G9NsSc97+9xt3/ptO/udtW55j8N4DdWL+w2kaGpcUVVZ32DA4x4KFY1qMu8CD
PKqxNW+W5i6vvuQ8+SExbs6m9g1rwzPBuZAZNwSdHKwAyhUJ/25WNJ8EJsAOZOmLIuRn3aoCbAk+
/HqAcOLve4ezt+6iDNi2OYSCoWBbMxPxNDQRNwIU5EhLv1TZlKjrlKgV1gSLz+MP114RHMqSURCq
txtV1tvYsGKrFU64Ji1RMpx8vU6PeXKpftfp8tBohML/75Nm/dO7V10tvFHTcn1yVIN/njTf83Nv
0Kz2qKUWBLgqel7AKEmTZC1TWO7UPHUmsNhKplzpEaAuJ2kzjlNbCw3L1ZOByxqkoSXW7uPa3K/k
mIWo4s2ysHh4Lk4xRlpc8q7lzLlcQomePDImffvDZrOtl8EEx11okRS5IR7T45I3j9gns6kmp0aS
BMZQWt2B//vte/99zVikEdmoMHyYjP+VSxL3dW4Gadyii23NfYrHWuTHWw9rSWa5MfjWkMLcZq3Q
TQKoWz+9rCQ9zeKjTIUigSs2eTRHD05Fbnzt7Vj8jjgtbskpPbUVFMu1YJjq+XGCaSDVphLb4n32
OTMlUaNlIXhBg3ELHAjWH41AoRGMCPOhlTrkIICliMy+ikrHGmBs0Ymj1ot9mFTZBMOjwBpBJ3Jk
mVceUjba9dlpK0wyCJMhGIQGOzECvL7sk1RELD8eqq1RAANZjI9SWvBD0MD+zN/1CO5RPL/kUBMW
r3XRA7C7AldVFOQ5xlTqqjAxR4PHzQDMPtUwscL//YmYuvffC5hnmYhWLIQZJATp/3CMd3D9rop5
bI6ZJJV2oFg9dH42hSYu1qIc793FtXDtwcWsrPuz69Zm2AzJF3ty1UNsNrv4ZVYXX6V4VmVdXrCm
viP20SVflD/S0vJ7Y9L8l+BXfxal1jjZhJG2Q51hj2v+1Mfll5fG73DP9mObPptB8eXnLBxCe2Lw
wYbamGAosMryxtW3rfTuMrvHf6CqdnMd8Xm4b7XicZL1l+60IUl3yVzshKe9RF1CPlTVjw+BN2G7
1F00zJn2OdpMvykR6RsjZh/QXfMcT+8GmCThqa+DwMcxGBp+gjlhNJphKuqHllndkUTnnMKrxahB
tjpscrizYTUybix0sWNpQ7wh3xUH36tdhp0seIoZttLZrA4GumP9UoTYpqBGUkWa2xRfRRDvO5+1
ybHZGlYm1fp7k0LOarRHfYi/SlTgWobnttn+WgvKWFQ3VwPBbErsFladhSJuNZ7zjIXmVfXFcZX+
8LLmFMjohZXyXbWmdNHWdlazoaTofoyB8yPSqzB3eii9Q4R0JMDbKCmv9ULFFWjUCIscVPTMmyIG
UfFvbaIQ9nAYv+xheqyFuJh6gmlCBoc+xTdxXIJfcxm/IgE/rkzVLvkp4/5DM9VzJfQQmBd7JZII
RwiC+WxtN+RcKUsCYqf3cqfldKJpXV4b13vONRi8itWlKs62aE1FBimQ9BZXv0hOfoxLGcbwimzc
q76jHLjpdEyScWOqjykcUp8hgpcw6lAEOjsBdspJB7RLDtdsBYaMlQn33q6eewM+f90OW1+1wlSy
uxZi5L7trUeik39EahXyFl5c7+rXtDZ/rDd40lRJ6JTTY5KhHm6rGAFMbd6qjMRbLEkxhWHwEIPo
pX7z3Y/Hm2NpLDb0PRtnzA4OPbmvESlL1CHNc0BbZHj6t6mW36pU3malm+iAkjva46Bl89ejggQX
O3rWGJ6HkWFsG6sO/rTdncbgZDAYBeDvdjMU/VFq/GGGm0E6Xvv4J5N+TVsv2yS5GEbD7gFmVFj+
pXJh+GedlV4aTrK9VJAkyvLHKJZd7SNky0eAa5Dxlx6nyksPPY2ApO045uktM8fTPPvjUZo4w/ge
IWfjMkR7BGmMLMgwlOXAfqIHzsFekptDb3nScrcIq0gHAPTH6zgvH04+m09YjeXE/l21BC3Ygoil
81584g7BYATuOB0TpxS+p56IsPGqjvFWyUC2S+19mbTmdjStYUeH7oc5woq+Lw5upznA/70IZTCp
KWlHp2oD3HUVxB5ImuXRa53dSgzqkPXMeDrxSewmJ4nOsMrOVl7V+1zD+3VJ3bCZdAsrj+XOZGp+
SAYNIktZnkQ3m+clWO6S0s53SGBuWm/g30XyzlYs+WGxcaK1sh/VXNds3nW8H532azL5qaMxY5Ck
7J6hpFlnz2v/+grY0MgxxNBM/XExyOCGvnasdMsME9d6dgO5nIPuFfdYl/kSVBQsQ7HcWr/EUKno
u/Qgk3yCr1hrF5PsbCgP07GOFu2Sepl3bpav9ZtW/WT9CkUdIGhjQ7Mt52zHPu5AAPTvFsjrR9v2
gkvUL9nBL63vaR3k1ynG0cpaRBgYwgGamvULQbN3ePFAZxmxBfW87FhkhYFypIduXtTiUmiltpWD
Mh2UjnNJBvMGic45rEe5HoXlkd5TWu2XjOCwRLLE7SlIlcvObGwj2tCtHC3nIHDUNOM5OaH/Bt+p
82sRZcHWSXk5XaaXUtcJ0CwYnBuAhzvLgMfbwhC8+OK17qHXmdiL5l7jXipVhEQGCQX+RI4DYrNH
O+664+j4B89gpJJTdwK0TK9kUOyXdA4n0/xljVm+y3qzudh111ymxPisIafvxYSTZFJhagZDJt6T
0Y0l3WCcPLsEzGFKeBlN29tmMbAha/FTFPuveTqkiOx06CwRoiOMycijwcHVyi7j/Oh0833Zcrsk
gXEzNVoLJibwB7U2O05PcbkYePWeFw6gXxD4i4wcJEhOw6E1inPcz91BFy5d8mptsbr99pGFVTgg
yjabjVsJw+kMwT47ZTKCe4xygRmhkXdn2sIckQm2y4KPxMy8cH2OGCoviZL4zpoekZ1FmtxjrKCK
FUagNGM4vFKala1xXhnAeYsSRcoOZpZWbps2ZqzuJcdVwiW7jglwPnzFLnwdCGvXddUqlTYDevWv
InFfsGx4WasL4l5lCE52GE3gvLhrfwwxbEcfuA8md/HuE3aUL1MX6krP4EgG7ZndMeXZrdToYprS
Q4KganYI4WvyjzmOLys9uzQLd+tRSAPX4bFrIlobXe0eftR+PcqVMK1GREskbhNeuC6m04lxb9g1
JBPq9aUPgL/a57VOama2jxGvEgxsEurZoMEglu6MLcpg4L11yuVRbZ8rhxzxC6z+hrWfd0GCb/Zt
wRk7FG3+PipqsA7tnDK9eV5q8a74sIp97low0BE2ASVOYfv/7J3JctxMmmWfyNMwOKZtzMEIBmdJ
5AZGiRRGxzw/fR3Hn21WVd1Wbb3vjTIl8aeCEYDjG+49F0tAggkyLBeYnkzNx2je8dSnlHb5TtWI
NIeskjakuuwwIdoZe7gK8Fud36XMFTd9z7/TIX3OakRnoq9prfiT1SSzACnefKza/iGmc/fgsOXM
CFQGf7kfX5cuGc5wyEHF2CB2c7CARgsCi7p7FQiTUqm2jUEvOqCz33s1zjKElH/tKkJT0jLnVDb9
bT0t/iZx1Z3Z4XyFZ4IHNbBOk6hvjRG8Rg68t8J6pLvFG+KOrw7KXZUnf5c6515lBdWL12xi4uC6
eAea+YPQKMApRr235vqx9uSpmF2MJs5pbaA9rTbuW+8BtcTDqFrYYi0qrs5rzvk6TdN+wECcm7B5
NHSajIpmLBEQFnoY2ECCltx+yfVAs9LuGpEyjzHq4DLGPUWLfXUsdFN0+kOL84X/TUZmlbNXhCSM
TtvUqLNDTQwQU2OwahAiDYGLKgq/hxjC0HpFLLHNLJIycpNa1Y0ietysw5YppD/xhvynF3RHQth/
YU07R+xX8BVn485IR5xEvGiAtD1yFTlRPRURdRF5xTu7J0sgV+qjFeLQ5uLn+g9EToigh/PBLqZu
kzrtqzbtSM4HTtv6p6491/lBSIYaLJ1op+vztm5eMlbXmGSofRVDmzSlrY9FeU0aUYHh857z2b7V
ogNMiwo6bFA6t03wakQAgCud/RLw1gWQePZJSja7C0SMl2b0zuvoEIkQTT8NEz205XGDdCMfT+Qk
FjoEvtBk+rw1Zu+L4RZ6/lGbwBSQ2c51v/0hAADrJsG101bURFuRyA/ipUn2dGuLKPgWgRff+0P0
JaJ7yPAbptVvMNL/VmLJ0E1mR7gU9W7yIIFiwXwcC15rSKI92yMPzPxQPuTsWzl9sLpMoFJF9Nss
eA91lcoDe+/O3scy1h+ncg7eDaX+mhZmAX3fdmb85JJpM3TVdxZmZ1MPQBSTX3y9xjmbm6+Byamt
X+NE/Vt5PbyvYIFSKQKUQwXdh1rKEMZydVY2sPaOHHgajdMouHWCUDo7IUi7G2zMjX0tj06MWtee
0r/rRMTX4DERkvvKIHAnWbqvfyzieRMOAM8y/9OfghszqL2ul+Kh3xuDH2qtFe+AdvuV0UfhSByS
PQD/Fqqsbtj/OcsiPuixTD+CKfv0o/gbQlXNNLrCSd0Xu9ALCyD0hzmmk0ckznHY4puA5DfZYFA7
8NJlT4OjPXct+UXbofYO2rSi+3Hdkjgz7TU1Gf9IFm9r9DMzUS+71V+f2p9kl2EY1A6PtT+qYp7a
UVxhnukIExmC19U4tTowTH1R1bN4KyykSdip1wHcOre2dNXstZhSuhH3DUAFdKURll8KP6XnzHIs
sq3NjZoxiDz1k4nNPiOsWF+Kqz/HwOdIojEjf29ASqu7DmnBSW8Po3FuXIe6l8p+MIXE+/zkBrd+
6Y6qhC9uoj05J62JGMv12eIkOYEUccGj5a2XLh+Gc0lldDYlSFS79chBd136MYT/mHTFbVjc566C
UExwHzueTtPm7D+zPmUzetCxa8KNaBCe06/hJ3MrbqLiJKdDFSNpNRLX20t7Z3V8iqsj1kjgJKki
2GOnnXIC/syCRl+Bv9quL0GmnLhjWL/L2MCfzs0tJvnQTqDv9LGfKprFWuLa9xjQGi3FQTbKfR3O
j+YMt1jiuiBeuwCwZnibcsZIhFnjbjWIjkBbHciGfrfD6imKh3XBuTa5FhzIyvauvdDhBkzfG1W+
2504RGCw2pEbdXXdhh77Sqee+oP9uw+m10C0oOglBrVkKuQ5NYiAzdyvEhvEoVPetSoQ0M4eg/xq
NuxzSf5UGTN7MCycvuFpxXTMvZjvLfkjJwNtq8YBY4me+DiRxPPX+sWV2fSdF+A9mDhCm3n8W2YC
/adHdjwcgm2eP6YJKiGfqqnUFsPVs7w6T+KlPnOivQayfl9XbvPMs87v5vclMK+psTwNakk3SOEZ
jAWZVikUuzpI39exFU5Rnqtx/9sLl4cJ3fZYwuGrpx/E4xJP6b6O4XDflM7R1/1rz6gC1RieLc11
CCNR7pV2eel1s1tjluXFr2tcYcBrIFwkBX2bMfJJSgTn0JRbnnfrky+tmse2Z3vMNvOgHYjr3ZXZ
80HW7cUvLKRLkIUjfpQyrc9Bj4Yu7Da5Lu/qjuN5veWU3sisSw29KOqH3+TTlkzAjfpIAG0u6d07
Li47fUwc46vouS+FiA+Dy8kZKGgHenLse2hdDYKs1xfmZ9FvkZZIlXmX/1lJm824QRLlak9Uv4hr
KJyXddO7foZILdjVpwydG5b5TdWce4/dROu9smjiyaJrpNLgZOp97HLor8/TBApfL+OFIb4HOfzq
wvGJcRgLhwwQW3xKXG6PigHGejWIJqn2632xzhAECxZWPnxD5pPkrnrPumZGtJnt1s3FusDqnM/Q
715WL1GAtXkjEDU6Swrd2Y/gLTbLj3gSSBrC+FBQDzN75LWSUYcRPne2rBr59hkjqDqHaGHAGf9n
iNlRFaxD1QmMqL4gq57eWdfSvQ1PgR70LJriMSBiGtVhcTVzDt+WmimJBIoH1N4UQrAy9RPPR/KJ
lTt/1PWYTQK6Al2j/YKwIfTsS1daJqXn+i6nsfw5Unf6EwOf1eJlvnmLC8A9M9hLtoKnWLaJqHbM
sL/MMvqrd31JjD5lqW/VkB7X7+Xore5SsUlNm/qVxv9vIbBEkyQIYzyLtquxWKdc6lOfsR0RdMlx
nQFNqE7WefMUmQhO2UnorQv6M3ImqPbY4FaHFO9hPXbLQa8wkZqx8/L5WFTziL35V0tzu9TBG9YH
FhfMMlDUW/dZHv9a76HaNMeDNzUYVrxyH5Xz3u9wmGhGjbbEuRNJsLkfPa5GWl8b8LWb1xNfOUMK
XEzBEW8JZYa+M/0h/2BwZCz0wetJ0bPQNudpn1EoTaml34wf64pjUUAJKvdljt/6b4dg+80kefaE
3g1fzkdBSw2InpOxZclbF/lf2ys+EjU+JgHMfiOCD05zI71DbaM9Xv2Twqe6tSqenKotrrOGCSgv
A9g/HSV+gFLSN+iLdU6o7Ts9ndJlCzuyZEcyzGF1Fep6LtEoBFthf9UexVU24tjqkMuUkXHNUhv5
FG5NcbI9kMG4gvZFEjI2Trlq9Y3F2ufOmeSTFbEvM4hiPUjMzmMliSQu/66CAST27EyLbjfaUbf7
aBphoihXj8nSU6BE7gdemJN+yzjpfhnBDCc0x1zK1SlbpTPbuN95X/Spl1b9HrV/QXMU2Ztxyr/0
DHLsqSFXBzfPjx8RLB1IDlzXPnEWjoHXR9fpFaPfHp/oEjrn0fWT7fojxAPBtQGZMHUJrdOJX9YN
RqGvzckPX1euRYbNmmck6t8OljFMgKwyiGVxrA+Sp1mKc18lJfN0P1qeJ8HirIZexN/Da6ANqSz8
qlErXMTAeFokbnNaCNJlzPp5zt2ajpfmr+djCSr8sb2zGQRGYi6LtVjBCfVYAMMs/Pivfkf1vxbb
DR2ZdnS0FshiPZNW0tqxPas2jkOYChPkhZSowzrmN2hMTVJ51FdPcIqunJaMEo3a9pCnCa7igmuH
tcoPw2QME+IRVeY4bqzlZ91jwPUYdLi6kHAsCWc2Wi7rmdFqX3qaImjK8E9u8LFcwmY6MBbf83Jp
9Fim/2OLp7KZeo/W2WeWa0JYalzGpOVEHAXVRoalgm43UjtNvmBMxHpHOxxU030bLDwEGJOtNXCQ
qL9IRxnuht65NwPmKXRgUhtunW7YoSUDaQ7aCzXG8MdN06O+3NczMUsT/rk+Paz7ENfA9Z97rJQo
wdYy04h9pPzOH7/EAtGrayrJeff9Irxjp7kda+Hu9Ax8RRb4iXOgj7qtqAKohGobz0x5SwezlKKG
XO+f2PYwcDDm3ahc2ftmia669pIe+9AqWm7TmIXbNmlQ8Xlvc91WyLjf1mHCOscQ7RyhBLJeVjhG
k8+obbMWtSd+oCHjGPUDspwa27uLyay3Y66chYcNAePRoX1dJI/uLMOZpXxicKu/swSAlAmsp7Xj
vMRswDeFWE5TxzVQFDzYjWAwD2V26jXmRXnlvejBv7Om/PTH79WlHtYZ8pKA97xnVgNucetUyTXG
qev7A4+CBV9XMFr1VgsDOjoixvDVNh+4icqQMWTMOWSHNY/rBAi/uovNnj0a1H2274bH9HGg3J3G
6kfHkawnK4q0Da7GU01n5AWI/hAP/10b6G5pX2y7/zGMk9xafD5ZlifHlbFECNkvwdZ27O3dNMKi
Zq66aUcaDM/NvrOqPM+5QQkIAl96WuqrB/Woy97nRH1aMUcE27lhO5IYY3tItiwPcYbApJPUe1kh
5Bpz95KExoykTj4prfjIx+FWN9bCvia5SR8NVqPjG5UWT5GDYxQOdyXD2T0xV6RQuqSZLEzfaqak
O4MQ7VVy0RFyvXGd6OpSpGzrgPM4XL49Clu0ObheCq8oIHRRJxmL+qVq3BhOAwWo8fh+E2G+3KEI
uzJ3v4qHYhct3RzRnrbEIhMvnP+aHPsfwJE5fKaEP/QJL9lrPmyLhayDJHern+R6J7aSdxKXBUjt
8E0FYc1CGvt1gMJHXVOV/FzhKklWA6geXvRzs0aDzuC+v0Co0lEnfNOU7ZBncpu3Uf6n7H+uR+h6
nhXpR+LSFNgVWkr5Mw+SY5gwHyA7Bxh909x77F4PtPkfInb2pqqe4vp78PvPqmav7qd8ZrlFyZag
qiNTBgOmnV1bomjXNd6KCqEYrzbQ/Ji/fujuroiCk5+MmwGhjl24DHmiY71crSHWeICWeQ365YOs
gosQ4VGZ2e8VyqEEJ5zSo2k8BJtGiz6i0H8NCOejpKAC8znO9fTLAwqwajrGJb4b/eQXikOGe9Nm
HXNWrHq2+AmPweAlpxUMtSq9AAcTFVYzz+Pu0Mu/zEVE60fZN5InKqOQVDBZZ98rWIigbdZLpb3j
CfyzT+V32uZvGmCkH5tGmWLSKJsvv2zvEVF+res61H7Hua1+Lj51ENSdCraL5jYw5dSaoaFDbdmy
2Y31zQf79xWL5nldAJseGzsGNBsZBI+wAB9C5H57TBkctRGa9y580e3TNFHekyKLPlXbzQZPE6yo
DpWW+PVS3btZYBHRIL7X4bDlajvxNDCe6rdsSBCyOnzuZosSvmh8NNYarjNE6GTYz2Eq6g8D4rft
epGyGB22zuBuSZoDi566z32Mela/+1zc6HpYQKquujImvGqtEu6F01r7rb1bKW6JCveLz04zdxMH
z4iH/6tB+Igw2wbQhEQXSrbMjl3q/jQtjmTUpr9jLamNzWYftBYrUuoQu/GffXrau2SofnamX+9Y
72wDt7uhNUMIr1FiukubNBIJvx9xZcm7nvkOKgcdIBh+6vF62b62Es312t50mjS2rlH73vpyZFHs
eucrdyYchRonoTsbPR1NeAIWLTwGe/KwJdKy5fy1p+2zWgoikYakg/8w98Z9XC5IBWz6M+nUd9A6
OUYL71PfEKlCmmbhq9FV9CqAy1oqLW9J3uuHtKGhUPoHjXUF0PUP4uQ2qtiHE3l4vtk+rfyubOFx
nfgHdPPQ+2fyGTgjrb2LNLzVmdfuEIpDMWOctlhZbase46blvurp+FJ6X4VoPjXRSveMLD7e8LSc
6rx+1EyRMnGuC0MPhsjUjJNkexq8gC39hYsQHyYnOccd58qjWozXlX2Y65cfiOtkCGNfZ3iIW02j
gySijmRJEap+YYj5uU5ZzImTI24XGtHmrWTOj/E0QQaY2Dv9Fs5LBgc7HZ59fU+WZWizQEEEQ6tl
58WP3Fi36quEUjee6527aLqe7sHW2RMzijub6iWX6o+t56f6Xfar5V5V/p1Xsa5b3D9qrLHJINE1
1N9Z0+I8+WUl05P+eGzHzQ4x602Oe5YBLtchn4ZgyMTOhvCEqeczlfUzFj4e6Kzx9F+TTc+DoKCx
1ZWVfpvXiliP09f+evK46Vdakf7qGTocanFK5rUD7MAr4DzOLrM+KPQTHM9R1kHe66cUkUSVAmUT
2rfJZNsWe0fRD9M1fOBLfndaDl7RuBTccGp4JxZdavt6fA/rkigM/Gpa5bn0KK6b2n9enyQDKh9w
RwalPPv9tKIS4RJ9dwEWqkWRyxzBbOOI6u+zon/XZ8367HfC5WYjPNqjE5XzQaPYeuQ4GytK/oZw
MDaOkVzMCrZhUlS/uvJltp3XlSCli17XXj7yIrjgwNP4QcIWlij62d2MNn6vhP1VPclDJktn11R8
oLqqWB82wscNOs8HJJF+qEtVvVCwbi2whI0chnNajGdsUg9I9H+0YzBtcNe/FuNzrNgkY4l4rS2C
pATvkC5s1vpWFFJsVbhJWuetbOrxn2mcaTIMcBycjVZk/6OC/P9E4/8b0dg0tYTvfyAaJ3/iJPos
/gvR+J//6N9EY9/6FxzcwDNl4Dq+Zdho5v5NNA6Mf0nDR9CP1cA1HOmiJvxfier+v0w/QHjuotky
bMfkVfw7UV2a/3IDx4D0K01Umb73/5Sobup/5D8HqsNCMG1b2hR7ZLpL478HqtfMl7o6b82LCM2X
rqnL+3AZnLvSduijg9+TOTV3qHbinZd3xr60tHKynuNLsJi39Xc9EeR3Kg+eZrTyT7ief9XlMl7W
3zmMlTfCjNUBee4fifQbeROhkUJe46KhyzQrfM5FmNxZowvuMlaXKHMd0A9ECwnV48BwlHmy66J+
nqbhHcKty7IBkANr5gerKey3MF24PyajvbM8fzqXo3rgvX5sOyBAhecmB9cN2fIERhNvml6FOEmn
kxNb7YO0Ohf4xVFZUfRkOv2wm+eCmx9+AHX2GH+iOjipaRgPNinou3kyixc6ipj9kc/iSU+ZuzgM
WTXZ8mkx+oSiy30cQku8qNT5tJ3WeJoGScKQI3jR9R+3jMYXT8nxuCDk3aXAQjS85wNmVLXFZqz9
VA55rAqqqLRQdlixYDwADGpOjeFFRcTD1X5wxdNLckucKQzdtGJ8fGzQbNu7+TPcBTNsaWzNNL76
cnjQ1XmDwe5sdmK4oS4/VDg8vmezZ8I+tsGLv6BGsFAFDpR9BNmkxkNphe5uHWUmQ5bto6Qdrm7n
vrhMGI8WLhSsD2bxUJSocBEDXaduJrQxAdvUTneF7qt7B0lvyZff0BQMImoeE2Z4iylI80rZYFlo
ZLf8dGfDj9xH/N7hJXaiJ380snvloZoPGZiyBD7OrtXdwLRNe2FDVBOj4zwFOZ5KJ03v40585POS
7rsuqC+AJSnP6h+R6sjTGOgyY6MC2RqQFOQxlZuHzL9MzGEwB3jWeSC0+eRbJmwJK9siUDYf22Aa
tzjekIVAjNnM9gMin/HuPx0Q/wdFuWn/9xtOcp/5HAngOBwHqfB/FVb7bT/mYbM0lxHa7x5Jnst+
dbgiHiw3NIv3rdHHZ8dOXjqAF2dUB++E3pNnxTaGxSh16P/8eixKpf/tFUkDfLp0HDgEASfBf31F
IsntSvRldAmieDznmcJWRCz5Nq/G5z5T8mwM4AHbGpqf37sfyjTEU1g5lwaJfx3YzU9m/2Tt1ea+
y5X/iAViQbAbRh+jJECTrTiP/PHd43NjX5VGr8GfKnDmnWTufVlZZehvqHSx0hxxHYSYDZ0NfYHY
DlpeV5YkwuXYM0tGe13Pfxi5sLEi7cFkITmyXnJ6WnK6n87plwdvBqfRqxMZ8x6MKuTlRfVg5tJF
jGQne8OEyJ020XSTxrmDW/pbDAtD2FB4RxfMTSOX9DXqwViasXfxQnx1vjF0DJpM+yxN9z4TZnTv
mrSPlm5VIVp096opXqxZ0PBH87PfYM7jcZ5ZqbxCQ71zLSEflyY8xqEZYxcegXAEw65LK+vV2LJ6
KbaScgbv0Pg8VVZ6iqEzokfGbiZjMsOExzp5/Ksg+R2xJL6ZjcvNnbCww8427NogvuGh5zb2jPIS
RemV+VWwt9W7Ul20T8YCS1kedLtOmZ+B3yJHKxaXgMv+p4d/akdxlJ3TUaeyBvmZtSKJvFVHDGIX
Y3ZqF1zI6oLNUTChLNHMZvbwVGBObq3izEsqTwwbm72fATFKSRN36nG6TqB+9izLE9i9pLOmnrmx
zOGL3RmWyZRAN4S7W9OM5B4r5UwGtIeqPy0vA6JS32vbS5z5u3Zw2J87NFG4FN8JBTCOeA/o1CPX
PcqYOO6uW2COCrb0Vc83TfU90jjitBhIdNpw/olYmMad3N1ukORidXNQXmoZKJJ8LQyxKHLyoAr2
XcvaS8ZSXqxlfuVneli88EW6oHZSmQz3rGyxzYLGzNkH39aNlW4SvMA3Tl3cobMKJBSa1eFn/Rjq
GawmdwcahtA7eA3tcEMsqFUG5JMZxqn07eDqhN4T1tXskI42Wbc5IPQ6DPwrMogHbICC/Lw3Yp7k
OQ+I8PTt8NMJ6DKjIGJ9ZcZH0DAuU9gX0ZO+l8MiuJe61lZB9ox6Ina7EnNUGRyDaah2ha2hEz2a
uknW+7KigezM6dlnruoRGsAijM3nHGH2lVNxFlq/PVXOiz2Z8oFOujIX+9za1h8ilMBwLTgZswQ2
q/R+0AapjbALbOAy2ddpWV5nIpGR8dGaT49wn9vtDEC2ShuxCy0j2Idwcmk5yO1xocHwKAZumrL1
8MCcbtp5sDFvV4eyI0A5blUPNzspjpIqeGafgiCFwbMqEAigeNrVU+O8oEQGUCNahIf5EzVJuy9M
Q+6YKkR4jYi99tvyLRrm30AfmpO0o8e0CYDm1jRveNOep6TQKL38IyAhiGuNkwcz9wesIZQmsSDB
02l+DEXw1jLRBTy9qONUsN0f9ftQNs7FSMXEHBvbQL5gPgSP1/9qggE0gPnYGQBjhEnPHfWQPCYb
VCsN/x5L16kfjeRaxuhT4hz2BluPP2gCoM3+IayrpGZQu576Xjrm3zFRXIstu/82/gLDhU9d34xF
GD7GbnMChJJgjtOrzyTermdclbE4aNDNIHKwr9U0dJe5S075VNM9mPT1cmxQfo3piVmXW7FBa4zu
o1JlvWt8OPGLNs6ieT5mcyq2gTaZpvrOteR8N8No2VcjeplwLA6OenZC2wMDgc11mZxbNxYe43K+
WNkJI+64vHlec1cBZjo1rdechqa/IWernvD2bCO5NNdqZqRaoxLd8+AgWq7uvhmItzfV93ije2j7
6KTCxvQfAyMKHn1/xmQasSmWo86BtUlo73c1r43hp7Lv3Nr9YHMF0AP91bM7i4us5vaSR5SwZRKf
u6Aiql1h+mXkzrLdDV7D3HZPRaUOdr5417pEC5lYCO0E6b5RYd0jDyLob4nFboxFDMMuPSt/MS5F
NjqHuff+jiP3X4wqaSf9xLgMhf3NpDI9YXVgAmwycHaR/h+cka+gKiEyU1PiwIwj9uijryzIiqc6
w+SIV/YdjmN619j9EyaL7lJwmNya3LEuCattMMideaV7OOdycs6dAR287YI9K+LqIEb3VhY3NPDp
uYWYayvc57kVatYyplgp5QHXzKdYepb4rg0pa/GiRy8K7ufEoCDL3fbKJmUEvdvxMCKDcQKJgox8
N2OfOta9hJFhF2DR1VzuS7O6jUZc3/uoVlnGjZ99xyqp7rgJV0s+2okZBG+HD8IMDsyAiZfnHdsa
QO8Pbdi1gFNiHhCStri2cfsKwc0oRe2cvYZgRJHWSIZoz68iHZ9WM/r6uzETLUjjNZwO7VHHI/Yl
t+KTg63hVDvaNw10ctDcTK4xfGgDZ7kJdQtJb/gUodIkk9j2/fAn9hEME6ChD91kPBgG0KwFxMB+
cfzPnBi7/TBrBeJMWzK0hHxBvXmbm48qDLp9qQ/YRB+1ZLNV0HrRjQTcSmezn3/Zaomvlh8OzIZN
nC+WxTO9xQgKz+0UN7GGXD93nf+Nw7e8ZJYwX9sBfUxA1ZRT0lK3NF9mitjO98xbZZuvvJz0VGTJ
98Qu8HFwnbNNIgKDFlcdsWK8AcVzj4ns9Ogr7I5jDSZn0B97MrJgWMbpRzb20Go3kZGMe6bUwa2r
xbmc6wdpZ38Tw65OcTwfDa5VKYzmieX5jZkoD4PFJJUVn27mE14eW3vBTcZNuOOFTvtZv7lzmh5y
rxDPPLqkO0Mja4xHg2P3JJc2R9fLVqCJgSNh9XnH79xcmH0+LXFdPFcNAlN/6uW+1M6OvALC5ATT
c2JY7d5MOSzsnL1TJlyLCXdzsILIfms9wtyYwUKb7R4Vo3+wxbjI41J7lPQvfWF8lWnKl4uYBqyJ
5kvc4Ygd1CXtieeZ+Q5baxnOfYdJA2lTyDnMT3Ka6gnBeluw+HYdHDxrA9kk3vLMTjRJHMgxzKPO
VQKnChtNv0uoBndGESLyBUewD2M1neIlxGrgW9FpCLuHvEHmVY3kn3qVHhJWrI3V7HYnEie+w5CE
WCSiI18KL8mNYnlOPITNE9rgIOmr9/WqVFE0Pw5whdFSPARVXT3G7D1BUJIPYTnT75gOCYcH/j6k
NdZhDKi8KzlXh8qrf1p0d1qOhJK6dSoE5SWReYUrP3llvLyOcXBETY/6NiO5ZZgJX87n+EBi5Z2n
j37WfcU+6ivsDVZ2LoPRpQ2tdjERRzy37PJSFjb8vaKCLRuX+kpfToFQv0NYULeUaxTNz60BFWUQ
h2FnlObt4D7bIkn3vsgvkQj+EGZj3EGG+JZJ+ZsWV14ghnkn5lrgLHyfwFMseFOTYkHKRvcQMDL/
GBdUV1ihthHLNx5y3Mr8uXtsOqTkbtibzNQ11sTpg31kne1hMK9Db/02Z6qcSAZbe2Zk3Vd4odDg
gsxLAnvnJSGQkph0EhQKPHF9dqQluiK21FYONdJ/CiXzTTkyIm7bIbw6H3qReRsL89lmECEY7LNx
K6IDmQvn3CnLH06ZENheAGBZGs9+mKYPq8v39lPJ9u40o+U9kh11Q0lOuJw4IR0kXNVU9QGxLbSZ
MbTv/jC3Nm4wwFB1BrW7Kwg/Rh66nBNWoBBGIUMqH9FuZ710PqzzvtYrw9G72rxZexp8C/1+hPgm
LRoCSFLz2Er5l08FtnWVmTulJ+9Rc5YLAhec//bGagkhdWL11NfpjzAhFNgaOsxGrr4LdHiRNDkA
AlX/DrEAXJ2eTXMrvYuZpfOtOw3s8e/zkT0+Ghv7ZJCgAibDui/BO154YZ8hSOAnJ7QUci2Iccpy
jHuDmhvgK7V1JB+7ErVT0hLQ5tTc3rZK5A+q3BcYwoNnNeep6G7UANnVB9vJFz7Mpg0mEqPRo8Eg
x/RQIlUJY6a4SEkdKSr6/xzsX1NdRge5sgqmi1NL597MCIxeq7nCCr1tnEb3eegZB8elcxANw4OO
2n2vDBuZ0dwGVyNjs5/65mX9Ba5hgyPhIYxNA1qStex70Jy+VxonYK/uEf/UV2ZxJ40DBaNFbYX7
SDyPRV9exqbFyKHHbljeGXwxXaZWYHgTNB5s18Y8i3IeLk0pfXD9GbnIkxtfkilNLuv/q021C+Ga
3wWyA2tUQmCJ/bKGT8uFZZvmQ5IY6TPzyeLB6RUdGgcB8DwgUQivi5039Z92mGaP3CsZmIe4QUVO
81hZ2cGLrOqhzsbwGsKysTaDOVGLYg68UOpnl8LnYdf4AA1NYwkJv8XFP1qYkinR0z+IviRb1EI9
MwA1T+bcm3urExHmnm1SK+8gi/A97Dtog7G+swrYcrKHxYqMINkPXj1tZWOJ1zErflLp9kfUvyHC
pPpccklucyyP+7pK5gdTLQ2spTCB34j/KGP2ELE9ewZiRk6ErbMwkEahOibAHEjPw6iHXmKyb8PE
tB3mSnRM+ih5jTDz3xUdr0UkRvzKKb2QZBF9QZpJvBej9ryXuAbrKszCPcezAzbH66wjj/H0qYRf
lWBNuxhlTqfScDbOKakMZv1RLnaswZNM/t2hPIpEWY+9H74MdOwH2wkwUMW9AEtSCiJh/fP6QyOL
OZQRcvC5se5teIH367XSmSYcP/U0Ugs/VlW+bNYhZMVq9LIwytjJ0PoK3QEojukTDR0OD0u4n6GX
Y1dkWLJkLSy5qdkkeK2ol710xzCQMrhl5Ve/LV6zXBumAfeNcJ9DjyqtRrQkS2Gwvgjktb7vuu90
ifEAjBxLLFA6hnsWD95GpceG0gsoX+JdSidstnNw7p0gumeNiPhJZVfPSqdt5qNdmcAosvrrQJFF
/EhmgkE3KPmkWr99LSgoToiYO/Lel5vrtd0WT+d4r5Y+JImmTm6iXVoin+zx3jaIPjeIz9kVy6jk
Jkmw6gzhM1Zy/5pJSWoIBzpPW+3lW8zvQgXVpR1zrFYJbVKORvsYIvco0gDn2tSFjF3nmFjtzgNR
zC+ytLrjMo4vzmB5l0FrxPEO96e1AMHWebdEDZjkdjLvbBNlxLKY5xLjGZAjgwQl9vhHqhRbpSZ+
0/G7CornyasvI4hmxCzlZ2S3JdVDFe0tnlCgxnyEYdGpZejBdsj2z4RiqJORTmCRlyE5SBt4VZje
+jZrfwTQ9ZrKuCfxOHgr1L3lEqfumGl0U4Vp3jsiORhIJk88Miy4vZygddb6j2g5U+pd/6n3yPkO
vCW7BguaED+xL3VTPTSxU16muv1lV2xP/WAE34fMJ5wieUYrdied8jVUiL90I1m2ir6xV786n4HO
GoUiVHnyZVeAHeHHbzVPnfDdz6RdvsvYbw5B+1Ow11tc1zvbdnIfRgbkSp9yR+XTsk1TdzkuJXq3
Oe9xkZV3AAWCPR8yZOppOFfQPK+lGJ5AFyb3JN7+ionjpvIMAGfS4ilS6nQpPRWDw3uMfZmpRuOG
O6Sfy11xaZ2RmUJKry5ri3lTyEWrtPpOMs7uWdUcOGhapG0Wt5fsootMUNOCg62P9HHWwSdZa4fa
at9TKb+lDbge0yV3oLQNfEwo6duqaJnQgLVfP39Kt3kXClxCrqz+g7Iz260bybbtv5x3AiSD7cN5
0e5bbTWWbb0Qdjod7JtgsP36O7gTuDdLLti4KECQXVUWxU1GxFprzjE/G70ud4E9UwrlPRnsnuLc
LN7Av+rHqcivPV3QcwgDC5GAfZ5zxguMVJ1NnbfiMpXBFlMWgMawdCgqaGSqDG5ma7X1GZ3NKmOv
fIynzZChVOA+InNX5nhrS150Q9U7Uhf1mpH5z8H2mkvLytR2ATQJOp27XhpyHZuDeyzGEm9oke7p
JaFzHlgIFYQ5jgQ4+FSp1oZL0hw0IA+0EY3KOhGvBDAQk0dAzjo1kL/JDjSmDIA82fGOMoGkdVXQ
qctStU8mLm4iAgfh2LGNCJq3JF1MTjrJERsnPIyhF1+CzJyvWFWfMZ8RnG7KNzdGQJKj/ngQBt09
XaGmdNroR5b24PxoFtVmofY4fkmJdJsRYCdtLqjDOSKv1Gff9WgvwXAsfvql1UBTlsYLiJyth4Xn
n2YKAKgvjD2e6zHrN3Of9/sCkF1KjMhq8sr0WLx5Md1wpH/Dg1AcrRyv+iFUcpwmm9h7QXVRGmiU
3UYjR4zrfTibVAN+aRLGEKUcsazbBK1m7RUY/znN7PIRSJXv0bbxHPo79N+7TdEAjMAIV24M7z0b
sAu3FevOQKbEExKqrazdIycvZ4sftse8UwwEO9IKSkmK2mAXRu32Ldb98B5q97Vi5ZghiD2l0QVh
QflEqM8a3yNuMPx7lJlW/TWwB1LLwnKAr2ol675HGpvYr7q2woN0dHIauxa88QDTluf0y0g7K6EL
eu/cC55r32maq9DJc+tRaIczsB1NmRtWNjD6JArfsOxcVTZTO0Q1C6gajFNXoaK4dyQ6wRqOX9nE
VTgjGslBVQzMvxiup0nr7X0zXSi9Ix3vuZ7JFQqTfe8IzNs9Bz+WL3pcXvyCCQ4dcgOUVEZIaD3R
xS/thHRqGPCLuVaNSWn54ib+hRQUvbsfWmJ7fMIDZmzD3Jcnm0cHUc7c0zXSBfE8bcp1B80prZPN
0hOokDR52cHlj0ZoF2cCTQoEgcabVwHV1yqGwxQO5rVqwi1E22avtfWUWbiHWvEzMLSAONe/C6kC
uhkO1VPjz5tBg6fJW+mfaJPeosEh5wFP+rm1QYZMtTzOqfduGrLZVVWd0j0Yo6d2SD6z/38nyiN8
QXWAbUE3/trhREmEEx5Uujb5K+FBuIRSaAFpubSPQntXMzfFXcOFKr8Xn+NZ/5UBlSUSDzevnXqS
BJli3I1ZN+APK8GrdrjXtNWyj3vFxlEkFKRjVbzOZnFs7KA4aGNxYo4d89+IESs6SfcTR6B9j2hi
M/Q9uqncjC5pp+jP2AmUKxD7XRjMr+1iO0tDxgah3+PG9oObTot3BRcV/qb92jg/2sD01r70zduc
NudwSPJtYyfFNoNOtHIGumBi1p88t4y2QtU0O6xBnCy7+mQGPM6hmJlodshS5Dh/yVHabIT7RZDr
yJY61IxrCySCAyjXYuKAEvbFrmAYeDTh8af0NYVtrr1KM45kSnueQ+cmPW41FtLx89BEP0mVoByk
63YOeuBpLKVfytp+lim9m6yssdANbCx8RMYuqZP2hj6TI4p75u2wLmlikB8ZaeQ6JafaOUF3kmPT
kKghn0cZLlmOptyitcaxME7YPtP4i6EnufP7Rq6tPIeZ2pJw0ec+yPVllQw1J0yvRFk1Rk39tSaD
6hRG5NLc/1v2TOai5oo2Znn2jAqFEsPHVT1TTziLm11Mj11BkZZ2xH+70y3qYCZJI7YvPYmmqTcN
N95D+LDMOxiLmSsncLtPUfwNj59GRBQ5hyigaUJNpNaMsOqL4070qUPO8nBqEYlFbfrZrX5MsUyZ
tVU0wTGdskY08UkSD8veX4ynEd1XZTTBE+UbTVhGgLOauo1XzM6l9DR8tyiFkpuSfkq6mr8eFdp+
VNSMbCYWrjnlQNKo9nEoCnE2rZ/YWf8Za2cpJ/ww614jnaiXYPhsevbN6xJGmywjOB2Cv/pc0/1O
MCvHSuiX0cP0SzPnZkzzj6Er9bMkPkIH4dp1GuDJ8x3Hkf4cWajWqhHfStt89aQXIiUKs+16dOC8
TqGBsllOcqVH8ei0CSF/MA6TVD6mbvfi2IiAKD42fYc/JeQx9zzjRyRbZx0bVsZImFKicanJjfai
qW25l+3WMvamSYDJ2PL6xKZ1or7Bc2bA36ww4wVl0e4gnKuof/KzVCMBAIc09cUPy7Qks4fVMkrx
rBnmcRmMa6sw37XB0Zzhe7Aa04mXPukZHxh5QU+8I/ZoWyUE/Bp1AsCEGfnWgY1Xu+GDNzRns8ii
Sxx74eX+Hby0c4aY6aC9EQafyEW/R9/xZZDo1PEAAodfFKJNLBnt8+X+3f2LQVLJsbeNfTkqeZVl
ESM0j380QmQII/MmvpLFegCkOiFQWf6uW/5uaNGqaod9gmlrigPMszYY5HC2L0ra6/2LaSNL69Dj
/PN30TxZW6WZkPjOmF5NGaRXjv7zQcrilo1lev1/f3//jkwbjzOBQkPsb83EoJ1Cbk16JB7pjDOU
Co00BTZyltjGn5YzZLbSsDDI7SPpjX/fX8m+y/eChvC6IaSDHktmHsPQeSdfhrfHAgllmvm+N7IF
zUGiqj03amOFHH4xas4bI6isDdzM4SWjNXkGsQFzMnz2vFmiv07Svc2KEGn6ffTibwV3dmWwCLZB
fk1KOmQi8t4HKi8Iesmnyqx/lkPyJoZ4T+V/pJ+sGUpMFM8NrRw9iZ0SCe135ZyskdFKIUBkV/ro
VwXj6eFHWX71vP6bxfCvk8raDwTVWkSv5v7n3HIZq5E0qaR3DieaxdR2nNq8DrBSKZ9b5qiZi8pf
hrDeZzpnD8jZW58Us8pDp2GE/UNMKnCVmd/KMWwf4vfO+u4zL6KSco7VMAKfaPBtWr0sNmGaoerD
4eL0HgS4LgcYmroFOhObOFOyfZ1qfHQU7mbH+zpbOWntQUFyQIGkIvCfiPpixFurqzuTKwG8nVgx
ZdJbc6KCcTSQgCiqYw6rdKJjt3uKaInjWiWfJ867q4Exe4w/C7f20a1wPkg5NBraoY+n8zNGNLVo
GL6WyJMJF21ZdsH8zwTFJmTxBi3/ppkvVWG7zwy8dmX1Pe9dUACuqNb9jOXJiLxV6m+4DnctrAzK
+nQbw+/QGgs4zcSdThVmsNDyrBV5VLRttkytOA8X6E7tDlQR8zyKHPFjHkBEDc5CJnJfwtpfJ3Py
A2+z5y/vhTJjCKyEFzi1/9ecNA5EiSzfxcHwnNfZFRDSE7NjwoY0Xh0zG5utp6KTLXzeAklx5gTT
CvnNtGka9zVgTBT6mhZPTC6KH7t/h9mPrPOZmra4J5NWlMAn6gSCh7cnDH5ai6jc4VbWq2loqw0Q
/SP/65ehb1rIGs3JTqEztGWrqLucl9gGE4CT2tzU6NbZo5dUQPXZrrLd6A4JRKTmb9c3gW7aWzvD
uEyWyIEVnmZ8vLXLkk8A+MqmmJtnW8GULmZ3G0AS3gnDfwr9gYmC9Gv6v4sJB+ogdeYPaxS3TtF9
BN25FmWsN6arEV4lf/uYmoI26dYMKyFqjik5q61c6wg+Z+Srne2Wjy0NHuGNHlP6ItjqzHxnKPmV
+5rUj2I0eMA9HqpKBxznNQP6ztgwtWaPqWij1C2uD0mcZ2Xw+URIIsjHQa8LRvAQ63ZPzQmrSboM
YWqa9qDPgMeAajKqfDtM6a1dwpKxAlm4pMJwTQeNDceuBmJFW/Xi2Ryb235LPKLe9AnhPabTrksk
0Ou5QJiUsx0OUjGgRwNej2wV0m/OUiWkfGNXzmyaTWa+KhrPWqOp2yTImzZpABLPyJ6qIHUIQ83n
1WyQspow1pk6w2EhxLHulfS3QktcGYfiY7dmLPgePOchNL/rHN4IoBjIMQrQW2TCvq1/TGklVkVN
034GO48C9lMFQyQv6KUoS0mQmOlLZzUEV2zxL/5VyJzpyvQNZdO3jBXtwYfLhIN/POSt8rZDZL43
Ey0fOhi44cRbN0DB9l+LztLbudySGw8K0NeXqmBUG3k04pyJ1Cacy0Qm0ykaXH1IvB6jG4d4MyAa
Gua2QvKyGnQccHvaFxjROFVKlJSw945uwofqmd7WabMDhd3nNM2+W/FQPbgsxqWaNmEyxDs4fq/T
eMKq+dVmJVprxlHbYHSeTdr1cUBz2QmofJPsCxiVeCNr0LCVfOt464hfQiJOoABU+fmdbJ+//b6t
wS6cInKJZK2+Fh5opFn0jBrmc6UErdPYphmhwE8XGlyz0d+sFnJEakTJxeSzKKJUr3NMPBQf1Zl+
6Q/UAe+y6oeDp4Of/Rz+TUYgqRu5gRA5MB9+L09blK7/qU91fF/wHyv0IW6HwQd+YVMVAiF1jZuO
7ItkCj7XXq1XaEbhXg4onW2Bth2jIe6JLtpk+QgjyLhkFPrrDlfCxsmQlYMZineS09EfLs7/Lxfn
uuh6PUS+vhN+oMM60Rz7MbOEY9oG4qBatB1emGCPjZ0NLXr6+Xl4CQU8DDpaUO2giwCYWoEundeG
xblsmCNKlMI6I6M3d/b0/IcL/EDktAPuHvRaj76VzVJofpD29XHldW0oo6NDmUfugOI0QWBiNifG
ruHCcTMM4wPUGUR+CwgHThJ00+r6+8v4RWPMVfimafE5WiIInQ+foeXg/JZID4+oaRhSzBlBWbgi
C/e98jh05suHWceISSrinH7/o5d/usoJeCwPP/73f1xuQIDvh08mEKaFWPqD2rKRoV+jDvaOYhlJ
t4wL0yQJNu6Ain9efmOJbQCFDGbb3/9ge/nsP/xky2X95Mk1PccNTP77fwF0LbJeK4wKLiOopHlE
9nXUgwEFjCQFLZPdNABOstrxtZyDn+TIKggjt+l+2luSUBfWbTHmWPHCnv5bOeJkn7tTnqr+4rrV
t8LjEI/W4U/yVOH+etnCDMzAt4XDI/NRnjoVtHxCTsZH0Sn6K8Z8HBYFQcXQYZ0Jp78Ja8WkQO0R
6DmzaECOz/kZAS65102P0aGldoaILzNm7gapFaprp31mq6da1/rUmTUAavR7vjB2zI0Rkc8/iiHo
dkObMnBgNPFQILg413aMVs73VrSiU9QT2OEZTWMatK3X339Svz6dAf43nhLT922GjB8+qKp0GpM7
TagkfWPILLCLTNFsCKH/0gpOgomiAWz56WflZeb29z/719WNn+1bwII9Zp+/0FnzyB5Qv7fe0TJx
xs9ju0WkSXIJKZz+0jb9/U/7dbmCyxtaget6Yciy9eE99LSwG9SS3jGxjb+Hqv4ExoWUELr7mVX8
HOvo79//PHtZXj68A27oCFMESIuxLHy4tVlTNHQ+KndJsPGhKKUrjsQ7qyU5osKt9s+IIMHLvZLG
c12rEpmXYLetApqAy3i0Ub5DrEb9fBeNFjUZeqWgqhoiAiVdHDcsWLOW7qNsAagbdHL/8Bv8uoAG
nrssolRigu8+3LIy6aMJ465DAirZlPQsyl3aqpvVBfI4+uG4tyzji2AQ5oVcLoKqDmTJSI9tkSMO
AQqRuty1ETDA3JlCxhneBUTTm53U8nUuP0VuM/8BWf5fHufQDhntctvZ7z/ecxI1Egysrn2k1UCD
n1xlZjtYvVAAHqyowsq/GB1ohcvCPP3+bt1p6B8+b55k3xM0oH2H1JT/XPN8mrf87MI+3rlwTTlP
D1aAcqdX2ckSTPOJMZkulg7wrKeaWdeiqQVcMT6g8ev/8LRby9P1y9WwAViO6XqeKz5cDcnGpYhD
zzqCSWC9WtRD86L5ufH8xbu5/kRVzgvH+dDwjeoPb/ZH8DI7T4hLx0VQ5zOw+XVZYdYVmGVsHmvT
/EpPEDBBLKYvbrArRP48J4yghYuNq4AViHk1hcKTS4YksffuJ/Y+yg3ru7L8/dxV7mMvjnTuV4ml
6rWaUTNILyVXhMHl4+hYt3lBbhFfe5RhZ52yvumPrjuTFdKbO+2W3oOOGbnVaGqvMpHY8Ob2AcOI
uyUhnN1v8sJNUuXhOnWK517ofdeE5YmhxLI0uBOUn4gVDKATqllrkjEgDxvpV8sxPVQWe5lVvqem
fLbnoN2mIYNCQun3Uq8CHpR14ktiWlPb2w0jzkVZG2dL9NP7OIi9kaJKMorsmRCpAbMrXux+mJmL
hQw7WyqqtDPx2wd9AHspf9Eyu3VtbFGdldYfHpf/smGHJkYoO2Tbo4C4L2b/2rDLhOpxgtJ+lIMT
nObMBa1WfE/jNngiqeoE6fuksgnNQGpRyLQuURFp+UomgXswZ8VwmRasbNAV212+IxKUPgFaRoYl
C2yocT+5eJkfcCjYf7hw99c3PjR9VlmOxyEZBfcn8V8XTtAUshXOgMe7TNRFYzIb089OSvd7Uaj3
wJiO4IL8SzYT50t2JTPpsruR4AyXp2Y7RUJTcP5izUrMc5QnK7rPAvWgGlcMO8Uhk8ReeembZFq1
6Zny7ZxIYTmqmTW0jLWs8IsgwonoQ6NwTiJnku8hUz/CZb3dT1aauv8MxqMkxbAOR3uT2wk9ZGbL
J6cQTyN05nWu/lIRomfi0hMmhSyZ+4YOnhqmcGu8B6LGlFJgtL3znWZO94I7/FhEY/GgcIPtK43O
y7WHr39Y0n616xBl6+KOY0HlJbY/bGFm08ZzH7CF5cE+pNlzbX3dbJCz4S8Kc/EgdTHRiGMkmFVO
dcwbgBRjjCgiC2u5U9kfVnfrly3VE9x9x8JC5AWA5T5cT5O0DC7VNB/5eIeDT5xo4PubsTLVNXHo
JOinTBNf69foHkez3sYzSvXSZ/CWxFV77hIr/sNJ99dVn0sKsA5iBA/ZLT8eoILZRpNN8/Box4lA
Zuo90KNnYMi8IYst2jNwkJlymhO5XM4E0FevCrO3T8LyxR8SGKxfzvvLtaA1tkyxHF7dD2t+gTun
boFsHF1p4QvEnXBodbNLGANC9uBDi2wb6Stzz7X2DGvtd1ybMdSPMsvLh6kpbsz1I/4/nbNuqHYp
JpP0RMjH+x+eq193J48DxVKUYG6iQPhYmuUiTkav9oejoQCU4500D4U0z6hjcdgzdtzTgB1YYtro
MYrCvRHumopXO0yK+Gwkz2KGHjP47qdYKnUgWaEDYRQUZ1j/l3g7IvR9rpuxWLHcXXWoARHbXkFa
s43haCC/pWMZrrK2Xk9OpjZzFX6NSpA5M/LPahLR1jB1gc6qLsN1XCIId1OH5uIirI6bqNj2gYuy
0Gt3AqW+0/ruwW0EOZMTudraboA/YRY6uTGtbZRpW6cL/F3XkoTaW36JXZ9lpeOUup2rMll3xC08
8k6XdCWHI73RCHkjzunKccvTKBgL37/UetJbGMHO7l6AVAz0UL8KfZ5xS+IOKb3HGQrrut8UnW9/
siaO82kmPxV2/ZWwXSb3Sb4xHG0dcHD+VCZ6kF7MsJFKdZGxq1de14WP90U0pWl4MoP+ZWq6r+TZ
4Y0wNgNKq3NiGc+tDXxbAiIufEdeZP2ZgX+K5wDEjaem/b2STiL1cyxRsKdhz91gJ1gRyQpTOE/Y
44po3zru+Iczx68Pv2tR6eM3Dl0BumipNv61ESQlDhnUXO0xycCIZ2p1P0PXA4x8IbZGwwBhmP7/
337X4rV3fIchhS8+nje1NG3dj7BJCXbXW9g2l7zrwxOUrRyghEc8YSB2WhPdvKiyCsw8/+gV3M4L
zr9/qewPBY7DMd0PbHZCzGCu+cs7VWL9sBrlOoymjdfGh9jIS8QW7NKwRfa7w77hHLw4uoDnm6CM
pQ+zz5PoVn74lmbGNlYDo7JguJA0/Z2DCI1jm6x4hI4jqbtXGTLKn+MnwfgP3nxCYl+ltm5Glt04
2n9a6Qkq+M8DrMPv4gnPE/wuNuQGd9mb/vV5OjmTSgfR9jEeGyLIjNg6zoVrHos2pa99/zOWRfDg
y5eszJcI0uQwAIk8phon9MP92yBC8gSUrsi3kzDexjGbj/cvCad4JO6EeefKXd//CuY/zUNaFxAe
9Hy0wZA0Dax0gRCOIUgjYENhoHjspoNqZoYpKdnYiZsaxUNcj//3WxNlCiQzph7QPo9pHEwb12t/
FuFkHJNqHtnfiTtURUsmDkB1KPNRj2wpFwVY0Gyfgl059qkTHXPk2lFQ82uPASEJy7cTZiEGEsdy
+XL/LmwTCkqzNPmKO5nDqjCfSldjllHpi44c3NJRI/fUovl+9JydHZjIbMb4penYtFjFUMw1r4Uu
EBqDqmBkNYMT/BQX0t35DXY2ZgnoxQ0vebBVTAIl6v9/7FfoBbHcyW7ljviBuomxDCmBzc1Ivlla
HSNRNNfZAQ2nVTJuxZJXbbaV3BfE269GtCQ2w43n1Oqt1zLu1i1als0YZYwKcgas1uSoU4gnCEoK
f5yKIDj7hVjTe462NVHS9+PZNNQ3J5Ug6mQWQN7T8V5jFLtfJTPwS8ns/dAlAMNNH2SWzmxg9BlP
A+ULk3kkQmsvN/TZEFV3ThE/UVzUSO5th8w3Ta9Jl/0tihrzNZVmuIN5iOQmjF7w/K9AivMbGY1g
X2prYx37d7Wfc5GlzB+bFMFslaHA8gbPO9ztOmxbxgNE6wzuR4+YQpN6OE3Y5XFrEdVJk3IsY8Sr
wih38aioF1rK6dCV1bZt/8I7u9disF7JfxQgyCWZ55qW/FS5kNdKa1E7uWc3Q3km8VHsNCLXHc4t
6yHR1E9hQ2ZSFnmvCMaAS6Ku2VUFfsisq7BbJgbzH/lGj+gRqxVtKCC2QR5bB7tw9pJiH406TFNQ
tccpIS8+ecjKxvpSFu6bUxZfAmBV67iLl+jewjvYndoaPfFPQlpY+WR18MjuJLUWV5/q7c8IZzk7
l7mzGRSg4TbeDPzQtFPjjct80B72+H86lGaG7DBQz1WDSh0j2fPdmDotstyxCV9t9F0MYehluhz9
zuXYPVbW3K1KIy03wYC8qs+TzyhhG6B2PEZ3d3GEwvYG5xrjS+Ilf6n4mylnbxeSKbAjTm9xe+Uk
fKdxha2Vch2XAc/rbD/NKGNeBzTiD1mSx4iT+GPedBeMPBarremhG6G74HcDopZYjDcCJxiC9Gm7
LZIg3beNeQ5do9yLHt9zmmNeHDH8bRwgNbiwI/GMXoAfP6sX8Kb+2nTNTWrAfnIWzlnKzrsKyFwM
q4MzefULZAa5qlXTMTxxiIeambCW+aI/wnq71rz5JpZTBAT53pFViGgI2G/rTBKxrYkEUsVnmiXx
wUlZhVqTFwIIk7FVImvXhJWZ654B1sWzQe4SfHIKh4AN32dCDU0LhR7OgtOwm7K/6wypKNq++mwm
yaJMwXCSI6w8h+UTlYo+0+rNNzQgw1Xjp2IbVIRE5EYlD0FPNlTmyeaVc+2qCkrniRMTlpWwvZS6
s66hMFI8Ec8Yd0A+qY41pm3nfN3rkIaKMw4nfv/46JX2KjGD8Za65XRDQRXzBMwP/eA3W3jewc2Q
rfVY8zI1lLMriRjzmOCDXxq4w7FvjHMKpjKSDMk680tFAKJEP/BKolfETjlNa13LRwTEwUuW/cXG
wIS1FcFRF1Q9VJKNtLFtIuZ1dhqTRR/1CKFu4Wi1r7Tlra3ZTORzx2V+HHN5IoBpykiq7xr9LZ9K
tUtIIV7JOuuIq+6jU1UFz605utzSb3EnDyE+mWMWIoKbEL9vE8baICIJI3VVX3wqsk9dKyBu2vKU
oCbf9319ZMqYngyXLU6FLqTzskbX6DscK8nwGZ+NTIKJQ/9hVQQeatPfjspUuyhLn5ySVp+uefGr
unTWhoknrUNhfkiK0jzIqfjEls9ChUaVu23S6AvbDkMS+rYVZ2ISAGM4ZTnD4J3sQLVKmH7LNDWt
URE5QXuqkU4nDx0Jkk3N22y61zAVPzNyqScRM4+1mdJE7uhuElRTpWTejXC2Ok0Fx+UmWnul807K
nQ212LW3OnA5N+fZI6p7Poa0NtctpAcmwAPOL2Mnc4wCuMXmKyNJGm3mHK4t3MTbGNvyBlcMnKu5
wSsRWtlJmRe7M8WVsgWtGnyax0ERBxEha0WbZItNQM9+NxKyU/l2cEZA120qt4qhWhbmjvsK9z6H
wNoQue2KBs/58k8zFE5W1kJrQbpD1Io/vgysQhvibVHkVuqlsSVJWLIbEU/cHFe4Lw1LZeG35W2e
KsJdez2s5iUdTPUZFp+og5UZmdaGO5luyHXFSzm1i2UkOetkQJU3j+k3M3zzsquTdP5XD95G6zY5
fi2gauk49C+o1FZ37W+VJYxZYvdb4XuoClNip0JDwzE3nEtROhO5WepGSQlkq9kHfTgfLHPtcJSi
MBp/IOfAfVi0T74PEsusLHfvdP41z+TVpsf9aLfT18mpo3Uu87PdmuHeVkQdzQKpLczwdNXJwdpx
RNt0yeztW8wTwOzNhF4cVUdMFibZLiS0tX1M1ewdiqyx1lXjvNzHMp0W2cGDoMV1l+9iCb7SvXfW
ZXNyFrH1KNHt5Nm5Sh11sLOOcXIkMVr3Gv5/SF6Q4KdASSQCu6x2iYyts9t7JyjiPxqdhtcIWZCg
wbPTs7o1I7hWYOkQ/aO5OyZWtI7nUwl49oq+DEmxUxsHJs9AXkwVbgijNxMgDbSCIAhM6XMVBvHF
xT4BHj44N8pbB7MAmBUN3+7Ocg3eMyC2AApme24CQLduCEEm1Hp1H4YQ6WQ8dD1sMCjM0KB1uhkT
ekQVjegN83w0reZwyFICu4LCeqrpjqTdX6a7bRAjOCoKDwmakoc4qskmMzHcOyXWe6/G+j4sFkYc
oviElWBQF39HWjzuay1uKFrL9ZSqGhFAFx0p8tDJY41eWU2gzhH2zF1iu9+SSIiLO7eLUSk92Gb+
JRoHZ8s8FPpygXnBx+uTmKU+Ad58CfN6lTmpcYwWzhcJ00uc5vBCLJJ56hwJo9WZVnpySprF7d7C
9gustHqmt/daTLZ5ymf0KgPxEnmSu4y3+34z+SK+IifZDjP2ZgAl/tnqNMaToScyGCfPBlNGfqQt
WFAwu2TLJW8s4+o40Dx6nNmMBfLWgwhiFhCdkVrgho+0TrwEAWXCRBCBJWO/pu3f6f7VT97THXAi
M3+83c+hiKa3eSjiM+d9wTKOpJs0PrUxePOB4M0g9X2JprDj4ZydtePo7oDIo11LEfRPRjgcTHzN
F1DsLUp4F8oQMLtdGfuPqemonVGQyh3NCO9gFiBUaZPvfp/Nh5H4aJQPxbOyMjY0QgVN6dQ7ANMh
y32K+MQdMIMn0SEcm/q5nAElWIa37JySVFd+1thnn3vRvjTF+OZZQ/RMtwg9VJ3Zjz0ma9pDAGam
lISVNAuKfZtRteBtwprXzydAovPjApR7UMVgvE8if8SJ1HmG/zOKU35bZX6jHiZB3dZkpzAdbWa6
oDqzDiorOd84PBv5YqrCAdbWmI4Aag5ngT907zXBd+gANs6xU6OZks3RVByzCiKs44YC4wZ0p39E
wC1wAsSjjFMxFz14zTQc4fh8alx7E4d1+YQauzokcUDAdNw9BaLwvw28YOGMLajL25IgKcd8roHb
KlaTQyID7Mdjl2JQJ5d1MfjVI8nCqfPFawzOg2WLJLlua2utkawd27pJDnEx3WQzV1vHmaMvXoza
ZiQqDrzoTfYO71zaiqs/sysrpN9TEtu3SDiPoTviARlEfp7wUodJHr4GAo8j8r5L1zinepjUk9vW
7VPfo4jsIaKulvrh/twOaMJXg4Lh0nYofztfjM8jsfHXtBPhG7tPuHEn9PAYfbZTTVRfjz6WbLlO
rcNhOswGdR4V9psTDs7JKEwMlqZd7vhkPo+qJGqxZLWNUnNVQ00+QMGWTwtSplaI46dsdAA0ifGl
0EALhqzfeznGbtqGwUsefI1mFwCKFb4M4Ff+4YrwWqsl+JttfRkXdDa2J542zItVxBixBNzSOoCx
lxgYGmdorsrxUJhkOQTKAVHT9yM4gH5TdZwH8kYAuMizeRfmA3QDeKFntpoJPoSNAKkuf9LKCDdM
VexVq4puZdjjdDAtXBER2NNtikjvIiqxRcyTnQqGTQft67M9xs2RvLN14Kob/xzi33RCwpxl9U6H
SDVGUxs7NRE8VkXmC5m76WmiIX1vb81t/FfZM8MNcb4+FF2UnrFYszQD8GQE/zqU01UZuLocTnBT
2aY4Hl2Mom2s9oTBfg6tnZGb7UovLKM2dd+SBA9OQzLkJlpcTVj128e66dsdWF58VlZwYiHpd/ir
g61N82uddO030KMCJFk/M01AuQMWdlnDSgJhINGSLkRl4BEmkwf2lWHZ+DWHgpxO2yLPPY6248aL
BuTtsi6pt8r2OmidHS0dHQudV6eggfCrG2OXyxFHh8MUrBLMw+6IJI1+doNsKwa6TTAULagrTJxt
6bbqSaQcJKNUfZ/ikFCGCF1WkPRwlkmbyGzmLl4y5msAKfrUSy2OReLSMKvc7shxODm7BVF2s7yM
TUwEQU8opGJUggQczInHkNWNuYclKqoVfQvsZuNw6Hzl7ZNovEoEl/vRtn/6anIvhRmc77jO1sGT
0kzpsI+RZa5NQ7w7KI43HhUFRVM/r3ru395Xb0PA0mALtvVuGJ7vICjORiYvPtmUkNnumAmk5tY1
ImKxb2J1MdzutUG1uGq1KjZ1ADk5a5Ju00srv9BCjoZqPP8f9s5st3Ety7a/Ush3JsjN/qLqPlCk
GsqN3IS7F8IR9mHfk5vN199BReY5WYkC6gcuDsAjKSJs2SK591przjEncw4daoiwAQE2oqwLUPzm
ULWs7kyM1702Of0j9Tmn52aQLdM7wOyhk7vGPb7ccz3CSaYdE1/o3/syc9vAjmPVH2xklYuStDdd
24y7omvvtWZcXsc9mnKP7N/uvkeIbuBas+Xa39mjeSZ/kU8ePASY1vpj6viLV+shAVFEfY/VfY5V
yNdi1JcEGTLvcYaXdtSfJTZkbEakVZgEn2YRmDAYRDvu/D9LJcGDVoj2duJ7ntzJfFFq94O9itca
TnHAVss2l6bGgcgUDDRFdtuSjnitMrtq+d0oLRpLP1W2tu81Rq+rydqlbl1LVxZ3rUjY8I7FU6R/
a8C4sIe3C9sq86i2tXh1ok8oij/jGc+MYU9RkAjSFAuNsn8WuhNgs9T8qB/iPc62Y4w7Jl/1PjAk
7JjETW5xDn4ZIxs5m8aAZ2ktaawDjiAE07jVxHOu0xLTtNH6WndW9aGsOnFbkNnX0tGe3YKco9h6
16Up70VanDrVLs5ZWz7GHYWXoRtwX6L5YVoMQOu2kpMObjmQ7RvnlA7i3I/xEvSTbn5KLTUDZTFP
Vl7p99SiN5zytdXPJ/QAwr+GbV93cDV3Vy1lepGiOuZHchG0AWG0ZYWmZIgPq2r/kWj0o3BlYvQe
kQVMC9dqj2I1salf64nbjtvrbz3nupfEy3DSVznjrFKqwFWXgNtEuk+H6SwWRqBSa+9+gyA3ARnw
p9nPCCPD4EBXYs6Mwgfar++jhXNTjuiMqxo7S06zssyeXGuzV/YIB1H7HpzWUHz0b80OUj+RgGlk
YZjJbnGNkf8QrRXoHSxC6zp/2xZwvlXNXDqCpBXiFdxu6P1XQ2DcEZYI1nO5/lQOcHlw/Lh3kxin
0JrEtJv1RPpXfBdUAdhJM7L9WAxNOAmatVfRJIPiPLRoXnq5CdDFjAkEsTu6sJR1TtX0B2Ni2+0W
lFMsQZZEz1thLPcGmQcCWV4oh/xzHKz0lq1863UWpFyHfdMpqYeHaXD1k97bLCkLGRg0Tenkba+p
3XKjARv2dbOS+3iS75PRDftpKMjqyC16n7YNR9uZKPTmzaIyTAhtkl49Xlf8cYAkUddy31FttTq+
MM5JbKhA7eainN6sXpxSA9ezrd5holXNuTlVMyOzBeAQ0JUdcNP5gsTT9uyOSanaBfMo9FPETXZ0
rP68qurD6uTaHanyuj92Co7taeLaoRB1tmKnGKKf3QQ1wSGr0OtbIBuO2cMad6csJMKQ0BrHOhTb
MFHFm0cZBQ1f1O2B+ckW60Bmwwox4xitGKu0qP3gzzC/iDEY0lS76af2TkyzdVIWDOD00i9uWN/v
ILZYdIsaulM4XU5ZrvZ+r5GBBZf+qSlE/1h0mXEqjYFWolJeujtrMo0HM49vOqf+pTqFEzTSaA8O
4gQaFc64p+OrPbcsVaeKqUfd1RdQ4jtgc7j5IhYEDOYnJM3LY1qAt8gXZ9NvpLfZY9E6JgGoheZz
+7iQ/wAuYGrjnci4Ra/JYt2wE5XLPT1kXyeWwsugnT6gWWVI11qkJVtTz9WYL/c6LjeMww1Y86bV
H5QtntgQvXMkLFYHB46jkVrZZBSxnbktVBisvuMB+CmALrOKGYT3xoaHh9HQTAkQfmHvc21kXVME
7Wo3td6n5ctJcGcpTUSJKebiTu3Kz8itPkaTpslSPPelED+EXHGbon8E69GchSm/qPkTH9NUycxi
Te5ZrXzDEmRXAyrZ67i2PdraMBVi47EzzWDlxvlUczNaEic02TTtk9n42bRL+oLe4M0hMwXMb/dt
0u+M8x9O5eg346gmtwY3ZA1N2Y0YGR84tFuOAMe/p7ROsDYUTK50abxE0TsV0XNJx+ixJgrKT5P8
fiAAjElGuuzXJMFgOqX5kQ39zVTRTlfAUT91jcrlMywmHu+WUI5oMkHe0ZNKrLh/wOP1ItgC3eoN
YYepeiD6sBrDJclHpkHtS26Ovd/mXfvubFaEaGrm+7at1YdJq97w0zWXpe7/qEZoZGLKikM+Kfbr
SsYFbeBVuasXvB/5tBp7Qel17Ec3YwOl9HfxfBmhINUHu4h83c4QBdNi20Eg4V5lbaACEwA2CZz9
GkbpSgNwS2XGIoOfB5nsCSUnjS63UL1EVE9TNr9GNfFsCQjdG5JjzvrWGrEWMg4lnl+/rLvlDh3d
cie4lfnKPNPVHZcf+RgbF7nwhT2Dt9a2E7td0gI3eLp8SrBsHi2pcnFsT5cmGp9Ul8T7Qr0v6uRQ
27X2I06mwBZq+d4xXTkUYCr2Xa0NP+y23NJUfWnhdveCCK8y5yOEGlCRRIU0y/sE9OQlcbGBO65D
Fjq58wOZBCsyMrc0T/YAfYoq3rGGc50Q8eDyvXGA5N42ks7wO4CvG63g8Mh/398X6UkP/zv/sV4H
4A4PcKvO5p24OM/Fq/VFN1iQoDh5k47BH5ILYyN/YAeR+unOwKJDftN+gg6wHMEbdzeTc59OT+jY
SUXJOh/V7MHwg+AuuHu/w1nmfRLeuYu8OZgDsTfD9pRe0ot8cd70P8DesOsFSY8reYOqUoBxD3hs
h2A0GX0QerV3fs6Mq47qqTgvl+kinvt3IooZRuZ4ooDXdzsa11FPYn2gDPtxOtDLx72KEgQHiXqX
LETVmE3ynIzNvgeIhluKQeXYOM0REKI8RNloYMXv3F2mL8rJmao7bHf1nTMm71NdzlyoVsDcWv+Z
sxEgE4UGKWZd+xhX9U2Ry+mzboABjLNS324pl5dxUl+2TOZ+IrKVB9lhlXXMHjMtXukk78wOCUJu
Ji3ecsN41aVFxyxju5lVZx3DR8WbeHrtAsvDY7PsLySC4MgMLzngqujpYj/gq2ybyfLNfmnD66E1
mjZswX3+fmonGX3EBtdPJrIutKG2hVHbE7K7Pb0+yntOjZEELI1xWsjki/T1m5LO7b4Vcx26jVUz
L+fRvz3tmI4cV1P6maNXYV3akDySuOWoMS/bz4XzeP2TNSL5MTU7OsRaWYVRpt/YDAj31z+MalmF
rYzrcHsH0ySUf3m9qWyacHhwqkkrw+shzohEj1IOf712fQTWZrvts2YXuJa17Xv2Fet1tEbturu+
dTNtqCuZ6e5ircGGMzZh1Mf1YRmKrj+rjRgPxL7yI5EhdP2afZ9Wvx/922tZC8BJ64pux5z0x1q1
yb6zBUamPkkHnwUNIpTSViGVTxX22DqLKlsP6BgFtx6R4BBiUC0K9V8P19diuyto6dVnZfutXw/M
Y+mdpm7OcbZmcDfEAe90lbu+NFMoW4SrhPn2jSbG+7+1g/+f7P+/kv1RyfyLuMT/HD7/47uiw7zc
fZbf//W325RJwNil/53sf/1H/yT7u39XXdTttrCweWCj+CfW3/y7baPAvqL5/wT6q3+3NE2zVCD0
+HD07Zv/A+ivW3/HlyOwMmia6mxKur/93//8Nf+f+Lu+/FYz9//2/D+qEYZGWg39f/1NiKsC8F9k
z4hfbLFJntH36zaaxX+TrHealbVjGychXRCwNvFDQ8DTIY8F6kTSxhm8FUhb8+hwfXY9WIlG00LN
juqSNyepfV0vpevBoVBg17ddWkCVm506rHd5CnTMSGhdDYV1zJz6Y1CJQnfjqrshzctP9PLb6utd
nNLXRkHppdKd9gu8NbLCKSzSMruBJ+THs2ApHLV7uuAp4+UYK3mVEOcDnKFyxyxYNO42BJWDy9Ly
Q7Ou5xGgi2cxZDtFCtzT1inJAAIT0MPB7PFY+J0Lca6jsX0Put6a7LDt3PVVBUxPT3Q3ugWqN/5x
Ff3sG8tiBBNBdvB6PR33Vp/jZ4ci5tcIqHbCWSrfAafu6eM8hYJocXZKjQxmRSdqLgZql5xkp0Ue
1BUc9ZB6hQJuSgcNnoI2pRkO6lFSQGkoZuY4+dTSHO5Nl1WgctRvXTyzOVz22VKJAP4yIWmk1HjC
ZMqxOiNdJcD3QZGVx7WRPxq1THZDZELaFsser0GjN/kB1fgfVmY/5sSEnAii9FMarcGg25ciiS9O
s5wGiF/XQPuYlW5nENuqiVESFIsznP1rXKQBUHSbtjo813NbYSuH9BDdThHqukTE4Nhb+2IrQAZB
c9GbyPt7+GB48ZhKeEzjoAmu/D7IA6RZmpGfoE0SZhO4nBphy7h+9mI/t9P37NKCx8sJ5R4KET3d
wu8L1SRhp3gyJ9cn+lbd1RXcg3YYEw8WDuAwt54DUNzMhbos2pdAtT1oT/MpUYpwnR/Q/CXHoimu
GcTPbtmx5A3MoKQDkp1hFL+as43s7Ryb+rdcy8kbI0YipAfpO8VULqnkbZrE3yzaga4mJ06Bgdvu
eqa5oy2JLZXZEdgjUeANTUlW+OU01Usa5J32AOyLEKpMJM+OgiOdZuZObBrItlAHmCmDcq8Kfpl5
Hp9MVb7PI+h69BHOrqALX2kWtJ7FF8ALcH5hiY7JezrQjEzCqq++0uJhSQp3C05FGjkZZF4p5g9Z
u7x7YYbwS8pdTZfBl/NwUoS2IwCie7TiDNohSXrJwHXmdBO/cZNarSH9dnSMryLSyg/UQH1rMmYi
KmehpaAB0jE0ZOm28xyv1btWjRS2acpWKY0InKofY2Rl+9roj65e0blS2FQhN6cduByyhNYSEeT6
obR96nM+vURhyKDKxHeTmkDqRey1ZDzLNFo8EBKYybecRlAxw9IrB1oXsjuMa3zRZwuMqbW3jHHd
lRLR1lDBGqbDhYcBGlVjCyKLagqoRkXjQSuIvj8z/KLcyRGpktDZCZOKcSu09F7MTR0YuzTVp7ty
+TH0ynowm45QN+coSiV+0vnrtxnUB1V13oFenPqJUaUGh74ujctcciKXpSvPjTB/qkxvUmjVBwsT
+u4mbSB7pzymwmf3Hac/0qkfvTHvkn3MIDjSRtrLWJq2KkBf62GnVjSgilEpDoDTODfMy0I+xb3s
+zdFJq+ZQURhb5AluxJ8cuoisjP4Go1Z/+wyi+mLVexXKnURr0sQV7DZFVf9jDU6WPSTyxS0QTTF
QT+UfySFBCDcfEUAKO6Es3JvktDfTPagXjfjpmuWNfGFSiZYtBA53jLX82hToL1td4YB63pomIsX
9nQL2AeacoaNv9DO62rd62nUHGqrIW187H8aJZaZ2nW/oQW8QQhlvFzhN0phRmrLRv2e1xZLuNow
p+wQxBhgtLm1+UsKPjFDYrMsy+fCGB2p+nqMwAUd1bLGAZ8mt3qsnycwVKxE802dYhRrq2nYO3kZ
io6KsUjFhWjRTo9IFlDrA2kFFDFoeuhiLXetlw3riz0bOPB7NAJkYn9NhGrVgiWC3OGbZGovrR23
x6xmzC3TX1nlZFikkxGTPe2nZHm1h9wJusXJfNOZecAQzDDXzy4lRUzrCBohEcA9wKIjq1zkJvF+
xXTM1ekPQI51oOXG7dQTV5EODBmyuQW1uyoBUBPwlWn+oBpPbV2bX/b0YqXF22Dn+dOUuiYyN1ZN
JErxrlCn78EtSVrI5CMNH4eR8EzSne6e+xVNKgL4j3Srx/LbjKhRlWDmeaj5jMvVHyMt1Cx4M03R
sFuOXTLPoDDiR2ho08lfpfkaAxN+UhMCwPqeu0p5t+CKOahQUXazq77o/cNIjyaw2IizNR0bAsWW
1XN/QsfyNGJrgbtN8rCk+pNal/mdSEAPpm1+HJqZwAMSjxmu9lx+ZILEdfuhMB8K9EIANQJmu1dl
k+/YxutBYs0/rGR9S42mYfyR+tpk0nfNxo8anW9Qq8M7yh8Hx3+MhlKzpx30Qhrh9Z5BH0RlaOUg
D1H2aQl98yWFFgkI5w2XT3Y24eiYzpAHuan2QZfBJyYJjhxAt6VruyhAzmNM7jiBsQPLk1My7K+1
qTzFFR+r3VLoVVbP6J8sa6sRjAZ6bFXEg6BbySp6U6Z1IKHVK1qgzXGvRgfW2nsTKZbTdKgu1DoJ
VUGixqiTXR27zU1jdy0w0P7YdjF9zbGw9kBiX0ZVvumpyhICY1nV6V/MObt/qCm/kkX6VmfCvGwM
j/zBQ9VoBQNh7ucUTyfA+I+WIy8TpxGa2rPa9VzGaa/8wiipG5Py7KrZfawzSV17sspw8g/rELpp
ugRJyhC2X9a3HDgoIwsqI2j1VOhV/8aqY5LA10X+7LCY2Sbdcpx9ZFLA0Bt1omm5bcb3NWmLfUP/
CKEONobZ3PQvYTUU015VoBQR8HDq5v6DqX266xY7DTtT+07J52GAAoFRabODacfEUkOjXoB9ncy4
XAOzhGnS0ivfQdfQLkyfCYkzix8zQpX9auewfIUa3XVTtQaD60Aw3XpDFOsgfdkr7OBkafob73LZ
9S6ObyT78Qvtarr37sGIbf0wojy1urraNbaa0Hkws5DLiypMRSlt1itm+ArwM6u1T6Q2dzC6ckYJ
0NvJU1bBJlYoRXN2pHR8H+pGhCY9fWzg7j4vNYgiNLI7jJKHiuYGMM9jL3UYuCZTaTcVZ3WOYFib
BiQFtz5a/eBTZTu3o/nM+QktZ1Izb7FAiht1GSqydHblNGonFm/ODH3wUUsNAe2hiq0ZMkqVMC4d
o2k5tmxgFPG9RcIHpWZ9GAM69bkjTh7k/okUJT+GiullSIf2TY6g1iDXi8hpMyBJD3gHv086dwB9
tlsnRE341/293hgfM9QiaJjdeXVLRKu5+VE5xYDkpJfPg4pgRIwsj9enrcSZh9qzZJFXWUFc95KN
bE4Xk6QCLg7MHjSasqJ+UjuDlGE7XW8mdbt/Fy7SPJJyDwxiYu6C9WOrm7jp8mKfM/l/KeM+xDFj
0tqE5sF2hFa6Wt1mAxt200yIGSFOs31Q1Ak3WWUnCPOJBkspU3qrzRA42ReNGmMXKV0KCI6dX8ad
u2zSiJOwfiEBwLoF2n4Pt/+1UYyeRViBfgQYnUADIkSODiOUwLZMtDxZvpl62Q2jDbhZRf5zztYt
hSXLPeaupQ9r72xog8Uwvbl3EwnG3kUBaJHHro8Ea6OLAqsq1vsemspswaTp9YPhEpVu2XJPzdG/
rkgJPNoP58VN2RSo9VM961GgJSi6CNg4I3u2boCnzEGfd8xo+OIYSYUjHpkavPepexKJ/Q4fiDyQ
PIG5VxPjW4t4l03cRmdozTGqw71ELbXqacI7hfu75kj/+EEwLhPWunKa9X2wxh8JQ7ewG3ZZRAVD
4fAGBCQ79IJlVTB959b4C+mN8VBo5bkDGwqHDSnRgP+oayorNMzmGIdJb5OBFMtfoP6cW42FfbdJ
ZLLFIMUmk1+F27f72aTDkiqPMu6Gl8Qk2SBNvnoQDnumdfPNinykUATjt3A15tbLx3fXLAEdJ/cI
G8knb6ddLRkvsneFBNMxK2rXN8mn9rlkutfOefVHHOBPuOUzX3aWqo0Ht13vEd5wTSdOCyBJCOC2
K8YVlx5jwKlE31UF01J0Ij51VnokIxKIGn0vooCdX8KiUwwQ2YDCzp0RbcKPuOmzownkWOMiJenO
9cXCebS6j3Yy3lQxzV9kQKwDtnOqDW05oAp9VNSs3rmza3wSHxdAjwhSTDRfIkMYIDUu7aZt2eFW
Oz4crmRq4ADn5t284K6NyQwaRPHM3I0btMnP32jgiQHmwvAS0Qm/lRl0lcpemd8LYHGU1asKbmdl
GHwgGsBUF3QV1vREfgxLZIoyXlXlTZQjcehLltWlHu7naX3XG4ycqhhvpCHFPhUQHkqmLUVdbRur
nkGrUXE5amtAyMTsJf3yIKQ+7QAiv5T0BfcWxf1sCGvfmcsQAMQ8EVBk7VPsUHQp4ymwLPE66BCG
kmiaTkohJhqLvxAeF1yn5R9Z3uLTydJbTTJWpthml5mjC8xEf0J1/OzmmnXujGH1k5w1ftZtnwS7
4aYSE5uxskUkrjOjp0972zT9d2MpVlBDdDIL+ylFQ0RvWCmC3EHkSSZN5btV0962WbJDVvTS2XEa
kFU+7We8/ntNldqt03ndwDwARUa9G4jJmgsbdSXxouT0vHYWxgs8mBk3U/GUDBZ7R2mHi2IjCqZ/
CVeALdYmV4h5b3xs8rtPtR+YHowTIQN6F5/JgknZzFHCqAEsJyXxC8nNpHFH8zCK/NFYyK0ylnY/
pX0Z0IPAyRbBsdbmqj6rQL9pg2/YLmY+xD7ABM0XVr5BkBpe/RB1+r0Kvlypw5sYUe4Uc/GTne8n
PoiMjsNwE0+c21XN1aaWLkDwrjHu3Jgvz/7bWmwixtm8tTZSZxVmI4LlqGYOo76CjJJJg8hOLqRH
t9294jynU26CfYRzvWjjpbKECFtVESH3Kbv0rs8xvOvh9dH10JReNDJ+Ygwrmdc+tF2d+e7meLoe
WrPVwno7XJ9y82aWIiYyWstChM12SIrJYDnqkjvLsrKDMBKE9IUL8z6PTtfv1m9v4Xpo9LYPJTaS
P9+EOqjIzJmlBvNmrJLb4frof3raT2gIKqU/2dsbVDezVm9/1mqlna5Pri/Pm8Qol9232oHgZwtC
6b2sbJy2N3t9pMv0HjWBssddrpe//1ShF8xpH5+K7ZeG50j8/iXpWWXsNKERYrjx861hlOxFGJ+F
Y3IZYNF5cOoNH7sIvv6uAtG29mG9Ha6PXPpzvx+BZmiuf2NgAyAC0UWpb02GQOw2DCE9kyHU+3j0
pIqeXRmR8QCWncZQ3/7dPPcUoHxMRuSqx07Gfl21MiRG8x+HGT0UgMY/X5SsKJwlhDdR616ULp9C
Qh8l20geudvhr9cqdusIrUA7ztEUDmg0fx8KRXb73EmfZ2trt9naYwxzO6T7V4MamjSvGWXqi23s
8ddB29rybLIbpLzMWxw17tEoWmT2uC0zUSVvjgvLc1jAlgxt9uic0A3GkU5p+YRQ6LHxGn8/VXJV
890RBa+xdQiz0kJ1yZV40qx3dLZTCGwT3UaS3sx6jcdiO1xfd+qc2XOeSrK8EevAfkMYsluWUYau
TQlPhOLI+ZwTO7iW71p2ixpiDPPZLPpjk2ZjqNgQpKdpYiIRN0P416EQ8xDm1jLv67l6uL7O988A
Te7ItUfVFmskEq7K2IdNpSZ08Zj8gU9t8HWRPW3moG+bZNyVvTXgM/znodq+6aYWK7jb8+JF376C
1sYDMnC+YLu9i3EpSOe7Pu+UBQNSAZk26urn2uS8ywyMK8rMtMrmNmlPTINVyqSK5EJYJHO9T4YX
F0vmjlEI93TN+JBzO2DgneiLEHstWrqzdqafiH66jWR/cjo78ZQIIsOK78kDbANSGo/UTprRO+kb
D3HSHaQqzT3EhqdWd1+XEiAmyjNUGAxq2+xCRBimAa0dyBKFn15a1lemPEGTagPUrmjoTOdlMeMb
HSnPfmS3juZkcvfl8lUi1Ts4XMelpEuXieKuUAxzTyKaCrkGjXpF0XDEwih8ywkVUWZBrRcvsYNu
FHePmxfkTY0ulr8yJvK1K57qBtU04aV/sKUbMUezK1XylzRH9mll3C/VgyTpxscSDbl1a5czGfDW
mngp17HH+6zmyzpAQulS1rfowKtd2U6kC3aY2ItJeuqAFWXUvzY9UTGgXi4sxGeZUN4NlfOiXiyb
q4rJUzRHPqBx3bNc61MpXvoSOq7ZWYrnFhRcAvXvaGGWrSdCfNzMDJ2sY8pZdNatXXXo7+WLW8lb
2dVL2NaUZwY/GYTrdrz0I2pARf/RMqitRzbLSKZfMVKRhY7H2mHG3tErO2hQONC6MttDD1i/E8U+
eLpt74uwrLpXePxjSO+e3oYiTramvY86q6ptCTuoq1mc4uklG6bumU6WZ4npkLu44dxi2srO4mGO
kX8ibNtjG8l2rauRPKiNb9J02O61G4LR+mRgU/y05Phe2eSSaXbyc1jt1GvgGHrLxIeh4FVBF179
5Bf+KgpCjAobRxmzdBt/TCzFlyzlUzrFyItqL46jC6C3BRUhfU8XPurg0gChLbFN/OAV20gjSxJe
DMYb7GTImqH9fg/GMVJnhr8SNpxOENyBaLBs18VdAjk+/sZrZMJxJ04mTrbumnxYW/KANfJs13ak
slMb29NqdNVG1vro4X9QIWCUnykx8VRYaf9Br+BjQqjmx+YMK50OI6MQlpIkrS8L4zK6HGisdIdp
yJL8kF0lUOp1NKrorzJ/Tc6ldukeV8EPnmObZgv+vurOsLeaRaMglTRCW9+aa7QkOlxbU0hsv7dc
WpxdpnGXLdCJYtN8N8oU0PD4WJfITGd9flG10tjHcviIlLEgcYA4DXaP4LnIb+d+xsanxq6dVO8x
Hwx1uOnXcWLsswEu7EjF2GPH7ao29aoF3qrWbkOoMnpGhbLBbLbQAzvLPM1Mbrm4vG2UUdjjgPV5
AdNXbskURbMv0hLpY4kK3rg0zPQRpZCgRGsroRcDkad1PmOnhpnCkJvy3LxvRAPNMYMOO9LqWywF
T2D2sRgORo8GmbOGSyAmeSRNCu1Bi9Q3K8s/aGwjoolr7NrNqXG0+My9NahqkrQWfthuQJMwU9ol
uHJ9XNbeyNp7MAe464vonhMGK5QmX4rC/6NEJxxpVgjQBd3Zq7q1dwrll2mU5AxI9Y9uQiq2ztpL
nYLZAf2Yo3AuiW+YiLDIJZ2CKB8DG8z9HrQKsHBJ/9nlNsx+GrEJjW4PWWVzPxNMXS0hZtYfUz6I
i4qvM+hrzryoIbqvrvt4B3DpsyJ5s0LultsYifJWh6rvtMfWNKpdlSMtSJfqOK7c2EWxhY/GTqDH
LKfpxB0c/PjeGZYbrPF33LBQOKQUNwJ7pgcm0KK4vEuKF1Om5s7q2hexZlGoAFZuXXI2ey1dXybA
LRieBJ211TwhQUd7pNOiFfsG9cWRtIMbI3Vf8iZFWeIY4qABfaUfUh4I3biVeaxRdJWeUTSBnSw/
Y5JnDihWiZmW1jMbz1c10RXaWPMBc/AU1gnuhGGQXlHGEAS6PlDd1xH38Q4asMY1M73gPaKbbIfq
pFOMNKjd7cXGyqUF66IecJPrHmbwnILPbCiV68+6kK8tkwNP2xwPtvxM6wmJWac99jOSPXIPIbqC
GS7JFr+R6njfEyhHM9AgnSNZVuSYuIxy5paYRusIieD22vUProd0UzGUm7gAA/kLfc0MYAy7lOuh
JRKYDVBYOqS6e+ZSxcfUMu4m1FhkKj2WZY8Ch3jxdgoL2Y0HC3xzeD1EKtuV66MlAoW7S7QU0Gqk
+c0cOGgq00YwWhkVeV4iIz6ANNo52opJXSWvmJ4kYzqDOKMWCQ/EMLLA6jW0DdyFRZTflgULj+s2
98nMMu5mmqPtqqmbQ5z3p5y4FXb46RzO7tRye22EX9TsX1kke3YobGItu/BERrbZ9XUoBuJQEjrR
OM5DS/s+WEfGk2n+OEWDhUe+dGFHumysJapTMw2RkdApLNEkuoyyTrbDRsjqcc0WAya+SqkrT6hQ
DjFQl2fwIsV51UYClOOJjgjlVbyAIfAma3DxzNbmzrWYzWAwhvods+20tsP10fWAfo6S6vqwGlHR
1HuZqIRvpTSG5lzXmA9r381owEVwuLahBjRUVqjs6ZZ9xSoaoEGx0ArVSIKuTyn1iMdQhmO3IKa9
fkY2JrbfnxZa+OlgZN1NS0yR7wgXnXGX5T6IIQyiUYqMjOJvl27fypgreudxReIrvux4elBLoKK6
YZWous2gXNgW/nXQiUkIe5HSyr0+vP7JYrVwdqkX8jwpCWeM8RtU6V2VNO9Xwcuizmh78hQvQTUh
4dzO09+vDRaJFNqacaFS+VkgAPezkAxUObuvopzrI+bRw2msXqaNUnHlU5Qy5kqAPXCVCrlpExrb
4aqMWlcjJwEyGnxXL+nN/A/iKDObYU9DTvT7qU/PQiqHrKJPnWaohnX6eaGCMQXRUZi6Hb08nfgV
0bQY1znpZIjUCb2d3XGObVv968FOCX4SsX1XbmXdkDrfxHEmPsv6yWY0T6oM23C2cPiMIrCpbMPt
uLcpW2baBpumg4FdinKoRyU0NrZNlu1ieXCuqXn+PMC+LI5aTAkLW6Hw+B2WAQjYPwzJiaNkSfv7
4P75SG8JyNRtzlETmPEeqfRdrkfDbwGJNbYByr/miGt2tVW0x6o4Dpaxk1uNWG7VomuCCV1i+rjX
DwKzOeKTdcuC6jsb3yfjazofw8QQny15U8+sqNitzq2unQdGQDQoCQw9XGVZcbbST3WJJrUHJm9x
U8vDuBjHcVNvlU30GLluBeuaj57MBzgYEzwSvlEfGftInx4GZ2WcY4/s1SMQ8qYBuduSoB3EiHZ5
K4RI2QpkXr/1m05Nv0pdUkK8DGIhdv+mYrs+NapuOOjucBq2Ik8ij/MjXVU9NK3cKPWtFnSTNmXl
GKlA+pXJUMLgyYF5ZejjT0ssjxkywP1VIWZvWjHswiSLXJ/PMTkk0Dr4Xch6PJOUmp4a2gpXCc6M
+hjM2fYW6+38/FOjd33rSfu2WEV3uurt6oLm8A4f4a3d8xHKq8zsqjhrCzwARNSA8T7X6qKfEut4
/ZIL+rp/fPXrczVPf39vRlXgNbeD6Gfe6F/PJcbJXWWsD8qYfyTwmEmCcg69XDjNxHZ2cYZooNJW
Epzn7eayvdYZxK3bTCH8609s2CNZvdffQ6b0bytYGj+bZ5gWFOnJTYUYJ7RRtYZD3+8gl+u/r83r
W5QAmjy05szptrK8K52f0VL/KLb2SN+SloJu8P76DF/Sl5xLGdhrVENm+X/sncly21jXZd+l5vgK
uLjoBjVh34tUY8maIGTZRt/3ePpagP2nMpV/ZUbVuMIRDJGiZIoELs49Z++1+3QpfZf0QqvlVJle
1ny+zHfnm3H6RteAZWkdeu7zK+8Hpdjoujg5lXHxZIy6hE83tKDqcYH0l7m+iUj2gLrQ7NskwUmh
c8qTR7ekg/7CFUwhSCWJt3lU3pR4Exf5g04c045YkouWwhW0PHeB1wd7M72WBSTecxuoVyoImpGs
XCKucYi1cLQINx8Wukn7utB8zkHlIDLeVZG37zl9zUWGI9bOxUtYm1/N2L4Uueas2FHKLXZQ8p4M
4xSH47jNw5DLuVofDOxoODO+Gg3sqMJQ7xVDVnjwUeUMPhqDKnn1HDGSkCCSdYy+MvUnEyedxVa3
o20RyKdmOOqFe85itpPCAKQvmkvYxa9ZFbPOynPTJSmq2uyddnx139KrbPEGlL0/3Meuuqupx2y4
Q0uqwr1VKITl2qq7KmPzTJv+amOtWlg3zXL7dS6jgYt7cNfHVMZBXkM6GeRaJx9wSZFKoVJ3+7zM
3jkjx4WrUJSJgCAgoYJAgCVcwiRA/sC0ID0OhYFLVU/3Q1o03zL1aliufAdUizx5mEY8BLs3beKt
bNS+nlTuHBoX61CLcN539U/Noa4v/PYGqJgIw0xxNvPJSNMZf1MYMnwr1W1n2ttZC+uUAk/y/GXU
E0lbDHtkCKxrQ63dafFIFpWfOoc+sdT9LGD8/1rPf9F66gD2wPr+z/9SUf5N6/n8hmyX+iNL/6z2
/P1jv9WeaDf/4+DIMGn5ODr8DFhdvwWfkEL/Y4HyE2gBkYGmWVn7/+t/SOShqmBgqwHx0rhFhvlb
8SmN/xjS0HQgvcKSoBy1/xvF5ydCPiFLSE01B8Unnn54458RxSMxAI1SNfjxVSNYpWU07HH0cW1S
u6XXJERd6MYSnOS0nKCiNOmDpKqKeGcSXVfI7jbUKrswbtSzEkc///RO/tan/kWP+ld+5vzqHAd4
P5gdafIGfQIy0leQsUV37WbS6sUcDh6OQCRoS4qxD9gFZ9K9NxhlMmAIGzhOYPInpeyu8ZgqWYmN
1o4gNlpByEJsA93oiNVVHWj96RMAtHGDTcKqko3U53rmfvuXl/9XpN7vl8+1W7VtE67xZ6Re6dUR
8iVN3kZaHl/LMQvBqITFMrKYeeBEF8z4fOeKVhGVx9fBU+sraKljYlr+SYfecRJefChqbMAW+ZL2
ZHK0a+3Jyct9kCk20Vz0IwNRlPu2re6FJaqjy7Yzc5mz67lqnRIlvv3L3zS95R8C4elvsgSwPoIk
bCIVtM9/k9ADL3XCWL9xoKfbEuoRGjxkGGrn7RvQsAvL14wTFggAY5E92a4K5WBo/nAiI73bBnbx
ZPdDcQRFtpmZA9J+BOjaYPWK5D0FCB0vRAA9+/B/wXHPhPK/vXTOHckZxVmlfzqa0jx1G7rx4obJ
bamaSniPcrODYsyeO3CXltf6x5RYjEUwRGfylvpXvHG13W0MQ2l3YUBMJKdvsO29ERxbk9FziTqs
+8w8CZYLjkoozkrrBfgNwUeIMvXvbEVfA9NTj77E62VZ1UCEQOQc3MwiYaXMKD+ma4xOR4hDsurX
dSIgThFEhnPJ9zdMJIIthNFsZ+l3YMxUNmkQ4EbcYzfMZ4RB1TRUFRqylCuXYErRmm+icGW1jL8N
k3Z8GannAQjg3ghwvhBehORPlQiYsuHVmVKT7C54bpWsOYeKjNcsFf0WRZKO9VIjq0ut27v5KxgF
V/LAImRGSnWvEwt+UQt3n0F4sQsBEgF4a2dGRAeSYVT2kQa9g77yENLO6iuVBJ4piMXsnX0SVC8i
hecx9ra8+Vq+M5Kq3P0/HKomIOpJYQ/SVX6i3doIb5re8sVNmSbOFtbj2C6hNFVzDSr36GUunS6Z
og/Vkx8YOmIeJGqZl2G4FK529tGlNGxjtYjAk7jRbmQweBGB0DphV6uxdM6OkTrP//Ky/0oe/3WG
IbdwTAoUXrnzCcRpKqoV9sakEUYswsLt3zOuv9OtKMGZSQZQkQpC3VDmkSZmp3j9qkOgRA+V80bk
ijgCivs5W+w7lMH7KkGIw8ZirQNUZ8sF6vufX+4ngO/8cnVtJkerDsvC5zW6Zf8UQWzSbolrF1eU
AEt7iF7hKJ38JsNDYKekPqb2wU4l+v40Omle+BTgf/9VofzFzPDni4X+V7jx7xcywaxtFY713wIK
3MGquTTxKTVp+1BEmjyVz4hqTESg+sJXleZL0n6N8Pk9BGN09kTvLOtOiLv5rRyqehMA6wdGVMsV
m+ulB8wjFPu8SHMg0ZgDEFSQwYWYzcdqy2bA2ougvW9J0LxgDzh0rsauyCXCoqTsPSkKLU4ljF/C
yFf+BVQs/ptDRNdVSUmh4QH/20omJCCAQnXVW9UH77Lp4MjZDILHEr1CHBr3QxX9NDP7piCSW+du
H7/SxDhrNGTXItDHTQ4/fzvYY7n3LeQwNUTlxUgncnSIR4Bi6S3++SAx/34hh2Alp2sG/yxDTJ/d
n2CktMiJvdNbcSsrYm4E+YBbFmlQvM17PtTWHREQ6GtiNMCNxYy/QZgLtCGU+4r9RBMZV40IboKJ
+nfDBudOPzNCXJu9SlVrf/nxGTNEe1+Ed92IBUKYrb635bNZe/aORmsJ+AbbYcr/wNaffo5jylWS
V1izVL1YtJqVnBqCPE9qzskNfBi9+H2kQimro9ZZT0OqndIjMoiIuyJ17lLY7Z6rgn0X9mO9UlNx
TSvP+KmETC6DXGNHy0A0bLxDxvhQczz9iZZEuSBeVOK9y+hjJf3ZNYngTGj8zox6UdJ//uf3XU5r
xadLHnJGi7cB8JnztwyNEOBWYw+OdqMFggPNGtt72i7ZcZxoTIhXQNk5bQdqZBr0QNBZ+HBtZrBZ
qxCInKjS3TSVPIy2BvBKuTQNmAgD7RQDYY/sSZpNDDGGY+49NW21dAnw2eRFg3NBJ7XCrakN00E+
oDt3NvSH7yIlNUEVAi1KxXHUG3G2sxxXwIBhWERyM3YRvVRMHW0x6kunlpvEb1IsIGa26EIrXycG
BhyRoaT+53dKo9j+2zulS2nD/eX9+huHXEH31pqu1G59nj7TPEau2fgvEULcY1VocmWbyoBbuUQ0
H5ALjvxo4Td4QiLZ5zSiYzIR8uGc6gzq/vmVmZ+rSFM1WNPYOKigfFEOfbqMJbUnQjUaqls3ccbC
LsK/D+uEMfCTC07pVFrKCQp+ih09KFeaGadbXI1EBE6kh/nwzXXoQsbA6I2Wv35GfpctgqZVT4Pr
nEeRKUvPNWMmCLmykXUUbKJqjFZ1Qxp4qu9muFOnP0MJYE3sRiAUuSl3TGXesLt2ezxMsCID5MwG
NFSZAq+I0XMWOKP8gm61rFTkxdPBTyDOEvk2QWwYhciNahZ14PgbzQIpksrIWPoInTd6ovYoXPXV
bK+OorcwGpoTXWmsOnJF7ZFRq4sviGW1De2zctHmebJxvK4Eqi89RA0AN41MIhoPMm9FqFr8b+sv
2slPhwvbJZUTSmdVE5Cj8d39ZUED5+BYmOS9mxJ12SVRCICUSowUDuTYMlNOhlF8h51Dmtc42Ps6
DA7YX/zHelTKfWfA7/Wtb3ZfRhdjaCRuGGtEYJ4z3aD03oOrsH2S4CCWGx6BzKH5jYxn9jYhicjD
HBJNEmxTR9FV1b7WdaHdR27/VLemem6ya+hEd2pLIjtvmLr1w/I9aFCbL3qiUmzErvddK0ywU8oh
0pHkiJDmd0rmWAtl2OaUXuioK8/pwJ/USo1aNfTwvnkqhFU1PDZh6AHGuLeCOIZnTZXUms7OZFQP
FBGLsE87wsT9tlVLaJIJar3JawuUzIz606+vRHProfbQi9HXXuC6Jy1g3BVhuzOKbp1kUTHFtFtY
+VE4MdIAzKCm69zutZ0XiXtn7NwbWlgTNaRJmE9dhM9aZ5FiTke7L4nsHiNXLsoRf0gSQ9UjJBmh
vRXceb7N4CTMkQmHlbXl15LBUIXQWqeEKg50NKEAxVYqbfQFUGbtUsQvQ6lpDAJqLFwVIyazF4eW
1OKTk2vJmjld5VAPwCHsb7BuMROETXgZbIznveuYa71P3scmGnZp6fN3MrfuZXOiaUxncZkQf4o1
xie9NaoIJtHR02C0ITpbrbN1D340MdofIYq0o9oBmm5jdWvabr8q8SmbCHFusuPo4eOlK5hY3zWS
97alPyjnEUKI4artJaT/eG3r8LXSx7cUy9smJPfoNqSk67BX2re2eQVv+FKG/nhlPrhBNx6s0JZJ
RDfKRsnRLhcRJiKmQN8llNJ9D4VtgTZWfcRcvM9A2B352ALcUfS/nUHb6QY41rgiolLpxzXg0gT9
YJwf48FkEo7IoM+d+pyv2P+4WyclnD1rfthaZtNLqMJzrDHDg21ebeiwVhMSqrrEqGDHpCn3tmYn
R0HuN+2MgqkS11uH9IjFWHXJGSDfuQks5IrSJpu9MvFBYXdpU/4sM6iHOxuaErHkPhDYwE83wEdp
mnZJuegG6JYt+VELb0Svq0WXLv5JjGl0RY/p7DS1uDi8ZpeSKwNUeibkwFs1hjRpU9LTWRRU4CzI
pb1SdPPIhIBIshLmMw+Vdz5MxTsZjzXYDcHb6qvxEQiityaEihx3ibSGicwXwMwcGKjSaQ0o9jMw
Rh9myi6vHByKo1SvcV2r12Ecumu4N1KccEHNm1SFOXT8RIc5TXMWSm7gXfLWPdQEIJwS33xr3CgA
czrS1uxNuoRtsY0zDGiuoRhYcUa8M5ZOqEPpvA8+YtxWf+1dW9miw3fxngAEwaRJYip87fGgjx5r
rV//sOqwvzjTjZWrQK1smkLs7ayj67ukWfbxd9LgvOtYd5PF0L1mtrtUilE+4tI8l6XLkNvUNTi2
eLI0v/ySFJF4MD1x9MnLvsANseg90B0G26Zw2H6D5PZ9cBVrm40JEIHaaWEvYysdWSk1reyPufHk
5+yFotGPlgnJqtIZretcy3hhcEf3PLgQqnrxfNffeXnibqFPpvC/dOq7tiBZtArNtV+12aFjElaY
rnWFb/5aMJeOJ967jCRgXXLgyX14MXwks0mBzUFrCqCirZU9dvIuhzTB8qWRCIKTvwG9WQnDoydS
uRsrale6SS5GbZr8WNuXO79Vfvi1pu+b0r3qqO0XldPIJ00TT4qPOL+3UcMO4BFifBXZRA7/40t2
79zf9gJqwjxRIcQDyeE0D/o8a7EJemJVHjfzuNJI7VFdj5Ou8df9CRZAjJy9/ARz8HvlLKzK2vQK
b2tTGOWfbkrnoAY52vZUcnz0rLJrAgm+u8z2D1KnLjIx06wiwxog/HNjeeOAjMVaEKTV7gotWBYT
i8Lv2nYrREKKuTIw9m3ffj2M6tE3cSzRm2+wDnCTTBNE+DAIj6URruIiYULMnN9iS78D2zwwmZzm
cfONP8kKFZUb4tLfTSb0GzNmqOQ6RJ4LxlabLo2fPOk9lSZTNhua+MJBQUv6LLSKeIi5APk+qCHg
YUcLSy1bq1ZFwjU8CJ+FOhEJ0vjukDa9sW+n6WkwDSnnm093xy4EaaYAPwODFq47iQanrdIvAgEY
xQHTpPlmnhd93C0HRe5a8sg/pqrzCGm+O3/lMXSIoXYyfg3RP5aaUjFzTe/KXnuYmHZ7pZ7MTTE8
oo7FfiV85ENodlbI78ZtZmaPmqQP2nrgeNpouKqMoVeKXR9LsHtrS/uh5ua569A56aphsqdtNdKC
TILrCxgsEpTHqpemuq6LSRnfdUtg8dkF/GZNWsHGg/exVkT81jnVduwIM2WtRHzURuYK5M/GMl1l
4ecurgljwEgGVxljZooZPuGNol9x6Er1p+Iob47ALa5YnJ4+O9yohgQXduuy9nZ9FSE9a3HVUOKc
CJBOyeLw93bBtR/wYLEL0rdUCTYds71VPWIqqgzCFpSsxa4Sz3t1xF2x8mAaMJwZ3dPO9HKDSCrG
rQgQjrSGdukkG4AChtoxmIbE0XTD5YsIhxJc73QPJxogkFkGM301P/bx3F8/+3/89sdvwIQEtbcF
efj5/0wqltTFx3+DPJ4oH2J+//S7o/k5omjhAqbWAX00P/Lxy0HuZWvXL36UVS7G9fyNjOUJgURb
84mM7PXm3zB/5+Pn5pcy3428XFDzezAMBwVFJx7nOO1Bd3OGZDbuoEFhg2Rn9fcwdLdKP3lGx25c
QYBH92vOKpHpBrkfONNQ1ZdGWLPgD9oGI1BNNrJdYB/VxNI2SLMPSeE+qiY5oZHTsuOQgmZYLt4h
1gCYVX3jkLYF0ZCM69NFajjggmv/obNtzuT52/NNwz7oYFvoJUWB9MRJdUBu83e4ChoEkISwuYCv
zM+bH5pv5ruJkcqdYhiravol8+NGbP/+Ko9VugZQ9HBT8IvmH6CSJwWK3TI504O9M5i4hrZSA90m
DMUouXhCnagEvF5laRMcvgtfiOZ+MBLDXtN+YqzsGfWIlZEv0wS5GIkskzpjfmC+QSuRE2gwCTey
nCKsKXRnhSsfbs5040y4nI+7/kTDIWOQQ/fjQfuPZ388Nv/c/OxPvwYbbrx2Kps1plOhLjczxkZM
h3okdSgQ1OyPXt0FG8EMgAIIlvnh4yYtTKS1H/dx8f3525/uzs+rJ1nGx094gM8AWf7xa/+7H6Ec
QKEBion4DHodv56dJBluufkHR9gADEj/+L+rIKq3BpccQzas8sLduXbwXy/+42kf/6kyAYU+7s5f
fXrePA37eOxPf/j8nU8/0jmFsh51sp3za0n7tIa+PP2JPThCDQXW9FKBtVb1A5wWgEZJlCSksvDO
5FGbQvRQp9hnwkHmz+zjE53voiNmA5bMU+FfX88Pfzx1/mr+oIOsRTT160ltqynDMrWScauHwa5V
BXV/Nzo5aGQIKXDOmmlxQ/dljOv5COhHdHAv/bQCOvPSYZbsjrSiY+NTYaxO02QfTXL/dHIVzDdl
ZQssPn/cdw28sNB7DZxLJjLJ0WCHwcE1/1J/uqIaQvPoS7jY9pJgYSjlhpQKTHrT9HH+XEoK340o
ssecXd3encBIYvqAx/opDghu+uNj//h05sf+9BHl82H6613/+NKNcg6boGle8eu9WwqwXMMIyFEg
gWgxNujYncJKb3hsjr2rdPA7jR7WLMCORc6OS7U3tkIEZRDm1tZ03QZCDTNMGXURQR6Nv87rutq2
DnbWjFISKf1YnhlBnPtCFM/GVTFd/WSn8CAMbx85w95TPYxFmUfAhq99G4nBvUDNe8R8HuxFfWki
lbSfRN7gyosdjZZvkEYrY7hIK4rXkiWYax5TogoINiwD8xw0/uNYklVhxfIx7DBTT8Bw/PhENcUh
9jPYD2tsQyzKgfNalCl08KazcN/p7l4dlGM8IYgrU311fNvctAgTdrWtfQUPiREYg0YDKmOZeXV+
R1DrBnB7t3RVtwfXxYZekcNbMPavKQr34xzPqwIIWjFhEtQGCIjLKmKHH1kCQXfW7xHav48THbxL
yLJzvcq7Ysv3Jy2+LG+hN3wxzMxChGF9T104dmrVOKAuSee2VOe+IAbj3qrGYgt946mFaLlmOByv
tCEHGjpk9jpMOuNNtDTMdIAA28oL9h0nw52X0a1CcI0wOMjOTqg+G4M0uMS68JmJ6l3xtl9SQCjL
oEzflRRLcZtPmVgpzBE8CyxIhCmMpj+x9i9haLY4J6Ib6a/JI0JsYK9SfuvFoH4p452qG2RlK3gV
HEXNUFAO28ZsbWoXkLqu7aFQjLgUhoVzqHR6Bnwe76OlX1onN46TYzVFXrxhOvQTOiFTZjUxl2qV
atjnELYdEuZAJ+LB0y82uemK/thXpf0WewGRSqIROy3zSPcsMPf1zQmYLsx1rSquohoIAa60bVxp
zglPxsKuFRJYFHdcF1l71w5NsbO0HqgnCGkDSY9iGc1N1Fj+en1gRpnY0dGroRpbJJB/SbjQKbZF
spXr7dOQIWaY4gbz421T32p8HaumlfYpbvMvXmtpZEIEaNJcLDQDPUTVAFBaumSO2u1gHHuo+c0u
juRt6CPnFPtYAmAdtQDgvymK0i2VlnHCUCF3kmPtkMKAwFw3ja1zbZ3FKNDWiyDHkGhTHmV29T1x
vACjvfaF+Q0V7BQTrWn4eEcju0BH3qhT9LqelOlRK60HP0fNlbyNjJy/1M43kQ/3Q5C6Ny2Qr3oh
+6tHwOshG4YzI7zkYlghi5ijtnvQjiijsupL2ZfGA+6kM7FD4alS+/cUY//Cg9t5HhT4VA3Q84MD
fGFkuP5o4y7t1LBfzwR4BPJfOt3O9+xP94gi1C08eby1sJisoN3nzE2mdIgjYldnLUTIq+MNXpSu
VHbxMD6FeVw+YuoIXdFfI33jTQBPOwG3kJksr0ZMq5ipqBZblEgkOoXj0G/LQKpbhjbwdNoYSr/i
qSfbN7NtFjM/KNLBO8JIXaYGNCPBdbWMamOlIz051qPz3LciPslqRKwrmnFF4DNOWRgNK92V+pE6
igylRIQ7rdCXXW4tXYBCSyMJXwZio6bdPim4Zf2i4B9CIhi7Z8VKfwx1+uLn1oanpBtduBzdapMf
i75p7pEePIhS0E/g7sodc51py6QOs77hSNIuaW5fGj+q9oOlfFXZFV/qHOvK4Av0eGYAPG9MToxd
34WaPTp99Vh7g73xcmuXGeM5TPKXTIGMa5T9VnWZtTr9V5V8hhUpnMM6dKBgTONHTf+hhvtOc8o3
7UW46XhWfGVN9iYaee0xGF4DS9f3WStf4S2bOyi197UR/iRmqdz1MXMTI6Obm/irlr3sI1xCzL3W
UO6T4d4OCnXd9iYpLmY6PnQtHUY95QPQCdjEtrGIzVB50oS6s6wTbiPx6BOR1TMOOBmFaBZMHqxl
oigeIZitehw8dY8XYdMaw/MI8WtN4FF9MdoUD1pGIIJjPagYCk9eWtPo9/tVH7b2VsFtvcSW7BFw
HiIRBw2aBt0J37ZyNpqVrJv8QVQ2LS0d6T1SPiChWgOa9Fs2BTTYtOsa0T1Qypkk+eXbPu6GF72K
cP7Ep0oP/QfHM30sFiH8yqpEoph2/pNC8t/NAngRjJjhhtFsbu3wHghZflPANqzygryOmthl1q4I
yEiI+8Gy+mGJxbSjBxTlt6HmmmbHVY7xh0EfJwTBCuMNGnBzmB9xda88ovf8EYUOoRqwtECdmVu1
T0+2NJTdWFFDiTHwV+QRxuc8C7cBZA8iytv87IV9s+mMjvOiSYjkC6PwacBKV3qAFQY7Ce9qtyk5
rPHkd07JTZ/e9YkRH2AClWuOiWVlimNTcWEA3F2t8nr4bhr1Zcg0bYEZ4A1kpwVzZlq2E3rRA0ZX
DB6OQ+lVOhvA1LTuB0QPTb2bIc6WWW8PupoZ+34Cj6ktikkMa8oDmuwFkcE/06HpvuQALiIVPLsk
0fme0GC4DQGm/iwcr74Tven+kJ2rFp5XxZz6UN8UeAhHs8BDxUK/ZezCVl5a2wLbB/3uhGsYXVFh
Ypw3uydaKxy+CukVpaEvM92T+LPNqVbq3mjOq9uYqF/CfDrnLEMH8RB4MaePeqAtNy//yn857jve
hc2gjS++WUo06T6ROAoWJHr+AxQBWqbYSKyJc/NUZxHMdsWYkhhdPG1R9OxB3GaihyDV70S1KeH6
roABtJvc9eGrV5DyqVRfpIyf2k5SvNJiddyiBkDVmdQD/WNkwN2LPBltus67I/0r24QmLyJUdAuL
Q7zr9MFG16rQXEEXrppvDO+0i2o1BCVt9STpvupppa1Nw/vhlUzmMuZMtx6JL4Yp/2Q5V6Tc5kqk
eDs9DuU2sFvo3Cz/lDAcFcN4p0HOOzjslbvaqu5GzQBR7fVfAnbNdJDH4JHIoTPuQejMxjBuoRwv
bVfu9ND5HhQYUNWW0xWLPokhVnXBL1yu+kFfh5W0nlX5k6ou3jmis1apkXK4NPkPhjn3RiPU77oS
0Eh2TGJODIheg7XS8L3e8th68sdkfPM98hoI5oWsqxfUjG1kEylllotcEH3hWBreW7B9e7wOXELV
L2qRfrNggzlBhZM70MbFIEcgywLg1uj5zik3kzvNtKjrUY+sg7gh8zBip1FSS5/YijdOZN2Uaqq8
3HjXuE20jTQbS2Na7iaUDHQqAq6FlmebGN30Bhr6yvckjqcegr+fdAggwoiNchSaXx0vfrX9BNdS
bBanTmsJDeohKdRgEaKoQ2scFc6y8/SrnSb21Ui7rWvRwYi74MhIcEcrm76KHL8WToJtlMWgYhyz
0hracJkOhwdtG1lQjX4fopnBymnWu0IhCS4zo3jPsIqf7ic8FMW+H+v9UnXQjNPv3fkSR2n4lFtA
Q2q1jtcknSBEcuxr3hOhHQn1a5/EEGw0Lij4p9O0b0+UCljauPBBweu/k+V010Pw6UzWaohHR5zR
V1Sgd0AA7JVWpPsIStKynsJQEsO6EkDyNSfcjagqQgE0US0UmIqLkOnbtup4OZRVIZqIut37WnIf
Dkq7dwBQggayf1Lw6AT2VO6idCRpS1q3N7m23QkQnDi/qCpaO6WF27+ZFQMYqTTBk6FGd4mE1tO7
lE3gujdBWcDhqi26S7rBSQ9gCHQoTh/oBnb0auSD9SOt3DeZfQ10tb83Q2jajf4V3qFzZzn5cwrW
41ALiWY8rwbqTRLGi9AwdorWHLOIRGs/QOrnp1pyNgt2wFxYkFu2yQUt1sGffmeCC28p8E472mMb
5ztyFhImbSMZhr7B6Eu17yPW33ggCwRrWLkMB7RziAuTrZq3mANlbxOUPf6kN36P9ZQ3K7P4+Kpw
YebmsCPd+WsGOZPyqDrYurktQ2+8qATdB2R6Alm0vORrITvtKohkQjNe5CtCC8a7nk9igSPRXdtT
LpUOhk6rddyf9XWo7WYfGe4hkw9mEcuzVtfGsve07CyQnMfgASPYBWdieQbI+MDrYo3oQ0fzYWzb
kzuOSCgviAX5mj4cJQWRrC8gvYSARPseS2rmt/mqnIrxSOkv31qd+U2Dg2GWlyR+RryBak2ev3cN
b7lkQH1q7W6n2hV+PTPL8PYBLvSCEee4T7DsdIwjk10BOMj3XdD9nMBovjaxRyMSa1uGNQus6+06
6KkpVXksmvgHHIERy8dI3CajY6IsCRtxE+3eX3hffFs5MaXJwMO/KjlCTYJkgiuC6HDlFVzv55sI
sesZV/lzF1nNjsqPjLPE2CU2Nnbm+QnxeCiRYhs4mBySHdubx8om8zV6qUqJVNIhStI1c3cjJ+Zq
17EH+ZUNKNpD2Lk6yfXFl9+tgSm73IuUY8aDfXTieS0ww+g8GrkDZYbyNmTjTMxsUe8ix/7OxH/H
YtAciyq6FVEEjTQ0sSaFw3HQoae4qqGcyZ/CFVAIc6X1yr3shh/sr6sdoSffRJ/GK0hA/q7ziQ9h
T3SMDeOFAZ+9tyPfQZCrfs/GvEMblCobVQKCaxqcrJw3u7zNAOlUypSG07grVdSodGWz1lNipioy
UXayJMdXdqQoxE5SkHI8YEqAs09vv5foCAYV2gTWYnKzsnWVZu0SZgBGnpFrQcLJtaRtEx/TTAXX
m4xXM06U1SS0aUpmN4TOwnsFarRGn4D6al21zY5BhP5sZN/VkfpoyLpTzW5sTx3+zDFTHSv9vqar
cYsi56LAbmeZVJNN4xO2OQiooLVvLjlMA2z1kiwLRyEinuJGhuk5rvVN6iX6zlTdkDXa9jdj7lAi
wOpaCjqvBxEqDaFGFfU8sq6Nlyb1qpLBMyjw6AymAuqbB9KIBlewjn14cf4AzhcdZrdVLOrMHNXv
kV8Gs4pTbCgG+G0mareSxGFlapDENUEsQeue+9y7Cq+9A0TlfOlryFBxqmpHrrtALXIbPzq7RRVh
4CGVGiVpLJOdg1BwrVsxOjmCNZn6FpcknkJCIj1cKkOerBUdnG82TA5OcS+H8EfWMWP1qrTfEkvX
nJwkcnYGg7JlWms/FRzg2L8w++FHv4MXUq2ALB5GjtJlX9rNLjUZn0fTcNt3Y+2iJLuoyvxTzsgL
ISQh48yH+kNmOd0VcD3W2T2hSt1dV5lPea6cTR0wrLS0etU46h5xx3CuQ0cuavA0Z4sEaKUo1aU5
bUi8wggvydg8j42/sXCjfe9aa2KsCpL4GvHUsSQ64Kse27Jm8Ntal6ISxauTEOoi43chHI/9uHgo
DLikkYuKQjhEyyR6k9wak4qkbr2NS5zHOnNGWHA2zBbEJ1fkl+S4ABqx4txfU4xV4EHNieE4kJ1X
EJaDlnLaMnREZDPyrEC4d1Z7Fn2BKCoTa8s13V2Zu5JeFoPzrkxHjsiB3fpUlISaFh68nD0C40sm
7TkJiT7iyzFA7Jjr3aNuENTqMuZnYIATvQ/xYpAm5vY+/j/XXknRYCBr8HE1BRaGqpYB8zv1zaGC
gpnEexzlL20UKYfGEOG9pjMMyde2BG44WxJsm80LuAqT89VLV63nfSNCHY5MeO+xXFx8Jf1JZCQw
Q7bkdtQj5fGdZD20qGCrJmXdH7FrlWz1lsxRlA1Z0QcvJILLSrvwZA935DID4cgGF+e/BqSjeiJX
mnRP4rL3jOB11EyjRTS7qA+EGkNoSKR1iOqBMo2o+E2dBRoDJ7nhjCZ7q+RELZnlucqdSHtGV6Vc
e6HaHNWIuE8fdVN89ere38+RkkRDSVgxPtzZtniIYstGBH7WGeHv0HnjzUrl5ld/Ta3uQ4eKusyd
4W4Y2S6UCqTQMXWfh7zM156wvcnID8+wu3I1Ck5KZb3MLRhgt3Jp+ELbRV/1LNaY5iIIglHD6QZj
jiFiSyKmFzVbpfwRlAYBeEEnr2nbfjeS/83eeS03zmxZ+onQgYTHLQl6ivIqSTcISfUXvPd4+v6Q
7DOqU1FnJvp+bhgACXqYzL3X+pZ1clN/2DSxilI/JUbFHs1Hs4ECVhUmsolqYnRQuPe9K6ZDUtbM
WXX4KkNS/uJr3+tV9JzlAAYbSqZr3SSNMS9NBkc9VZRhkXCEvvreCmxkDlBOZLdtBqlrZN8Jc4vc
SZVmpbGVkU4lIm7PmvN5q4R+tdfsgvKfzcha18v0QRPps9NHD+4CFoMXN26MngGIpZJ3prqFsS0y
8zI2dncqaSKoF6Pwp6NZ6v90SCzIZjK9UcRYo13UE+Qjsbu51rCOM2DPULJ9lClO582RDf+6WwAi
zjLA6NE4NqV5E5KqdooT/3bI1S1oHvNjKG+0OXTO8LqgPce4T8x4/pkoOIYztWN/qucKHkDkM+Yu
/pFieH90PvMSMuKKWlW8Ck3H3wEu5/LGAX9rAdM2tWdzHIdfs14AgzQZTetGv+/FJwOu6LYFc7bW
6zG90Z3irrciio1FSgxigTw14WheU21eUJv1TTE4ZzMQ+QN1W41EMQvDtRM+t3EV7Wg3ox5YovkQ
HL3Bra1PFcBMVM9GtKlTH05Fs7AxqwbFg0N6llaTOuNb60mFlEuHHdJwp9LZduntQzl/mmhJINVF
H7JAoMhCMj1Uxd2+UcV5TkvjxkcWjdsbv+zjlIblwQzhXlNWAr2wlB7joJpX5CZryUiVHo781mjj
14rJ8Dm2lJfep//ioPk8BUl520SLeBGgtabT9CQFIzgO7kNpx/ZJ3kAxYp9rsofU9vVLkhj/hMxR
EQ6jnlsNSg5F8cIouTgT7zj+SCJIwH64yUWIvSFP3KfScB9TDoRTQIa11bjLUZ1QjBtTSlxJ2N6i
hGtutdLZub5Kfh2iQYeyq4LJxnbTX5XbqxuA0FzImvJGTzL1RJOlPRAHz4AETN/RRPMvEuVcwed6
jsY4ua8/taba5VGRPHN1Fuccu+qqrnYGYU+PKsp6WKjA9ZGBTjeuIPCeuLLd2KQOIo563snagqgf
mKIoe9ih0W4G4k/GYrRSnTraqz/HUAlPFZnMu0RXHvOWNa3DkNsK92bKkoNSRDaS+xp4g9Deo6pz
NiKDdFg4FYxhh5zPCGzAwKDWNvJxj8eBGlaoEYcOqZ2CTbSf4qzgFCT8PT5k5EITrP8pg3vcW3m+
8CssT/GrR7XRx90gwm0b6vZDbk87vUWrVzjikuXJezsvCpq+bB7yxKa6Bls9Zq52KgvTOcQ5hUIR
Fe2pUoBfjZp6G+ZQT6nEbYyZIfikizs95OvndCjXiNuzbeXEFhBk2/B0RsQ7NLr10aHCEsIKcitL
O0+p8qkMPaBbp5xhGdcgmaOXNsjGPfDGCYK71VNYjW78PCGOLe3bc+rAevXHLrvUyadLtHLkaNlH
zNl0pSNfwfEDlzFpIWloOowmEXM2sqLCM0dMHMog9FdwSCAM2x9JkfrHtFGe9LItL6DOyHI0hL+r
ajA5ozvf12Of3/njr5ym/KYPmV1Q8pnurNCPb8eE4CU7f63VEhoeljGkeYSn9dHco5HN25suB/nc
m8wfNPhAQ2/eYDoyb2BmfWVBlR4KZ1JuafYT5Uzrg3JdfRmHFX7l1Uwx6JFrDqioKrNPDfHpDfZw
BZfmvncfqHsnj4ryK53aYkfPsF8by1RnKJPzSGXkBoYaSpwgYm+LwbJaiX4bG0Vx6wo7u6TN83VF
69kvkGSvlQjBnmXk9knREawCyjA2kWHwIzM5e4q0gZ1EBP1Zb80WzDtprkM923scj8NKGxhBaQ0z
SlpFxW5BPc+xRTR3T8tKC5TiPEzxj26gkqcK9a6gYdWEpEul45JnXYqaSpS2lzNFvgKq31jZ203L
/xtzvnfMFoGtZe+gfnRrW52In4wo3o3xeGcGzDgD/74OxUhEOtMy35m26aBB3vTJfEDzuyv4s9aM
aYSHOtS+IZjjY87ifjt2SDiqQFhbo07eguV8YttATatWuQ8a2PxqP417dIwKSXS2vQcRsGFSfZ+C
ZLuhb6DsqgHeRLW0HcuGy/5A/odrlCuaWIxYc4bFSGKI3u24OFDsclYK/otV3oJ+6huImopF8Ynr
cCUaNFk2aDu/OVVm526aEtlcT9rzmu+EJhE0rtNRkAsgLpE5RnNk+KKAmewnYwoJQAXtLMraXhkR
cn5da/VzOYhTqc7xLfPkkqkAcCMnNOlF5GWBWRQ+V92a4omCfk+lmxrr3rSH6cmIjfg+4JQVQFXs
VXt6HBqTLdTIQVcm1n25DM8isfFn7UxxAaNRDIR2KibH8+sOXQ4WmkmE2pOt802R8GYG0MhMp8w7
OOU/lp4YB4Vx8SUH30ohzkuUyHrX8Sja1ri2O73lxNQ5J7GcPPGud3vQiJUCRL0uJ4vBnyB1ecmn
1Ao4bpBxetR8uGhDE430Yp+MKBHSxDoWAVy+fokZBvaISKKN22OJ3IKepnUpnRYsLxMuQuC0H771
PgZW+8KfRQSDM9CvqIeVqXeoC2COrYQKESw0tGfAi5+GVg0X39lpmdswf2YCVPou4w8re5hDDMlj
vcvNrnzTbGUzZNFjpg35Rums9m4usoNRxesCyMNaduaSlEO9FAD+WjHx72lRwAVHExfNiE/29NQZ
CNCnInU5QabTbRGOCLSs4c0k/uccu76nFfqe+HoGIManghx3R0Dkkr9ScdnsbI8OZrCeUis8tQVE
RUUk/ksGotYJcY/kAthhXs3DBkgI1ZAABXM6kxnfTHq5yzNKsO1w6qZ+uHsKECudTKI0sviFoVPl
IWaOuSDX6qaz5r3j67RKFOJltTx7Rio9nlwyQU8TnaKxMfVjNyTVTY1gZec686etB/lJ1fTsJJcK
cudOQyJegqouIa3AaJKgJrk0gt6eR2WilpQ2N7ZCYdvCaNuaOFWIzJnWmoZszImCBUpYPAzYh+gk
8zfnfYgsMXbVVWHn+BWSWTxNIO8AzGJjrwNigoHYwKqmfS/tZTnt1cc5/kKIdVsZvvXWMF8JXfFG
FEH3oKdRebLJoYSZTUCdpdgnPVlMBUQXAWuYb7S+He71+B1ZovnYGsnOIEoQgVkHDvJUlE1HvJCm
rZP2VxFlryEj/x3tB6q6qNe5KM9gifrsSMuM8VcWEXwzvhpqxmkudEYCUXQmkVn8IfURZChQnh6i
6mY2IAOilEZdPuQUMh2n3Dlh/xS6sUY6G2dKylAfHR8kRqu3Qk3xS7RmtTJNDuNatRa9SnvqDeMl
E+MD8jzXC+LiK47mbCd8xZs0UxzN2bwxfAhoTYt71zU6L4Z3CQirP9W0i06un53LLoAAV2LjNQpG
3XrbYddwiyM94+cA3/uRYZLltXS5qZ5ydWhtQp8WVU9fa5eonPQt4cNwUYmEpx2YtqScZA2R9CDl
0Xc72yZbwpAGXVlPBDtpdvnUpU61CRzOErnqYzynO7WO86klDiEDbjxSMK9dQVlxaH1s6UADGziC
tPYK8z6KLDibrnmIb9BA+s96A+DP5GwPRAtFSmSn1Ebz6QNpeLVXzWOgKNYNpSyG/ZoCWEzVnuE0
/pNV6KK4bu4yOi9ZB3R8sgg8TGNqurMJHz+fij3CqmE/IEHIAfm2Vb/XB1XdK9knRhdyeoroNqQg
u8JZ0uybxto0FqDJLra/hn1T1JthHqAZavWtEw61V5sKxP+O+idgCWsVJb0OnRr6W8j157bq25vY
wLacFa8ZJbUVdiKb80tZrrTSJn/RZ5ZnI5qY3Lza7N20xfdi2eOWUIkRRV+W3ox59zXGgrqknxz0
yX6uBC2SygaMPRoAXow2GzZtCWmMvgUWQeKeLMcVN0xQ7mtf1MfSrN8CXb1oRZPdETK51YFX3jSO
uJu6cKZQSyQnJ8LpGAYY6tVcpR9G/4n536J5HC6KAa+knpsH6SdoDfGEwLM4tBBsLmS/PMZ10e/n
3HppDTtlam1PuFTI5xi4UmRhUhHv7LrYbQgQcug6ra1U6GcCpz6CumpPUQ9Ocka1I315/5+I8v8g
omjCdnDD/Wciyk2Rtx/5x+84lP95zr9wKKrxX5zprcWWKjTK9L/hUCClqKYQNnZ9tL5C5Z1+Z6Lg
YFc1C5OaQXDLNxPF+C8d1T92PA3xnmX975gomi74AL+ZQU0E7UAO4B/puuloDqbQf3f3lXORoCKZ
wltrWiKZah0DEyAfLpzjUrY+zDkDEQZZJ+RU8Sbto3encSBco/HD/hEiuApPHTDaLWKy2OvyX87C
CC1b801z2gejrOO13WPsm3oOFpq6a2BpcIIq+4VO/z1aNGIfQK5wqsRllUzt5zynm8KO542I0PEn
tf4WJkiFtHxnGVl7m5KIfR8yMScBbZUozJtTfL8rk8u0SI1xg5xBBxAqIMPdVfP8opjZD0JMo13x
C7IgurJ6VzsL9L0jVSNEqryr0hELvJ/uAp7G9QhYLPjwVxLOkLrZ08/RIHyBX2/t1AY8it7BcwVX
YaILGfQfNGOS+wwLG/YezstgAM+2xiSjDw3UFVQ50m4KPJLJ8KG60c+KsV/ep8XWNaka9x5dRnWn
OkiKRtDTRAhtaAgmVN6LcaeVXPLMxDqqIUqDkMrtysCea4JkWhkIfs5IrMpgiQJTSKfjZO4goSJd
HGuAF2vTHY2sPB3N2yoHp4BCymuNwFlHuvuoRBgQ5lq9a/uCjrKSt+s5CQv6c4/QJ2tgFia+NCN9
FTWgjgpzg+iI02LwGWzJX4ILUBLcRWNlq8fNG4wUrCoUkzY5dTbNpVNRkgQqHAxgwgbrBelkG1mQ
LwN+gRS95AAj/h171gP8DOKN40xd5wYXcMhvJCjMc7hm2nhbDWF9QmDwK04Uzs+ZY3gww8PWNfZT
z2vMSf1ilxgeM5sE+zDVPoLCHPHkET0Yh8gPkzD31LTw99h1lz92vCh6xVhhxusVYRrQ8yW+h3D1
XWSTzoalNJvdTyaXMDoT+51O7yJZDcxVP5HzTnBuFUAT18uPrCWmSwGmhcod0I2ol+Sj2dqO+lnX
0JMFJdRLzBtUaQFtpdovF9XGAcXeqxrBhq5HxlmL3GwsSKXVa42kEivAS8cl8StRWsZJOWYwKyzy
nUFh/ExrcYHhavdukeReyEiTxuqLH7rpCd0SoXYRFDFcAZ4SZxjNGkF1Ea3bGD2MDfiXMN5UxpdJ
8SdsO0+tb+3FkUP4q7NqkSNmHN+28EzbIUgFyEBYG8kBW+cP+I7hqjSJC4pMn7l7nnhcvz7Qlvyk
16Su1VkwSiW4bsFVNtOIiGYy/7Hz8UZXc14bAzfU1a5bUQhmV8d6tO4bgekPPONWLPNstyz3SlUs
kwBYOM2qpm4fCqpyxIkd7FKf72qGoyNFNa/u6Tiir9nUEeEKfsjgYc6zziNVln8tWzGMRbZT1Q0y
LzK/SEdhYIzQS99yBl77tvmTXzyHPqqJUzLctRg6a+Hw37YkyaDsY+RloBQyNnWw131LY9xVaKck
Gj4IEtgWTTei+IzIE7eabG2ptNKwaEGn7ovhQLjha+mGF7UgrjlcwrN6ohYYvyD5M+jPew5EEorH
4TolrmRqGyBClLh2ZFWvaTcOqGBdUHTpa1AI9rB81HdVxzCdhG4lpmnWTAgKVnpKlZ8ojXYLFePD
0bOHJA0/zDy6zUFX3So2tb/BJyapCqb7uJtuwueI7hwmU4+SdLseiTVBj8G0vim2SJ6Y5IVi1U4d
fRtjQoM4ekoHUT3FxxlrybFd2Kt5Bx6IGeNEFFQ6D/UxglJ/TF18cvAn050bqKfvu+QWUKhUjcGu
fM71seWJv62Tg0aO84w/DNtIj48RlK5cEoN+NyvWT53Y1TjUxU6CDyV2lBxX0IML6lDeJLWVbbCM
/6IFQEu4sptxNzXurTCYCbZJgV5rNDkWHDRLzdwcsNgR8u0P7roKjfPMidqzQhsLDhPZS0gXWJ1V
5jMQI0lGw2HiSHOBXJQ3TVmDC+crrRn6Zkd5Q1kYMtjiVvi+T7Sj8PKQ2T+OYCh8XEYHSKSA+jkT
xnP9gFOfuA1w9IE2PxVOvpDJnctszvuwiVIqHt2tquiEYiw3pRloUG7DQ9dkVA9rkRyJpGS/So5k
/txZQfCj9TPYKEELYAtJFWktTuu4B50knnRVl0G2rxNt04rlnzMF6vQ2eByRyqpreV+zeB1TvA6H
oX3OoKUDr/GcpJn2QRbtLchF23F0PlrMOW2sVydaN78Q+ZobxSEiBDXVrbkY+yRWVUbnqvYFnOp8
MHQlL/YSFWlrXy7AiT097EV3OxNcig8iQCF6lDdIwPFbZg0fWC6KltMjusF2UzFE3ysE7FWtRc74
iLNrSJg0lkbBGTdQEG53y8/fLoYNHUfC0bi3zfGRmWVPruoxZPS/iqyQQEmhnhEmE19n9+8U6Ypt
1uKuwoS3VVOxz3L6F9mw+B0NBOS9D9HpugfoajeuW6OP8M/h15Dv9H3zx31a0NVeg64VYD+kmU20
+JeyJh7XM2rJtfyV6gj1VxZV/3xjZ+WStEX+cR9XxnpLqtxDTzMQRDU3M3GgaPOgPcdzgY+FCTB9
cojvpTFYY7nLXCpr/27T1P3IpKyvvebJmMrdYV5sroFB5axStV/apOECDDpfzf3d4ExR+BniJVXG
xZFULb/vuOzyzmIO+l5FwIpBRz4y2mONQn7ZMpO2kll6pOwpKf5nC/lYrRhgFpowRtNn7L9fqc/7
zLM0RNTy1fTl8JNL15e5vsXyCeTSb28j17use3YoXGz/2E6+zPXjfL/V9zbyvgIAszEpTrCjtfb+
x4P/cVU+8MdrXj/q9e3k49c75G/229f4bVFuRcDPzAgExec5rZXi+nN+v/Rvm//1m/z98b9u+rcP
bWf4wgBzE13KwLzSm/DELDg8FZMYSRtUxc6vsUvKB/xJlOSgLttkwZLPXCyLct3MnjlIOORD89Fu
0moLNI4qaro4oP6+2JQM8QA2aXghCS0WhE54+rikptgLGx03Lbhk+VS5Lm9EmPewJyC+ip6KeolI
ySubsVsZ1Skfli9hzFSuGo1iGJdR2ra9W6EIz7bWggGeJBHY4EJEzFV5a2c4shfXoPRXOcsuJ1fH
SEXI/70u75T2K7n0x1OKIW33fcuwaPEjyhv01gTWL6taggTFiBkHuIvlTb5IIc16crGHHkC6x3IJ
uVr45OJv98J0e81hdtIenKoj03594xTVm0XpGPw21NsuVtJD2y/W1thxlc2YaM9RH34EmsU8aDka
5Y2008UMhlem78YbbUo/80lD+EDKgDqPp8QokW263V7a0MQIXbt31wiKWi8sgo30z+ntTyJIMgzg
vCoT0+z60j44EcewD1Y0/JwH965C5LmS38NPrEd/yVW5us/kffJn4NxrH3je9+fDPgMPhGCr1fev
WCLXTIjKwKKOfoFGr4lGVeYVMVJ67YWqb8qZ4J/rJsbyB9d6+lqOwtyodYqhVLpIVWWsgH+hxvH1
h7GOdwwJRq/Fs5HF6biX5jutAxdH9iXC75TAeE9+SjdpL7WOT0R+BPm5fCtCy6LdznreMnrT768b
/p+/Vq7mXfcVI/ZZEW+LE7OIkcfKd+mWK1S/OAgxAfLV5HoiSd8i25dFMqH3awaVjijkoMls8+Gm
g960l/FKzjL2GRbqAfvCrxLB7vX/lf9EI1/63/+YyNH/SXucQJNbe8ROuxwltr6OyVpNmWX5OEi5
lpb8ZPKfkbt1oPY4lZle+FjU5beRj8kbaRn8XpWPXnfoZf/926rcWG7yf3+pNu9Hxh438pCT+5r8
MHL1au38XpdL1zvnKJlIFbTT6/8V0IHYq5Cg5CbybZlrciTLRfhLHGrXRXl8yw/HyO9fByAtUoYS
3x85KHOEX4wTFbd7kj7NeCnmhoqvzBt5mFA2KYiunox3mrnljujKhIzgMFQ3cvPror8cKOhazY4x
Bbqr4ij3VLn0ffN93zQT5jIJbVMCjfjjHCS/WNsv1lW5+Jvh9frpy3m8NeObsWjTLaqY26aY5i0E
SiTWVUqKg2V8OvKDGPWR9Ev1IH/svxmpv++zC8r7tIWVq61aPiDf/W/Plfd9/41y9Y/t/nhulD93
CSFw8reQJ87ODut8L9flkccvnrQnuX798IBQKKQogBjka8n/9Lf9cv6glg2hWv7wGv29q8X4N7v0
3xflS1xPVSOIzL1Tpl66DN6kA12eS+SqXJL3fa/K+6xlFPy/2k5uPPhfg6jzg3x/eaD0cgf9Pmau
ju3rzizvdTHHzSQT/eu4k0vXreTin+u/vepvW/35Bn8+SxHEMbbWk5hVGsXLzykvI3JJPvdv931v
Ih+9OuXl4veN/Gu+V+WSfN5/fNVSOBzI30+RG/7xVn+7749X/eOdguWEP6qbugNcL49Z6D+kBKOJ
l8f6983s6CWJacuY+vtOufR933wNVFi2qVqdo/26pTzdyhf/3vS3R+QiwS49pjmNU/IyHkGYBsXg
+0D5bf26KA+p3+6V63L73w9PjG4jMLiOtiAlPQbH1RcuYktTjbt0hkxiBQDX8tLdtRXFN3d4TsZc
X+MlVp85ndBvG0v7nrpwARCpq55LXIMGUqnVLKzpLTfyvVXpyrMmfNylWlF5mt8/JnEZbYsaEbMK
CfQQkb2mWuZDPsaEgejogOHbl+cZ26hnB218yAzU53ZEuZE6CSk8ZCE5fVbtBptqHTY/OBeLwf/P
L3w9Pc1QvbplUrUYyhxJLZGXV3lh/b65+vW/16+XXLn+t83/uE9euuV913f42/Ou7zBgycWEqKr0
kOWQbrlxJG3he91dZlCkduG2l3fK9WE5uK53/vXxP56OGWzybMtG5NMuDAj59Myx8/hWbtknFaLH
sbqXD0xyIvb3xShIg7WZFl8iqq01McMQ/yeE2UPbcdmELhgP4Reaxk4p+aOx38aGjRzvlaxlA8N9
vadgZ0PL0NM186hj77TGS1NiOUDH54zuRc9JYXLi8n0hQ2tNZhKZYD74o/pFT9JcR5yeNxFDf7qH
OCaaGUSPEeWAkvO58TrCGjwlUBoPfWCDrSsj2CxuqWtSZ9y1Sneq360gNImEYWSI+KTlLe6CVA32
/gC3OZ1AlUUzaVqYAfDVEAjp+tAZhZmcgK5lWCL5JtjivKiwTU9R/Ber696CcIQQmWaahw7YG6mz
UeXDPp1TCF9V6FSwCU71yrWBdNrjqFMpmC59GFClQPpByTArtn4SoJmgaDGVLJmdTiwR/p+gwQBj
NH4KgLD4qeDXMRR4aHPf7qBX/kIgChVK0aJNifg3Ss2X1DImlHBMwZHr3fVh/EHKfbC3oYVSJsCU
4P/orAoTM5rXOIIQZ/GrIktea586pI1LN4FYgZ2LYtTc2rWPHinLfyL4Xmiui6FlBO0tsm4zJfkd
gAX3lnnfl+2GylEtbGdvY1qZl6AIMRAYlfZY/mzAUk1Ow5TQ3ma2YpTZKKMDTKVUblJgGXj+rAbN
UJFb+7Q28KH2JKSNar0dioThJ00E1yHSUZQhUDzEdz3SXXg7u0wYtacjLkWZpT8OReXAHa0MkJa5
V1fNszv7OhqawMXS7D7GYzth+m+i+9jsXsMw3iUwZ58gBVer2RFPhEuhatdQ2HOCguMo/Jt8RnTX
4azFQYR/l6SOU14D+Mh7Ya6Rbu0ct/qYssV8PCcaAVyGQ7h81pxtQXyXpeRvnQP+AHAR2SJo4xeL
EDW952wSH8w+mVUaqdjmTb8f/drn644UnXPKTB0Qz0z0n9aQwh0zkASkinWu9GGr2yVhtJz9cXdx
1qPeRAYGuFhYoVOan+su2IWG6A5w5UD1HuguKhvAp28E643bhAJr1cEyujVaZAmpRa8C1Saxgouz
H4NkKqwnA1LC3OQ/0aCFn5OufsblmD/WfRIfc7NoPasQHrucuLQTtXL6LeS1Did3jpzHIRVne2Cm
4hslEQjBeazzZj+YXFcKOmydVgS7qfsnsKP8DtLHT0cMe8hqOCzrguYcIqSpDteaNTwivv6crVy7
4UyRUEEgupHL0FsyAlvQ4Lhu6qp6BeWMHs/Fx0rqPJNDsH9oglZJF37MLUlcrp4C/SFAEkf/a7HV
CpK1Eqt5twZaCfEEXsiGjNhqZ2vQ3hUHjVmhRBB5yKlsHqbyK6/M8B7xOb7MEpZT0NQUm6BV93pd
nwGrteRBDYiaLHYSasRThFTJVewv4YcQP5QsubVMMlstHStOAblGV+2nKTAyTzRasSngTuM70dZu
wxlDU9lnY1Ws+qWXmCKyWJel+zOj1JaNw670JxDrYX5vV8mJciy5mvYhISU7EekPN+Jq2K8c0Ag4
kWrl0Ql4D7feFxp1z9w0d4ae3GsOPoY6unD5s1AprawKZzT/I2rqx0KttS9MyTiafgxkz3iGE6rb
IfXXTcoPqYj0NMTEuda8nQdNRDP7Hy6skW06TZtR4+TPAPMuM7PTQBbxRldmWC5lFu4dAzs30Bsb
3YWODNk2X3qzUI+V/2OeaR+l9kbPmhecxOTHuPZAFoV2cmoloQji32t+RKSAH2+drm28YS7hQi5F
clXhRyjEjYPPlcTs8WKMiu9FRsMVYuK6hIh0XtMAIFSBskfV17+MwrD2VY/DKSQx3Eci3SOAZgaP
BcKY80Nb1/hdhi4/VAYzQkvDxqUIjvIAfP8q1aZhhzVqO1XDAEazrTBW1vq2pGkTETexjzpEj/Ei
suHMzxGIMJonBd2WPG3OLrZBU3Y0Ws9x38qWnqlW0woCWfNLCdqvYO7ndavf94NONmbRY6irte1o
JCj9kabnZhjc6DPye7WsiNxMklOn6Ed9+qiaUrmk2szuEqY3g4L7ykDEeaAptypMQgoJH92lOIop
FJANlKHt7Xs4QW3dnJzAJseSev8Pzo8ny82CdaCyo4KjJm2Dk5UmlEUjmTxQmffajJwFlV/MS3Q3
3ulJ+B6L4hI7eOaSho5dWxfzilr+jab0d3Mbn9ya01vnW5/MmHdNRbHWjWDxU70zYwsZZcLVSIFy
qVkabIHKufiqEuEgmEGc94JulTXem5EZ7gge5GsV817Pc/d0FCW9YBjUI1LR51Tw68KUxzLsE5Gm
Rz/UZnA26Yfv09VX5i7djmQvkuXW7aPppVetct2Tcp4m0VEzrXv83Dsac0kY6FuKRyQ6aHBrBw7x
ykFwOi3dm7F7p7vNAerzQoWRkbWVgozJxHMyhe194GMr0QoNidlw6FJ+oZyTS+2O8Umo8IoVf1OX
52Fs3IcgCoYDbny0bjCirDxiNNCvhqwoPN8d9rGKp4KOMuhvIv/Mu8mCUdIOeuJxhToirWzXQ8p4
vDcT9NtRgWgzGze4wTn1zdFjp4FJmjKL0TSE+tWUQ30VShNsNDDmq6aqnn1xZ8/pJRmQ8drvujsn
YPx6SlskMusLTlO1xqXwA9MtD6FUmBG+pGpUlqZldzJ7TV2XyclQYI0k9i7QwTZoqVKv+6h5mwco
5bU+PxHidRc1FT9DngzkbSKG4tq1AxGAycIx30iMJf65PA0KRrx0xDupY8neR/3w4jThXth5BQ66
HteWncxc5A6+jR66cMLu4Fq4UNyAAXMU2kSJ3oE+X0HZ4DwJpkiU80Osb6kMp6FiIBRXL9jAx4s/
kMGT0HzS4D6v6umDSpu/6s3wZ5nPZIfb/oZ+Lb9EJLbhoQDEyR/U386Z6pX6IyoJB7aDqWA/44Ka
4ssk4YIBZjkfuSrRCe4qDsEI9nnWvPaoL0j7Ld8cE5d3ZwtYCQ62nhCXWPKG0gT0LnWJMyEKD8SR
utvQ7M39GDifYZY8mRlQSAQx6qq1iflt0pFhkjAfQ/tHxvyHdjR6wzotrY0oo3Nmovx8t4Ow2kUd
5WCQU8DHhzM64nf4U9a2KRi3gJtYC86mBR6Bh6hvTnYx2wfbD+jaI3qNJk7KELVSbxI2Xd+hX4tu
RX72nabr8WEYuhdncn7VlSUAaFgg53u4fuEExclBZlOFiNvbaYdbZghn5AtJVx4i5c7VgA+TlkfZ
UKsPmt2VTE47OEqjddAa1zwzuWDOkPVUl48jf9U+xd62VV7zQWOgXrjFSYtopmcO8XkmgRScHWzn
wBn9OZsdz6JMdVLru2RUYXhkUJ4645ef+/0qQgIUxciHMuMGtCn+w5JkGqV3t/j0Pasj67UwoYUN
vn9Rm15bBdXBXnqFEf3OOeqGXR5XtaeGeMWDSI2Id1rOQJz89Ga468bx6DIOYlSV7uZmgpLjB+z3
LlBu4uqhOnYYLVp1P8aZcZ8R7D2saISGe1cJ3/KpvgDYrC9tPiElCWuF6Dyxrct8CxgDrA4TaOGo
+SUBM260y9QERnU8Oe9ZptEg1JN2XVpOxd7vPCOP9CZGAKNfPsRYVQhR2hk98XWdPoJM9hsIsNZw
TvN5E9CW9GJLeyHM86c9B6lXmjGTBRtkVGnq2TrN4h3ThteqwErUoTlIVavBBLKAXwYun2Ku9m5e
70aUk2vX3iACHY7a3D0TRmgf8/iuU3HVu44VruE9fOSZfbYjCkCmWxFpOqGy6ITZn7SRHKo+OKQd
e+GgtfPFTbNH/AZfpmMOr4Xj/qjqFAujnv4kSgQOKlY3KD7lftTZv1IDT4upvaS1/aNB2UODVGza
wEoXw60X5nq+Vtpm2AKeafF6B3uRxy9la2SPDZmXXpZm63FG7BRHynMe46xtMGT4xZThkaKKnov5
hxXW1UYd023o8F9aZsyeUzReUE/zBlNNuLUYD9QTAaUOwrR1Qe1OQBxSdFJyhmFV6YB5ygmvDd5L
G3DbGseF2AW2i495oVGmxNPD0yVa1GCgo2GmWwckGnh2HSubPrjXuN4g5h/ow8CoaAmiZZqxwrAX
IlZBojlrwbYwUZhG6ExXJOI5eJP7BXhnJxt4x0dczvGxHqY9DsiWQ7/EhNBSfE6dc6IuuU1da/7I
mC7FAa38AlXaGlNkSqw0r95XiGDUNtvrkakCh0dBU+N5sOKm98i7NeCG1bdtTOB4yuSDM1maNEfT
nsxtmKU+00RQZvU8pKs5nC0gxMySe6fZEWVAfFQ27af/Zu88liPHtiz7K201Rxq0GNQE0rXTSXeq
CYwMktBa4+t7eeR71ZlV3f2s5jVhMiPIIB0O3HvPOXuv3aUXkrsq5OPzloe6wtlB8mFKuglIutA3
Z4TMui7ifWnHC54t1gbEW7GhMjlpUaeJFlxjqnMeOO5AnxzeEvkPWuzYUvB7LPmzmCos82xaU3w3
LRsx0xEzDndt9ThP3bOZPMYqjgay6hyk2RW8Xh9uk77l3WijDlgAPnAr4s1DL+xmhBn2d+Wz0mPb
UPAKYBaxnuO6iz3m3hdJjvQARVkZGGDx8VIBZmtxA0irRNagDIsqJYXKllpZdqfII1TtJ+daOqDx
raBOsm9QOZ/M74P7r7jFS/au0eUClJDf2nmiG7b0G62PAqtIwXiEJfFQA2iszh8N65CA58WL4WZN
r+1/mkbA9Bwi92eLeJQpQWwlSmtfjQpOR3eK3spbWmsALNiFo6iLT0OF2FybR6LthxUNXjuwDQy3
VR5eCymSTxVXD1NnexLn5D4RqMi+1crOg51dgqFXnlLzPoPV78Db/t6DWM5DU7V+J5G9DT6HLBmc
UZ6BQ2FvSv2faST/oy3+V9piRbTQ4v6/tcWn7+l/bT7uwTxJ+/03hfGf3/kPhbEh/qFLRHfrxGPd
YxX/EbZoyH8giNIVS5N15Me/YxX/qS7W/lDQ/GoWImJJVUkY/j/qYvkP4rgQPSuKIaEHFpX/TuKi
9vcoJE01DYN/icQQ2CeI7n7HvfwlCknltBo1Jjj++0kvS/QjekKPpELh1hzyDWHmq4z2fofdnw7y
cO0/1F/RtX9GKkvXh0crXHBss/6+9PUe979E+VkG8Ao0CjxxA5IAhEZJs/yW9SwkWyKO8wCpq19+
KCh2ofmldhG68U36avaWa2wJdk3/VZjO3/Op/vEa2REtTVMM/iP/XT/dhvhzZLLUmD4az4MEi2VA
UmwqD+mk/hra4efOZrTrLHnTEunxLzfEw5/hRn/NAVOtvwfm/PnTVd4p2MaiIdKT/PtPr4pwbtJI
waJ0s6a9+FM9tmdUhljh/eKH3FlMM8OP8aQ+VvQB9rHlZE+Cbx6tJxPC6rnB0nqR2qN0oCj5KE7r
Nrtkg9udIDxMl6F2sLCflg+sRPQ80XakwZq6iFR+Vc+kNj7ARjS/0R/rnmCtz9l3NnkEbLxR3WPN
rdAX29qxLyiZbRvk3vDe3IobyUlgYbS7Zhcjs6usNs0UmB/AVznHdofiwL7/BTde2dwpSI1bGi5j
fkCYT80Jv7y07wJzp7jFe3WjVox/pVdejj+/lD9rIDyuoGCP4YY2Yybb40dkbqbDcE45GPjp97Ip
XLz3i0fRkNX2j7xv8GhYyPKErYh2+5Nj7wC23y0+O4oS1RW27TsOz0L22hsUhRysluyBVomuiBWs
W9iBb7ssDyvmbvBNTmteq0v2HeG8KmzhWF21YH1E4Fe+FNMVG2mVUnzb0WF5LT+wRmYAj2ztJ20c
TJvw4qRdFnll6kTRZjRhrXFBXOCCikHwkq0vryOR2cpxldBhSl4pXlTRp4NmXNr3aa9/Vg/hua9O
8tNE6UtfutokkRP3jvWYBMIJyPwp2hGxET3oe44zi6tj61Kc+oPUTZNjhx1fKlf5Sb3IlwefNhnq
9OmzTz1IcTFEdt3VnPBV7ry6ekiufXyEcsYcYsJ07KRe75X7NcBE6KH0R2OCulx7k77CI8oS/bi+
Ilax3OIcOvl7fJSPSsSl7WpXKB0OQ2Dww9VOAwNfr10SVb83XywAmCqqYDf/bi+cpueTjLj4LL4B
RNIeo61Byik7Y+JUsjNJjnUduRLUQb0D+bHpbXmTfgzb1inO8iNp0eYt+tRPQ7fvBTt5CW/g0hKb
W5sWAkgWjeaqfirO01bsqRIOxqVTvTt+blN+Tn4J6W7TbPJXCxWtbW1ImUyP1oP1vDZ2NQRG7RBl
6RQ8HXb+PZ5oGw97Ob2mldOcmbqfu9ynCyUiCaRJkO2mV9SBxkVlxEHWMnpdF7TZh77BV8XUy7Pg
8Xl3PppvXTBmYUHCwuXoANpIn/JUDnG/Wme5v0DdLz1jO6ZIrLiQWK+D9LhswnqDJ4pMyhPpG8M2
Pmapg2cgvikQ/UR6Rl4oOvcAmMij3JG+8lvsMfZ8o4mYB7K9bKCjwrAPyOjGPnbr3xd3s2zimyo6
AgcBOktnA6lpb2vX8KMDnLMD6igfx3G7vNS72VMt27oMHGlnWwigdop0eALIjOBizLMy3CB8HPu3
eAeQy3hbHsUXcpPIhbHFR+mMKfX/vz7+PeiM1dEkSJd5gCHR3lMk7T/FS8r5Sjmiy82mQx5bWium
VuPFTLp/EVv2Xxbh+4/RLNmwRDY7Wf9PqWVtKyyDGJLCoEnT9f4jCCzYLtH8vXZJQR8H7OTasMX/
x1ng/7L0y/J/3V1NArlE4gJ11TDBKLON/zVoUIkaciasrttIwt3ikoQe3n9YzHMEHEVXhHdJ62BV
5X5YP6eRpbqS+VEpU4nFtnNGQ9C3ar1cqzDEcGbKPGo5g7IBEkmfKOIhG+bzHNESasy28yUFChBF
tOqZs4xVWpZqf0W1bWdNd+pnlowcsC0K9z1N/vRcrkpzAM5lukoK5Eb3w6brnuV6wEFvJPc4gcFi
0EH6Bmj9x76gZuAuN4Ro2cjKiGi/uvWaMTxFWicfrbzc34Os3CIzBBsPTr21+u4wk3YWLBEbWSjW
b9ZYbSONMrzANq39GqLJaUp6hq1+9ywz0KwKmmn9DraIFCgiyUeUx77OyNpWKYhhkA/O1LZObdG6
nGjOcdQYHxJ41y5ve89yYNql1flAE4RdJdLSp4J4ketWcFtrrV3kEj9D22cneWJSmFTiU0bE3jEZ
GxXmKcAizLHM3DSCyMxlA7DooudJ5ohL4c8J9ZyqlQq/pPkDs1YCgpKW8Ga55UIbgCdUh0gCsCCs
tAZgTPuzWPqCjKJPSUXj2HcGvsiVqbo4sfEZ6nlplYWZlfo5WbNKdBGiJLmww8HIN+MoC3SutA5s
quTNU/qgVMIvS+Y3K7X1qmGi4fe1K7P4asmc3mi1zn62yucU92WMm8rpK52xa6I/DwnzM5Xx64R/
jH4ah4SR0ktq1dVedf1JW6MnsYYPmEEDpXUCpO1BAss4a49rLSgBjp+XWa+f6zn/IKFaJLq1m7vH
OS6f0jAiKrn7Sk3Q2vT4n1d1yIjWe7l/rk6eNCUwBhMB8kWhuNF8nz+IAi8xI0uGLaHESKWtNLkI
eAYdxZCzSGGJQho8xbV2S2SoxICTHdXinTZx06eVEAg5sOgWX0k6Ml1SmC/aLYTYsi4c0QQSMteR
6QvzN31PVxTy61yTAkTgD6Ez5Fpa2T37KxCyASMyOnA2Cv2BVhewYXaG/jTyDixhxCmCJv9KQmnt
1nXEtOmpVmucnjG/R+YCU8DkFAelOLj390wMBX/Ov4Fn+AbNcyXWXGjtXrtiDjWbjfqgw2stNMse
jdUpKyZNwI3MApA0WYXTbCANJ3EpQduODk1610aAFK1oZxy8Su07Zbo2P60jhMF5vJnddKD+RiIv
+mqdOPeubbeSWcMRbZwTfV8Yrb5XwMkF5EKel1hLmXyEhuwh0GHTaAflEAqDOdgRzHPFTStsBVoP
WPdesLpLKTVbeuXLJi2g9pBbR19amod92bSPQhWFAXnP5O1B7LkzBKRd1K04IFj5GNmanWuOcoTx
a9xJBI/YpACGtItLz5TEZLdUiW90grz7/UFfZHmXJy1nNtnq46DpzYewh9ZSClrnphLDPxUIgDfF
Yobiecp2hv4BdolD6+8/SswXJOnlju4+w7L7F2mggP/8bJR/8USk+xVSLDnaEvb3Rh29CPmpHeON
L+0Z0tUuHmRojbLgg3BMvAdMYMgVz+tjNzkcFzkC1BvT7Y4VKlI7CUamqty8b/Jt3chvKcRBtz3i
Vj5KH3lmg/rLHN1yLawxNmt39rY88ew3hzl25p82kLyRE8JBOZlvdnWJ8Se+QZtSz/FHd4B5hY7U
Dk/VZ7HnyC5CerXlV94j/dXcd0/xRmXYBiqadf5s1IEBAFFjXo0PggvlAGPHadzCsz+JD/TccSdh
hG+xJOIyuCNbCWbeShey4CJckXb7RibwYoDBgsLkkg9qOBCotE/zwfwyt813Mr5hkiaxG66pOvCN
40+jeNrzdJAJk11AijtlxqkHjICbn6zAeK6uHOSjB9OenwlJDMRzEgB7NdjEwBRflJ/8fU2D0jE/
1/d0tcEwd2Q+cNK2l3teKRGhLvJBEOuUKv69cQk3g4AbFlAIwSlZ826rBboEngHymb9MmxlLI6er
ySMUSVK3WsrL8doeCIAjQngAvefRf0Eg2zV23QDntO/dc9UGhqE/aBKNSRd4JWvTvvAgT5h+LBC7
x4LAfgI9zpkbl6irCNDaS94HgE05nJ6wtN/7Ulucs+2rXAOiITrCqRZYozZWfQHl9lnGf7Hlw5GR
UgWZNrQ1cjcaW3enV64xgWvLEtBQaxVMN7A/D6D2ZMBj6JFGbxFsqASJl1xgdsNcq77x8yntvv3E
/snbQ+wkI6PMZvKZny19RyolVYhePk7jdrbehBNLmHXStJ3+xiRx3HBbFMKWS3x3d0ZPxkn9GnFQ
ZUQV2n29a+/DWclZOTOaV/xAdILTk5ns9S98Q5f1OTxTP3VvLcId0GFXJlX87Oido+9reai34xc1
Wdk56jfYhJN+LD6GyhEVu3+ZIFk5qLetE49N5vXVhoQU9NLVrfbbJ3jWwLfMN54A5bOgWEtdkrxo
+1k95abT3O4GQlc7ZTeNoyp5TdIewCG5L3Q7X4AsAjIgoJcAF6qf4SgT7sKxm0vtzVARRfvKCBF9
idEEzQ2q8xJteZn80+P4UEmviGWwPJrmISI+O/PSzOEiGhSSYMAc7SA1HnmBO5MKFD5BxTvl828Q
p8cbhEk1fB6y52gNiLHQsyAf9sKnWnrJYyRthpX2e9BwEDtZ53uPG/7BfJy34yHDMgjgzKPgDAW7
Cdr9kPnzrt9lR3JLOdkQTGg56asIP+UQYro2oMVitLVFBKefbWOHVHM2pFgQ+zD+OP0jVk8YgxGK
YAsbOoefw2fqqRuMmd0h3pQzZhE3e82DXnc4DFCAYeR9piucnfsgxMo4MVO2u9Em2UuWwQEBBOUW
cSJI94eGgpx4uCP+JG52lmaa2e+tQOHizMThXqjIyVrKrgSWQga/mpYzvJASCMnLdJRt50ivxGcF
+i0PaOa8FUgR2T62+THxlVtJX8EzDntsH8QCFN78QGccVNWFeuat99O7FlE9ZixjJMW6Fgv3F+wz
8NUnDJWv4yvqn3dew4VK1yw38W4MxtWOal51XrirZ22Z685n+FVL64iGj6xHPIWPSAd6h+xnSsDJ
pSzvH7uz8NbstScck/2riVvXfo+33R7phccx4RLOnjVQbEMJf0oX3wxWFv2t5ROn4RXPbKH9A/QP
6TD7UHxP7S/YMGBz5GOWONZZUBxyftVb/Tm42pEVVr0qp+RG3shGlXeRslMXL1xseQERT0zIoe63
tfigX9Sj8VQ9F8QIKDbKyzJyQ+46bdN+URoQKLlvt9Kr0e3WMyXdiR2GVgg1YvKJ+bOHRh95iBw6
wzUGBjdOUbh1uOO6Fy5jpj2D7xrH7KukeIrCbWCegDK2kk8UH6zDWNjMEmRZ3Lo+r6XKLuJ8qNSt
nDoUqcxdwsEHRqvaU8Vh4UBVKX11zSenCqtxq/6gXuKrYCumDQHnIgfWEzMaWCIMn7DrYpBWEweU
4GC321h2GVzNhwSBomdap+bUxmxIpwZhI0/lz4i4bMttF72sv4rT72UOnuaueKe7MqW29F5EG45F
lrc8FEG1yy5RslOkT9QDqQkv6pi8M3ia8v3aAsFm0LE3a0Lh9COL/wAGINuH03WQuNOFH5vQUdPw
KkA3qWstCyXYNduNT4sX/5JeBMulIpiO+RsdCOVVAmZPr8uWzvl29ZsL7XVC3opL9M6+xGKgKB/W
6A/H8Vw9JiRN/eqRLjnFC+Zr0wJK6aAXomxO2cpYH5mUsQ/rDONvc32LTE7hTkYAzH3mgdTPl1jt
3tL33nCyM8yF5TK/hiEwALphTr9VuGNThI9oPeDg2uE7iBk48SV81s/mVr1X4UF9rpPH9MGs95a2
0Tbp2/3gKfjJx4xGCNvkPU3XznYpJpnNykbxIm0YXQQDkD5YKg6wmaDfUp4Ox3sMYRs0sk8cLmAC
xj8amGqbgIvhzXwS11P4VG4ML3wbvpnV15wCrmMFScBWWpcHJTqJXnHDJEba6oXAxMeagA0n+0BZ
2/wo/vBO5Gz0s+yKD1m5kPLSUdStXPZxPzHa5hD+xJ6XXBB6PYxioCXbfpd4yzvsn+bGqs4oteRf
pTd2Qp30NNa7+/BoYz4zC2cQY51pKH0ovvjN/0haMEVMbxnVuiCy4SmnDeI7J7wi6S732iPzOy32
4/xSfCsrp1iv+NaQcmWX1dpnki94JkkuxilCsQVtEwYvdYL4rtJugXo1riLFiYiE9HXVCwDkbFCq
V3V+xaOXUNhOKivdBHgJjU7OEahJWgp1z4BA0KXA6wOJgI7jQoH+WqI7OLbKT9f+amO3feA1oTNB
9xRuo2/OMCRqcki4YJIPCTXmlLAzeoJbPDIF67d04Ixrq98hb2O508Dmc+vfkAtxH8fX8TB+gfR5
D+GsR8762XxTNVqdS9p5+NMBRmCjYQRu7uglay/RbLNnkf4rBcZuPS5ucSiADNmSO+n2dAJs/gZt
sVSDSvCJJKgxgNjNKfFWEfaar35BSQbNEbRoKvbqsdnQ8GN5AZd0yt/KbRrEs9N9DrWHoji+Nvuq
Q6Bgs1Ociak4meZeDObv8ds8cVcKcFSv6zE+lr+sa3Tuj2QNq5/WNnluD6i37tCpZzIElvJHWh8W
zS5zh9JrSbclNpTWn38ZJoNif7YoZWzoGgtphsAlCsUZzUh21HkR96uscp3nRot2K1VsDGx2P0W5
tEdfzF9IYn8cC3B7Iiolr8/ZbfELSfvfH35/3e/Pfn+bMUUs5FlGIFg1SHtrTiT4HfevZghY78Ll
IY/6zVSk8QUsKvqVmWx5k4izmHWmbzqoQcgDPUPmetVKBNqp1pEUzKjdYtMxtJTc8JkHu2C6WeBC
cjUjuxBcv9c1k9/N6uncqoWIIpIdZCVwzA5LVLo9hnRbHpE8AV9m8dDhfcgpJyoBLFO4iF6HxBKR
iUgzytJ4yWEceRDr3qRMj71m6KYnCdREUpS538h02EWLA3fPYMttQlyUJEY9dR1ZPlVofsixysYl
1IgXkQTnbcRYP5dJ3zTASeUtTXM5LHwlmePnJPG1BqmDkBqSz6gdgZMStn6j3aWEJVthhVLiseF0
ZCox4p7UtNs5olibkV6jP9urA/t6na00UsxpH6f5Bb4ogU4iiuK4U950dR2Zt9e7dMDxAFEVMouQ
PtbwDMza2BtsTkSR7kcmqdIK9qtpOCFPVXjJk/AdJWe36+WSZv1M+QyflnJbAwft/048Bky8zaI9
9fVDX4u5K6vkUi5ykXlLgtzGWjhUACLZRpN1iwsAIWky+PFo7jojOoT1/KpnpbwdJ4E5Wa8/hOlH
PrTtLrSkb7XOKctGE3kCwaCkOSXsv0KQDmr+ppoUKyEJQQTD1Igz1h6DRjg/rtGlKEvtFYhJJ1Qi
3o7+jYEz7eXJTdLw2mg/yAxbxtX58xjn7KtNBpu5tX4aoJtSN7cg+UM6JyW/A6ppDxWlNxEDQOm7
vhDhO276Gc5mI8Y/a6jRRqIaMtG4xMTzbUJ6ec2w3hoG+huMr1gCBHAlEXJfiqvpZbn/MPhzUSah
0AbZRgc619A+QNeNe1+VYE0mqYxsPZY3Yk17Gg5OsGYq0gGoKHhL98P6MjXCy1jGJ509lDB5uo2I
aHu8mH9+b5FqP6K5zaSaxXqifqefBsmZkj83z7kuNmjSxGsvqq/lnG2GxtPJ4FU53iM15XBtQauZ
YpAUEb/BXVrcvVTatEMvlrp1yRFVqfpb2WDFLlXM8MZkfZKTJCXhJ3FXuywZByRfHJhrUhcMtIeW
+mbl0ivqzI4SlAFWj/gtm5ZDNQ7EdlEykITMyapJMFrkpOW2RbR9jDWGSiAc7qqxBrVRQjHTibbc
GBfwoc8kR1E2GQR8GOJbVk+f6cxOY0IGWCz6QUW/1RLYejJpjlY6aoQ/3RodekuqsKTkItVy3OWV
Gyer1xfK4jWL3G8I7tKBkCf6bpTYAIzoOkBVCgwlGKlL037EmCGIaDgHvyMDHqvmNcTvoKkSXGwJ
SYzZ91s5VzK0W9DechlWkjLStxAipdx2DR29e3wjS6SnLCg12xDMDZhXNxrqs2mVl2Rqb1Kz3Ntk
C8LqToJL2D9aE+mdjTjdiEkkWUtGHp0Ziw7qlbFF2GOAqRgni0a0qZErRrrg4z68KFxa7k65hJrC
kVZr1Q4N7PCSVgDiw5xZDGt4cbCaZwWQBnV/+gbzivFVildExS+RRuZ1BBoPScYNZXKVzFIMKuSK
9jzGsqcRLeGm2SKfa+aAxCOOvk7MnJ1j4M2sFTx7NqPZgJFBLtFHk1O5VnFxAw9pJyPvlWIprb3M
mD9UchFq2gx9H37HOnTicXjBMvWbvwBuPU9Tr14YrInqvOvGndnJ7/HMQbbu32Anwgc6MdfY1Ab0
QLPvvq2ZwT1hOSIkQEMoj9UCHzUqoqPzSCzytmiaJ9EyT3PdBuOkM2nrxWlbtO1XjXZ/ET+iqGA7
LREPmgkiKqHDNrIY+Vsm+F3G9LfV4mNeoeRjlsCBhxJnefvQ4WwBGeNg34HVLUf6pIogH/qBrkgr
3GtVc3pMzJKDR5pcRLjoWq6hfGoY+87VQI6o9RS1aeHD4WJjzepNRyJLr4+7MG3FfdViz0jF/HEe
+zes9I3dFCBbIjmiWOZMBBjkUgnCxzzik4mVczSWe6QT52kGS55ZQwcgllJSQnAlQBrMO0I3VMIk
bR2l3yZESYiiC00aSh3OUbnhVlZxq+aJP6ppq7XTuM/j6CYas9sRGZJ1mhQ0U54zWp3o/o5y0LGa
2XCHaXeMykla0c2Nix4kajbYa77TtHL9WLVkL0WrsMV1cClMzqB5X9+mmcSSQe+fZhS1TjgZF0LJ
OYurLPCyFSiAxoAI5tRNzFoj9a7pM7SgC2vMJYobJkT/KAIRbzT6lNySnEQqtwjj9qOZPAm8/ueE
5nlWZa+ZkcXsxIhQWzYyqUTnXFqTuFVHgq0tRMeyUtBCThXWqVZN/LimsDdIbSMOAWFrIgzVNgVq
PaxIY8UoTfwQzvU5mzHLpKbh6hMmmYhAd4Spkq8w13HuWkQ1uSOn9eVDzSyoSWiPnarOtqsIz6Uy
t2raDyQFSaSvD+jvywrX40ruHIoNTGH4h1a5czqR918PV1+JqcsQbepOmAoPi9qTmlxD+WpN/DgD
tq4GnFSQTvLP1Iy0cfPOma6jIGqeSR5hs6SUDt1w7GTCfQbyZFc8kovZP3WFSV+zb7dQ6ja5cY8G
bbXLVLDlgm/fJhjlMi6Rk4QG0V8wSeuIzYahVZ4nT81CnlTTaS/yXGuOmBVvWSjepjZeAg1rSZ9Y
L4aINUEeZ19TphAHQwekIdJfkb3RdUiJL5eUjCFNCWlVNTBf5JNfSfIr0mWsETo9AfPes9bk/HEl
MCeu1ydgZmC8mEipiJN5jAt1upplhX/ClL6grbRE1XUBfXyUwGrd+GPYP0bdtsqNT11OiIAo9V1U
LD9pFcW+qcPLC7lClap6w0x/TSK7gJYzoZOwDJxm5qk2ml8GwjfeS26JuAsLt5873c186U4elUdy
XUtZuoXiEB1G0gVtFXVEFYI7zdPkKStQ6TOguQtXUQU1jLKzEQnE3fUXWu7MRGOZ6GtEvXGUFU4G
LGxHQ5zxj1pYXDsSLEDOBUk5nkfFF0yZuXw8KAGGMXXXFYTi/f7sP/3vnFew6CoK1yb7TJgMeZJC
UsAEhfovH37/mdkuFlkQ0Xt0N/j+/tCMPAEsWMDAa05toSS/iUOl7Dq9/IWnpkPmbqG2F4Gcik0E
zT8e6fAR44aKnEI2NZXSnUcBubtOTzOncovqfkeoSbVV6Tpp+XBv4ub/+ADN/CIUiuGDzNB3Xbq0
pS1rlbGTY0X/80OJQHXXv1nSbOyE//iQIC/AQ9Ns03u6dX7/UNwjrbVm6H9ziQow9BJ5HOWDGE4y
GkotO+RNpv4PgPS77JN++ZciQUn6lyLB3XfbfS9/Vwj+/rZ/KgSVPyxR1g1LxZalEY30F5WghkqQ
PzcZg+Ki5y/+qRGUwIxKhmHKd12DoahgQbtq6ON//zfF/APNvyGK/I2oSqKk/3c0gpJs3Amjf2rb
tl///m8a8ztNNDRTskz8QypL7N91DDKB26QTae2mm3GlxYtwXPuO58pivJW27eQQUU1zolXggRU0
BFs9dAUGkDybiHeID7tGVv84RI3opn2aHcoOX1kycbDMIMHYs9nRBM+r1O9mxNHmoL+rBVHmKJZP
ZBNrPnZgZUdUzlYSu2zbWDoDmNd0KggZx5xgVwWOr6oYEtSxZMCog1W4inwfiCTK8tR8hFL62ZpV
imhIZqWl4U+q4XQgFPcZYzzKccECm9aNocvRtmbFEoiGnQS6Ynn9YILuPZljfiUX4rhoYxdQf3bb
CKCmIIrPqDsFD3pL4sTz8pMgHB4JOW0G9m9kHg4T/l2vMokCFtgF0Vycx8QKr0Op/hKm9L1RLLii
ojmSbMhkuYF42OcsxwIS8WFh6Jmx/ItykjrHFo12JSvpMW2FxO1EbDEm1G+bLbjwlypCCaeW13SV
DLy/GeA9jpih2gA1jFLCAaPptgxtsSEe0gyRUcOEp7+g03WBIoeU847Nq7AKjkL0GtV0vdn7r63O
jCA2rlWTLvj1sMGw9O+YsICSTvBEt3hnVcY2eMSJE1t7xvLhlZgqJjITysVy0Jz0d0hjiz4jXoD3
W8xySi4irEhaw3lUjuzJ8juuckIscBUMS7rpJ5VPGs77Xd8P9zxcp0onbDpz4Rs1/3geZvtc0d96
AusDUmmrqa8eK5watlCMxJG2IyEZEXtQITLov3/HpMPCT0N8JmaK2MxK+bNixm6AygLO5LIRZS5H
a6Fc7WbkJSMQ+rV9FoWZN4XNCQSOqyiV6c6WulmH9bmM6xyhd+6ZKW3ddTHap15L7CkJj9Jq4K7P
+sM0SZWvLvLkLhqqAkWiYCexE+oUbjm0McEycnnH4iYbkM/bVsclWzMByHaLadFGxZjnrROPRs1N
lwCRBsiUeAoRfGsDR1bbVfH6LM/casSKBdzDsy/ncuiEiEdWoiAx43sR2UNKzJBxtkzYrsXqU4Qx
5uf0btA7kiscU8bQOvqkCOclyV7L9VyhGt5DRUWa3+cnRSO/SUNtOc2cmTOrSWlmJtzz4/Sp6691
Ko1Pg/BCLi4nsVFdd+og8KZiCcAZZB4ocgjCWOPXgaPOTplWYh+WCGETtZ9XyFWASbF6Bu/tG5gC
AjCk5WbGGEy4JTmvldQ+RdwKBxMFEaNu05eoCXCqMtNvpTHQi/5StYMchNAt0IPi3zeKfj3mOdTh
WBddlF81iDTGVSSXSkmWBVVYKQGRL8A0uXmKO4RsdgRZWjdtUR+EENniSKONpFNaz0WbeD1avLqy
NgqaErRl7+DrL63CQpK0+RPHlujAr2I40QONxQEoV9k9mQrjuqW1HMkYcy8coCoSbE1jpRu+9YoT
T2pSvk4aX9bLk0aYpY6UmiHVSm2XRzkH7hlnS5jHaDVxH6C5YTYjjUir1foyG6h35xIP9FjknwkW
ZlKg068qQkioRs01g2BgE/8MMfhuiEvbiY70mg+u0WX0W8pZ4CSKM1MaNuoPWfOc5SfeZ9NaN8ss
7QhBkXAjWvkBCir6UyOm/DXGJyildOUBrXhjqypE+ZjPgj5xi5rSeslKb5qE70zMbtGKIksieFUp
mDjHXSd6JQbGhuwrqNV1WGp7WaSlHiefwlyUMHRzMmxreat3gIPkKvtsOxD3U+RPY6K4IuYebmig
t1rNA9TK2bnqQR6occhzOhcorwbTx8a1x6xUePr9i/D40V0qy020Fhyfm9wKMpJHKEFpEgDJ8NLN
SJP2XVaoLyJOkvYMycBGmnY176KzSVmQ2XArlJUnbMuQfkeTIBttjWY4ZpJ1Mgtq+2kKkUlURG0O
pUGqZDKlTl51iKuT6DsV6s1AdIVTJV9RPB7pSIwOgqbRFSTCJ80FQa5QUOboycBoXw36EXZAFg0s
WwLZjWUVnTIRDZCOoxw+nvmTGBTVeiWPAfD5t64WQRRgbceSxxh0VkLxhEyNkrHovLaAdIEjUDqE
CRi/QRlzv5D75kFeGLSUubCJ2vqCDK0+G6OQHMocF3VXKPSYOoLRgKLOgzhuMTcKBzNqdgX45Evb
1WiV2FWESiCSKhLCy9gvJ0tJmacaCRy5xPya8UpHghwelz6eIeTKP6ucaoew4EWU5L3bctJ0x6aj
w7hmLE09j2cpq5Q3SYI30hz2XUVmfWQt/5u9M1luXMmy7a+UvTnS4GgcwOBNxL5TL0WEJrBo0fe9
f30tQDeDkXq3XlXOaxA0ggAZFEnA3c/Ze+1touz5Z7DPwpZSJo2SrM+BMczjVkc/xoubW4saCpVP
jpsqrnXMizWUBWEhb0PZ4S8YEdP44TdG+xkpzWFj1j+N9ddep4PTExYJaG2kTa1XybarR7FyiujR
U4QaBt0FKHi9Y2rGHxyFL01Vh1si6zqM2xpLm/lkJP/xpi9hQtSDDygaOaDtBpuSsOW91Y9IsrFG
yFF8wZvu7WTq3To+jQqvfjUazVkNHuq1KchWM4+HNbWu8SuemzXjbZfrsNKl/9216B2hcKTwOLh4
BYaGbhaMF4/PE8FErO+psT22Gi5Ns3tyRmdnydRYtUOEesezvyrDfWYY6qE9mNQ3cRiuO3yVhC6i
FGiTvsfTpLEsxgm6cRvxi4HZEmK6jbtJQ5jZ3WaxwEuGcCpq6TSLrP5imi0/DK62iV+eG5GQfuDW
IHcn8Q1H7aeC6O0zIKFlKDPDvD0aKHC0kgmSPVTOemQ0d8RcPdGNXW5K/yhC3CRDi15o8pDaRDQr
4y9NpFco7elNt1347FnNLfLZcDt4E38YH+5qkYKpgjocuXKfSo1l0KAV9k3k2nOa/F1NUfxSCBKa
Q+Ooh+Gq4SLH3IRSBxcGbHFGt0nLgyA9wkIhSjYqTSg+51hSVipLWZy1SfKFdgOJ15CUNoiYhwOD
IirsIiru6oaY1JQY80dKCN9dRahx6ff3wo63dRO7j1n+VLSIelhvN/QQo+E0UBfzOvtcMDZnjI2P
SHBp+yatR187NXfgnjByEjkUOdF9aVUdTWvFFRXkklWXa0PSwK7n2B1KPz9iP1dPSXGexkZ/6kZS
W4L+ebkZyvhlGsm2G5ymf7ZG1P8MuP3eJ+prI3VDwf708YXUyN8jEC+25JVaq8wfNI2BnuT3NepR
wTWQhKuyyvGEl62NW0Rn0Lb9Z4bE4tbyfX0b9GEFam90nvXAgI9hEYfhxnAeoLKDVvANvCWV+iJH
29uIfNI2TTeIx5l06GWZ/azbE3KGJNnquWgQ2c0PeXD880HPTxOlCztsreck4ORoKiI3ipAQHVy6
xm6i/LoxUyI5yQYeX4TG6StSwBU2iB7m4YDUp5Du9cCXa+AnKKvvTenZa2M08kuuw+wPShkhUDKO
ZN3H6DIR6hwjhd9Djig5Bh13YYCauic7ONdRWxZqo/G93ZwrN3QfhVCkzMj+hXBaKrsmAaZmKbb0
Ch8mJ7lzOso8mtKO5YA3Ogdjtm9sScjp0D7jBgP4g9JajgQO1slB5gBQhs73mPBjZ/fz6DUNphrB
CI3bTKvCPUNctEXvLNAsi0+DTos3HKodDTdq011BDwlgkWbOFbPe2LfGrlZYA4IacndH98A75aBr
Rkatg/Dyl+FGI1+X8mJQhnu7k0gY+IQE04V9TsvglgXHQ069KhOEyM8ZhqihMlQ0KSVoGuNx2Tnb
MHKtbWxRSGx75zkj1Hk7RHBhVEvAr50FW/jv07EyxDeiFxGFW8TgZmYDvVNap47zps1dCri5Krf4
iC2YOxVeXyo88eeIxJSbuuiwF8H9IIxbJ1ZA0rQdu3YdDxOUubH/Eb81UmUPzEXQqPBjBg9yts1n
aXtY7mmRrtt5htJr5bk2nOc886q7SuU7YAvfmJyjtVYeWb5jd0y84VuTlOYDlxuyajFVJyTJzTZ7
tIsiqM+spkYhdeY9hrnvNbIPMqR8npP8ykIUyKPkFJBV8qTHxs6wp4PL3OTG9ajXBab705acGzqr
yawZCUatUJRq9Auy4QGILdxlg1OX3lQUmnBAPwe2he8mana9lMW6bVD9BJPC5kuan53HTwhuP7sl
30iWJHLTA5sxicy68fsAdBJsC79Pn/yiP2u1/+ZKFivR2Dz1uY+dfWp/BIy7anDcVZvhl+kdFKYV
C9SkpDylxhINcRgmkCGct6lEi9PjGJipj2pjWziSIJmtcZAPK7dNJPo+VhF66upng4kEf11Ak8aI
u/OcORgMmnNo3G0aBOZjxdyEYRDh2uAylw2iX2VQbI1G9bsq8subikZUGf5wnMHetSkKPZDE4z6W
hJ06vGPUoQzdfhIOtLVy/WY14h7H98vytnCczQAVZ+V1/ksymwz6pD6MCuFGlAzeqR5jdoUEDzFI
PPfK3fkYH9azFWXvA0gZSg+NTFCepSCzZCisL65h3kgiHG7JKHT2SRHcwTfCBdW0F+qaCHjl5Kwt
C4JK6zl4kZS8Qygf8UMpvjI9+J44CJ4wyhEnu3dGGCr0+0+60zwHM/KCKRym4kUzknQtXnRIN8rS
Xu3c1nYDJxfyAy4XkREy4mc4UqwaTwKh9wgVBRfJhga6FiAzzrEzE9yFYF4K4uBjh6KpMoxLA3D1
bNffpNO1JyvsLmblHqMYp09uyPA2N8jjYHZIflbE9aGrlHvohm5cU1oib91nSu0SG1qQ04RJ64Ip
4wKBC/pCgBcvCsXF1xya+UIeYHXhtCBIEvwRAtug816EZVZrJlg/87j8prSRcIqQ34nBGbsOe2Zh
QxsZqy4moSDz9Ge7+u7WVoyprMv3NKWo+uM31ErenJ7nu6KR9Ke6jqo/61RFuy5Q+Mpy4R1HD12q
PZjGNgkZyoOOWaPlW+Ypt2DLGZ1YgTX4AkGCqL4CUFVRbGWwNtzHqWvk3iJkd5PWSKsJ/rwJdcSE
XQGIplcN+R4W82wSL48jaYMV6oKJdL2ESzmzMKFTJgyI/arXsFOIb6CX66QN7WkPmURO3CKKX3Gh
nisebmf8HQvXV0auX/3En0Cl+KEyJR1YPGbUaSHQBB0lqoE61YiasSkAR7cDlEdNt57I7iBO12JK
rvRQrIzxUxrq+q5rx50QVNDqlramrn5aBjLhSEZvPhPwXMu9HdORrz0JZyvbZGB/iAsfNwHGW5cg
efpDLCbsxuWqoazvPevwLu7qjSlL8kfCb5YglsRwR20NtqNZuegdNmYTbVXL1JCl36bIiAzvu7vZ
9AN/6CTTMd6DJKR7bTWY8oR9D1Ocs50+9yqs4teoYS3TMTUAc5EgSEzoChTOG5KU+ktyl1s64sIC
lVMqqVQr7XvYUpZqgjdh8gIe83xk0MVaDOjEPFJGHEB06x71AV4IrtCGZHEQxAqBNY2TeI44nGv4
+WhbED74C4Ri0mQ2Ol0nTdsEafxNhSyZDZ1SDNTnU050BpFpNBuor1FGK/3nyVYWXLHs07KKiwkC
WoOb8BnMdiqY0HQiebf4nJelhNv4vCozxrB6aWudCLPC8QBDjMdQPQxwV1ZaQRrlHM47QXbIGjqm
QVwh/CZcdjeDusp53g8anF9R5Z9YntnwdDh9CWo15xqaroh6yijVZE5e7kEioIdl6N801SBoXpKU
0LTWN3grLO8H/WiFrJFzo4BfkB2c9ImEoM/1hKZPd1gS5xX2Bmmsg7lUCXMShauOgFxl8slrE20N
p4hOcVqJfWBVzwC5A/IOs3t/qhi2w1nS2WTlOir9u5SF06UvpnwH7eD7kHbh0W/SJ6ubUlyV8UML
CoX2mnGuGzRgLQvvDVUSzCwjRRcvCafHzIw+dRXwlnmpkTblqYlG91RIZLcERw7bTnQAFsqU3BsU
2FY5PkXKJYdO+97EXn4OJsgerrBPi1/vfzEH/30Hw8SU/tvauP7afv2P997H7dfs5//9PzPm4PJz
jL4XHzoY89N+p6iZ/9B1S9pIF3Q5kw5+cw6E7pGiZjp0EViuOoZk1189DNOZn0TkGs9y5ubCNUXN
pL1heEK6pvBYCgrL/Xd6GK5HVNufLQzUaHRCYNtYti2kZ1sfWhhVbBF8E+TxmaDFVVBJn5TaEg4A
AajnmBboX8EmoQGOEycP9bbQERRs0EOEELY2VWh/t7IQOyQruKEej8gIhvcb04pGCAnEAFDQecsE
wTpmqVVHIg4byrjz3dz1erFZ7nbARd73L5sJIy/4HwQEwGWKYwG450iCLZz+btjOTURSd7gRTYPH
frlbek5+iLIf7pxgcE2/ceaAhOtml5lgUAQSDH9G2iobhO0ShlPQZWJVMwC/bZWFoj/DBLTEpXQz
+/4a1rJsLjs8DADg2dV+ycsMZs66OSetXG/sDq1QZ9mnJWBmCVFZbpZ0lUGzta2K8IPO8OXSt0ei
TLhwVv3Mj0TMxa3UejTDfVE8pni/tn5v5gz9vYVgcrnrdMZwSMZHu6wpvJtz3EJFZ/v9ZtmMozgn
kE77VcOWJLQ9wmiiGgfTja3F42mmeaVEM8O5If6x7H+02XSvdebA3CNHwuRllzbs7oBCBtupIewY
EN+NoyVcarqo3aVjP+udiCSt9b1ws+cu5NJUhvXtINBvTw4sozIO7kF0VW19UnlSk/vFPSiFZGwK
8ZWV7sYxtVkMbvVbknC0Gy1R2aYYVBqh0iFcFn/s3H5evptYVi+paitfYSeyXpfvL1DAE5KGekt7
bxWDZHbc4j8aOopjvjVZK9boP+HtQJH2o+5IZk93XO55v+9dHzPLAT34dXs55rp5fd7ymE4yK4LM
tGeU7QgE+/2C/83LfNy9vGxghFjclrvv+1Fwq7j+473ay5v78B6WzX//sZqlPwpChURn/lSWm6zW
/7r34bEegfZOs70tkYof/qv3j+DDx/RhE3f3gDOJIury5HAQ5a6mZZbOp0s0n1/LTf57M1miJq7b
y+46n0Mplucse94Puj7TitRuapGThkwabv7uZT88dv3vy2kCGPth97J5Peb6bvIW3baGnGC9HLLs
+Lvjrq+nsRrY1pC2rw9dn3p97Pq3XR9LGuOuZo3FL3yO36DB/UJwQ4AUSc5xLdyUxNES9yy4RNaG
huvq413DjcqjNgV3MZiXrSEreg+6QP4gNWKol9e4vtqHzeW1kEnFnBTzf+ZxsuEXnf/zyY+tfUuO
93LM3z1veez9ycsxyxt5f4Xr9vXZHx4rstE4IL0uQACGPVfIN2S3rNKJd0O3TCcGCP6yHaWSkvLH
u/ZEsEGazpfRj7tKImnNaLdw9iNnvlhMc98oirCYXUNJ6mVI+OOgYDn0miRzPXRB9Hdknm6nxKZM
TGLyNf5kyUBpRMQVGglRt1XklS6PLcct9+xmnJWo8/OW7eXJ183lseVmiVJZ7oXIHFCmGjYFND6d
LK/643JvubELD8qXq/LVHzvaZnb44RUGatceuUL/efN3j7UJ113CQbs5qOWaBmPM5+ny2DuUftkT
iHFfWr3YjW1CmzaSVkfDlqBNkUe3Hw/+A2b/nipDZ3YbG2mIgJ/5w3LT9T7vvgz6VRs6S37MXzcI
9LkozmPdskMkGvPwsvik12N/0OeAsOXGWILk8thwNwA7P4/zR2U29H3KxtSOAdLmDQoL1K2CMpMz
cHGyOy5/w5xVdr1ZHgsL+5uejzPGxFDH0fHVsZ9vaNmLXd43h2YWMSUNKqPlXgwar6cFdpg61z4O
840A/L2TiJtCPRtQ2/ZGvQ0s9VjPmTUTGnaCtfn2l+93mvNyUl/xg1ke7Jbfjj0Pghi5Uqp/K980
aq7eoGT9dqipOM4f0fLB+MjMUR87O1/p1tHrPOu43AuR+77fm2RXbJKuYPWV5TgnTY/Lg6Gs2Z2E
IvqojzXbIUGEWHRAtE9VszdGim0jIVRPfFDF0TY1WqYl5mvbBri6ITI02EQZJYkkRNMwoovEERB5
xxSKOGZiWkOjizvSyNUNi+lhs2SmWMvsbYlLWbapqxE0szy4bC97lpsc/VdyU9LHR2o+UrpZtq/7
/zhoeZFlmyqVxMXeXt5fUjEzXHt+jPBVM5+gfgOw0Fql5oVgeQTs+9cN7UJghIO5J95IisA+GPP+
5cacZ17LvcaMZ0vXvL0883pMq+ns+XD49Zha0lE1lO5T+SL7ablRXcQ1dbnLrwxrejlPd/92/ySB
3xSFi+7+X49Zjv4fPLYc8v6/LE/xCcAKvKDeXP+75d71T+3HAU3llFEkmD+I5dO6/rkfNpc/NNF2
tnpo5wHpeiPmQei6SauhOPrziCJaf2vWo+QHOw8txTKaXQ9c7o1Oyrh2fc519/vLRqlJ+M7v/3B5
0EEWwhX3X//b5Zj/8jHJHH5FRWgrCWKjqsUvfblpg5qX+nh32c7pW78f9HF3Y9t8lf/1/j9e9OOh
f2y/3/3jtUdj5KwjNer9pf+f/cuhKiqKQyN+/PF//P3dv/+frm86mcQz/UfyEuYP44/XuB7yx0ss
B33cXh784+nv+/94KTPdWQ3rrlhLjD9u0t+bGZoYC2QlKFSOuD5+fYJj6VjCVfp2fci3WgO+doqh
bbm77OlSV7z/F0BXSWiDw8NUlYg6bkYSx450LutjElv4oJe7y4PLbnTprIavRy73SJsUa7jmFVaQ
37tlNy+Wl/1/vJyRZ83RGEoCY5a7y/73/2nZjmv1rEqczU3XedSG5re0PH2598drXt/SdTdf96Mm
iHcTpEkgRDFel3PlekYsm1YgBd7U5byQfVzqRG9zAi5H6VnpoJxnFsJwmh+HJX4lXGZAcJKhsP2+
QfkXrjwCs1fOWEHXwpbVHuOi/etG6xXpict2phJbXy13vZ91Z0fUqef1bDqfM9Y8PUPoUvKF/nMz
G7dxfLRdFxGY1jVHqKRvTHaoIEwm0hhkQlNn/aCDiqBkbt4VASrxpyAr6mPR9Z9xTWanqMFp2Qrr
LZwsb7OsrRNehoaf16Jrque/blm+X2+WJb2KaiBwAcOM1uXxSe/QLyQBE9wwMY/SZDCXs/24AlsM
f2c3WBj6+Vtsezw1Mx1WZxLGbwerEuo37FNKs9EYJXfXtetSilhWsdloD5tKUi33BtTL/1uw+59J
jqWAJPb/KdgVdRv+x+prXaRR/vVfi3bLU/8pO7b/YQEfxY8nbccw5Exf+wtO6lqU3wR1PF0AL3Mt
k8rcP4t28h/8MIXJ71E3DZ7Gs/4pPDb/waHC9Qz62Lrw7H8LTmoKY4Zj/ovwGH6aaXqOLQ0gQaYz
40v/wJM6yVhlKITjfaTb1k5imbfdyd/pcb/JS6N7iE0nfAji4ZhTJ9/pbSDWZqmbj3mXYRTLVHe0
sbUkQy4fKcN5G9UYOVHoWn4eJuQYg7Ls+96/cQOM3bILtgEVwqdCI9kjjYbs3HRl+cmsLx5YyyTS
1ZvfgT3FOFPdGm1enhLqPBT1mwmfh3AeKk+hGbR9SIMwOpNABqtJEGvpGtq0bQ1hnOwi8k6yb7ut
oAS5NkJq/uWIoZlEu/F762mX0MUNk2SS2Phcpns1+hnlo2n4rNf12qdQ/iVyiQiBRLwpa4xjrCCK
T9NkELsUOmju0vlaE3QvIxMoosmn8tK1qn3B49LdFAg51qVbAozWRfiS49zM7HSXZio7sS67ndTD
5IfWoXerr57j5Vjc6DRWMLpJl3fPsVThru40xAhQSVpxa1LH9+ikbRwJ9UFl/dnLzr2bTKfGN9Y+
H9ar3uJ5L6V5iD2itGVmbjSb7jIV5J8a2RFFwX+nE/69RtNK3zEdIXujVgoRJ+RqeOwwuW4ciJnE
gEeBlW1zXTRbzWqKnVac46bzXvVT/ACsOr8POlgJQzYQZkSZaspiYgbqrtij/cOctG0GFOsew8I4
9uLeGvvHvO7FbdbFI82UNNyBfVCGPGu4bfATV6BrgF/S2cn2U+saWHYjj1iVOn7FJrSmBJPfay4I
C6sSBevBH5xH1T6JM2uPPxEIkoeRFqnpc5OgKd04DWuwsLlzjczAxO0DyEOoiJ/OGHel0eIN4svZ
tl64s/RpdhPq9SEdyWIIiDG6ybMpXWs0pPbEpoc0Su3wJAbtV9Ho30pNB/cdVOaDzmKv9000Tbl3
tjuvPIy86Cr16ZG2ugyOpgEKxY3IH6CPpm01PyZcTrr5KsZJe2+SqEkaT9aw5gL7YuoASuYbR7Un
zMbRPsw7+tkJ9rIEfi0l8iOCLwgE3qNKHePiRiPcUNPO1k1qJfiH4qckKokhY3bs+mhCh3gCLuDH
99HMHq9c+TCawDdIDWZzLsvXGWZs3ka68XRYifT/h5sSjd99HAA1yTQHgV+v8/WjwtOKyMFshnit
LaZX0nK1dc9HvnJwme5if/5OsRvFPuU8IyP+xZxkv3UgDogy7m6ehzHvTmMdfjP9Nj3UFQk6tmzh
A8Xpmnged+6F71DC1vtJPaKmO1VV6dw7esZKXcx//oQFPjeLej9qaOxby8XDOf9YS7+NyH/AytmI
Eh94n7inaEg+6aFV33uF8SSD5Bj5pnkxAveV8MyCwPYQ44FKbnoZFJ+zAuRC3UBC4wp84dz5ZLcB
YIUGKYpI1YMajemAW4Mfd0QX0y/DramZ4SbMi5SFvS/pFCflOo5Dh+4rkBx9St21nyacaBaXiboo
AVKlo3FrRlF1iYlciOv8zbJowxeYJI56hQb+RfOAnlpRdymMWAAXrl0iNuKNppvtMXQjdLQAhfMx
R0GKQdsR2M2bYeyPuvI+u14bIVJ1spvYzr4ICu6FtPxt5WrFlyiGmAOgp6vM8hIg6riV3jg+lpEg
G8Epw7MzwTZEZoUAwkVWjfwVu6aWdXetUxsPVqLfGVWb37l4JZVKNEBIs4wzkP1tRRMlcyvnG270
TVXYh6CMX4MBCYuble4mXxd9HB/w6xHFI5Lo0DtOs24yurZpHUW7KMQlGhkaQQSl9g1w3gDj0Lgr
UntrhWZ3kbqcXSp1sWEcKs6yRig1dZ90sjwexE/dCXED8+vfhDq2FWI3ULLNlYAAXyrKe4Xxvatz
5AMWiPwG7kTlfEVa4b2a/uTfWrU41gndiLH0h9k93wK9ycazJG9uO1EBQ5oQk5qjj/cqdIu32B6s
O9oJL5NunjKUmi+Fs0GSSO6XgABliLjf6m33K468bqvpBtDJpgjPdl4xeOgq2meJNZ0qF1RUxMQy
GrWT6xOvkKTJcz19L3v/rgsN9wUrzOfM6U5l6RDvAQriiECKuCLgeSvD5qPNMoeRVlX1rRHinJvQ
haphelN6/jZJjuyzLERbW3mwP0l8C4IJN0fURnuPX/y69b36wdMOpmX+CAqA/1VQQa3Qg/vITUkq
YkILhikBFzlFj6OeVLu85l8ea5csBDGN7HktSq8/Wbg691GVf/ZDu1oNSUa1OIGb1bsq241Ki4Ed
ld1W1ui0JHwBKA7FM8Zac5U32QhfroAYY4JNw3FFEh/aN7JidBzioGEKyAc7V8lhgwNFHUhzGNZu
aAmMDHlwi3kIblUh3wwBQaKXxgu2jxHhjbhXETlPNU3TR6QlVjAMW4lu+Nj6wl9B4bB3jNQIO1OI
Q8gafxnT9DXrEvE6iZPe597rlA6PTIy+qjzMVxhNSdZLmpeg91A1tXQZzqrSkBu7X0OLkJBCGz6X
DdZAE+wQgYQrvEzJxbDE6X0gcUCihC40til2KPBVNLLqhjGx69AMplkr1kTMlJvQarJ7LyUbRBlf
jUq3H5JBF4dUr8yzkZjRNq4YqUMLAbzV5O6+bjuQdiIsnos5DwYIh7vpSNy6yQpkjCmyv1ONbemA
fkRg7p6Oup+6e053yOfDd5k+Uv/zT9Xox7tWwIuoq0Q8JmmwdtreO5kV3TMIFcfGHuqjg7u7s/RH
HFljU0KWEdGxnqgAlEmLKrzQTv2IUViEEhBTUzYPjeefPC5AZ1Q+3SpEgrJr6kaeaToeZaXDDyDG
HCVP+rNSFbMCfE2rbnioMn7ZZdCMj4GO2qXR7Oca7lPagnMCkalvXaIiNAf+VRa/pSawNredftS6
TbaD52N1Aq2HSJKoZ1JublDylbyfJGCxpxfdTe+m/o7vGQV6kL2xvnK3hq5W5QCcRiaGfhul/PaL
soZzNo36lm+aXPngiwujn0tj0TUbdPPBYVDgHxWQqb5wu7tedkwe4+GMZAOF24DMpalta2250MPr
3gjP0i5+onL3twWyapAbBEVaFmyGwa3vTU37NBTh3LR8ah2teJqpREwjEr0gA0A8xlkutnoFDW9I
uvxzX+EU5tKmKRTPyXcnZtphGQQ1WaVzcZkX4pGGMRCqChe59yW3H7XQGu5QakGMCLtdBozfrRAe
ibgh20PekPfknNwUggimxzN8sxbL7Akb/S8TMdO59VFl54FiUHAicpGiNoDClSWnVpTrLvKnTU5e
JbO1uL3H/zCOFiEgQdzdM2eFXMSnuJLOqG4sK0j3Ic3XFZXzCawXmUCpI18zA8wE7Vh9nxW2ov6H
UWbs9faU2ClAmgK7SVqANnWnF6vpyCcy/GeSjKI9cZjRzo6Hu5C5201eq0Nedj5KWM55gLHolLTn
uDsavlt/dtB/Mg0q+7i6K2EHmsHw4OGHOCQlwNS42OuJ5a89MelHG97tPMOuYtg/TGRQgRJdhEu7
Hx8zq3wNgXgnnV0e3D5j7CSMK4HDQVLXdCkichODcbwvAlx0ZiQOuEvMAzSAjSddbGzYjOlBF0Sb
NYkO9Cr/kc84YV8zo3OST3Q0ppk52DrWLcQXVIajVDtWXeiKNBMjY6g528ZVMBnmEaVJ+k9ZHVuH
ZTLE+6VBMbqbvi2fmqgr51WAcacCyveD8s5OAmYFVyVkKKPEr4DSjUS1eFuF6UOSWfGF/cdUumIt
yThGF2GQGmirGpowCLYcFhNsViZlgzMg2wipXfrAw2/KNvZO+pC9UYLJYE7k6bnq4urQ5+Q8OqRM
nm30YTlroo3nTCVli2raeIZn7rsxBrPRQ4OscGJEY2o/1SaZBrJATKYzWm7orm0MsneHR9ObxG3t
sHqad0a9G/K2yhuVldMu9zGXeHb2GHga5y6XY9xn7aEIPEj+PSQ6IEneFnS3YopRpcwqvYNmMvHt
IubUWm2u3CgjtyHjV1lpVrQLTWNPF+6Se9hreWWksHq/IR4s3xTdW28ww7JZB9xIW98gxf7luKW7
bkiZW6dt8h0qOSekWfaQDyHhkPWsQawBTBs0AM4GVUc7z0OPynA/Z+TQbvH6gxFM6E+bFqpkKZBh
F1Xo7yF58BMIAaWlQfw5TjC4+I2bMsRyGeCr2zTpaywrddcoA0qccutDSxKVCgMyB4ph2MtaWGvD
CG69Ic+fRZl/9mpmwEXv7QMmjIjyudb70xierHF8ynTZ74pWd3epD2bcYrrSjixY9LR09jh8n1WT
TKsoqYut7UjAWt6IgfGplE23Mkp6HGXS4RKtSY7rpV8DqtR6IiAm4goqceu3WBRSnCC0R/hZ1kYB
29Kkp5gkl3IqP0VId/n5gZNwczM6lfn0pcmIi+ytqTghp5RbtxkxmiifLxSzZOcBS+s9Ga2TTpEV
5MoLdmDYa6Tj8o2jIUhhRh2tkXQpw6oOorJ/CLfuNyP5aTA9JTjUCDfWGPiIfarGXE89IbxBs14W
3JE7kUDRZk/TlPCJ9+JXwfxl08dhvAmD/vtkl3zdKWCzynLPLYvPVdhY/HFZBYFJRt5ZHzjVogzZ
6TBp6PIrh5y9BK9tAn9hDZPG3E4GwuywdoGulPneEl64jhwd/XNpMLETEr9bVFw0i9qgw2zFinB+
CKtDDNvY3yNclb5eFRtjCPBl+G29lztPNNjJEob7luv2FhPyV2lP32emC+vOvWpG71L2+CwKMiYv
la8dyjFp9gi2zXXnmOOjMEbJdzgNp6lsWJa3XIRLpFS5ofzL6PdvrFw5IO39o3LbT5gT5aE07Pa+
Lu7zaNgxird3PuPRzqKUQ3ognwtFq10HaU2l3lkN0JxbfC8UNdt0q9dktumodddRo366WKjXYzUC
KStZhMWTe04NTTzLQJrnyFXpLnLKCgzMcMPokT+Gfn0wbaO9Q9NQ3PRtEO6kS4qkmzWHOr8dC8M6
G4OTHqLcbwBp5KTioe4k53BSzUZg5J+lldEu82NiQCySNBKIFiCec5DsbbnVPDIjs9B/DUWz6/Qy
2Qax162FyWwHqQ92EnVWXraLALyBmNTaXefhTS/TQCfIRyFWn1z8vSZ5kmIeAsfa0M9ELr/Iuh3P
2O3Hfkr2aqrxr7bTKUvBX8d+80xsaNaYpHWEnj2zOHYxro37dtQfy5R8mNh7TUYmXbp0UYQHPg5X
FFWEYxBZ68VJ9anwb0rh9yuGS9J2fLsDiYhBMqoNpP0sM7OcCE9NuQ8ia8R94b71DRQXfSjuS0H6
dNOSD6wycr8ZDg4Cl3fdWScQ+tp+IpBslRFZuk1KilSOpXmcxtFhEpeO5TDgyuFz2mrNK7IACgb5
t1bToicrjT77cZ+dAj98W0asOIXt2oBqR1adbwulvfQUYhSIk6cw4fpi1uYloYN5E3Ztv+Mih0W1
BqZcwpdq09fQBEiHI2AwIdkX9YT2OYCRGPXGHXJ+LIKNH+wKfuTtdtBDWvpFs3c9IZ4VLhYWIoBQ
4CvNY/Utrksq+Jqps2q2ooMXD+3OpNF9iKadMzLfCwZBzpyPDwuDr3tTxQa1JhH8ksqBJ5jKvW5q
zePIFNBAXmt3wCDRTrttTO3ITIKtO6bUpqzihI/kV2zV+gUvzMbOwurGosR7iAWCEI9oYaQiOnA1
WPkdNHAALI2EReVXO+wuWCEilZyiEZ8+MmI4p2PlXPKi0PYYN58KeEIQWRL90Gf13jbMfNeHnk8R
kTBIgPnRJR1sg3zHuf2OQ21F8IH1rQNdVFmH0h6az6LxEClQ1bzhSn4HAiLcp8TWsVx21m6heRe9
+OGO7W4cq2lVN627DnXvS6jxabnUZ/DuUQogyL2+bzLxqKsE0lbHaoaZzXBfvbmWKrC11dW6RlGJ
ha04Z5lmP4Yh6XGN/insW/Mt0ACukl0fmTZqSukfpIEUOnbTI3/McCcb2LjCQMCNhXuf/id7Z7bc
NpJu61c5L4AdGDKRwC0JzqJIUbNuELZkY55nPP3+oOroql27o/uc+3PDslyWLVFk5j+s9a2Ic55b
XPOIkGIYk+kPUBfRBUaqRxjYH+J0YJoLZOwxx4vlziApG1mOm97nNVssw1praG4yqhlmwpigpg3V
Zo7Bgxci57DQ85cmeRjtCaCMtD9NKxwgNKj8IkTBNHJ4ioJEXcRwCJih35HbvjaNgUSIhjDTBrsK
xTfe2tkmd6HPRgz3juPvGJwvahnFPxKn3XH0ES0EA3A+RFLaPtKorXPMr1tU+8667Ad/ZbZNsMV+
DT9zmVj02DbAQahsp0WIOhjoL7wFLdtWNZmKZVSAheetPhfMylUWXjHg3AqLbhz/1303dv0Ly8f5
wP18Pwjnk4hq9zGJDZeYBSYEI7MJR1zBk01rw9DcZeQMGSSzDxpuAnjlfvUYSnRpFHfnIUhem5S2
l+OSCAXmDA/MR9bFWBDSOI8ZVlC7YqyPPwMW2p6UXE9jQUCW5BSsNMLOVlGV7ZzBfDeZmiNMsjdd
2kavNkmYuMpeKvnZ97j9vpELGFl+24CsGFky/nACKudwdA/KJum9KCuYhAOFLf7qB7hmjzYuyB3V
13hIJ3FPqRMcAj0hnjTE5Bj2RXMHiQ41TIEH3a9M4qU0ExhYZxxlQLZf69aLtyuu9/jfa0fl1Efc
FbHJLqLJm599CWV9KDHB9JNxHTMr2zpa/sPRIHbMSbCLzOLIjTNRDnMkfyuZ2lFN+7SGRJtyH4GW
WleBIpSILAilV82xr9f4vsGDx4yNk/SmwQu0Enc8GssDmV8IRposIQFm0Ue0kXzUGaFsW9//0Egu
3oiCY7LDxE9xj/MZ/9JW4w9peawfnS7cT5mjr+sKmnPT65eFALX91h+pRgCe7UiyQRJT4ErEU9dy
fakGg7XL9GoVxS6Vv91duoCqegydrYwJlkV5vRktSJ5dEAzHkURVh6eN2W2drFQdXmkrvLrCX2Vl
4h5TudzqsX3fdADch7l6EL5Jw5uyCtZQ6W6+v86kt2e+X0mPnbYpTHuef7d4Vl1BgAtKQkwMHoSW
cU9JzeFasKI1Ill4gW6F689vddK3Yiue5mFHDvGhquYGZAoPAeV6Uij9MFUMB4chaTZZsMHn6G+x
6bwWdfpVFgWczwakxCKxynFvHS2Z/lZFN2+6AJQdg2bFnCZvvbCFXp9MajeM1eeIG7xhcVRoyV1c
u++z/xYuKiqTMPQ9GTErqcEPV8tDsOjignACx70ogXTNAR2fjZ1HKDyn4vLAyLdFcTfzXnGn/ihk
kexAed0lix5tGoleKEKSx0IXZZeZPCrqoDXlHm72adlLCAhXurMO8mygaejpCA2Dn3Se3EjlRYUb
5dLD371aRGJMB4staigkAFl2NzmjhSJ/bY3oo/IJdhYsnNEktS6aqTDwOP3ExfxViHnXluppjtNf
BJlv4S8GLG9YZHBL2rxWDtMijjMs6GbY6V6IM+6PpgCZP/XThwwZUpauRxWY7qC9XJvRMQ4TNGYy
lgwGN5l2nHS4zX4wwjCd+EFU+TMoBuF1uk5y0CL4c8Yr8jmuwEKevzV/BI5AHmr8UzFgYzHict4x
n+DFEwQvvejNZ/A4IC0TtZccAgdVqQUAWviw16dnN7Us73tHMiMKOln58m/d3xnRpN+jZk/esZV6
pPQS10d6yrE05FOojeZWx5J31PPpxRxGe6NHOHlHLBCsMYJdokHQkF0g3ibbDOkej4HhA5hMmHIz
sSJprGR9Qi+Du1aEhCTg7wk2hhyzTVcEsJqZ0y/yvD+Eeg2sH1rN2x+vSxTBnKAWeeuIA0TUn+sJ
H7D7JduXOgpv2kSu4dxVPxTOASYXbkdapH1xMixf4JV/j/rkCbcl4U4Dhq65OjxP4RwYC2sr3JYY
5RK/Za8jrH2ZK/Oo8cmhicdONPyM7bxVy2VMAH2xhO+aKHYFM8St3dG3f1KmuLa1IXXL8CJN3A2p
uDFx/EN1qAn3h2OWH3oErC3PT31CAWw/js11DsYP4WK20lRJgzP0b1pevjafTnifGXYHZeJOb+KA
6IWlqTafa715FMo+agNjmam/lU7nAV4jGxm0tc8syO4AnBpEr1WZ+5wgufA15xkXRX9UobEZrDjZ
y0WPSKj0sB9mbZ2N90FVWQe2G90xQ9p9nOwciX7TsRHqqHhnJmRVtQtzJtosmdd2C2/euRta2sHK
AFMtp+LBScBYmGySMk+SYg8jCsBFlmzDmeCeIQkTpu/BLTErphG50a2zJrkX6BWBN/VT9BgwfqJ8
gWLncu2QOj97IUzSVYFjehlp6EeFtxlzJUFQ3fgVL14QoC5h6zl1zchAI40ZcrRXTlZ2qGexD2ui
MQIaIrwKw96aEFHDyCMvetHDBNxReiyOXVWOTNFMba80ax2Y6dbG6LXvB+7tsiIwhtfaF+abZmMG
MzVzZqJpVIy+mA+sNTumqXTdc2SrNwriwBv96gJcsTh2pYOcbZSY2upAXxhKDXLT6Z3NBC1GjAdF
TgHvDV+PT+xQgk1TQAjuF6CgW1YZAmb9rvcJ16KeZIbX6bvAKvDSkHKcVZTVo0LZYo/ja2aQAWA5
00u5fJofNFx4FT+dRnugQoAFnPoXnfPnT7ltuZztYvGsxNK5QlQGNR7y/fkkx9SLswXoxmOF6HQb
+BYFcYH+CirVhrOuolcx6QvT/ki2crt8tZXP8x4GS2BBnl1QLVTrzKfoKzow/JAafDcgpqm7lO2c
7OyEN3pSTD+cgZCbiD1au+Srfd/Sy1f+/ash/dFHvgkDdDTXAJneWGBiJcyzlxH8fIqoE/VmCWZ2
ovAtKWcYzzo+ii8SN8EaI5BexZm6cV+hgW2rm1vEYktTOh+lTh6Dbhg4OTN1dkdjhDvav5qKEJnA
JjwGt+BaQ2pGj2cCuHStn+5SnUhsoBzPVs5SjbA9Mkd955hgZzr6qs8PNbp2YRrWrjOGFym5M5bI
PJLJEubxLsTJmsDuVVZWYpM6DoHpKQksqetzdaVgekJi64+pYf6uhIRzwRxznK3d973NAKs7aM0P
S9eesHpdYMsEG8fyT0Fg7ytD3Bp0ODvVKNKu2mRmWsYWQfVkNDfpkjawHXWb5WRp73BJv0x9HPDy
ru+TdjxZTIROQifj2qrFzaoJrYvBU1Dsjnf8JFuEAMNT0A8XKtsHujXHcyS4/8y1tTXMtN/S4ICg
V/ZwvxGZMqevDu+kqsPO7/fTeRDlvn1NkHgd5mZS63yw+MkByN0I/RcoDaqnAtwpJ52/i3qGeQNh
EzUt4CpxmvrCRLRGKceZ7Ox9tHsrNy1HVN7jLk2xb6KKSz1LLQE3T1UM+yoPwwfOCZ+xImMMyWbb
YbJdGpyMBsi8bsHkNBB741ZB6QmK7FpkxGRotrarrcrfyaRJ94EBGIOJnVibgBO6TOoH3Wm2edAw
Lsic9yh1koNuUMSo6dKzEjnVEUCVHMVNFw2XNkAEQGGS1t0PP85/6vyIYfNOEIqNDrpNzf556KuP
3DY/NHhNFpHeeglHXI9/5gYSlmJqUQsg5D6MEvcXDXuzzums13karrX+VmBEo+MxuCVXsav3W4F7
a8P9mHtuMmpcBnjOqJxf3EFMe6P70g1t3ximf7BKtDAV6HAXr3Qc8+S1Kql3BhyfVVDFT4qF7b6Z
un3S+wY6RIIcfMi4IjhIesl1bUP0covfdeGTdErsQQlI1mzC5IPsIdLn0B/W6R52niDJRf5yy8be
xA3gthYrO5nvpyiMCSedR2fdR+XBgra14RsItrrNgExIvCFObnosQEmOwGO4EqM+4iuzX3gREGzD
QChsSpP+CGEAwbeACyDxutklGtJgb7Y3vUe6o5GgNSUACqPFBs7UWSeGg4J1Wad82jjhPZ0PBpIH
5iiYdikReSA8OkaNOgA8jVBIXvcHV9oDGyIC8vxpCJg0PdYI7w9IsKY1SobmHpTANVDNtiR7LHON
L8b38up0KqOVOrez0Xp9UMJViBjXdQ1D9zS9GDTYMrNtrwkCQGp9vHcKmL200m9ZdyhT/cuvB2YT
1hjvIpdoDJZfwONkvvMZDHFaUaVgEyAZ0MH757uq36h5Oo0jtgShQAjX4KJHAEx7SyAbM0XhFbWf
A4Wy53UrVbs3LfWrP8+bMWL+V2dAlCYhjHVhxyzLZ2/c6CzQtn4sPsz6yVJWDaEBjUI0xmLZX6H8
Qf2x0RsbChRDrgIEPQkCD4grnK1K0pqFMhKGzNknQuM6SghaE3RQcoZLV4y08R1Lx3Ya2DfCgUly
cRr1pVtDoQMyIVZpcLL14k2NtpchxF1xCqoKshI1dUjXYQKhszg0tG/oe5L9dIeaEIblC5MltOdq
mu7M3Bf7qKkq4ELml8M8uNJPGrGnmyBMntKyMk5TgT+l0ujveuDrlUaRzDWnkMwgB4OLDoUF1HRH
DlJ1o8vjktZTUhPB1RsEGqdRNx1Eig6oJh1TktwdZkO+juDBYMGIPSvqf8JvfpxbqFSM+b2yjA/+
BaNxxtCUtRFzx3XqdgcdoJcjRhS1jbmxJz3Zt13uopQxt7E/sD2US7yL1WyR37LrNIYbWGQXvFC8
KxN5ZDGariu/3MVCM3Y+4G05wihEZ5l4gSLjKWiMT1a/sApKwBlNDOpuNserHsdQH250OPVRRvMa
jUm0hQX9UUUg/wq/ahl6kQxRnAO3qdnfiJ/pAF3DGch87CLe51nRvyP+Ia+nJXw0Tt0Ti2Btl9bZ
xuFTtqkz3qD8dVR6JGQ3y98y2LoAjw1vRaByagFBMwo6xJZWPthZfo3T1j2yv7E94U+/Cz0c91Zu
n0ECAmbrWEfQq0JUDbl4k0JszSC8JAPhZH4riCwzH7O0vwtyx1hZoq8IiBbrsioHEjgLFs3sLbyA
pPGaQQqZDNkm0IL32nzI23x+LjPgB9FGDJTWg2kSARIXhJor7iKZ6cx61aCvRuLR0I1ZHjvxcZNB
k+lz+y1PJ+CgTYfQZUQaHdPcSxOsQbOEtmbLq6FRbOFx0kjoSvXQzhtdj58623h1WB9BJWK+gkzU
MYqQ99xzig5xi0SDNp3XByIyq3mwQic8saY6DwgPsb/a0dYlk86x/dfQJbC9a9U2DsboZAvU9Jkk
BYMpfgudaJN1gbWGsIEJp/Zmg41RNi0JpSJMNuiyrlWZXnw1Etxr8LJxRO0j7qu0bZVFx6wewvu6
nN7j+7ETn1bK23Uq8+eyrdjy9u5HBGVtG7rVKgtTCCuzsYwhs1M601rkfct7AjVYDxYCw2tgkSFQ
nVpW8ZHJvUyGSkU9H70A1I0pPEyShALmnLrEJZcv78SRGpqzD1PHt3+7An7Tnkr72VGqXQAt5VEt
1fX3wx8fQnQj/1wQQR7h9dGmCgAMXrUhywLMQ8tM4fvB+Oev/m9/L2OKsWppPGc3JSPbYXAL4igH
Oq+rtT7SZ2LyInusJpGKljAp/Am1EVF3NaDVOG6H4/evwn/+6vvDf/V733/kz8/4V39EiJFmIZKd
1wgj4aSpsG03dXgJiaXZBAagVL1oUeZNPoHfQH+TcI43eVg/i0F8BV1QX6I4Gja+naiVqJxT7oRM
R2yiggVyZCCs4kvAB161YE6oldAQlUdg5wwEJ9auXcu0cOjjO155O45YcztO1CSdG46XARx9G5II
msuJMFazZVPJmAPeC3dTF50C/v8UojtGx7Lu5j3DNv/jw4AKdhbpb87MEfM4x1zXTBKgVbuTghRA
0/gRxFbnTX4TePnAFMmIOSWXRDZ6QobvxrHwzXeHo+Pg214+Wh+l6V8nEmd3ihZ+WWJr3fDTLAnw
9KMWPjNLUFsxF5qGiafnUruxxcwQXGXfoygybQdHGRUlmP2XLvut48t/HIz31ph+MVwNPfxkz0EF
PCUhPtlq2vJYJAmJZORIrObaFGRN7JKyEyBN6eyHsfiap/hM7cI1qDcv6KGZS88cBZOT3lMuEFuC
8DJcAkwio7tl/trptRsqIsvjm3oeahsEZER+lqGT1WJGnw0DilU8RfBe3D7bm7XzlGshyW4DqCMD
VMCafvlizdm70w2PY0bhoMuIiidzl+wDYGciCE4OzNFdNM/yaFkg6fvFOCkK5wmHSEfNS0c3ZkRa
Mi6CzzROznas6/u067Rj5aqOUD57YDH8RV6Vz7qdv7BYrJ7FGDPIegiYwFYK9kAxXkx21SsOTUg/
KReNF2XE0k6FCwFxzB7mqXsMXYe8kNTsofeqeaUZ4OXtDOqLM2XVppG5OMSsW5KIcergprtvZj3j
5j2QqmnnLpF8rmseyNpOT5NbbNokGwAt0eP1RD2wP2h9YHRoJdyC58IIMvMk1PxKo7iaW/w/gTuE
+9Kvj2WZoPkeidNcvn+jvliQrDx9hGvq50wyJ5vOO3tVSXKVo3WNB3Rv4YvwUQE5OhYfn/UiOnx5
AyGHGIDx0/df5Mo7y16Q+QMj55CAmJaZQR/W9h7dBtF/M7NYmGBAlCfHxzBj7rLRHfZV2Pf7fpI7
S+oTSyuTrXpxSiLJcXYf5/ER3jj/bs9MH1NtoOy1Jv2jqjReONTDaFzp/hN3S5H3DjH90gmIPpkz
9OuppHxLE/B80dmRxms7ynxtuf6PpjTurNiGg6be5zx9Gwlp3UdjsVeD/275oc8WO+4ee4vwLdBQ
xy7M6GpYmQlLIHlOyabq/Dej6vStsmKG+9FEPBC5OGXCPKrHF7bxY7gnjh7qj4WsfumZ2tVhEt8w
YjkrHTxPPKS7IRHRLQ/ZbHVz+qIc5Z61lHqd9mGj2EixmnbiC4lIe10jNVIrRHiOW9s9kEKk79yM
qcsg7orR1fZdVLNxhINMwha58k14MYhgPMgftkn8Jako+ZLZUqnbyCgnYONYIurYNlP4kC5d1KCA
fZkzugWHzQN7x9hjofbkpMw50i5WcCHZOhSl+zPGfYCaq4MA4qTT0Vxefq1kVO82PO2QBps16+VT
aOI0DjA7rXUq0rVPnbHz8+Y+DGz2VmX8GpcAuN0hzj3cFBUo5JZbLJuCmdPP5Pwz7CUbCB0w+WkD
o/BNinlljT3NpaWRAcc/t2zYD++9CxPG6sbhjwe3JE1nMJkblFF9zo2+3xlsIhwLUVBaHfJ0jo9+
a+qsEcqH3pCHdllofD90JQIVucRM9I7/MiajvcJ3AJtERt3G6sevTC8UUZNInUnfOlEyFRA2W7ii
pKoHwA8pFHFOEAbNwPpoL85vsTzMBRA8Sa4GZ34EYMaMXuaSP0uuHLeabXYnE0bsnNVfZpTkDFf5
HBQANFbLmWbr5m+APu16iMSLgDUZ8dIg2cNi59nXZwd903tZssErEZrl/vhaLxvsgowcTx+SL+RS
4aF3Sv3SN6jfVScYBkbA8ISXzX50RWTcrkdNANNQidgOjd1wa47sAXSwpTC2O49xXHiatd8T83o6
CXGym8i+kCVOATob9S8H0Pw6ldD4xWBwq1hvQ8eiWNcRY8nBiS6JqO6Yn6dgxlJSn0V3zvjqazcv
br6SP8fGegS3Nb9rRXFy1TD+yqzo7F4HOYfvdcZOG+NbxAanRJ3sxLjGg+LFJLQmnuWw7WMm+BOW
gRnmzNo1y+jN7Nx3a5D119S8KrBcaa5fg1bYdEuD9ERu/fYVYlQyWbRVXDvxBus8vWGOYMvCi+IZ
YRAy8/Z/JTMZIwHhUYvxbxUUc36eFBLR2pjdR7VIwN2idj6M4dCWzbXV5c2uIuhldZDAZSSSOque
mVGxuEoXtwBMeJRxP2R8FWMUPuW1wRg9AqDAUp93BiebquIfJil+J+mjpmxbq9tSZZcHGSAqSYri
sUAjV/p6g7640Wlnq9uAbFS4Vv/ptM7AVeLWT2VIBh+V7UrmN3vq2jvfmDfVZEA4igwfrQDCrqkq
AxwwBqYofo52qMpDAGWyN6dfrpXe5UG8K5JB/DaB8js1km+ad3sbDTxRbmfJS+cYxoGjsIODXMeP
eL7oc/E0/ZLB3phBcs9UuJ4K5u4UhBLHTGdca4lUe6xZKyrbJuW82E3FUJ37EOhcB5Nsl5hkBo6M
286OrT+0yKWRLzf5mVgZtqsxw9S+1gGOp53x3pggeqLEVEe1rCm+HzJ6wmPyOoRtec6TuDxndWRv
nJLp6h8fMsjfgXKDIkutMsEeuDpt+BZOeLwyhw1PV5q32PGlZ7k9eqoqKjepVi02ESLzkrBd+5pU
nHdjspEjCYqJb7eHVjVvSs0JadfLc14yuRGJIe6qRHuWnelumAPkmzb8bSh7uSKnF9ZBPT0qyPFe
oJaWrIMJrdD48aBybMoEkWs6g7yS/n2PHsBKh2MUTsnVeRzsBAmRJL3UKToEEu6YkqRubJoBOSbm
DUpiUzBLKjHNFBzGey3LnY3jk6P3F5/j9Q9n4P/BvHctwDc1RJMsGK+/GQYlfkYT26CpMA9iW/yr
YbAL/TQq2yje22aDiWduzHPf6gAjWveBp2tLqEZ0TIQFHIq5zcYWQB4d8plWc44phVIKMXs6RSmK
lvilbzBRF1lqHqMk0vbIV7KM3HY4hkNp/cMKZaXEJBW1Sr2gbPZQfePjRAmPYiC1n9rUJfTDJQbU
StDhk+qkM0jQIei3aFvM0n9Pc2s4N24VH8zOupT+HJz/fHCyvNmnQfcUGBV7LUGd1KOAI8HPntmv
NeWm1I1bpwji/PdPoyBW5u9Po2MZ7LuEciDbmksgzF98l0OIIWI2SStuB/VFupjx3tUx2WdWTGIx
aQVMOProbX4rpwbNj0otjzG+dUPtKJGDpMWhE6l1Y//aXJSYt2gWMLAQcYUrTA8feeNixulg406N
dkjceoW+JLiOSWwTRJI2m8K2P1OjhslsROGDiQ0RyUX4kdYpmqJxzl6MaMw9UYAQ5YhWa+Sf/r0y
uoMDx5/IVXRqJj490VQHoJJoAZjFvDiC/fm/f54sbLd/f55cy6EENG1sskot/tW/PE+51flFiC5g
D9XYG/Osh7zV7Mqh4NuNzYlSUsZrFEftqdeRsob9ljwUfTdYXXRgPHzv565+F7KhUFNa778NbLFs
q70MYGZn7BvXX7LMgouzqcZ5es7G6H7Us5F8cLSMmp+9a3HcP2qDOKHh+fffG//uv/zmbL5BG7mw
If6GzMthWXd5PyN7t9P0gLyU8el2KKzoIyzJlRBBUfFW4gfB9kpsraoZV6UWaT8dmLV+X1AE12m5
F7FMNzk4tRP70x6Yfac/164cPFVnjLp5WQFQIcKG0VVzCSyV/uVXiQzvlWm191NH5rZmJu0naag4
sab81W6JiXV2iH/GI65c434umtwLAl29+2V2yATbuHzUX/Q2fo/MPnqmuul2KQ6YvYAmd0sRgq/Q
IiHEHCYbibr2ytTHfsQqAbY0jshMp+cgE4dYvYq9yX5K7YNteZAKjZMZXmvHJMo5MJxHLj2YCmwI
hioN70oX2C7NLAeCj5eyjgkyaqr8tW/s/lfPsgtIw0fRTRMad6Sgpry1PTqGREkiK2UrHkEjMJ6G
qn10aKiJi8BImlXI+VTX22/VWFyMepa/OFr3TD/9k22PGGojH6x25wRPsS9SGFnSvsdmh+NCy/aY
LiPuCWaQ4ZZ7u4a2ikVl2DZz2bxje0M43hx47+LfHdz2zoxxuYie62ioy7dc2eCXECmgxRLHOCS5
sbVq0u1apJh9bAJAL1prk1JmhH5hvP/7V6H1v08iqZQhleWauq6Mv7/DWPBEmoUnd+8yMN3rSJct
Rptn1b+mvXmNFKQwEdT2hmGieUoNsCZhlAR7JPR0/A7xJPWyc4x082cmmfMKdnc7pbMn1wnQ67Np
8mYXewd5ornXLar6mdRs1TbZkqmykU3tbKzCZX7vh+8I2xBtMB1di2w+6y1/MnUGuYc89R/efIu9
/m8HC2oKXG+2BRzT0I2/HSyarLS5M1VIgnNxAWVlXojuIE4q1aL7QHanLDfJcgryp8J0kcn3evdE
R3PRBjjVU91014YowQ7KN9sfGZxJ9bWXYaWFTAbPctmj/g6yHuXgIoScxx8G7r+VpeEADOL4mTdR
6bnsxJK6ubet8GgWcs84Otmmo89+WlWSwOdMbivCKNl/eTPrrP/wFBj2//7RQyQQ0rXxezB9JMXs
fxyuqtdLHMEQ8Huz7GFxB865qy32Zeabrdr2YQ7s8FgF0acSaDdEVL4Sv+TVKhi3hKMxkMvc8j1N
Lm1vPKbgys4qM62nTMFMr6BLOlwiJ1nV/asbvfvIFK790P+sRl3fm9WEz00T+osVKw9FCu+0Jsav
MhWX1iLrAySWDIv0JWfxdgGo8aoFbURAZBIfG8hnj64CYJuXTx0TIa/KxiULprimpT5cSNcc78Zg
+nD0pkdmmm2bckIdLu2XZorlpTWFuHBevqWCpEbbNHiZklN3Qz9k3cEauDcrop/aIMMeMmjnDlfR
eg6EJCplLi8Nqxqvnczzt7aEM/vQpLT8vT5Cvpyq+VZK4+Z0ZXHqqvpmWS0JTQiibhnNYOnOKI7R
S+7YtZ60osRz0ubRzukkbgoA6t3snlq9YlUw6CBOJudBGl2y02wCWsI2AFqnIUjFphiUAgW6Kp07
UzYaoiXkLyPSsi3zjy8F52WDmxqUP+zm9dCl/jXNjAsTh3QHIbzelA5K4iaH1RTRvkPwyyo42Qrx
naElxJYnZBlG3R7JKfK9iL7cnxl2S4PILxjP8QlNN+muGkNzGTr+xqgME+BywlHwQnFF/Zcy0dNC
jM/NT2mUTL7mCSnX3L/rymp2c4gIBWcktV+HwbHMISn0MX1DPYe/q9S8ots8G0i2LgOpeJ7AYeog
zFlVtF3XOu3Is1bS2owTA5doMhJW66SuZQq1xRQBP7fb4iENR3ImbD4z9G1q9dl5QSm2shR9HwpT
+y7rJhY8pa89//sD1TD/RsKlqLOVqYRtOMIQtgtY93+8rULiMgh7U8TG6gysFxPhhZgGf42iG0z/
LL56muhbXsa+NxlNuimVAJMTGh99TswyeQU45Uh3OReuO14bzQwPYHzGdRa6T9J1on0NsmDbq8HY
W5b9CrV/TbpAdpaFbC4koiDdq/pmZYVpe+/62tqVTkGDdx3DJLwu674HClK8FYZJJHaO6tdnOe/o
ZrxzegIDs7bn8wLGKSSopdxCVnK2C8QPvRw6b8AqfZYiY21eGIROuMUP1uZMqp3i3IVhibqf12Mk
DXVvpm21tuyoIeqPHPPJwLqdTe1rNpjqOiQEreE2W3x62yw8kuzVfKqpOUQu6ltDu5rmT8YX/V4r
2JYTXDhTRNwrKlxukmHYAw9Bf2LH3sCBvCHHqkEpaZMPm/nz3rKDa5vHSG5owVjNTQe4F9L79sFL
dbJsxnqpX877jIkNmRmD+4KN9pxMFXQK8ZDPaK4ovK1jKF3sgK2q9tjnQQIFYOQFNuzVTGzLJSGy
ekaYdIcOc21oJcUGRq8apD0yj0Kd7DzQt8jYF1HbooRAXI3eRT7FOG+YfDmZ1/toMeOEJAPXSar7
CD3IDLYCeBBmPFSScRBnn26CMMCNCQeqffNkKryK36/Y/8/l/o9cbnvpu/4T5sf7kRTt3yE/yyf+
A/LjguuxwfEokxAGKXnH/xPyY+jiv3RhO65uSkfxnz/J3AJmt66DGRFM8nSpK06Jf0B+hPwvhFbA
ePg0mkM6g/8XMrehLOJS/1LrCBI3hKUwIPEVgrgyFqr4X5so4TpIVUZl3lkrM9XhDi4PiPAtqi6L
1F9dka2ySCW1BeLVfws+//z4+zdbnYSDHp2o903RnmoktGtZH/tMGAe0i8Cu0no544bJWknRjfMG
2Tc4VLVQs2vS47ZjqCHYYhL6/TAMDuCXyOrdA2Op721lUFPG/4HA/v5Ymv7JGiu41wSsHypaftSU
t7xnnzqH2Qv5eJC5rJsepPo+78lcN2bkahFSA+a7PtnZaCW9PGYzjlv/uQnmp0wfOlIjs4NG5oIL
cIidalJuY5hAzKyQvgbCeRigfgg/RFM4gzVJuMkrQrFAAxUddYnYt4aReQHY/nWBF4lFcPVpcUix
WlPX0qKBcJJbUwUPk96+ppJELlNSQVhpvIGVQPBEhs1MiyJzZUv/rsobDGSR+5sorAzgF1pK5q9t
xKo/L9szRBDPyYazaMlW02b5WmXTBdXUg0GTKEkX9dIhe8gBruWmD8xIv9loAoi4/uhdyW1HyJE3
BmS7jGBalr+wDZtX6hGEkaiRxhxdSZYROjksRqQlEy6LSrwlEhsbiVBiNeS3Ao0BORLErhD4JmLr
Lmzzj3LRG7DFztaJnfrcJfMpjOr30nGecMc/GlV9dRr1jFnthUCMCs9QTKSaDefJ53nnLFPVg6nB
P0M6kQjCzcbyNHBLeGFQfVUtspvCyr/wfo4Qilkh+RtMo4wahs9hQDJskfmRLeLwhHTLfINilYQE
iUkhAsRZbi09GjGg+qtE2YdaZzDWGCSR9Ln0N4WofpsmHdekE3gdduwtgwdXmZe0NX5JwunNtHzK
emRKbT6hJw/lb1bsa/SKp7gNWNmoZTg/lNwBfNOYkTyXpmg1qY4XXh1+RP/N3nklR65lWXZEaIMW
bWX14XDt1DLIHxjJYEBrjdHXutdfpkdGv0yrAfRHwAC4oAfkxTl7rz3WtKucct42emdsnRL/S0YW
3eh9VhapbM3Y3BbFj1E1UPvRq/CJBaFRZ5WP2itVzRo9XO7RSrC36hBcGZO3FcdTpZZ7UmzpPM6k
s6pt5OtLdhdnh2JUbilX0zNAKe3Yt/oA/sNYLB5ZYtRZ1I1pks0/F226yWx6jmGXUMMl7aRLsVP0
tAMGLb9vphm/rZq+NFrwahTeTdejf+zVGfWqYtFahUWgVPpPs1PvlP7odBrNr1TDDOwme4uoTlAy
EblvDkKBCoTYaP/syxb3c66vlCFALdFkj65KocpiwOwt063hUs8tx7Je60aMh3D069qGp9Oad4Uj
Y4uCGyur9zn2o9orRkgl+8Zo6SvNPKDo8XXjdk9jSqBY5hExWnAk23pHBobNELQLqTmQI4UuhMzj
0e+qZN88joPLTnYQBuB8GWeGMdzF131qo9G3wvtuMiDiqqeIwiwbVS0ovbspFt2smn/xB97y2LxT
InjdaRN/4p07qENOT7R5DOzkk/mYOodN/hTGM5KR+vRQxUO6NYLkKq5DHt3XA6y/gUBhmsMEOlsh
O0qndm+YOMN0coN8y4K4MsMewUB822qwBML6V9IRJundYFN/6hr1gUAl1IMa5/SQGHd9dE0oJzKS
rL23jfhFkO+VFjVO3fWHURntlVqOd3oxPziUZrhLcHgl74MBBgSjwa/W7RjRQzNahcpE4Iz66CUc
zLqFHIqHn2/Vugm8Gfe0e9tm8XegTRq+1/GB+gTR7UX3pJVGvyKBFzsuDJVNhCLSXbilRH3wOETD
V2uUD2o1vE8VP9JYihtTRwrc4Tnjf752HfMu8orDmFAod/r8Q5maZ20kWEw3n0sYxq25uIASV7WG
r2/I1IeAmwDC31+gM57GkZDMOPk1hcWJBKytolcdHh7uJh1NHx/BNECxNbjXbqUhf0hADejlDWNz
zBCWsM0Wzypfr7tOslED9DWpgeEwtzdN0O/qxfe+7IRrRc+g2bW+ltmcNvii+JKYLhVN0I1F6g9a
h8Il/NW8gTt0CrNCuEBfydX+dgKBmCByNFrMHuiLcxXow9abxpMzg6cZ8uUuDkBkqc2GvMWa30T+
bo5UW88+ohEKZPigiuFh3l0ZxmFK8zszD7CcOgjy+sraNL2HyR8Rb6ehFi7usyH7RkuCFAOFmjdM
H64xqWt3Ku+GWvNjcXZNS70FZSXsddH3YlElHy10zFReENqSnQUDzVDe7ZYadNp6VOiRvIQjEZZp
0fuMV27cIvgaClDgoLdIqFo+Oz18mab4IXQp5A0JSiKwU/uYcuaqddQfRUCgMHgRvITufJhqA5AV
DD3izq8mJb2bI4YT5D/x+IpPXwnWkT3uVGt50Hg4w4NLJCHZHY098b2peQ1rmLDdDmtZYu+rUaM4
4rzSZIh8cbTTAtR2rYuuJExmnLP6W0hMrOAxfOZGc4/VAW9lQvv8RxGpe2eevj2RbYpCHvXfM46f
R7DcIZrr/i1BWrNbXNJHFgO/IBCBEvNvHZLqxaXhQJ6k1roI4aby3ij1B3OJThC5opVGCJROVKLX
2HdYWBHr8ya3ePLwgtDe+TBHnTTeOHmpFg5EFaE0SoVTCwR07VgV1ztcZjzvkClYlGQTLjxfFxbH
zUD9rAm6AV3REq3crP5hjUQGQsOJfRoU+PYhXF0xpPDHUuXuxhFimM0uLLK9XZlHpInHweYHo/B8
9qb81CBbZ4+/xdoQH5LF/hmlQJscKqrJqHx6tCz8yrq1ksg7jKlx3WWIqNo6e+9GS92VFQ+KrbEb
0tH1VRXCyYhlbGcCkD/Flk78KaaAKi6ebKoMa4QuH4aZPBGxCnmoqb+NmSKXWz8bqeoRdjjCdMmy
KzpK+irAcD+pxnM5cLpGlfviED1cuc/xgGDVcIJXUvmijRU1b7qb3RI/Vq3DMnmw8+C7KMgtwLDB
LSgB5TJTvMa1EJuBH6sx15uxWxn59GlUZB7poXpTGZ9Lqa1MEks1D0WC85bf0JNjLIBygKo6V8Tc
bJ+I2+G5LVdfyRUWjG6OhAA999DyEbV0X8GU2Qx+nJUKjoWi5nhEwdYBfCK6DRajT7/7UXOrL0pf
hqe+j5b7s42wlLTteJW2rr7yTPqRUU5MePmMpwl5WKTetRikVgmqKddArasT97RSRxM7xqTjPgtv
6crS/Tn0asz4KA3fMiNFnxF+1OlyExnJA62ZGxw312ASiaXK1ZPRQopoc8ortE1a0GU0fqeXucCT
li/14+Ia74Vin0oLrQvJsY99Zl+VGv/HdgrIMCVdMRnvxjJ8tcoJEFAaUdUzuO7SMuDyt1YK84kq
hbpSbGr6xAavi3j6YSVLwMWrugsYWPNfwWk6Q0QAUshNKApvS4u60pTvPH1vZQgWNPhPFJLDHP6L
6s5fCe5ZNcSK0lCG2KJ3IC7OOjEiV8zcpcJQgmmYt/UYPFHD6ohNVCuiiONr1RPNxogIM2e4Lw2k
KEnLBW6OsgfRxV15XcgfEJwYXAAfdLeebBfBK5HQBmYlyCSwL19TTUjk6q+iNR8SBRUi6Q8fkzsC
Bh5+0lr/1hdbqG8/Yw/XXKWyraIAmQ8tRLrUFAG8YTeYHfltQQ9tI9/N1njF8/vJ1q2AcJ7mHdGv
y7ij2cbljpp61SZg8WLnh57kp6Cuf0Udt9hZy95H3QVN7O5RMYXom9N7ra88Hz0meW5KvFKL8VpT
01tPGzCjR/Znl2EaKJx+s6Tihjf53MfLXthFx0Z4K/ODa6PBmtWa23//iCju00gg02Fg3nHBBcCG
KhHDRKqajP+R+OJamL644DwYkbXygvsRPUaKjaDoUFCUiG3BkqVrJ63vkfVgGqRIt4/wUFvJ82QW
T3MYcvv3CajGNpLDDyA7Eg+o0NsoCcAJnZFyb1mr2pqojaK8KAHHLJFzOwaQCHFArUkNQIM38RDU
kozpEpKn91d1OT7qqHhxjJT7ftHXrup9meH80BqZtW/6+m4etRe1cmlWJVcKehtOXU4wl8I8BsdV
BulrWcbcHxX9MMScU+RuohzR7lPF3TUT2O50ia+igitU7b3oGqCVsqV4aMQ4alTHvG0Mej6d9pI6
0cZ2LRAcA6GqY75PnPw0BU/JaEIPysSo1gQPYyfcAGMqpkp83aNp3YJ26X2jRAk+c43yPJodwVsw
at2hz0N0fBESwidFhU9VUIxftUI9Z+dXxoiGJcidZ8OMXlz4H+Xo3FRs17AiDK7Mvnv6n1o9XBX6
q6kP33EU/AyX8Qf8gs8+sl9Ck/G25x55/r4DJvarTqv7wHWRQcbVbqIg6iPzIWITD4FmfUFKOGja
dNXEtzSgiQAPyp1LIsgKwppm9PtaZ7Aw5RmUu3EuN7FN/ygsqyeiWI9dQkEuLXio9VQca3SxP3Ko
UZyck8ITX/QWNbfw9ixo/NzmPQUKWZw+6IvRbrw5+k7IwO3DJ4v7nm5vvvoRsDsiEWePAWIlzddy
AsaKMoOcJSwDt6CtxRu5mOd4OSuOdRraM82cCgqDCNmSduJBVCK88DaKa2Q8Bbw1r6p+ys9lU0hx
vanDNQXbf3x3Kf48QfW0rGxyTOQb5boJ2sMuUSaESVhXj/IFVxQ9hkFDnoWCGNeJ3nwEYp2cjJxp
kCpbMLx2Uq7yerQRUtSQk2Y6nRtFxImFXkxJIVLD92FEeunJxB5pge7S9nGYCTqyU/eW4idAlXMx
ZoxTfEzpqsPtfaT5SuBmhCL4Ei1TiP+XZaE0Vi047J3YAnKuknB2OevlU07nRYdLxUHryQQ0lMqg
zOWsmJRKWKxTZVdT5+bmPZKkJP9bWauYy+a3Wflph2z1hbMWXfl5lk7Cxi7seC//3tS2NGxbMax7
xXpzlFvuvJVipVqVllDfC6O93Cppxz2/7TSqLmKd3P7yE3JOrjsfDnJZTowMWTCYg32No7Eb+we5
489RPXLTXI4G+UozocWh6bQgR2VTyB+pS4R9F5YgOTvKHbNVf3ZTC0Y+o+crMPBm4QwkWJvGNvcC
i6OOEkjRHUIj2hZLCb4WagwXWN4oJnliOwReEhQe1rRX0dUXe2y3BDFQ2in/nz/822+Qs6hBipWm
R0Ixy0887704QjhaDIa+nsTBEQnfcN8Ae7CBXk0PWYYsR26qiXJfCibhn2eNqzvB7MuN9+cWNOro
Bt+Sq8DeImoeOVkCAF/pc5VUNc4HOeEUOeqOAO2Lo0r+pBL7BUK0Af08v2XALZzZi7qtVAvWV5tz
oo+6sj2/VXyP/KT8sn+7zuurhZ4DqePySKCjTy0Bmb78yeCsnD2wCVqO/zjJxBugpvEGk2FxFc50
Ejh4p94a4RsJm3y9KRzKUoErzrR/+3ftMjuA7K7IKTCw0otzU/5J+WuX5BoLLHgLo7SxkokjQZ6a
8kiSi5d1pWNuxBXJ0hdnEzikcEZOdueEClcY+X45uZytvx2i51n5+kIZFLKr0Neysc8f6SJrp7x0
bbE979WiDtsdudGHyxku/3vyI3KdXAzFUagOgLsJZ9pFTryVr5nyYJfvuHz+z0NQLsu9JufOn5HL
59k/XpeLf6w7H7ZVbducAeI/U+aMoqzMhCoMqCrTyb7NZl8lq/u8fXTP6lehDht3xkDWwiS2Wp6G
xB4fYQjRE7wtlu7eSUC6lTRGM4aBmO+6Mb0vXGM/Nv3JEik71BrvsfKULQQK6GBEzpZYI/eGArmt
Vvq9MgNfkJMSRf2x0RqgpHLZITsbU7Yaoq0pHdIPdczNbjEQag67isAZ8f6/ny3coNqOrv4I3XtB
CvI0m0l0GsWE3BzuAnI50G1knXK216Ewxo2QMk1wJvBrhif5Qhhyo7BdULs5V+hcnD5y4olD87J4
WTcZE5tYvnyelS+58rC/vP8/vH755nhyyr3Z6Ml0ZU3Nsr18/LevO8864uf8tvb8p39bcfmBl2/5
u3WXvy5fnWzrncR1+BtGi2H9P/+ndXFw/PH1i4i8q+Lu+fx1l43zx/t++6mXr4EsPCEz51lKvlv+
+YSDS8vUt6jAeww0lLrVb7OTQHzo+ezte7DY6j/bL9rUYN0WE7lOzsm+jFxsp3TbQ17ZqTLQCWt7
eayFi1ROZrkyhBXME1oYgioUtxHp3eLHcPG/LKd5ZfsUqhiEyuu+DA2REzrJXPdkpojXIFkqDe1e
dmasfOR+LzNNVG5wSHR4qJFhJwPcOsZiDiRgMXZwxzo5TueeTi2HEADaw72Zuhuel+kIFSTeq5tL
pqnaA9CJC5vcdhGoh+OQ7SUQFRejm1xEzPye0zvYaAKDpIuTVs4xktiN0dJQqYzDFd31GDxMz5N5
U6iY3pFRrgvBAXIFzaD659wf65pGhSmXjDk1DTpYnQb3WE5GBFDH87pEnXYgrn11MVfytcH0zF1U
M5YU+xNDen2Ucxob5jwn1yGU5hiwQC/McwL5t2kZ/VoWLv0JhCBiNLH/5bLd6C9BWQYb2V6T3TZa
32wQuYcv3be5alKfp2sqxmJcV4uJnJN7+o91uClbCoP1VyJv7+cO3Hle7uihoKbWuZ5/ya65dORs
eSs6L8vx5cLQi4DKvWzGxdKuKGdnaTocRHpbGtffeN0rfNrsUVNmzF72qFyZFCW1WcaqvYwzW6Km
3dlc5ZUEZJ8p9m0gA2jlMoBUWLV59myJUL5s6MrxVJVJd5jtt0AlFAdY1e+Tv1tHBWavxK22izSj
Pcr0HznpCsoArWOQGYDY4K8X6pCwoZDqMlQFc92I8L0l/jRCrzpQg7Q2Yzv8sDSRJib3Uyh3kZzF
ifYcYNSFpCiSgy97Qu6Yy96JGo2HVAc+gtwFl4kjLk6XxfNJ2dkE6s3pt9wN8hz8u10lY4bGUq/2
IeUuuVMq29uaVW7vZHrweRfJM89NBssH6EhLRDhukBn5QK3mfRoUGZFKgjglRucHQnzhbQr4S5xW
XwGdhM0otlOosdkzVwQ4y+XzrBc6A6n2PD/PYhOqYnLe3v9c1EygIaBNV+czIyE9sU3dV3mBlOeO
N0/o/uTs+Vwq7fhgl9TPKpfWtJ27k2+w92Ge4IiNFE33VYQ0PBXp6X4qCF2Uycby1UVcKYICt5K9
VC/yWKpNIC+lmFwW5ZxcZykKjQcGEPJIi8RmUMR3/H9pxf8qQcmE7fyfpBW3KV2MMv9XWcX5Q/+Q
VZj/h6QjzbF0AspJNfFQXPyVnYQ2AvGEjcjL0WVyOS/9IztJBJ7byFiRNLoufKh/yU6yNYuLK6oP
blIWiov//q+v6f+G3+Xd2eHQ/rH8uxGCcIE/dF6sQKKhe8BEEFYY/Ll/lVU0Q4p+2NY4vmLnlJWz
DgMY57YDgiMLopexoT86wZ2qKNyue+UxdTWD6pYGwyoFzp934HeRjPgFUFrqBGSo1rg5wDWZB3Rb
ylFFT09B+Vg0YWNsQMxEYxGf8LXyHJX6Btwkf2y6z6mG5g7WjC4/T9qGu6zNWQOC6KVbtCrucTFy
6P5uOKyTCFSVXtrOsbKtl8rKU79pudc3qmLzLIGHU85dJorpTzo+OwpUa8vBbyhf0iHRkdotPlSP
pYMtP2y3gPFevGzWEU6Ff01CYCa4w4N8nVqMGeRimucAonGN+Jc3yxfkJBafkHPyW+TcXECO9yyM
hxSc0Uj8ilqBL3JJfljULD/JCRww2hpLgI4UfrM96/rRQzl3PM915TqnSufPCzDuUMNjH5ABmSxL
dnJzj2cEz1Pu+zp2tmVwBSkCEFTLU4dr0Fm8TBK6JT5PKy74lYBWVxAP1pqoiI7WnV6dYju+ogS4
bNqb3LboZ7co6gr0KHjN8jt9dL/sCjDrUC/jxlazH9mSZ+sort5dFwCINzv3wZg0azWyoRwnbnFq
CblZNSFkVld5690I+fCQbYdaSX3Nm5Y9DYYrEmwwsje9szanWr8OO127nsbZxPrdoSP2QlvdJg1G
UmxEB8Wl0aG3IS6CXouulPmXUWjF9eBlQK6X/Jr8JmAT5gmCT0/IQb9JOv0T2uuAM9QmbEVV9WtU
04OvNV2wNqzSuK4aC0fzwM0lzobHmerMlHrzlT2h0WwslIChYkXX1E84Orsl2474dSDoGHtQ2PkN
VLwGuEgz7AwCpEyQK0O3wkw170zCgSYTBx5WWkzr+XiFKsDEREVYyDjhKJpK60rNYnvnuKTkiNe8
amTrAT3JA30gGpY32AlkY71Rdhr/9WuyBYxrTfzqro1eBkUUnmNu3+K1RUzsOL+ddYvUI3V5tkP0
gx0l59VMtPkV8Kv5arRjtoeV0bNQvpylC7cLURDHUVuSnTUTYNODaPNbk9JLQnDaFlPlv6wbG5zK
6Q3ZCoSPp1F+gkeq7mel2cLe40lTPD62/HEGtGJWrrxMBLkWp1e24gJIeorQa2kmfzkBKi2XdPE0
kUIepNFLRI0Nbl4ULDZ1c79Y4fMUUyTm2NBPJdpOMda1Jk4W8iDuMhHrJiy9JEsr2zQcbiSVtLeW
in5JA16+hmyxgpan4QC6SwU7r0pcSOlu/i7LISN9/X3p2f65ZHqu5cjqKerWdYNtYK8GVbb4X5kL
Vg2B2HjUxQQMmmmx51wPCFshuIeSgNgMVC5Rbe7lKq+paVozoNg0htZsuCRQbxbqhrgaovVIti7t
uJBIxjoldMOrW1gh4o6O5eIrnYZhE4kBeyImsxi/yzm5bnIhqqYZKnsNmlsbuBYoEZzrHQVK8sOW
jVmBmXAC78NoRKKmGCDKn7Tk4YcWN9rmvCX7EUyvS12b8XlzhCq4prxPpclzULhYi0ZPxWw2XoEE
h+yMzsfIwmiGcr1viLKiI0fOUDT/CgFGBI4XJgB9RUo0zgmVYrqR78Esb1WclnFR75BBR9tcIc59
SLpnQ7j3a8r4W72k9Rqw0eMBrUqujISABNpIBUMtwO/R17A7AmzGGNilPhue77QQDMLiqh3qaGvF
ys9CiPJiyv99YUEOUs7lF+K+uFXIipMsal2Kp2PtwvOKAeWWikrMmyhKygPgUtZrSRXt1B70khj0
ymqwbcXcrmSNOOjFzQsZ/TlUOXcgV8YCKKIIyAi8LULLsmZah52B9XzQv3S80BuiuDBFLe295NTX
Y2vgAaBJ+Ga136EY+hMyMxO+KgaxDllKnKmFh5h40iLDj1z7F/kxDVAR3plBwlxPlQfNTrwbTdtM
rgagwCDpN06egCoe9RilU7dt5kNNM/sQg2fmYU0h+2qewVMv5quePYw1weF//N/l4nCuuuI+nFvg
unIz4NbydRW9slySE1mjtCYbIv78OQp85JLYBo9JRrGxKp0YQ4GJ1PMYG3Md+ZnK0ZGKAzSFkLvM
i7NqdGDpQY18WwL3lpvJMSgCKxplPrCXbtFcjQI3C3I/WvX2hJUJzc86EMV8CV6lueHEPCgkWjMd
QRtWE2mrs3Dbq0P0qHZcIMh+DDcw1JtVNTk9hfxhfYHwLhSGKIWJJ3LHonzg+aAmq0M0kOEoHl5z
gi+SNA72mc29oGqqtQyS/iM0Wq5rl/5eDZtuKy9vciITxi+LMmA8jxUKg6HTrKMy5N7aV3t59oeq
xtVAzsqJ61ke1EbHQqDaXaGtdqnlkepiT8F4lJNO66mctsAnBR2YdMtrO0LXQYoClRZ9uOXBb9l0
pvp+DjYX11v5W/5YXETlprBzgK48+Tuer6GDOQRpRR1uqGcTDm722lqAwyEJqUc5aRXwO23OFinV
0LzSnLre6R3iQ8Zf6I6U6KSbynopqmmP9kmBcIOHTByZEczKEvsdIRqypSU7RZizMdLiajnXiceg
JgPCWiVDpG1JknjLagJZ+GDsUoduHZ0Lc22kJ0R76U7W7GWzIl9m6kqXvoV85fKylu/bvicGRfQ0
LqvlHCa56uAM75CV2AKgG4Drc60TS8Se4lMXZbLL4nnOsNODAe61r+1QAw/Nm8s0pLwut2Nl2eVw
SsirotsCNoT/caEX09FMMvUqAa0iIhkPQ0X7NnRISoib4jvOB+2oKYZ2JK+L3CrPu59F3UKCUeVc
IupPRdzwhC9n5crLe/5uHcROwgeUMPUvb5ZzIN+bPa3X9WX9H5+XL9iiViLn+okASkUxzPOpV1U5
gEV5FtaNXVBbnvAz62We+IBQ1zB4tnWgZntJ5L7cQi+Lcm5YTBwK8mW5LG+zl8UcbR+RK+A7piZe
FZo6bX7LlB9mpFtyeRTnkWW6SEtb1LCRKAPIiatOMAhcvJD7oR790aj6KzmZkL2uZ+7IYOjjdl1p
FY50OkPckblEH+e5H47BUgbtHmFksJvDdtPXe5nebENxX3w5+2ew828v/TYb98mobiYR+iw/VYD8
Ilh5cbj6bGQppRVnw6XcSc+q/euVKrWpIcqXeGqp6QyLIvoiehAEm5U5RntmZ1kZvnyL3looqJxp
yE4E6aXrUnYuNNktOX/572suXxmIErX8RrluanX30Du+XP3HuyL6v/P5lfOs/OvnHyLfKpfj2uFd
cvn8Fy9fpSYYJXXP7oqT4wCg/uP7L7/i/LMvL1++/X+xrsxPiVOrzbDlQeiwBDPCnFSkx1IbXkM0
qoxlr47z01SYk79QEsW7Xt+YiUoflIginG7FSxKjbi296iWFvsJgdrG2BUrtnRY4d206VT94FP7F
EP2jc6J6s1CfwVipECKi83atBH2Z6xZ5Um30DN1HXfdJijrCI4AMSfcqD1DStuQzbLKYGI2u7J6M
MuZO49JZWrijQGAYnpYRgVpfq6/YmxbKvBqKIecUEtmtRGR8IX2Adyb+m+bEU8DYt9tM4cZngzEY
53RTMz71py4Bh991dLBboLRDU2W7qui+AzuKOX0RN0bq8KZ3E+pw+4ebdIh0qoQSJOUzs2m286S9
GwpkoWE7lDDi9RpmMnESxsHpgbdzuuzTNqX4xXbLWvOEFbjn0he/RS7JnlH0c5w/AbDC0oNXCoFo
2IZF9NoNNIMdIzqYNQ+kBWmJoWHsjK661aqwY1fVcMDD/qeN87lSPWunB1QkUFxtQ2SlG/hur4jJ
f1rKurFFASOfubfyUREv+JAScGekW4tcQKAVOZzczN5EmfGZBtm9R2niZcg/IdpteoZct3OP6oNE
BBQgAuim3tUUH+kCGDo0S6eBt1bwxGH2lR/a74vnqoBavPZQphgO1Qw0a2IAiecpezc1KOsRdWO+
oAMGbNjbeW73oS5ttJ6a8KWdvOSUAt30KZx064rHxw0gICJ/UljDubWZGjPbxlUExd5wPxKO9GPC
nRo+6bBs1Yjoq0l7DhxAA5WuoKNlAJozWoXCqu2mLjiOKlqvqJroJYbaozs25o6AkUOU1+ZDbLqP
bpXdoG3i6T2Ep4BGm9YImYv1NII6UzYe5Yx1wCbfxba3U0b0yGHeX5FBEPxUhvaKf4hd05RgkbER
LmsucGDwWswuXCZj2hl4MtZJiZPDMrOjtai3Hg3CQxp2zVF1kit1mOdbD1PkIVeym6pGHUiGI+E7
iPhM4MgDAbT0VNuNOcL8dPvF2E460rneQyKemHDTTCTXXfcpuw8u2NHDWL0qgOOproLTMcDrJvDV
rByDb1F01jUhdUjjBkgyOoVxtFwDROfBeQC3lczkCGdgZwor/VEb1qfVWg8mzgMiNMvXiksUsW2p
unLrXvXHaWl2OnkB16p6HbeAWpyJtriplw3vom+SGbAwm+mGwBMM5kCRUu3eLvv2bi5+0QaCj9Pa
J66sK4iFXPuenKta9dKHpioPdTiZFLAUPBDaSxEH2ywiIqQC2GUnBHPlod2RiECyxZy2sV8M7c8g
yqx1YHqPllO3+/rUJ625M01QWbVdI6HrJ0RqSjauwMJyulnHhaoWwzyXgnmFsB7fRpshgh2D/ptB
Lq6ZidzZgItTmQ/tpsug3/aOChneO+ZuNG1LK7mpA63bEF38TjOaewCZVG2UNejDuPI5NYPQjrqP
XhXNNo2CV6BnCcJoWt0WcYuj+lg5SoClCwy9A9iiq81TquKxUSZgRYk2ptBr259jBy0l4BqFiyLv
NyIktjLBXcVde1Mg8cR1aG97G9uI+zT2UP88lHJrV1d/xrZ+smYD/csYfyxjJvweqi/aH1hrtGBb
eMM1WR8vRmMB0oQesSVjm0fcl2HIflVxS26I1zj7EjyFpXD4Vh+UKfg/DSpbR0vfvGDaL3b5pEVg
kdsyxT7ihH65RBiWhaI2Mo38MSfHExTeGgRRf5c5V61BuwM0+MMA42gdwg/ZjGEHPJmAnK03G+uK
mJVNpC3VJp4++nB8n1x0Zsv43IUZsR8MLKc2e/Ti4VmZ6YXmerqZ2ug0K9NtodufQ7GFFJf5sZMc
vYHIgxrSSemM7npSf41Rpa6hRv9ySTwnCJfwL88ZUPtw+MUVMLe2Wm40sYFgUGLrxz4HqL6D72rS
88Pjg0OkKtaVARHaY3y0nvr4sxo3blbWm6QfoMRhXMBDDl2NR0+XWxVB8l5/TRqquzGgNiCyJtVF
LbSfpOSi545/mCaGFgvPAYFnw2ePUIoU8YrzAiRhHGlkMdMh1d8Hp9b9oCIpgzpUVWKFsHvzJmzj
TaCG9Dzn2cXP5NtdE6LYtMkaVKI307pe8gCTHUrBaEQUZAb9m2mkEPKhJzajdept277Riui6Ucti
FXpYUdLMvaHe7G4TgTQLQ8LEyD0ibWau7utM23MXRnfXmdvEIUJdT5ZXYC/Ir5LO3gy2XqwjBo0r
TDPViojvezsuLXSQ1Eii6cOEFb1O2CNtm7000TKtMkX/1su7EOCBb5IQuZ7MmUvhC5Gvp/ajipJn
c1E+Oi+mYxv0OK+WIT3wuHozB4XOsCC6NQbt2oy0YmdVt3mh3bkLguXCS+rtoEybxetKP+xCEJAm
F+MoqAFAGM9wX0t029yXKSA8mIrx7ARcIIlmV++rsOh3TZEYlHmUB7NEQZX32LuGKvT7Lo/9qITj
PyWgoyMPN3HX3qWw3nQnFgfEchWr+d1Ukl2bsMtyxznMIY3EwMzA9jvOSSnC6FDC2EaUkYHYBcec
pbeM/Do/dJznKm1OfRHdOXHdnrDzfZrYpLQKILMZA1OAYoChkVpgBFzV7qEuBZqKAbMLvrRoeuoX
tqOSAJrOApIVuI8hA/CQPng1I9hBf9AsA3BqcrNAtdQVo9uoEbLjCqjOWgNnTfvvM8PitQUBMaIv
QzPqtcPKsFy48UNMEZUhoOG1t+rc5KupMvzBcHakdG1Cqwy/eeagig+00HttlOLBq8JhpZnxTEm4
gk5wHItyNxZOdtSTmOGTip0g1Y1t1Y8PPOVyo+asazSFK5yF0Br5N4SxUPV1bX7iYe+RUKj0aowJ
CsliqmSQ+GzTu47EY8iSP4CayyD0DmvNTZfr2ajutVjVTkpHsE2hnNqkQynfILjFOouDaqmre29o
qDW72mYJDRL+wmrym7o8URKPUGcwunV45lN+KA4VuJZnL598cCykqbul2lTchbHn3ALFmLrSe+dy
BG+Ywfy26jTS0/tJuxma9NSo6tHzuIPHWkgKwVDAHc1iOjAkZ8+WcSiRGVbmPN05hppvVEWDW5PY
schAJX2OyuTetGmwa/0eediG/KDyhB3jl2PBe+y5J63VvvgqE/NnrDDWypxewUhDQWjM1Ol2hA6Y
juDrSKvVybjf2Fl/qEY1AqGnYbrn0sAF0VPvR2IPo7RGxe1aB9uktpuN3oZhkgLyLG1genPvs9qb
1Iwanr2mcVUOFCg9h1RcRW3jHTiONXyg5jBqTbIz7CbzOxFpC6vVzgzT7/TY3pZ0brh3fPZ2DnUg
46ocQyRbW21wlZTQ4+0g+hW31wmxyjn3V4aRxLbl1YNhP5Kaoz0FjbYew7Hdeq6DPTddW3X91g4U
zvtOfzF1BveeY9znofVaGe2aAt69BpqM576i20zaQgoK4ddrtVxILFAGH2IrPBe2+BwpHRWfEA9H
1e+z6TT0KUREByqZOT0AlkVNVo452Nmj00eJb+b6XUej0+9UdPaFO68Hd4zBBbBKCZRgpTbLC+5y
ngsCnVybIiaNh4yhUWlxEdCZ06qlW+MZYQhDXwwjDXbNiJY/d5uxy57mvJl8J85/GoVD1jH+Cp7H
QNJqMRL8staPdf0N06DDThWQhJn2xxi1UtnY8DgcSr5pVFb4GMhVSByUHhkSaJ5y0Nv0UBmM/Dqz
+ctZaSGRbDHwjsatCgeMUVcKi3NJ1qlAJyRx/95z7fcBc2EPTO23pkt6LnguHgLT4WT6H/bOYzly
LMu2/9JzpOHi4kIMeuJaU5PBmMDIiCC01vj6t4CozszKQVm/eQ8K5s4oMl0CR+y9dvthDc1z3LoP
JniroZyYMQi8Xd60rWoENXIcPsYMQ2lquG9dStKCbuurqSgtMKoF7VowEjnT9lsGaWegawHf1JSR
PgOg1MFkXmnzszRWvorugMrbHdK6OiXh5dyF4acKsZ10FQZJZbwiDvoiWmcXqUHtLL/7ZY7TLY3n
N9AqjrxntG0m7Mu0Gnc92WVQVgB7pO5bPIl9YXe/2nR4MQKfdGJzT1n/4cXBSIIgxXLmWo86aEPS
pZ7jiOCMRGsAC7b7LFfjJpsNsnq6Ug5fyByx+6aTwzWHVJp7SOQH+4OA1nRV9L67nQoDDRRZm6/+
YuH2c3FpdaNgRVkO58a8sRryN9ZExEYwpS967PE6zY4dmcrNmIx39C5MgpR2bqhJOQu7jGv0pn2d
CJq+0aUYMfEJ9cRLVoweTrTK3I1B84O97VfQTvM/MXj0DT7alvnCWeJnyfJsV6T4czu/5IsRwEZy
OWt7ihzJafAvndZxEfUx8bFZx4rMasFV3dbVylfLJ+iDBC7feeTb05O7S5fikVXgsNBLwp/6FEwr
O1Xv+bgm15UErpjMSjeckwgY+vGZrG1tYLdikM/Q2cxHphCyF8PEusq/gonE5CAYD0E4foqsMdaE
Lhw9b34AepcdRFC1iMiwmmrfWn/Whdo2UOT2TTYSmF53LzPtAZzRnRvxLqWRzyg17X9Il+DVhusT
jXzZktQbhsGLb3uYZDFaST92TjAmcVtpAR1y4N+7Ro4sKQXORxdKBQDQctu55BaEjcmEmbPaiMhl
yBwmpe6IxpvqvR0yXhCPS6Sp457KFdxWn91NMGJL0kew3CHMh0vMhCFUM4bB7j9AxUHHJvFqsgDH
Fqhckj56HcVHYIh3PyWRu6lVASqOq3NjrsNO1DcQrnaisSgZrKshbXWeWbVAWwmnNAGxVfqZ6RNG
d7Txh6TWy1uXgOlq25dwVN61IlXcIS66g9sCoRJXf9u1oIvZeMdckcfC3olG17ddHH+Ru8histSJ
FUKKWcsABSPJGGtX9oRdjJCj0kYwSST6NYENu2vVI/lIL23/5QZMvS3x0quyXRMy9F1TL7ZtcZWT
HQkruX3wErpF9kQru+UMYPv896skCtcsv45BYd9UoZNzmPviko0E7LRUqmVkUjmQljzkRbgWNWcQ
vbHXqVPfBxpLwTI2OT1E926A37DVP4XvVfuRh7AuBGc+HnMgnXxbsjMXlKOVq1/nHhVmkrcSnij5
QvKUiHp5axHkA/YVkK8MA8Ksovy2iIErnPuw0Yn96JNNi8F7C2f2Ja6rrybNv2ZNiUrDuy7DsEin
4s1iszJ8DXrX2Rghaq4woTrXvskwILG0VuPVDn+YSXqv0kkdwZGZq5S6s5vkuDJKedVr7aUmnnM1
WFkGgkZfidfUa4EI5R0nYwx9ogl+aB0whRKdFd09EVjFMxfNqyymB5scinW6lfP7JOLIXfed5Dni
L1h3pUEag8+nBQA2OW+hQSZJQW3mPspevBOG6u4gGW0kadIRsbeBtJ/gvmPKMq+xQmKQwCEP/eCe
eRxGqT6+txXrU2QWZd2Tlxw9h930iN/4wQ/HY9gUt6ZOd4DbVWy85zwFDxixXf4o8Hn5PbmDauLj
pV2GEFxDNtm7uTGdiBXii0tB64s7ons/DE++TEZLtsbU7lss31FgV+AT0Mqls31Ze3HwwBdKv3Zw
mFbV7xQRni746+/m1D0YvFvSM7fYueA0PjnT9FyaA94/opRYXFIg0pWu7ahLd03KJ6Yys3ztqIow
d1Lu9er7ZNvfMcoyQhBXWFxfbe1+l237mWWffe3ZmGz0SwqXnzXSQ6kR22VlXwYPNpmKL0JfnhKV
P2P9mBDKuQTXZPany+d5X8fte0aBTRAQpyQY8/EKzvFHElXHqrKfspAVkZkwKBiO5pjBmyuelCKn
jaReW9RPvZ3ugoFVce54D84wMVnuqq/YiR9c/7Un68yoNWAgEUbU5Eehs1WqbO2caO0OyQjZET7M
yqor07Wq3WJjiPJNC++LKXyPm/pX6t8k0S37oiBFwG+ca27A/GiDOw9CCIx3+IPqS5FcDZJlHlYZ
EuSjka/ZoTFFotIOim1jhzC936RZHwL/WzX42jFtxgfNoxW0YdEn4eMU7v9P0Pe/E/Qx5fyPgr7q
l59nQJGWv3b8+d//ZZjLr/xLzieE9YdpwTuS5JWj6TP/JuczTAhKSsEMFBanP/U3SpL1hwGjUCEA
NAyYbi6PAY1CE/z3f5niD4Y9IGGhp5rQ1pDn/UO+95/kfMK1eAB/oyQpXUFvQhZoKN2gB9UXWuvf
ULNx3U5x37rhfeaBDkRBvujGrQSGG+wx6KSQofP2NZCld2JQ3TC/j1+cIfzp60G9dkIqQtgtmAr/
PDiz44hYnQumBbFJBnm/KHKXQ8W6tSlz5lu2ojdV805waObL5KBdQRIb7Cg55PZsmEwjg7RO9CNd
VR4tQa5YE4BwixLL2lvD5EAmC5AbxV1P+53Gh1Z2Z0+aP6JE8+5L8pZ3SD5eMwd5+aTWJfKQe8tF
7dyP921Zhg+xkx6JGrqJwcE4U8OSa+PqyCnlM4QACdJPO/smcpuSMM7db6n/sktatMnLrUWvbBnD
a9HPUbG5xSwlK/YqUbe402M2KuQldDXD1cH7oQfSOg2JM27zAtBBmFqoPBzYInDcLEgH7S4TDJSK
+QDJQrIo/uhTvzqXdFWbyqRS83k2WkS+E2k4cj4s+uvl7nKL+MvnIWYeuoTZZL6lHRobe+4c5RFP
5PlNwOPxy2Gu/XP5ByfTOlBbAptwmIwtT07nv0buWJHAymjCLWOB515GlyjQCeMYDZJbcmz8RhXb
J6cN1IYK/I7OdQPKdRfPCgo8oJRpvgFiloEuDC29q1eis4h80sSqndVCYWMdfc+pGZVnJJ2J2eSo
Wguzf29XZ2/C04e7mvmk7+wI0ca0ZXfiKN3s91pxeen/8U789e7kYWxuIWZ+STPb61TyBxa5iKmc
oSA2EkXIckCTVG2dXP3SIRcleHnRfROhuG9nh4Q1fxmWW38dhjn/10gw4Jmj2kn+86flsDyhf9xl
11OeEGeSHWMIF10KKor1b5/MchPf531PaP06FMa7OevaGMqx151v/XV3cchMdmUeHCSkyzvNNSP/
/RFY7v71YVhuTePAvkMxclq+kcuX0Z4yOtrFKbP8cPl0oE74JlMGkMt6dXnp/jr89TMZkCwNf7Sf
zRGLyj5Z9BGL/H4JXlr+JZl6b+MURKUs2U6LG2I5DLPwYPmep4vcoJ6DgpUdhNvF4VLJiNL1L8fL
7/tJvLPG5sGEGIHSaF4lB6zyaYmTD5/YyVPT5Si9NGcggraZTtKBgabmw3J3ORgQGWAeFdqK9ilC
tMHAfl90WXxAzEYq8sBig1kcop1FgzzHzCJsysZsnw0NrBDvzcmZM+WEZ9ghATmOlM+jM6W7ftH3
LQ/K3DZhmJz0+YS3/ABGGpEX80H+eWu569a0QC6+Njh22Wmcf8HwajJhCGvhAkF+YyaOMV7bs5Wy
SsNH5G81mU88bw66po0nt+zD3WQO38K0goEDZ/RkTi+8srGgWkBp4EkOXeC2kOJLztqBYunU+OfK
Np+daM5xn1/IchYIBCnl52AZJMbNS//lH7owSstvtu6Wx7EvLXETffQ8js3EN1ontHB6gCc/06vM
Ytt29S2ahs+mQisttR5UR3cJ/QrmHFc6Ao28n6ErkiMTQng1aUOqRvWUOHp48OP2VTdLyI+9nAu3
jxQGzQYiwQMQfbdKTmGqX/o0THZZyf+jDBvG9ViJ2z5yGYIn18Kxs70zDO8DGcJiiN99M3ePZCuy
+k6diYnqRE03fxQGeFsVe1HR6u8e8KFtDuJ3PbTtjQx7sAbR7ODNsB8TUQpOn2dHcVzA8hgtHFXo
nuIgu+BbJMwp78KLSVApSrNU+em1BRPA0GEC/aKh/TXD49gYV1EOT05QCxp5SG2k4MzpLa2xHVuu
b8oZDqXqydTr21PhIEathqA+u/H4CsuHtWAEt8sJsp+xpP0dnPaHhiLqNBXC3konATdQ18iVOqgF
WrCFzvwS0t7vi2i80yIH0/WI8Rh8/YyqGvs1zfedlJE827VKj1nskC6FGJ0kN/RT0J6UF+9phiP2
/SaJ0GN+1iqXHMasRJcw1OW+blnJytprtgTCGBu/v8t9dLPKLJs17K41MhpCrYYpgpAasuCQNN5J
BFFQtblcV6aUOylbuXbS+NcoJiKO3fG5ZQCTVFb/DJTL2E6S1KRc2tsB0jddCqwTi+GzKwwmtRHO
0bLgj451ct8QArHijR8Ij4m12zAG/LL/MxgTwm4SLdkQmMgwyUtfhqIZtrEdiR1yie85KRrU5dqJ
tJNyFViNfz8mxRk8sQ4/wEeEVGm3FlEZjRNb0TbtoCIrYkHRpNc7ZbYjOGu0ok4rrk6hCgJnceAK
6qTPBFkOMDweVyjbZIdVzVg7jnwDDxS059yFyzJlxjEPuo2uhz9jH7Rij7JhFdjQlTtjTbI27ASu
54dm4AvUZcE7g7lio0+9vekItDxqGV02I5GtAa3tyoP5aZtjxLBBaCRXo7iefopM3tupN7MQr3HC
a0rO5nf2ne8o3Fbe4F77PD2ZNt9borlRMkX+rccudzASnOPzVxVPBnlqQcAE0Gsv5FGrl8n2tN2Y
MwFR9BZWVrzEI+2O0nDWDwQvmlq7SfRoZwDn3vRY9Jh8BK+55f5IjIjLiY6s2tGVdiP7u03zaA+R
h++kSEmW6fUElBF5du3Y3ruzPgBio0Vl0P/w51DyOPGiw5QgrGmOhEW89bVubArNfKdrP/X4UpAt
vjQhnAJSfL7iylYPWfVcjTMf3x+2tt/ExwpyLIEQmXHK8o6HG3mHWmIa9VScwoA+VJox3Bux+8QD
vQ9Dv13XyBKuEWTAcPSPdWr9ikb5bSp8Y03K6EXqnrM1dWJLfFlswsC8tYLakk0deUhkg5K4qmvX
1OtJTU/Csy7Lr4JEolXV6cEuTwDtRULLVpLJDGPFcksX+knQ+l2kueVu0Mtr6BHnl3eBtR5icWna
4QYuivVFFj8YNut8PQEO3DXPZruRZF2xta/OAWFf1Zzrw9YIwULciVUskHrRAat15ZD8w6nfX3lz
aEJZMEbrhvoNaAW5pXdhDi2O8QykndkzY9XJXsatRmqY/FDquxxD71x5REKqgJgbnW89+ZCsi+L4
vrcpZXQTNY2g8s7qT6b8yc5mwThlEI/b7Fvgh1TiE0PcBMGxsN23wEH+3YboSycTkUnQt4e2ILx1
iBllmq69jbXyZ8aa8cgLkbB7uytUAyVSq+4ncImJtg7sSDFwx4cyFVyOMB6RMltiSQbMhA/Qd0/d
EBLFBJ2NnB3jPArCwcHM3biW+uuiJVSByZnwQm1jZAYv7DgByYbtyVyCGDRiXcZE77YxSkNv9mcy
zWfMs9jml/vLLT/mX5a7fR0xjdUoyeb2ZTlQmyLx/PMul8SMdKnsdTAZL3dpBgU1zTBCzxFgS7j9
cujn2ugfd/N2UEd/QG5PvSe5mqAAG5+krAjqigoMSH0dnu2WhU1RsgFcpNNYgBO6JGbe7LQr2A/Y
HrLkReb6SJ57PW5LpmWrkh3ork2CH4v4ewmtX3TfyyEaQLasHMqgQ8a7lJYp8nHyyjdGPa9WZutD
Jr3mlMwHwUJrHwbhpTLxGTJS/Ih9bdxKIz2Gfdftlx9XImQda3SHVIcWlpfjyfLRX9JjYLjQVbNR
kvQwbba3Oo7xc8QetXUQvVMNhoU6dvqpnT3Kfx2auSo3IGXNbR22Fdqf5bCIptOC+ZxruYrIa1zj
i2C6MQmt3C733YQAzzi17xYZbrrIa5ebi9x2keUud8UMWMGAMFf2fdyEbE7nm5y7EH7oFIZtv0+G
fLoRUAPCwBRPSuavrJ+7A1cRJpWD7l/9rrxOZmo+m763jqRzr6U5H+5caHds/H+2gYz3s4WMLWQL
tbZAteY10XBz5oMXNL+mxEp2ibJH0gWBjoiK/gg5lIsYoiORN/D072FG+SSsH6E/Fltz7Io16ngF
fYqPSBDmJaPa1LoT3XjwyJEkLNT6aMGZX8oOwUwQ+pA1C1rTFEFaTE4ZdRs7wboyPgZaLruv80eW
mWnxpAH8TbXqTTSRDzJMI/a7IMSLblxbmUR1v3Rosk8W+wd8Kl8jboZrIwC+k5/ib+O5X9SJAdqa
Co8TcYjVXTDHlfaWov7Uc1QCkTrzyWONGXDKtEKR8a3MwYyFlvI3phYMV8MdH4akvkIDuPFGsKRL
5lAx8YtRWnwzy2OUTYSvB4W1keDPGU0niCkmhOhpbee72h1BaRbheBdB8d8JCwplTHZ8nQ8DYb4S
qfFQXiFY0f/zgWEAyyqmKI1y3dowjPQJw5KfVsehcjZeZlY3WPIEhedE7II65XpONtO1trA36H31
S40MDVzf29vrppwaTFfIQofRvK9DJz9LuMUrqEnoIWoeupKkyLmcglmSnSzqe4Bo+nTmrHCsO0d/
Hm0MDSoxDPzB9c8S+O0uMvAUEc+y07rA3BILGBJtBP3UFeN979rfbMe8D1icH0ekIVqv1EM0BMHO
iYePyvW/a9ko75ux7G4ZcJfMzrSr0qW3d1u231jV9rmJg2Gkx3qQOpudUQFopmohrIzVh8iSc6Y6
6jmHAPYmR88JG7CXvWQmzpkqQuO+bqUo71J0jXZ4hxT/gkXMvEWGdtaRUR7MIf3RAPDfjm6CWcOJ
ohtYQ3+dtcnwEJd+dgAvyzQFVxOahYsNHEmnoth2WYMksBLiWCXfoCrSnuS8rwlmrk3QmhCKe8/Y
BDUYvoZntCI5jxBK4Aj7IHBcaFM8GrD/DJWnel9Po1yzGuSZYjljDZKfDIYOh7aM3nKLRnaKmwsJ
ulrsPaCeeCyZ0hz4s9mWIK+Sqzx6PK2y2V5CaeV924p4iO+MsN4G5OVcHG+Q2zE1T8yTH5gz95cK
5s5luUWLAkdOi4jgsKpsn9BRrzLKVPoe8pJ7VtB0fVct8BO2lY9dNKtKPD06E1ijb7Sc5CYuRiRI
IDQz87C9otJB3GLZ/S4aieHsO7Le2YAblnuCrWs9xXEbPCKbWL2Vsdoj5ZmdaPo+nnsczYeK7N4N
uDEYwHcvweDpj3r23jZ8v8hM35Vdqt86C1wDZ9d4nVWfAt3pGptFg/ZNx1tqpBN2ctDNRgegf+hF
AjLXT++cAsdfUn/2YMpRC8vqGDS2/wyw7YTs1zmWFX8iifKfvbgknWOt0e+yfKoa9HN+ld90U+0j
BG4glMvmnDfNh50IeQEMjnmqxZoXCcW7SpzBlllHe1C59rMtbEKaTaRrema9xlXeIeSPntrGrW4i
UHN4GPqH+RxbT/WjjzThqPmqv4kopb0fsYDY5K80WUXcZjqeTD3hg9AGyLcdcW+GvX9tlbGTeZ3e
B1K/cTV6rz2B7c0ZHqDgi2uY8wlsSORuC4XDviGrAXbNnGsTayuAaMXOtt0XTjTJUYzGkRb4R6Gq
5Dr66B4byx52HqTm/XHCMLdFdeBs8t44GYT67hKnhs2pOzbvbAgkPf8W49ilxGwQjhqCKB9X4Ojr
5IapsYXiEueTZsWolgJchoVR3Q1T3z7O09ThMGec/oCvuYcsuOU7hTPBgt+BvG3+DOcQVD/Nnria
tuwOiP7FaRCflBj9Ic5GDI1QC9MoyI6T5YSbrK3LXRazpdfCYY/R7+Am9q+Isv3FpLpvS7pI9okW
FtRTUKQlFKrxI7ITtfYsvkpWN7JOZbHHZcXwXuJr6qpjBEn31sW5eqC87nB7xxEpNOT9avrACslw
v+qJdInMahpKXRTnJA3aa1/zQAnmFNityJ5LsFXjNGprJ4CWrQbDYQuFVHIIw3pdGxSwk0U1v1hs
yr6Su74ybkspxhYUoLaCPYgv6LVhv7sJqlycXCVfiGI5mU07yw1bwMKF369K2MsoI8ka8UP/ovqB
MN+RYQzFetMwt1aek6NHQEdoKMHQR0MZQrKL3yY/hmp0IV93jzbSm8QymrPUzLMbtUAlEoMQ9qla
2XZSHB0Vec8Epc4aRHC6gHf7BAFIMQpoFDH+3W4qNgLt4dVNR4p6w6HmDPAFi3hivXbO9Ly6suwu
OiJde8vrdsrpxidS0fZxHfUHRlHmykDIuc1rIr0Itw9uiaL2JmQPri/taxnqK4ge0NGL9KvScZEh
be0/VFU8ws1It6qMO9w8HkpPGJDTGEvGmqA1YlBPV5dl9VaRSIcIxtvqNhmtE+UPugGXrtV4opP6
6iZ9uNg1gmQ6xpp4NOPLbQzGJoY89lO21Uct3PhxCgPRyXFJNQw6Wojd24Lco3OLZMutkGzBK8he
0IvB55HenWV+NFHUvpltxJVtSggEdODox0kggN01N41U14ObKXXO6hF+vtk9lBU6ZA09EmcY09ur
uNI2ZlEx/qzFY8aFzi9T9+J3wdtIrNupL2cnOoGtmGXz8pzqKIM7E0Ap15l5cxpzPRySfBugi2HR
l2gXX+kdFOK6OqSiPxQCcX42f2BlZWxIvdtmVjFcTbfW9nFWfNNLp7rkPbwsm0c/aHa+Rvll4E4q
xIGAgA9yYosXYIObsGM/uCS3aGW/nwrNf4q87NDXis9Yxv5DRAiSptrJ9wrCNQYRYm3S3twktLbb
VPcVWWR6tA0QnLOyMGdiaYfm3826c1Dhk+Ayr228RhrXcM6HYY2JOV5MXEgRZ2wc1uxxGmFVbpR4
lqyzN9ZQ92uHZQ3tQ4m8KnrMrczdEhtjkoZeG8hSqFDjMr85/m1IKnWu4oq0uXJJBUwehIbv1+15
A2y3UajWEG6xi+YCQIu9dsDZHEOS2YmvTa4MJva9CaqBZXx9xk3X7MwadksXDBGrIFscQcz8wJI8
MGtwmj1MXO9mAWZdJ6XwD1RFO8z4vCITeuBwchgdGx1JtLlDv5ZX1YYZZLexe2K4g0zL9ssLTbrC
WgoxQldH0iQ9/WwX1MG0Z0hxdlMW7syodA4NxAIvtKsHoc9MPuI8w14x6vqumW65zpz8WU+i6aB8
OUffIJMdjeaap4Q9J5PgLIvm2RtMJoppOxk7amUGpHX8zSwHLBHpJC9emrr7ckw/mzSukJK49sHt
9IR5ZMbmRGYX8Lc+4e7Azs2his6zOvV3cM/AxvIYI6I7sig8u3l0xzXZPzuNl1wBraFRivNbozc7
yTPbF0NIY6j8R4/Z5jVDuhH238Is7C9ODAja8mS5NZ3GAsPp0qTl2qOKIvu8HJyqi/hzVQRR3Uzv
FKnsO7OHNeX4lJBl6lT7sLftKxrH7MrTdtpQuzMj610p7I3efK+xo3ci1KszTX3HAJ9zQU8SVGpr
2Q07RY7Y0XjEUVedoxB66kjPurXjYVsYY/+YzYfBrbdJ1j66HZ1qNkTVXWm+Frbbnk2FKozmwSC6
GdXCVCK5jpOoPE+hiI65G/ebLBH3BgK2J0RZfNZHNH7hMCH7MgVuEN64dVAX9lFrIwf8trkjES1H
flKF+9ChdnU5d63L1osAh0x3WFTEIc+HT7Mrw4PBm3rL/HKtpSOUfb911uixBX+1/dEPynwAjLFx
uSQ/dR5pn4l+09C93eh5j5Nu09ShVsfNQ3GeHM1c1WCRnWRXFSgFs7q9Y0BYnnvEI8y3zZiAJspG
xeA2GRHWO9UG4QEXA1pTQh/iTRar6liknIRTVHpXFwx9xMSJ7GA+RBI9LmXmBZBrebUZHYYKo1tS
yOdeGWfosc5ei/zw6DsI9oyyYXlSuvFdPHZ3k+13WM6jfR0TZ2CSjnjEZ8ScBot0b6JdjTAj1AKf
MAtMdzVy8kRdyooHsHe4FQRWw6BFq5OlLt/rDiN7VP3SI6vcu5nzGYz2qa+79JY32Mr6qG4R3Jbt
VlXTrZJ5QMIU+uSA4fSqYD+8H4eh2ZsJl/qItmlH4to8cCuLHfzVvVMiGQ0Mv31NVXVpNUsepc2+
eRrtYj+myDL1pA/OKmkedactCF1oeKwDZXrhtM+F5zoXBrjE63ItQdzDrjdEz2y19hGwdw4k+GjN
umV6bj4cLd3biBQyVcx2xVSSOGNgL2tKh3AOxlO9wsegaZqJvxYWdtYyUSpF/Uv6Q37OSnvrQ8Q/
hATCyJkaUrf1W2bl72jkCHAe+4+WKL3BGaLt8jxah2xFOdnERmd8gEM/OfSifQmcjrSGfA1Yobmb
vFdrMAG+a+XEKdBiQOyyuUVMi4a+MZ+L+Eyq6/ANiXm46Ssz3Wmq/b3jW7Z9/9j7/fUz32ufgzLL
dkxzGfam8yypmLexbZ1vWw9vdB6Y68nBS8vyCcS62yacCTDLLKAIkenpOrFnDcJyP6rrNUsr/8jw
UMesj+xREt+6EX1A+W6awwnBerINTfKKHN1/8FGZQQeOws2yPF44Y9RQ/QHBLRrwEGmCnn6kEsrk
oGsHt7qLKqQK/uwBXiBgeuICofYBkdeW6E++kaWbUs4qowjX3HIIkujmNeR9aoxqTvUIvMMc+HCn
bLHOXlzRKSvjgS8L0YdW+aqm3qBnCdGL0cvk5ygR/pqlf7rRCdvgnCqK4jzyDbGJMT8msh0YQk/5
b4CZvVDhFoHbhM2KOeiLiMAHE58GBAdszsqbmSBhgEeVFgTcxfxMloM7/2oyD/n++pkmjWgXj/nL
P/bQnqRKiulG1EwMWJ75cisvsKH/dXe5ZRdjtKkkmyTaQ6rgmWSx3HL+vLXcDeYXLDeM56kpb0GZ
ynVaDPAT/C7ZjirAdTgf3CyjxZcawCGzak/LQXH1Ok44M5zZXT0Bw8IoP98ssAn9Pix3oZSy8opy
d0VozaVz4vFMFpZOHcCLMT823LV8+jaLDCNeRAoxZ2em6iyN2VZQ8Eayou9zgn1d6N/EKAk1mbEZ
ms4hXual1CD1ybXVKzSJYLdw9NIZ5rLciudbMDEVDIrobvkRi8ThGNivzfx0AMj/69AsPJcOu9+C
F/yNjrScU5qPGdO3wl1NVvnZOQzNCI3EUYKHBdvb/xw6mV9aQ1Rz1j2qEdWF9FXzRJjloNi6MooP
WmcxRmSSGQ7mvenEYvd/ArH/lUBMWcZ/JL7dE8LBWrr7yMJ/p779/sV/ycRs8w/LNbDaoFnGyPZ3
6puj/6EEzgz+maGNkoIYu39R30wDmZhr4R79H1jcnzIx6f5hcyKxbAFdDdGXY/5/ycQM/d/D9AAe
2CYrW5sS1bQRtfH3/i1ML0klmvhCHw9DUrAdRZbhpdGTyeJ47QEIqOEw+pq4Q7NJLLtOdodjmPUu
dfR1zTfg4MJ5fyxYJNSzFr/pzb07NdXWCqFxpBbRFfaARNRKuuGS2/VD7xr1NtUawFrBMK/FKfMv
KWkuK7hqKYUw/5MgYH05PA49axtXvGUeoDQvnLjCop3kb8WMPaVGIGfQnMxbmSjvPv+MKsJfqhhL
JoDX1dS7wYHzo7XFzQ3PODOjTU00wMaMW2c/klC6rmP/zZUJxdh8kWtdfFMVqQZnfIYvUfBIEUJJ
QO4FklCmJYb9HmCy2wsqvrH2v/oar6ZEe4BunXqrcC9mThAJpwZtpSXJiX08rt+5DkgJekKjJpnC
g6wi4MIjPy5kW5VEpr7yWkGiNAaStc7e7Ggb1Sdruq+A/d4ml9qLZWMpnCJay3YMaSES55gyIGaK
blxtD3i7SyDnMTTrayyv/YAfP8ZkngWw3WTm9gxjpmHD7Mwhcon4Hkri8jgZOms08gJvY0CgWuS6
p9zqrhAPmrOwPuugji+yM69kK9mIWJJ0PVB2bStK+30FIH+tWyWd6mATB1bPEdmkNtgj8oGxSHQA
W3h5O910VuZsjpVR+GYazPSCYWzWSA1oUYug3uQTKaOTXT+z+jt3VU9mKCvcoFvFDpNTXWt+eIIw
Vmg94L8sxpk2zYWJH8S2ENKTMUTuVt1cpyTRjknu36kcubwdBsbNNZBZ5Oa7LdLmjov6BRJScdYI
LMaYKg6c5RPaQWcvc2189lqu0DUBZxE5HudxUvaqRytIdjRMi9Z7oS9J11Zu29saDMl25FS+y8io
ZU/JDtWwwMc5fomKxjJZiDnGcGiTnObH7knQCH5WSb5hYcmIL607NELpTmXaLyT49ToeiGnh4kEF
4ctHlNlBr9nEF5EubET46GsfXlPPbFG3EnHhV/D6NnxOsAT0a1ujy7dM/77t/GnbD0Z7nIoOP3tn
f2+wCh50MnSp+i1/W5cNaMFG/zYgQCOOy6AHYS+CnfpnD3l6Ew31k2vl5HvX3nf4Wkizs6cpIJSg
zcKr6eD9nCM6MtKKtqhM9Y3o5DcEPU/1hHoIKBsanhoJtkfifJUU9T4frWv+EU7WuOqGIVuNxtMY
Eo7pZ/2Dq7FNEeUBOaCxqcfU3yeh94y4/ZdD9MwqHnqMgmo8isjY22X8NFrgMtJGrzEnZF9phTlx
TscJJk/yeUHrr9s7R/jVRcGPWDkV6omMeJw1SLUzD1Y+8Cp/hhElSRaKNdfYdpsY9mdp53sMd+Wd
dN3nSlSXGl3LBjVtRKpu2pyb+MWNqwuRLXuzQBvUWFP6EH8XQ/czhpWxmgaIDKOFIiTUidsrGjAh
7HdnD9mEfXKKvnmlIAhEOWvIB9lU7FqGyQg8PIgP5v9j77yaG7nWLPtXJvo91elNxPQ8wBsCBYIo
kKqXDBarmN7bk79+1smSRKmuWrfnfRQSBIAkbOYx37f32kffJc0NC7FG3hEbUFGZXw2EuQcNYlk+
9tV2oNCw9P2WUADdu+XwFVHSRTBFErrzKiVrlDXAK8iQjioNWojUOhBEsaFi81gb8O7KMcx2usVg
pJnOdpiiXUM7IRBbzLhe/jnVG29fZBUW32PSESuCSVdRGR8sb2u6ur6r9WkVsWhaZy7pXO6AvDM1
ZJAX0AbVeC5SZO4t3G4cwyLcDQbpTpZm0WgZk3sf9f6KZjalE1z4677Ziyp3aBZYzX0iyU4d2ltr
2WIZD26ww7UcY1ENj8S6+UvbkMxC89Hp9c1QDGJZBpjPi1h8LlMUwjI54PoypQaJbjAv15O7Fz2Z
fxkd0lEltWfExyAMNcFVezAkSCn3oGMZh2FIMPaKFtMYks5TYkc27aQ34NRYpjpj5YmMzL/MeVM8
CyBV5m8VIOc46FR93bSmv6hIX12i61VsegeO9c3MtKsKUGHB0lJZ12wrbXsi5K2Ivk4teRZdlD+3
qAhJYoqdfIUiJV7B+lu1PgxHf+dgvFH7qFq3RrgFtgZeiLpBUBAR6vndXqFYt7DiiRGmXRmB8V7Z
+T2xGDDoa+HsqDFP0rjdaC57lM5ScW976cmfiJspBIdCq3tLvzaeDD2i98mOXVQVSQA55zELkW2v
2iCa8mBVNkYspcMbi2QCYUg3KPWeEpBqUQgDYOa57X1KpzTOEbgsDY+DCPJG4Wm/VuAc1mMjwg0C
qHih6P2+hZJzCHXADxa1QWJhntRCa/F56/gAW2lnU/v9hCZgY5QOU3FqYnFBW4pfNUKbsAjsYlux
T1nafvBYa9M+18O1GZY0iac9rTRtQZ5Vugz96EtPs+JE3RC0QMJbsbocgooE2FHUINX6nBFBojRE
uVDGMxaTx/acQKJh4RG56vYVsAl3ixLtNRDOZ094AP8qDMRWNh5UrDRJJd6ITQpWrRGw4ZuGreaZ
qzZI3igp7KnT2svKeo6E+2aFmbbq6nvjkk6atBfNHJ4DaFSruGqQ7z0wKPhSK3NsbWyavMA2jyG0
dCfFlEJs2zhVQWLvo5RJ1unbdc5YsOx8UBJNK9atX5UQABkkS38f9XurrjwQpCjXXdF8xWeURVQQ
SJE74NR+0MqK5Qjb+06Pg4esNT4VfX9PREYBf3SBqXJw0aE9FX4YbGNoRksUQPugKJ7rjgpNzei2
dApnG2nNZ8+jYGuI5BstdJcQWuNTmfefJ7bNaJ7QpXpUhofR0Y9BK7Yc3Gs3DBSa8SXfO1FdMdl7
ZZpecwyEeVXBg7ERaRBf7PkQvenzLVL3ZnoWSI7M2foEs9ohCmOSFcuFmRAiNi5K1lalgfA0s2AF
dTZaf2z2B5U2QOCqg7FjZsewKdXu88XQWtmiSzO6vrBiS2r3GGlx+e79YBgPtdzSflzM982IvPk+
DgCWnHZPqqbkuKV/XMzSkVrllFWCjfhD1BPNHof5NidnusfgTSOaPbcvd99Tb0MhLAHc+lEh9nH5
lCWduewj3HIza3Ombs4XSQOX7wPCaZWDvZrfiDJrkf3ZeiE1xTOUVLQg+E0N5om8f04Kma/NF/Nv
NF31BjG4+RFbNN/18Rg/HtP74+G00meWLEVS7uPq6wxmLPqnIFK9vQ0GYEuX/BzCg2ELjyDmMP+C
MwmVsqe/dz5SlNxZhD4/7ixa8rsY9x1z1jKR6Q21pCTWmQN6b7463/lx8dN98yP8dJ8PfS1rjHr3
0/0fN10/ypdxTAu7KBjIw1CZFqWUMM2CpVngVdqDgwlC3mmyrycF11vPMq2Pr3WG26VzMMDcMExH
yb+df26Pwz1Dw7jO5/tUJyh2DQlMH388X/vpAWspibelJH5G0H1czKoy/Q88aoSUF3N6KhYffL1k
PsbmB/xxNfDtZzQi9noGEnYynGe+lsyq/bTN5GTSfftBTaQRhvZ64Gy1c9zDQorBZfRPoDWxtXBi
VJM/vrYfkU0/rs+ffWwzmtP4AQWQjzh5ZsjlrMSar32os4b2RINQ3euTiSv1BzJyvjrrslISTSzY
zryt9nk+jeYLx4n5Fkp5RtGJFSuXViEID48AI49Tx8g5iQR5GTiSuDlfo+1RQwyNK3U53/b6OGEn
2q5JBbR3APV/Jf4NYW7UB4uRe+Ae1RfuRvxZ1jdaszkp0Gu9FV+aykcfMY1XrXkwRZ1c3cjaWrX/
Uvvo0x1liNYVS+lN0lb1pnR8mtMtXA6zvOWFYW1wFT3mBqQTC6baNiwE02WH4ovxks2cHWH/meTK
Q8fRapKNvQgxIy0qN413zWS/6ZoW7/oOLRNMLOrBDrSRGLVBl2orLzLcZUPW5F4bWUUEibJ3my6i
Gtkkx0Faf7Xez8464UzbykZEheaiW5DOnmA6xvlqBeUnFUWPban6sRv7X3tdNqnKlApvUDfrONWN
VRUIBF1D/s4ZfkPtXe5rj32ZokQEcKpquskgGqzSQaZkNJe2oeXp23awF4qg/+z6ZPpJvnXQR2fd
YEWIeo0W6UwYTPS2WkwYB1hR4EKYw2SQKEEdnHmC89WPO3/6nfmnnrQwfPxe0UBUqBEdUXI8zT+j
L/577M/UU8gtcNn4BYrAycVXo8mL+eaPC7YlENkT5vmORA70YYR7pxMQ4lDd0ofFwup13qqyEXcq
vXcZ1anfzA/UDFh15mt1Aq8zqadxb4/oVXn8+Wc+pctVryQD1FPuq+QWXxXQuuQfdvLi4yE+buYN
AjRdRNkK1SVTWQKUayeJkSCFcoqbZLLTluLqx0WK0mk72MM+TpHZIskD6StPBQ52zpGUAipbUO3H
fR8/mK/NF3btDTJKJii3Xe4wVvC380WQiFe9icFN/nFX2ZTmUmOdB0qdz2v+XOLSibZwTzHOy4Q1
0zYfUkVzN3MS0vyVIBORmCk5BQdZ4YnlfHVOF1IN61kzQAiA1dcP84XAPnDQwzCAKkhoR+85/qrL
eGu1FeiHIS51ZLdiNXud5tCY+docFfTTfaaOTE0fdC9dFUha50J3Lqdfb5jfMpigyrEj4jynxyKL
or0yoalAW74fxEmX4RuzQ2m+1meZ2KbKsAukqwsehthavb5j4xqsa06NxY9woh8OrHlAnF1a8wus
B1OXZOCQmB6efaT3sylK4zz7xehFNXu3/yKkLWToBNZgVd/OBi2UPvXGdN3HD6dfHYO9O863RylD
XRJ6Hq/jMYjSZgnmBes/6loTavTeTb7PDY75gj6Ime3m/BQVNWdzJES22HpqepjNW/MFeWh4Uhw+
7tnVNf/d/IPOiiVgYZ4/4vkSmyQhORnH1p9+S/rDPp7xR1bLP97nzszej0eYr81/93Hfx82Ph/54
eR/3xRUnqx9QM2uc+O5/PPL8y84M8f7x2j/+JkzdcDdpqNvlJDlf/PgVRXeomswKoNKgUSAJruif
7A2hRJ/mLKNCONG6Y+pli8+pjJ8PBaHlhcSE/WHkK6bx89C2ISIAgrunAY++1IcXQRGtTIDui78N
uZqPmNFxz7Uf6Zt6ionBHB5jA6z73PCIiGBfDBPI2SnPEKnnBSqbVs7DJaoq9v9/eAjVun8adOCW
Lo7TIIKjbisOom6sImQrgAZwaWQSerko6rY9GFkV7UOzjp0l6tJ4P7cxIqFdsDp40ZLZe9FqZHXM
j8EsjllumKx2W2sp41LYbyPIpTV6msX/byz8jxoLZLhQY//P383dq9f29TeX+fk1+/5f/3ENi2/f
/9e+SV/zb3/xn//4w98bC9ovmgyLsQ0aBbpLrsofcTKO9ovrmabqsa+0Xcf6c1uBv9BM13Y121TJ
Zv6jrYD7XDMtVZv7ENb/S0sBE+NfjecMXNihVNPgNfC6DIe+Rvkn43lVB12deR5qZodcA5CBX6gK
2Iie3Vbfqn5xgcjQroVR97ikSIgZvBH8VR6zHNE0fAzOOV52QXZxq/7mFljxdOsFMQl5IdGD20hG
pLZokuQ185OTU5DXrpiogk9hhri6OBtW9Ei56YytsCTeftz22EE8D5V6VbjuFiXolfgP96CVj3Qr
Nuj/EzRAQwLbJNgFWXrGMNKuWrdAa2uwKyeFfFiknXrvppNTu1TeRwiflWIeEoM8RyUGV68a2HA0
672t1GOugLwMQTaEKrlN9tnL2wnROmEQUtkWg5wpeopUuR6/x2KkndIQd5yy9dRH7ZKk6a41nW89
Je7akxv3BveZ3Zg7z8hOUtyY6OYKE8q2qrtbi75ygS6a0vj3QYirQg1jCoPvwlo56OjwRVULqxvg
3ytPDv1z6NX9KfGLY4CqncaMssrz/hHn1ilq01ORm7suL/gTSjMVElrc9FHtnJVIPZJNJ51vF89X
76Fi7YxcXBBhEB24qTPtXit46pIaw7EABotoq43eNehnnhI9+424Rogn9NB66RKaQofGb9ZO4Z4d
Y9xmY3Kyk/hVs6ajGHibSX4atP4aqv5eD/Zegtwr6jbgy07MGBczFscYfatXJ4fBiw51TJrDFJ8i
2lGk1J1KDXovcFBYPa2JhoWWgJ4OW6tNcHp45wEEWeHYL5VoNo4iLupkn1rxrKaULz0zfMe3wsrQ
Lo6jFe59WyO53NwNebAWiBEIaldbgiG0HVCFA3pKGvOjtgLbAmDGeEl6LMxW+hAMaw9ZcRlau7IN
DzEVU7CZB7VOTvIb1vzh3jV4M6bkK/umdysI36t2vMqPsVSme+VyUJvTTau2LEDfhNqx9idiSB23
QubnuIAX8mRfJd0yMIarl9c4hwrcp3ZJAU1HpWh4yHqHC00T1gXRITPwj1nnYrLOesgnWI5HLTR3
QSCOUZi+uwF6WBXUSzTi1DSTk2FBZ+OYnCprpxINbhKX4Fvjm1vqJ9ddj8l4s0NxHUrzBbvLYRo0
Qs2SU13Fr/NziC7BeG1cGjxM1PXTZVcF737j2os0H7fBmL466ni0zWZt8q2E1EaTfolo5FS04tLL
Gq8avVhd/F4nDYNEu8nAlar4g+Ee4wePTyipdn4BsLzGYAvFJSMBfYynSzQlp2QA+xZzrCr1U4JI
Kx63ddVfzbS71UqGF4ThwP06htPdm7oros8iGK86X0ltp69N/6snoJcN092pprv8BjtVHJU0AaKZ
vcoPRh6PWjBcnWhAsz/dG9GtetBD/YB/kbfkGx3G63phOOYOJUi+QGhzwep4afVhizVZHzNClGse
r8YhlxwSTHL07xbDYL00JDDDDd+BXv5KovwUMiYgNn7qlHAlj+0kGY/ytaUBY9mAazDSRkKf9G0c
56c4YihA0n60rW41+bLOnXXYZNL30TTXUfQyQOrVovFGdXYjDyZCZTaE4Nz9FoRqdkc8vzV652Us
4TdBhrur5r5RvKegbDa1FRM5JxM12XXl08Wpx0tojbdMtVZtvi6z8aJ04u7Ew9bN4Wv5RfTqBsoz
zobHh2a0zmatvoVQeiM/WPV6QGdStc+GM755lv85h7BLIfC9zcURatGy4mBWgmjdClZUAFjXOP0v
/lA8GEW/sgdtg4hyV02J5HNhtAF7XqkXcJDVKK9ahJpMR+MrKOFHtYgPbW3siLI9EdQud4wYI0MO
CT5pm6Zs/YWi0qeum45e2d5wYcNdJIjEH4/UMTB6JSclijYFgWgGh9cIKN0KtGNldW+NP15GmZ5i
drcKJeYiNsutH8IxcGCXMlhFDafVROIMyrxUpn3e5ICNSHMVoMX0mNnaeLpjUHhtq+qz7t9B7N0Q
HAG2Ncc3PfzeRB5mQRu/RHKSY4LqOWe0NRt5EjU655imwTztA/el68oKSBIzjWe+VJ21Y04MF73a
Xm2Tc56BapH0F7rYry3PkeaMbqgDQ0olUmXJqZa9xt7A+RE+1OFZPlemO+f5jNNGkL+4qX3F/NIq
CjRcX2I4w0/UMsHAxewvQyFpUzRpA+JcDqMCqowUHjCROOTwAj67cfUKuRHHRqy9xQHlhAorn0OF
9gET+cg2zj7EDLEPIAVRdAl8fTDejMSxcQS2n9NoEru4p/4XVg0MyeQF9//Fw+d6FHD7W635gorI
XBi+21L4xY3r463OmWdbZZlbIyIhkAH7VL2NQ9gfNLkZmwMp5mvzfWKKxHbI2n3n2I9RGOubudL5
UfOcbypm/VsJFDUFL5s+vtxwyr34vI32nOC5B1W66o32AQ6mf1AJvUNbkPpLthORsfTqCa+BvBhk
ylYWm+3Gn9gmI9pmJ+IffBf9XJE+hxEF3KBFkuVCiaXdn0DW66uNUKO75mjhXuA/ccOJIaRTd1Vr
0wZS1lPer/opWeemsobtv2AOWBTKi9u82zXFd4JxZEx4LNoVKkNSnITDPS2yWHy7mNaosVedIsvB
RfvjokPldOTFTTu69GeHFuGGRRF7Esj8IWTXVAkveWEWa9Zfd3fhpdbrZHm7kFlgXYXua51rLhS5
3j1EefeFDsQyJ65yTWbJApsKgFZ7ZDZOzbs9OuDty0EqomwgtxYENzY+ZDhxYE+x/pYqyaHPrbNr
lqCzQVMntbsrSvHSldJ6zWke1wwenAK56K6ZN12DWtDkJlnLZ6GDmvHXVEULgAgegSpEe/yoDH+j
jrpbJFjrFPtsZcNNr8UtMYtzatPv893tZEWvkYkprz6aVNr+tKj/LYDxz4GL2r8ukz0diLpNP5XG
sqOxgP/zMjmKbdwLA6Y/mi/vVQIcNr3hJrv57niGEzop4lixjhqdav1vnhnI1J/JUCzQPR3WAjUY
PH9AXuUr+9MC3TOHLkdEkdNC0S7AgGnRp/Y+XdlAU6lELSIkwiPSEsWzz3Kp9G+e/icwlXx6AyKV
wytQ8Z6oPz09YvDRAAJR7PSWRTxjTR62G6UqKVtcE2242kb02hT7dnyMLFIQTUY1FrZhLH6wz/4S
gfmXb0AGWv5IxpQ8L+vHC3F1x2bR5sn///VzCBDIhG6Dl0J++dbYXy1WJqlydKGtiZKFATJgB4A7
ytplp9XrPO2uNOhIYWD2SVmweibRZea6dJ7/+SOSe7R/fWUe1VoHsZfmmD9FcZYJMYWxcPOd17GF
UvOjERqPSgPhDqIEi1ALXVPSfZ0Pb5ylxygVb6zEbkFzAb7/qnrjmxEyAMzLQ9eaLsFWt5VnAuvu
LVMXaQZLW7AMYW1nU/9yqnErlyC2N2wTso1CTgC5SldBqbrpeM3C+OBm6mUyrF3NdzEELinzFQjS
/hp39VozXzAvbComP98F10G1q3abayWGXdpakKEhRyKvCnvI+na9Ual7Vgbd4yy4KwGt1kl9tkcT
/62xdJBmulp39bEjVV7Hw8evNYxi5rAlCjYYlxw1i1QlfSll/5cVlIe6ob/h5Mp/VCj+2+Pj7w4P
E12cpdmaauk/A9R0slayQjfzXag3eDLVCxqxQ5Z+nVfW411r6/0/f+2a8XffO0JBuWt3wbf9HMHq
DXCs+GG+C2xUrWn8FBO6FRv3uBiuDRPfxjWTVzEyqE0SpNz1N7a7h8rMDgbr+rS39tr0FDb5Pi/A
2/dXz6MTp+ef0P9xMKgsSNNeXIzBZyOhf2r0Y9RiNrRzJC0dU8eQP0yMh2AUjvJxB7fcAIG2entn
sgCVu4KUI8ELCRbSxyO+hSVG5nvPrgo5/Rql7FJkX2w4OQpuevb3W7KsTjku5qj5il2PZUrSrTyb
3v+oJSvdKXeR0GloDYC18X1KQxYRmwiidEhEdYqJ3PVPvovxkr3+m9Z2yH36m07SSNYFn/JkvA+O
f4uibtmzBWMFbrzohGyzIVqnlvFrzXa0SKNXuWhty2EbW+k5Ew3tbvHW6yzH8ogte3it6n0EuqoL
9pR94e3Hp0TNTqFrvugFQV/9ITPFw6jE7woJ1Xpgrdyg26B1e9VS/+CAsjMu4N53obAIvxTHvnVf
7B5PCds9VixHsVY4XTEyzvukwt7p3cSwGx6q/HHUmbR4H/T0z54tGS4FcoFu5Wj9cXDVN981z45G
meCfj7Sfon7nkQ/NH3I3nKU6dMC/jnyToxQVZP+c6qUGm2SELee8aHfHL5/lW8aqtsv/zWj7d6O+
pbLkdF3MsJYuf/6nSaem+eGkcDl3VsKGrGFjWvz7KfVvTlnHBiOMFVbTgXz99CRRKAMzVaD/ptvj
X7caijjpdKtHuAz4eMAULPBtV9dpYm1AtvyogQEOk3e5yq696RgT1BAZ3tqzNFlp2XmKfk7Y9vS6
+eIwEDp5eoCVR5ZtvWzi+Ktr8zRVn5ygsVCdJ2ucgTjJxnsXkBUSM1TXdULg67QuRQZLwKND2V0N
vv/OT17hHxzbFhd0zstkX+YY0z30zHNSmmSisSQHrG0512kYdxYbHfkiLdYhNMLOwrBvoAY5ZNa9
W34uqTBghp8iwkyN+OQN3U1zrJcgG4+uHZ/y2jjhelkrjTjKbVMbRid1csgxrh84PI5T8Mn1KX00
1Av0ml0S1b3F2BfPWofCyQ9JIwO/tFD16N1iulAEe5IoOfUjnC1YOSnfpJsaYKchp/B0as1A00Oh
y+3uljX1OqmcF0I/UYW2V2+EBMNr8X1gUYzgJvu1fz64NfVvFjgcYp7psitSTdP6qQKZ67CiaM8C
wk6ZPvOsXxYV/IioZd8ENM2mc6YeC0xQSy3kO1LGaDs0ZDqOyhPCqXQFBfdcs83D+n7sTPvcmS5B
QneLvkzFDl1u3fr+0mTjNVSCh8bVHyo3/tWT0qmcRihdXRrsz8JNXmOdx3d0PtIh7/YmcT0Fhb/c
wkquM+ZVlAB6znxWo3JRAYbp2vnWWY6q1dS/kS2HLK85Rv7w5jDyQw5/dYziZJY8k3APimmx+Bi3
GsUFqne+Ml49t79qXbfqrHGTFV/kJtUB8lcr49aa2k1JcaQxpCeJ1Q71F3qh9ypUL2zwRtybYCy2
cjXmJ/0qYDMHhOiM4zLQuoNZN9cMmpPocIOzCLIaWbJACUrYh23wn+9su2K4kxWNwTrglDD8x5IS
Xet+TSzCQsq2Xf3zF/03oxgLN/kPUngq2z99zUOA9rwd4J0PuOgar1+YpUNdc4DkwkFutOPFtA9+
Gfyb4wuz8b8uz1yWz8zQmqajW/hp+KxMg+wgs8t3bWjdszo9yXkOa2mfdutB5ctIs5M/tPDB2KvE
/Qp26a5mwVMKCi9UOHVOFKOxANjr+OwpWbHITihr1nC75FoMEbZNIcUs6oVcL7kUSh160FQ34L29
9F6zGar4IIeMITp1irJtenuLBskBAUYqCauwTLyhFzmHtP1NinuxqBFnpScrU+9y3I056OKcEmI+
ALmycPOvmzg7YRtcYee5Bix6WE8U1UQ0LZNRzrcZmw825gDUlqec/AhiT69jKo6Zw7ghz+HASF7l
ezYm9T5p6j3GJl1hqG+Sr4qTnoTJto+/TSIijJx6rduMvqgu5EIHi8Cx5bBv2LlO5EJW6bnFG2D5
L9QDpWrIfZEViqBXMXmFTLfmGXjfuyyHuD3ZRqzMvxWVt+2z8QRtFJvYO5B0Uu2yk22y6hDT9AZt
x/AZiRJlaedLkAZAzDgr5bJusvLXCcQPVNxPQejbjH4YzsJKW0wAvhu2uyQqHwT4lNBVT2VKJTZ2
zihdXzvhnGXVGpsHZun4IKAzIpZYyyIce683+aaxa930RLtUSnRQHappcXeVM3zEuTH01jnwxUXe
xswKSAXIZnqou+iUU07uQdejxUdjgbs5ShA3+ZgK2tTcydFXVtZIb7qZbf8JLNa8iRXdzRXDm1bE
TxPFGQCJT8pBjrodRXLVj086rQPivV9N0DZa3rHZDF9N/By1YjFCU33NetRCfozaJThalvUiK20Z
BLCaszdXrRemcLxsTB+sLsvwKa5sjO88Viru6Dlf4iBcF8R6wCd460OmOlYTfZ4hsogPoUcd0SMc
HFxq4JCaHGxkra1tU8qLFSzaHavbQ1mK43zA0/SQy0ic4Ltx4PNk9DKpCph5juOADRj0ew99CzVE
YCXDXk4+udmyg7TOfdOv8uBNVajrywNOVl9jJtVyZO/QgMvD+0oLgvJC4/T3dKLDE5L+0FcM/lNP
sBxVZ4ZjWSecSv/7P49amvEvlhtX7jYtwAiWzSCi/rS7S4VB/JFpETfriLe84YOchr3hf6bORcGj
M0GMsBl1u4zEd2y7nKMJJ5KsPcsDq8GzucCMjUYUMhjYzvSaQoCRw/b8AI7+tYpZ4NbRO5qMt9hV
aOmMZybvJy/xVkivggUmjvqBetCwhmODdHehFuQFREg1zJ45J4f+uVZTwE5jJ3ZGVQKM7LpL5rBJ
D3RE91bJktmdTnkR4Z+jimRPnCajndUbTa9ey9oLVwEd7oVDUaMuqIW2BbVN1SiHxTlnj760oSaO
OpFHJCt5VLlJfb97kBz7/l2tjZKstOxdji/hRAxQHGOvV0lIsM+22R7XOoOTHHOeUACf1aqm0x2+
qlA/3X64gze6jrG5a0vIuNqhh4wi5/A0ahmHm410vVYDSz0573bpCU3TRp5/jeM9acZTT18jjdWL
fDS5TAp0uTWODsknuEDrgp6APCoSB98RD+JR768pL8vKgEI7AfvPQe40QBTctMSGXiPeRMYLoG6f
CVB7nrbZ1SWroKK7qg9RBSFWE8O2R6ls5wQoVs172nY3A8mRPKFb5/el/3/+ZVv7AxX+Rg2sBsjQ
/nTz/9yKjH//t/ybP35n7kd/3DpFb3XRFO/tP/7W9nshm9bNz7/0l0fm2X97dbLX/Zcb67lj/th9
r8X1ewO4+89d8f/pD3/rnt9ESff89VsGlJTyeh29tX9unxvY9Zmn//u++5PksP+vJdWENMr/Yun7
7U9/77y7v1g8FN14MJqY/djDD9+b9r/+Q3GNXwzLoaJnUNdzdVcuSH5z9BnWL7qKAwKwv2Fjd3I4
53GESPC7of+CGQqvAMR4DeoJJPnfP4Xfyoj/BH7XDf3nZRG2VNVSTapGqm3gOvxpddJFepLXMQZz
TryABNre4UBjIW7i/HHG55pW0JWRhnDOse9XoalZD7RVe+LwsBLY7hasgFdsTIz+Z6d69EliXHnY
kLeFoh0MGmYrM/T9tS/Ooi7rHWkYb3FM34TBFvcMtCAosjF9DNmRGuyxWAVnCNcxg4+6pgJhfBY+
VLhshBGrTZ2/Gm38AnBlti1pfSsrcN1lWjM3mKRdgg0g8FV1KEqiAo93esGMXI7ehqQVsBaW7LpV
nHWatiZpF2BnGxZrD033vvCjAzDhcVWrA8aFOvC2eRmtE6bkDT0veqXsuBsy/ZqmTJ8YphCaExe5
o92/i5S+WFWRVh7VkYC3asBzBzBtq4fjZyqGRCCSOfGgWNtudKNjyR5+iUe9+VUxxpF8HmMbxLFH
Wmhk4hjHeOxzvEjh5bc6oTWR0+hc9YWuwUvorIWiYeXRiBhYm1HzkhbRg+iVEDxRvotj5P1GVBl0
67y9zlFFormjHdLB+FoTXrN0myrfa8HeiTTrxiYCblxU4Zog2ijPwuwhICOsI9XyoJkkifhrqmXi
dSKbNTM+W2ygwBKB3In94WoQtQyelakH3bZLWsUi6J2IWk129VvAo4nSmJ8GYWb7xpNSxRD6uR84
6tHqlCNY1vQQAlU8x70HWc8rP/cEzW+MTlSrKQotYMuFIMGO5DfCRP2mRunkI30wwPbVkPcepwKb
ZzlVD2rt3McCh5dhUSoSvupcsVVAR1Swo1adgJdnE63WwRyBZR0ubSIMiQOx7n7HHEP0CZl1wRWb
qLGp0njpVmW4rrL8opKfdjTsillOjxIyzWzKt8lULnAlPdaOAYy1IWDJk3quZriVipcuGw+ZipIS
1JT2sb2aygHXUVIMSyUJDJKFv2m83QVlZediEhyzKIxfy0wrX8USon7q9/mj0ocy5qjpIcX3No0d
qkkxVaK8VPNV4aSfHLLyoJOWAce9DcugEqcsdEh66W8kSJXHcMyubq6vo659Mj19Oog6lFaLkDAB
+8FrfANe+GDtKsdwHn0ANKUONUHLgx3kvPohGpk+jNY09iHkFXSk3bp1kUoAbgBAZXXNsVWmx6ro
k93kJTBRvsV0tQ9OpLIfzbInEsxw2UbisQj8b1nnZtTsVJXvNXdl3nK+CSuP1XFmSzgOTVBAh2Tf
6ONKKfNhp7BxP+r+UVO+OMK7VVFdfUogkMaAKviiwMW6KxG7D4BMBxDejbKgm+YhuU0+qyBVFMvz
HtC5flKlYtM1uk+jPqaf8m1wBjt1LOwxPo6GqyyjgCAmM9YhirqUbhSMlmQbDRscoQd/BB+d9PSd
mhFW2kD4hddWG8/Iw1ut3wn/W2YuEaC5qkXnIHC0ZeyBEtcUR4qLbwxBzmUYuvewMdBg5j5cigKL
CUVz+0HGJ8N1NtZeh1Q7VE17G1dkObhJAZvcrs6oN52HoiXOOnWVYSkiwIhdC4/XdGlTldVwAIgW
rlwalksYRcaaZTBZZqUX8fnoX+gLmFCMEm+rht23htZYkAb6VgnSZBcbFDZas/7udLRNR/KDVy2N
2fUQu9llRRKxe4Sv9DmNfX0TGQkmrBJ1Ym5DOClEAdsyUC4TLZX1NIb9msCnd9Pz77URZtJoaSwi
xTa3xTMYBEzCLrzhuPJ9Xvf4iY8W16PIrlX+PWOt8rnuNJntRpQyG0/VjLu1BKpr4OFGd1i2Qdzv
a03P1opPctBAi2VFiC6IXyYBQr/TlSO++2VOvE9FoAUosmnTNtVzbGlksPe1vVL5HXgRLzCkIDRi
vFiSRvQ5d1QitUb8zo3lP4RSgk+e9dvkVocO09kKxPZbpgXZUk/o7NbwqxxBOGGRpmtDcxoIg9qW
2j95ZMSVLyOYw77WAhEJxIZKJScl8i226+y5DAlAm0C1SIXwhpe+G71wT5/ceTBNZaRbEWIBncCI
2pBtHZAg+cTAQXQwHY5gyBjmCViezEysG+XZjILPAiP42io9Yy88jK1i+GqN2Yj30aU8YDfZHqb5
r3owUTNP/ce6RoBu9le0JnQrrUcX/yfxmhqugbYHZ2XHFqkdvInGjB7rEFXAKDg1a3z0q276v+yd
R2/kQJhkfxEHZDLpruWtqqSSSuZCyDW9Tfpfv4+aAWZ3gcVi73tptNrIVJHJzPgiXmjrPCHJ7Q/w
z3PH2xhJMJvqkejNxDukRkPgECjZekph/uj62e2saQYyUUlS5vrOzeOvaQLY2iPPLyaqN1jptoXu
4ioD/BsoK3/IJNHkJssmJrZzYpRoL2ZUcL9WHltrIuaYS6dq7cM4x98FYX4y61eTA8xONCAPjTzK
13Gff9LGR0iUDMQ0JdYcubVWwhq4SrjA0gqdEYAAqdXyattx8DJk2i4byMaHwUS+Qv6MjhOepzg0
AYtYLD7NvzFzjedc7fQiezOcvkS/Cl5nUQPgcbCmnJYO2jEC+QdYqYKuT0t9TI+rr2kHo63fXTup
dlUa9CsPbunKB3e1dJRjbz1nym6GaPaJr9Gfzfo9d00SR+AHMHFoPXq2vY5zLXobkz3xan9HpDZZ
C9T4jcwH/2DZQfOadHRrRcOjyo3wrROkky0a8Mq4tZ5dX3thWULjC5tXx4CHLzu1tJOEOXzEvM1j
B0Nzb6HvEpjIq6Rp0xuh4IJmUgp+K501T6/MbBmHyn/Dlv4hxqZ5MJhVrrz4ZAdCfnY6M7ze6X2S
icaDCwbwGIa9viCQ5nxaofvml/5nCLJ+r8/AY+BEYO4CWqrDepLPnVPjdtC5X4ygw4dcBU8Ww8NF
HRI7nsbUIPlKgQTaJKKmNTzJrOvOIKbylZi0cmfjtJz88JfyL3rR7Dq+JT7Tns6FAuu3pnWJe14P
SxY28D8RcgIN92XSy3/gA1ga01Mvxl/EmJMTOuWeIl9OuNTQTVUZbPsQBjodnf62pkb7oFEV54wt
1Nf8KclqsI5hefAIPjx7cx6UpqbueyjsubgOm6LC2enrak+vzJoY/42XihmXimjJJFu1sf0pO5lp
DUgNu1sUOPYSDlzLm2JhRzOqlTVE4bMNY5V9VpcBzEjJOzohxgsvq1549m7sOoDyUEUotLr11Jbq
Kvq9X9Tuh+sjuiuq8m74LUyYTVN+jmYFKQyaObxCoX3k0/kZhEsJgm1VUn2w0uYLBztEvE4KApia
Myd8c/NfrHoLZKm0d1muX10AUJN6lb1V/5it9+6LMnrTYUwsO5oMr30saQGx+o2JvGQHxX0geoKA
UoqlDgFxrbK4wNY2he/+NTejs+/0w28A1CiU4fQ+KvOmOdaX8vLiKTc72qTbM+sRK4hr0vEtK4RD
N7oYXJaLoe2brd2/WUw6SXayKy2WXklwyqh//dlk7ijYgW4nj1OYaXiN/pkQGo4VxrJVrMczx4ra
3kGhHhpOQoOnJnHnIrJTkOlHV1uusiDS7m4rgYb14YoRpn4pfMCUlMb/lG6SrFRvjLvCH14rfCBV
qREUGifvPenqs1/x7ceOo+8sAvFDJO++C5TK0cU/DEIDQASXZtqWnhozSnJIzcWPSdNyYosW0GSH
KWgumRQiuv+l8Dh6wPsoAE9Y8//5+4+9BBAUSgDpJFPIKg/+rew1hQUZNBpnrBhfAcmrO2RPB/Tb
8OPS0rGORQFHCqvPondheOkawMQ5wdAGdKn+/cL6TLapfCTkqa+KdEJui/auwxUnMCEXRtdt2YCd
AUUweimhT1O7Q0vV/AtG2uEQdf27AXWaokBAVaZOMIwBi7Mc6zWc4P6QBDbiWCcyqqCRy/IxmFa6
A9KRe94Bnz9TvZKyNJGZ41djhC7aAoDSFBkiwxpy6ihgVUWiJF2g2mPgtMRaQqk4cVYk4miNOECL
Hg89e8s1Ntx522x/NdWgMeoluuClNMh2fvNcDXColBtxppuCDT1UgBRGp1s1Y/hYWY6NRa91cUg9
TZXzVMA+c8IvO+mSU/MTYkjk/BBfMquFiRn1ZOQNisSHNNiDjZSnoTug0cBQbmzMd6UMz4bmQ2RI
aK6w3PiCLwRnWRivgyx2QOo73hk2370IMU3PXTFPSZ9ujcpeArNkgxwm8ZNBvLm0ql+PBsmbFvsF
BDstgVWIfJf4MXUWU/eu9RqtglOuI7q6b7nAOVv8kXSYEEA8Y9KoZiMxgl9vNrcp9rwlxbLv8VDs
xroLd3qevmGbf4equG1K4+T04VdoefS/ZvJVq8+hxPLVUKUIlAIXRcxDq/OnS9uM7wD5NmA8Fnqf
Bhw/oGAGtg/Kn5Ut1Me5TXbPweSY5DHjTTQ0a+FTsl2lYkWaANscp+IazW6Xw0nZtZrYqtHFycYz
C8gt8e6WM+ACzC9e5KpcpqE9N3DrF4nnC1fxqQMZejDb6rOLp3bZRtaTpsiB07GiU2STJViU70nv
UqVsXrl3r3mbvPpmaR+8Bg/CoD9IG+mOjf3fJyKYY+yqMtlVPolRVfLgKE1j7euwFJzplYYBcfQL
7uOwdjkWdoCH+6IkTzBffm2S9ZyCkA9AKRx9zxN7n2qGYs6HjRmOxiq1D3XvpVtmCBecxMvGyuUe
cES1duYYG0qhc1Ad4EEjFd0q8uik1sf2xsLzGLUme5yMTWTmC1qQscoPa7OnUbXP6FcjsBbExWK8
lENs7IEy0MgyN7uRjPP3WvOj0bK9rD2nXRLR1DgE1g/uMLqbKKFCfMyGBiowLyRs6JZTj/vMyco6
SLOySD5OFoaN1txafL6ylMBfcKkvdYMm2HFe07y2v8kpe0/t5iLaqFm2fT+uCo19FHsZfOhFtss9
MOR6wAgYdMA3u6GafX1Ab3dobfHPvPSDD0Kj055yahEw78CuStZJw+ymczIgHemDPjXTOpjKeMnj
9a7bI9wCOzwHTvqTuTCYGNfLjaZvAUFLtuwp0QKsJguGnmQwmTjKDrKATmeo00fhCmbSb5+/K2gP
NyF+7cm7Z0OEvTpxFz0VWejlJuWgoyu2aXjJxp7sJSR1qmVghadq5YeDcYyd5suojB3COU0cwtk2
wr3GgfHRGiuVt9Zetvp7gwZ4KOhYssYJDEzbxruC5KevglUYI/6axqeHIrGwqgbo9mitaejlFDNW
4PzEb6lV3vmhHT3vQ6CUUURUzbbsHmUscIOjrdx0QYtHt6hEsymsUcdYGchVwAy5Tcz+0kD4BzmK
JRXY9HaIsvgk2Oovm1oF6PNYWTtVHgq5plB3IUcw2aNl/PRDGiKhzWcAlBGuS/voa4GDrc+FA20a
1aXnX8VW8aKXTbwmOQCm1ZpWaqD8qk+6YZka+NI1GYQXR9GX7TKFW3Ut7YB+glEmKeiB0qIRFCEn
4IrLelen0Fin9JrkFb694rfirLsYwmAXOZ271NLhUr6ETrPtB/z6YX33sNOSkEmvykvVWkUfItQK
xgopcdIp2VqZ8xI2LGgFUsgkHrivoeCXNH9lv2XD5SDM6ih9apasuqd7vKMuzgfWLUBpdbSdyDL/
1PEtV3DyKz0GGcKgKPHnRghJPxr1T1SvD7vO5CnnmYo488R6xTEO3vhaawj6OBbPhYI9izktCs4f
kfxx4/AH3dAL49sQZO06MU3eoPotsZN3YrpIxHtZ884ZsEal024t33oMA37gmlEesHXsEsxBcgAl
qd+vklDb44LeBXr+40ITH4ohX2OWO8BkgMuB5UKyU4YMb5OSavS9nB3THKqOeqxdSzqcUHsuQR0/
R11JNxl4Ylb4Tcz+hs3RE/cIjWePWK9+bZHFbCttsCTDQ2Hz4iBR0J/whMB0iIT2FfmmvWB2tynx
CUA91dkCcNU0wc7X18qosg2LmrZgkHWtGxve7cCK20kCMsXr5NX4DuUv5IWXTMKcp6opdvu78m3w
28N35Cd0FtYjRnrzSxsqppLZsoujn043npypB4YJESbJISIb0GgL9CMroXOsTT8HjfGR1w8/THQJ
LjXcPrwPHFQepEA25Ziw9yK7WGDJfzFtaz+WyT6IyBwpSI9l815U1nPPKaAv4k3KYo5JZac6LA4B
PJhQ22aZswqdAtUVvyNOaZM3FFpDUhoxOHrzxw09Ih7GtGgcWonaJr0DqeV79NWTwylE7yr+itka
nXRqNbrlFzLwNdzLjFG0ScVmfTZriqN0PSkWUw8Mn8kpGZfqqxEAoEBcFT3QVzAsd9L7tDcbFBsn
7MsafS7hTH9Huc81nys8nU83brYb5XYw3J/a799lZ6VwWNg/Frm7tsv8Uk0QzsxrSnEh7fM5P3sB
jcbjmgpot66ilV8RgJvAUweJL6gE28i517qh55kaZDrvFX2RtuMUVKSn4aKqFe0GLXvr0NJuecgp
yI/lPTFfEkrgPdJRVcF/n9Cgm5xGgqAe/pUSOFmZeC8MD8cFdRjvoUuCzfLNaW/GOoA11BavD/+p
3HxoLKgUFap267awGVrgSGGOYaD4HdHB5lFYhOUVJyktanb7VE2Z3OvZIkTjIA6djGvZz+9I+6Rm
P1Hqdv6+8cKzn6iQUzkdO5Ofr0lvXLLOZ2OKmJNX0cwAZunFcUtvUY7dotNN5sb0f03+8AUl5ANO
8KKOYLKHc5m0j6hiAFtzx3out2jxTrGF2cmyYkas+zlnxWAFkjXaajWylCy567RWLIUetzCHeOK5
ijNmHcImjugKxFNbjCeN20pQlQGglIabFEyYckq5xxZKQ2rWsvEE8qrl8acdBv1+0KtkmRHU1bj0
meNSGI95NFqIyLJP2NrMwV1MQtMQzDMEfueQRS57oBZ/fWe9BAavcv9gW8Znnn5Xfme+uCETglq1
CwEU/khxOlEjx4IyUAQ5FR1QW7SUiWjb1eBrKFegTorCSrkOc3ZaeRebGyUooo7bArlcUk9YIX5W
eDy9OoCj6oO9qa0SVEvdPliXqf3WS1Mu+6lwecqNbBtDYyO0sVj1Xfc8Cn0GUDxNJeB35SBJ6I4X
4vWGpAi5i8EOs2/ofouoTAiPNcTxxNDiE20SYo8W4CjTz+8jKlwdBM8lGYQFFODXpKFXyerlpWPR
8oxKkEr0rnoln40Qq6ugWuJs16GY3Rbmsumsp1LRIj6GkmNL0n3VYfDc2FCYpApYd/A09IWo17pS
NzdtXFYDz1k5K7o9Fxwm982YBxSgc1/FJU+IEqGegDd3p+vBtFNSZy9iht5V4qOwDHZrY1Bxpfj6
Cc9hR9RD7BLiT3xf7r889rIl9TM7ezJyHAn2LqyKcR3Fr/WolVcZ0KlXcxk2pBLblGIagg3rsCuW
kaff2eDWS6d0sOWhibADSb/bQoNRIF6CxKn2icchzPIy86IH04eyMpvr2iweurDeZGn1kvkYVEw6
LpfWmHLI68uVlvmfZTtBTDSwy3QmLqtyTLci5dNiXZOrqruj9gPYbykHGQ+Dmf30TbdSAnvipNnv
0s4vE0RPuyi3FUDbRdxNb7lKAON4+W1w+Kb0R9ehtJVEEjvenv3wh3D6m5sjYXhGr69LC0EhIDSr
5VO14VRRQQIHK2yvJIN16Lw2fINRLxd6tIllnu6MQe2Y6XPja5RZNbTNjD54lZuPpBMNLNwO+Hrs
jA2kEp+CdeemKJVgW4D0T4c9MiYESnpHHe5xT4mesyZsaVjxiPVm+zTWElicg5au9PQz5B/D3PyX
jT8WnnpHp67IKBn7QXN4EgDOvZjNt9xmY/xQZvVH3Tdcsem7xXbXHoYTlFJqTNDdNYiNFuVKrMrd
NZnPBiZ+K5KPTfZqD0wOoYSy59IrasQ6jikZpxTkLnM7lzqJoX9lukiSx8SR4GC0af9NvCSdJX/d
IaUypOSz9MEu49qLzE8Te79Ish/wZUPgPcJsHJaGgK7p9Seh20xfKQgFzPpYE/KbVLL0gmTt2AHG
T/WhnGSNe+DOLk9uotbFDOWcNTteBTX814WO6aNrm7fS8g/z56otPGOFPLJj3ZKUrbyaGMM8choO
Bs/WSPZb+E1H2oUqJ3/zBIVXuv1E9AFa3hbC5psQzol3ErjHStDjS2nKSgHqpJ01qExyTcZWsEQu
BnYmdWGtUxapupnPJzpFK8XEUacczzjkXbq5jZs7Ts+Ryt8GhI4G/t3gdKfMpjy0L15S+cyrRt5y
2Ec6vg3mIfXgXay+vczvV6sh6GbxhS/5AOpHL+xHv1EffYmqNcVdt7BbztoDNqpCTgvN3/l9v4Pn
GmNDrnm0YCRfSLR1wGYU64zVo522rzSB8HIrngDiSdjuQmusRWxPVwqr1xDuN4yz32PLVGAQq0fl
PebGHMsJ97U7buww3eZsixd9Zd2jVmzIlBz8Nj8TNzQXZaI9D3mNjwfSRIxSpTnQA4uwjrdpGt8H
bfhhqrhMM0UxGhWqZpvAvSdmTCB9NzTEnlLmBgpCfTh3apWdvFQC11Yb/hQpA9ewophxiO5ozxhc
jfovnUFendJw+8GXHwhbx3TsMDmSxYLbtNO9YJv3YldwSs6mVc/yKNtrYA/rhmtEM8ZzJI1tFIf7
Ng6fRczGWzM3UzNSZ1PufOpLiZnDtGXqUlJFXw5MlYwVCQEsTVZ78xGBGziDLLvbQYICZlE8iSJa
4xm5zRd+o5FSTlE9eKYV3UMPa7Azq1VtOm9QhY+15j3gpVqrxn1h0P5GOmsVW8OREzbLVaW/GiQV
Fvr4LzcxUQ2Zehy55ReGDaq16Hpt2Rv5ka0HZXxyL/R6mykDd6T/LFAfSvYvRSYeKCp6yOPyk/H1
uxrcnYH1aRGKbOv037nMVzljT6lNq5qNC4btg9toX5OhftpMvozCfVEhujtixE/e2M8jUFZNo0au
qe7MMT8ow7Va/0O36Deb1L+kgr+XJ5vESh6ZOe97elGSkUEr/govjy96tyUJQKC7XTGk2kRe+iV0
5sC2ecvJ4MJV/EaG2U3ATtvks9b0pzpV7xl3vZaXpzaM30TZv/eNRksTANUucXZJll0nRrBUMyBv
inpTJTyA5j6QzCPuDcnZgYtjBy/CNK4F74npuj98r4uqDynaqOGyvuhM0myen5WRXePhmfnSrz+6
D1UgHlSafKQlwzgn3qVhcIom6hUpEDU12kVMecQ79huRmKyT7mhp7ZvJTWUD2bNHI1tFzEwT/TFV
0XueAVqvBXoeB9yWxYQb7NXSrJMVRTT1RovSwY0WlQ+h4+3MjmGK3vQXcyovvagPzWQ+aBlZZMAH
XAogDZITfZbPiEu3mmfKYmIiUhgpxNVp3RRc2qyelqEvRrikfiau4AH3/hMGPG3RLIMMKdJum6Nd
zKevul5TPT45F2sUFQs45hcvH8PlfLH4Irv6ARSBehOWEGUj9CvWGVAxjqrTpZ8jWgGP8TNzxD1R
bmi4yRfBRXbpzmvyZ9gg684ETF1YJpY8iHF6eYE3v26dmxn3e4voLjaZsx+IN2vMTfgMSEDOeHPs
WY3pATda9WXq5DkexdXTqi9zCHcBpOwwm04+U1Q1TQ9Zoj6yNnrCheaFIRxJx8EM/+F7436AJFBo
JZMUQzw0Knnyl+6M0zGqz56YRa1owFFvoRzfndZYZ4l3D11uuVwuUqma7xGeqUQFZyyyLYGLkiRg
O2XWxX5oBL3xwS5xHCoKGyYb+GLwxh17Dy0uYxidFOc4nLZ+wh6JFWNNrw8HM3A5DsnuBZ4bsaau
CS+2Rn+ivBnaSFrdMV6Ybp29XCxwBxw44+wimd5lx23fTwGffTrqyA+lqXa5UXP5ITxZ8sqe93fk
730ysJ43bgbjYleY8tJ6G5iPwxS9Qgm72ZYF4Jytut4il4fLogS4F5cbTQsRqC2aRQz5b/66tPo9
6qZ3DKvwHAJxWdQCq878BTNp3JzMoiYq9E5DQAVOCBpScaWE0YvIxKbpiruzhKZ6tgxaRCgc4hwC
1ocasKMWMn+e/9GQVa+tE3Dci36FCoksZORLRPnYhhvKAE36SYv85mIpkbQBJpn3JRRIJmKeT/pE
QNjzVhMHOKL/McrwoBgjTndzaolcUaapUcwYuUtbIopoNSI3mx2gKAKBWSUavI8M5CoY6X7od7XT
XYCEIhPKvd+ry6g55zEw97gctzFeUPnWtYjY43M3RashGneu215k9B7MUmZf/Ma9+4XaSrs1M9BQ
X9gBtGfvhRHNLvDTX1+6Zz/04+VoV3tXV5+Tbz8BvF/3bbh3cxQcms35AmB7FUWNE0tkmSVbJLwl
Zu8PyEz6ymJCnqbFwUh6XkrQnuuJp9bSyR0KrRirLuMmw7qAbYAJVL6UJgrAkIn3eckM1PBmZ1W+
ZPpjLzV1sd2GaHisVweSwJ5gecQ1cbaAKoOd7w659p/Jr/9v//y/2T8xceLU/D/bP59/h0/1vxhG
//N//Jfr0zP/w9IBG+n/6dE058juf9k+Dd3+D9tkD6rj+Pwzfv637dP+D+nZtD/gF/WwO1lEjP/L
9ims/3BNixCy1HXmcDPA6f/B9mlJ638LPZFEsXBweo7AnIqt/M8W+j8F7HQADV1VFEiFVCHsbNXd
qo5O+yaAHgf05mx7LHjCxwUR+BCRphE50WP+ZHHG4J+IFCKDTwON5bm0CNZPCAqf6MwwTHRnVxbT
JtS7Z0+yoTG98LG03FvfGCf226s6pIXO73B055N8STS7WCa6UCfLrD9z5CwNj2aFFXCI2BcaDgcj
AxIDQ7O29Hc1hVZMA18n6qkYKOQnCmliJlXWY4UyyxwWhHre+8vWowlcq9C4Woa/uZq2vZtsLBgF
ooVhEkzAXbVvZmPBxk4EFP/aQdIVC1wXYkUD5iJFYlxPzh59B1867s61m0zb1mjvlIUvJu5mfrB8
q2nRs/LojOgdwPdsQ3mWk2jqowF4FVTJss02rq8+KhdWVS1P7Z9oJsI9A4YGFg7o9oNBnRJNcYeI
Ip5j0Wt8AyKgr7wLxJl5EnVyVIn9fQSJX5z/fmfUlFGRXTxT2GGAKud1xl2P1wazIT+FVCf8xcNR
aaaN72kyVjSIaJfcKoIrCltwLSqN2tp+OlGBG6/rtAG2bIFGCSYLHSpDrvn7sC386jpXcemRtzHF
GLLJi+Sz0ylxKJxOLqysC89d4b8G9Etf2LDDrg8iyNCa61/+fuHcoV1KUdw68yvzBmfnTw7F0BQC
8ugPCkbhmdiWMuPP9Lpih867HEdajPaaMcWZElWsTKswOUgIAydj7hD75vJeNlrinvrccU71iJCj
DeXR6gbnxLper1I+zypKu/A61E70EPUp5p02dYkEte2y1vHpp31+9RiOn+2EuRthxnA7BrCDW8dq
bnlN3ZpB660HDc+oX3St4Bf9IzAn//b3gbA4h/VFd4XXsaCmyn7pMnfx5+PRYYsfTb1j92yr+G0q
OSOOpDvWsTLfhkLRI2E29w6641fcZ0yDJykfOzY5B6LrA6qY3i/BhrXHkWva0QIqIGyA4e5QPoC9
l3OtR7HW9SCnGQn/j7BN0sDQ1229x7VXixuTq/HHraAH9WWLE4e0hcEA7b3oucVTD1aUZJtIePwp
hHT/Yfi0ePdG4d7G2CJWoDvhRvW2t3DzDhpKjLhf8T4/opJ2y4jGjQ93CvZll/hfnaBdTMPnR3vw
CzXb0y4kF7lxlanekolgtW+Li+UPZLF7rM4DfYvQ8/vgjjLMDIGD79odvABassle0wr0zd/fer3Y
Gi3mr5hcMqVT7fjqKON1TLTiqiSdrkOtkr3rW4ghSnU/2acGn/opmZSJj7A6plnnPaiBOVdg2B5V
7ZGL609ES0S18jm02VrEfOlUGdoaAlSHh6pWB7sTL56QBCbT4DPTGKzXgZyuhaGP5zDBriWyAXgc
N9uxKk0gqS6CQZp6w63Q+uGW04TQWliBe5V3m3j+cygy7OjhJ67//gW7bg+tE1UZq++Saef4mNTO
8GjJpif5Hh3++494L5NtoEfHiGABlSN5+Yo0mm0nt9AYB/PhOAp2kuGcZ8oY/vZd+ooL8gLsSj1a
U5u8jLio7aT/sCuyN5wf82c6eB4iqkIufx9hN4TmFKZsg7knhpHNOysQ3tRsDE5jlOiv1IGu3Nqy
nkHPtdfa8u4Yp9i12CnHFZE+NkXOAV3hNbIZZjI6y86yHoBvgV+A/xRvXMaJyaIczOjoi2cJCJi6
K9fZFI5v3Upp17BE/Oo39LZtFXenriIfb1N0RT0Fwce8UvWF94+Uf9eFW2cEvqF7xT2QmrppuZER
t6VhBPYOlcplGe1K27wEFCX8uK5xcVNd+x42rQGsxAnGV42CmQNQBpJB84erYi7GqdtK7GslOdFz
VcHBTl4lCdKjM1lsG7PMfWPPzoiNy2sR9bh3EbWKN0yrplO/4Xfzj2lENsIom3+dxv0kbONS9ll3
tzUSC3pkZPu689m3ewoTDd3E6DHWPHYiue83DgjOrpLXelQ5cWdu4Yoe0EXrZTkT1Nrf2fQZ3B12
f9QiNNFxiPIHvyg9nMktfcqBExz4luMXx6IjLkzHN+HP+SQZRLdML9pHt8vQy/TwVvWStdonqI/N
OT2JuDklldtdGZhr3OZx+1pb2oYUSA7Zs41eBlX3S+nkeNuqiJNBXSXrSOcn+vtbkkn0yLEjoPU7
CHSyp7ZTT1fLbh+NYMKv8/dn84dMAAqQX/odE1Fzdudf/n4HJpvHZWeF62bg6D04ojv+/Y55eLDE
aW+AcPIxPQQ8fYec5UmvlT3zv4mKCFGuYoSDRYZN7ppS3Ock6p+h68bW66hhTCW6cceUTEg7BSfk
BxuDTAnHNym5ftydGWTekgufAVP1blLht0+iYBemervPiohjesyDvbfY5dSOfyqpXDXyhoL6Q5nU
V+qoskeNVXaOLc/t2r8GjViIh1qxzXRw3IlQ1bFLynRpR/qt96OYzl3f2E2mb68ct/Y2BQx906ze
Ay/b4ogU66FL+p3V118swhPtG5p3CUbsTpzwXysC2edODp+SvKFsyxZAFM+HNrGdZTneoo75i+jQ
28ym4cviRMMIDsjV+XbG+JluBVbUZNlrdB2rengEnRjwm+qfT8NN29Y6WGtAhaoxrlqD4cgU3Y85
0DFIcI2iFCNCIgMMWVBhu3Njh4GAVG+Tl6F4Y4uq9VRsHHuoiBZDFAzDeEV70negYLxzt94RJ0Hr
43m3TLBBQbb2Iu9uVuLbyLRz41BgqvvDspXvFMVve8N9bAs8YnHa41QnnF1VGajByH4JWnWHa79V
Ng7JqmWsVY6/CXVjCyuljLoZXi2//O7opVp6nKPZajhmb2Co0VcM3YnEho8ULzK43Og9Ncd+538U
WP8X+U8b2VzMTQtwq1TboKWcSq8N3B24BXtkFCu1FGUMwbdIgJjpmfVIDR9Gtu8ort8maa1Q10m4
11hQIvp9weBWs0owWcZr0eg330meitbzNpSASEf/1+PJ68e7T11KKZJVGZC+FtoBSN/Fn7RDDcmT
q4nJOCVM3XVQ7tKts5GLVXvqTO0z6dWjHuh7zpGrWINe7xS7hJWYmrXhmTQZBkmtZDLcgrcJW0U+
Z6JEC89hR7sG6V9B5/hqwoO+IlRKuxkdojCnvqGSU5ImuCXreF8JSy3mEezQk/GCKHuqEoxeskLk
JDXj8awnR1JWlyqQHeNKdWL/hAujoJzShy4PBk7kvbdKJdR3qK2hT/DK0316gzznorwSBYbeJeIR
R1Hxu3nbHTG3XGcBeDk/f0i97h2P1BFL63eO5LRV2viscz+umrqPeRnNXSamU0+BCU4abkSPIDwH
MWeZe6SjR3zJZpzkywZKxaxN4zlrb2OSUcvNpDB39ZrSHzBWfm1suNTDReuSq5gC/a4X5kOiw3Aa
PBO6vxW/T5XJqZ1sa6PcYOlBCZ88gWtBdXeVme/kPHLYetZ7UKcPZusT23CZVY2YlSX3iKlV310Z
9QvVqnhpvxCV+3Bc4yt2f3gCXP0ay5hZ4p/A2Jwr95+bjV/SFifRILGDjKvJTrTXRAE9hLmFYoVP
2HTvoyF/OzwkY1SdZPmrmBkusyI7yTzcW2gpswvgO4Rsi6eKyK9VfhqFXWB/Hnl8jQy+eBZ1Uflh
x1zLPAe2rjXsijA8s2F+M/ruNWitJ2XbD27pPaYMWLDwzP6v4R3Dx7mo1EFW2pGtEVJtHf6EhknU
gguQeYUP3kNtujauF1NpX+rEPrYT3GlrYVO/g4FrVbjqShcuN2Wdc5FMwC1Mk4+0/qoZ8TUu5Yel
E1ng+WtruBiLYSo2nWoRQ0iydybZHEILeryK6+zaUYS8bScHmyk6Zp1ll8CmZgraNiQVTGNtGBDf
DVel+yET+oKrafpt3R63AvklZaPK0nQe+8AHu4jJ+GQnO7OPLioV+I6N7uqSokCFQ4xs94XmxBvZ
GRT4KQJPQ3Ruq45RRGMYWzsKVoas9N1YMQ/QCiBCNgAPh86uHFP0A+d9LBRlzX6jEOyWOB8bLq+B
R6AGHARgOU+FV6f+H4Sd13LjypJFvwgRBQ+8EiDoRHlKLb0gZOE9Cu7rZ0Ed9/SNnjMxLwoaiU5g
IStz77XBE1XtdzZ3OE0GxER6HoSG4XxE9+mDI/UHhqDJY1bpz2HIqT3qasVXIP8NZldgdNS7g+ly
SJWunPYLICej6Z9xuqOAx1HGgH6mt48euvWZrcfgasZz16TiXskfSZSgxWbW5MDrpCzKARl0g7Zs
ZjVBCjT7jZscjTnGEmKR7dAMqblTJidm7bae4j6ptqZT3tjZnAbDOooToX3K+K+dFN5p18eHWR+i
bS3yG0UhKboxnZtxdDoETSuyyiWbymhdvxb94jss/TTop1erteWBfeLBpC2MLhBVC7PBlyStNBJi
2MWXnUDvQ+gPZgzsCS6CGzqpKQXxHOBVaX51OMz71iFKduofsiIZ0OJZb5pOBHRUsfa9mgrJ8cRK
LvveYd9s8c/fNLpAxZXYd6QdBmxrHa9pnXur4K6o1Z+EZnG6bHN6fq2F8Mm5wdVyN4cs8HYuzp1U
yKZOQ+fkKpiqhM8goz86zIA3ZT0rlw6RDhkSCcBmwLV5Tj63OZ7HUnzDxgR/2yfANLIi2qqNwcY6
AikhyVho1+yJFA1czlryn+s/NxL7+ZxpC4mD6+1jgfvNIon0f/3ez92pAPUeTtCC18eDmcUbpRnx
10P+3ClCKkJjImR+fcifm8Zm8KeGYdwCycgL9ag8CRthX1pULMvjrtPNw9gSwD7TSCrHr7igmO1n
sgQ11hYIsUiHNaU/VF1/Y8BDc2j7gNkZCLOGLJoM71m9fNnp/NXoKDLkzNwW15M+jl8LCRibqopX
5OGpiL3G7VHUFtQKoKMETiPta8bHkTmx39bquZoTRnWfy1LZQY5+jrEImYg1CoCkpJkqdeHZCIC8
zgEBXQAcoJ3Kj2GGbP9zaclRRw5jY3uatOVejsL/ufPnR9z3RYA46tJkCM4HLXkrYtS+OM/2w2is
Gck2rGcimietd5Gp4XQRRoR1f2WANpok4Jg2dHf8uV6zxz/WEklHflcx89lBVoEZ2KEbDekmzYxE
jpmVI3M3qc4WrXjOjSUOFpuspAbRx6aM09fFoQk/6JHGdEFXf//Q/rlk0f+jlIr4Ek+IpJ1Byw7z
WJMulT7kqxa5YzxFSJ1m0YMTD70WPeVjdOqywsdxRUZ8+4Ez6GIn0x7Jm6lN1wW5U1lxNepok5Ty
aKi4cdLlrKtECOFnv4qUBoSZstGkgKpNKMBECIr0c4wlIccGmxQEAqu6GiVMV2tbPGGZZyd3Py6F
GdupZW97V3ltyGrcjHZ5nUzuJwijQwKedi0RTHRBZMD6tpvfSdU82SVTtuaOica5LjESoO4lc2Sj
CuUVMqpP748SHwoRQ95Gxq8qtBm96fmOLNFAjy6km9L2NBswv5Ru48f3ZaaFe12O1y5APFjeFFJ5
sHTGCf+ShWkvU+orQ6RMvFpyxBqV8752o4XpTbZqOKdUAt9GMzawod4oScbbtDmCyyZ/rJAjGlV+
NNlFOfnjPBtsDLXwWVWGHZM59hfT0dVuDLtFRJ3376FD6kabhiYMmPxWSw+66FUYOvV3Vq+pNcrR
gU12QhWHUYyOgFOy+Znc6rpm4d9MVC2mUx20cloDPof6gI5nOzk1wlV51RThpaot4Qsju0mJuWSm
dDMbpbNrjZc5DB/wM6+alvhYpbfSZGTTd7XtxWZsUjeqx0X2u6IEN5N1KQGMxXMoYX4DMvTyJKbD
GiePtbGThQ3wHukFTaqaQx81Wd2i7cTT47i95rUWIsvOmC+xyeJtDG3kK81LTNvBIV6YHdOmaLsP
o7KPvZE12zRJP9KqcHwat3Qm59HXxjNw9NeJxN2j3nFwllGL5K/e4xqM8bIClISF8znPurxODKpH
3LlTxmksd9znFKwZ+lD5mKJKsy250CMafzV5wmAm/xqt7lk15l0KoabHV79B01EFpmazMoTjoVge
cq3VfFdIcvom9JdCuTg24BQjro7xLMlsleZJJCgokvsCUmiE4KDs57shqpWD2v8Cp7NX+mdpJ0c9
rhksNQeRG/dpidhA2Or1qCKYy5uk8/BafreKju4h3AIou6kafPFFeM7DDvYQjCl6KAy8h69mYcCV
3iLdfs4ro/bLmoGmKC09GC1WNNPsg2GMr9whjF5kXX2oVnbQO+VqMiQBuE8OX0TMd9+Zg8qudsI7
1Z1cn+C6wFK7h6YTz4aZnnDpPEQaAUX5yDk6Oy0NltLWfihQxmE4eyMUEVVUQuBkpaNV7TP5Ehtu
vKsX4z1MLeaoCGu8wqweyZ99KJb6O2ah0JbmGxm8J8L+DmrnxbbVKxyRNi3Md3B17yGLgqoW346r
nntZH3FxEplTv0p0WKxTfmeUlVdX9P4HtSqCEVewDTsfvMRGe2mNKd27y/LYOepD3nhGaGz5dl0q
Md7ljvNao1f3ugRdzigRvth0zWBC7N35IgsCd6O5OpZrqYr/+LtXerwMSIz1UL+0nAJkpN4YLmmQ
AvmmOpdBtdjBnLAVTJfozKkvoNt2l6uoaswPjVNYHUo8mtqLrl5LqjdrLqHuj+jhozs0b/eWQVG2
rInDtD3MBpZ5dmtU48hbUW4m/CydqWN9Mc6JikY90e2HJrUIsJoPJvNXOr4O3Wn1ZRTufUxmceQk
2tamNhSrkHdsNBz9OW8X7xefNi5dD6lUvsm3VkTBs1TT3foRy6J+dHOSMeB8UMrHgdbHH3j+S2zn
FWUObyF+SRcMt25XYqqCbd+l7kWb1PNocaXETtkuLasn9p6DmZPSkXwMnTmfDQbQG9NUfuVJ/qIz
7mVr5frOkj21EYFX42UsK5U/S25+vkh9zqFff1N8XIoEGTbBAH7aC/Zozm1joaAeZ5duu6Jp2O9U
9h+tspnF9GxbvCktpGZXUMjRkeI0mS1nTWVfZGVXjMd4rAELMEcMZ/TG05h27WIp3sO49tUsvk1G
9T23HRZ5t7mN1J7vPfyBuar5Vmp8gG1KB3vdblcYM0QVqVdWLWgIZu41//3DUJaJ52DzABsIZz0y
aBtlvMHIgf7JucOzbKvFLHzB2PY6mQ3dHfUSxjQ4hvGbGvdJ5g+mHKqA+FA/HLHvcmyh2NAxqTB2
4rySOIovMU9QR87HsEUyxqbv2xwtsQVFAsp7vo9qnh+YhgxqiZNi1LT3wrHAWYEUmM3wbEp5GfPJ
KzrRkOTgkioCLwS54gkcJjwLi432GpVVyNmk5Upd2tF8Es4mHlSGbgtMjaYK4lxjdFhGKR069WVR
34oxfZoZwWyKLFydQ6yQDdiTaXizdCfbOGMMGWFQr5ycOjR3UNZwqLSEcZs96yjk8ZBz6zCV9N01
zK54k2bOP7bXwF1g7BVYEjEEcQPQI3PkHzS4IzptYCfqPkYWFkdAkWIInTMYciNCid7HTjDm9pqr
EgMiAMzetS3aP/d5wZ2mj/2HbEg9nYyFqEEzurFz967T6JL2+kPfTM+17l4PEbOMvFF+0bE1RYlH
Na7KfaHQorTwUGolJ7Qkmd+TeN4nC2pstnnfC8ArwHTsWZnzeTNQEXwCnAhGUrvor7uHMHmnbW/z
FVqNu9hTde2F8CpO2XnyOTkAKwqbf1ycZSDG4Pir9v3G6vohiLXqKTbktup5AUMskKa0dJUXV27R
SURgZxxfuhziarVONwcUVE2h7xpjMANMBB+UNxeywiSVkOJHcoEqks/fU9x/FGBh+sSmdnWJJQ5V
iw1kGEB9q65B6z6pLvsn2d2ARuPfe8LkACS+Gm+UKtZ9OTAI7iSsT+gcNo6NTexTLEnotFYznQaB
dDSPKvUqJuicFMswfhJASWmDRO6WCVtBg/zNWCxEyQNO2HA4l5OR+IaD0qqHckKsd8DyTPzb6g9m
BoWGxUX8Nz2KrD7bEWueW7FBy+L5YLv1m6ExToqjA5EGNLGGL2y+aLzZNxEcvkFQckFgOgdJI+jC
x2lgWvWhJNYCzAjYoqr7KpXGDJROD8BSElXzpPbMpa3EppmXJO/1aeqKAZoYhjSkTWZ6YxWo2LLZ
+ZKdQ/+fuR58FJTr6wpQGIygR4gRcxEUTdFuhqGw0K+LVQ6eUJS7yHf5xNtoeAONnWxQ1roqiPde
J0mIif226+w7NrSPcTi+4WGzN3PvbHXMxjCRwBgX9rwLe0lw3kRkRU5/S01wTMSTkW1VSb7MrKJQ
BWQQCtgcDiufriA5q5NgmGKDpjrucKYpWy3klE7JXgOecxnitBYlaO7s64VAQWz6fjGgZ7Osz9EQ
7GBsOPwS1COqSstPLYATQ5d+NozMvLFMH20cgxuNToDXYgHZYKloeWaNiYA/MObCbNe9mqiQNpNO
YYwqeuvaTuKp7fIUKdCrC4mrZHTGBPKZM/tSTB/S5iYTeZyDtNBzpmPE5MWnMcat031vkvhtx8gM
4uoEBHNfI58nohKHtkqy9lzAqq41ZfBoud/PnRv6s7qQcd2U/VZzrMIfE7GKCigmzefQ1u+MKUIy
l9AldFQHQXf5UhFO4sonmaIdj6Hn7fMhVE96u1NLuwkwHlHbPtq1ZhO1IOZjseTgUSGsMNZH8Jrz
TWbypO9TWwHsFBkiCJEOBnLiJFNbROsRnfyVsPnzYqCcsWsGbYW3mvTsscgP2TxfxWM37ot8ybe5
YR1G6Dqshi2pvzB4JMOedIzPkDtqEqNRKGcuM7pcHKJcRYTlUIZYIGNsbfEm2EA7RWa+CYk2KDtK
BGMNcBgkuahJ33qpxYZ86ZRfVQuKsQmzoK79rqlO2DwnT5At5K0oi60xA9YZVqh2mOGAHCrgo3M/
v2uIJ85EZflMz3JfFPdJNEHHRa0VymxiSMsXIxLbqkqzqzJMHkI5Ung4vLIZjVsDJnrDqHafxFmQ
Mp3c9K28Zx8bSCHcrZoyqQVXkhP7UO2W5Nhp5a1ZMlio2WdvFCe/H4fIfQ77Iz2cqjaVT7pzED2s
HRZ1T505zQA1uQk1Z/CVdEh2PN9bPNSsmpidemIDvcmoq0AfynfMdn7VpZG/xDZrrKKTTUZHxIjS
a7PUjpxC72vbOgx2iY+/J44JZfGaq0u9GVoGPmlb0myzP9D/ALeWxcrrTJ0t8exMezptW2khQ4e1
k8M8MrLV91KJupOslZsG329s2xdnFszcwxzGYIqjMQ9q3hJh8FF8YFtyUjDnMT+gHYI04pA1mofk
aPFSUdzOcrnS7ST3Ge5sRN/dFm3GqAMcr6rB8NIGgFf2ACxEZuyYWnvZArJ50J1S95oIhVye1Jgv
wohRoqJfGre6H+Jesu2I2XIO+iUJm2BZxbkGQ8fDQKaX17rjdqHnH4gOYkwIWj1Xrg2lL3ccd2c9
U64RFaD8mNprbRnoS7CHQ7yTNEdzUd6aOL04v2jon3LlaTTmg16x3Rsj0/I0l1OP+NJH5JR9lz9l
JUpKekFMHOSbYPNl1SiEkDfcDQM0BDfjP7noE5WrU8BXtzCQMo1+HjSH8VupB/NSN4hblj3O0bth
jjRAGi6WkNX0rFeWQx/JuQa3DQJOUO1pZXwG5UveWWbjxjYRQRFvZYbyBbBKsptR23KYhzQqzoCW
XugOshPpMZlaGqhwCc2idxD7wedi8mFc54P0RiztBF/t7aKANMNwWfFIVsXVoNHJ5nR7GhjSeXU3
vFuVAWffaEpfH36xttfMJ9VPtXMaL7VTwsV14WwLV56LnRMO/tjGwJ5JFpsy6t9MDjs3R8zbUMbK
hC0VTflGLzX02HXps6dzPbg7IVBWVmwTME870PgG2ML5OYTjp5dr7FFUnKZaHYJMkrSM1GRv2N13
pKa0ubJvUMQOxBFqvMHCn9ckR4AD6CJK5KHG+5yMN66pQCQmc3W2+a1kuPRAaNOViR6P6TFcxsvM
u9GG/nVO3nqzr7dYELAuCc2PLbsEjFPm2wrK7nYZxvXflN73emHtCvQ/qipvceTDr8KPZujFQ2Yg
+60XzA9DZePiqAiqj5nyCKt6DENw6Wr2Ihm/I89kIXIbdJ5pvKeSFvZi70nQYt5dVd8Mqp7W4F/B
7s6ga0vQqHwCt39eKQZBONOuG4dC4McqgBPkbxbYZ1ZO7eRq4jO0Sipaan/qW+cRAHM86OQYpuPt
PDeEMa0y5SQm0zaS25COK6wBrds5WfdJyAksr5kKOBcQFmVjnBIbtW/RZ0FjKyFYJu2hx/HKVIVB
oUg5aYfPDKbagGYF/5t+BRejFc26uoVfNvsGHQ0S3AhfcOwemgqnJSeeWPfdY8p5nPygdFcXQ7dV
OGOaE/vJGogSsvzui1Ec/lod4RW2p81An66cybmIVP1oAVrEksuoSkcRAuoel8MCcGNIO2PXniy7
odNhuA9KnMO/GbpPpF1sonLMEpo197tZ16F8rFmDpqbsKuDnQlWfFqF8ttFkHLu6OrTCJYb7CpH5
FJenLsK/X6UW/c7owdK/rDztbqt0uYtk03sAzMIpnq6nZcNXhB1XhxdEH81sM1vL7InmDJ5nwGOL
icDR4cVCGBabxuoxanbVMxhv8cvqzPtWN98rM4OOjz2YREERsKoN9r1Jg3Wnu1l6QhrVMMmh4ATN
b56tggUyA51AmwkjlY3bLjKdw1Q/Zx3x0OEaEivM5r3qhuZY1AiIQ3nb1/qa1kiJWa14uLpVcPOQ
FRhF5i7ukUjOXR1tm8bYlEp+Hc44i9Rhnm9UG3hg1LfHMGnFwVrEDY0DetjpsmtxozQsxuDgGmIi
VWB0Cfa4ng69RyAmunfIAuuPqypJw8+4YMQ2EZaRWu5OscJ8FzJf8oWmbGUzjauZfzeZ4bWCOQGv
GYeBM6TX82w9qFWoE5pXHdwRQ9cUqQ8Js6j9tBLv5j48VqalYjsqjwOD/SPUvbNiawTGT+pFpUNo
GsMSZKFQvKwc1aOmO29pTdsR31wezODGIzOzNjBp2LVgklUNiTu/qEscDnSz3TXmaulibD39W5ej
9I9ZaUpLKfy5pUMGZWuX6ZDZ1NxAs5bleIxLtzugAxEsJa85kgqSqEslYPbeenXCGIhLGK8Scds1
RcauG88rFvPBbNQbnK7bsXgPhZk95WF+l+T6u5lb274uFJqxA/nUIQEGbiDj8T7nUEBRC50cfx27
XwU3i/XZt/2z0kh3mxDKG9r4XvJKM+HtUBjV7acVFRSmrt2xD8Q+Qggq4pjjWNW4+5rowDrFbqqM
nyHDsPrqSPsKkIHTuuP8TJy+vDaS5KWuOC8XtKsThaiuvIPKzUG91x3jKFAmHfSG2nqsVgfc1oYZ
ijZjedXZDONu86w6zbaiYoqR9L9CrU22wKRfOq0NvZAWnkeF/DW2NWiTrowBJPaYaxOadk1JgSzH
GeefHRQKx+sySjysCEly0fJitdL1oiQhFb5MGUPYp5rFxl69b0MjngXVvW9j8xURHrRmbRMbVVL7
suofi8TtAf1ZMz0nU/fNGE6MzeI0pFl4nE1k9kBvLqVmQvCrDLSzmg5Fc1HKQMSsfGhJIIbr81tL
OnEPgQ2hlH1btcLYWe5iBjl0JA/hylOWUAKOS/kkRz43g+gNP7dxvIqGHq8GDtKpx0cxDMu+8fFC
zviBHWQInQmmLgsPsRtNvFEjPrm47PiWm8Xx5xL9FMSa//9tGrt3cjr++cV5fYQ/D1NTCnlWE/fl
SU3LBkwYz/LzO3VjIbT7uU4f34H7/s8zhlnNXT/Xkznmrp8/+K+Lfx7/9z0mi43mHP7PV/H7Rf5+
Rs533bL971siI0x9uzFkfrIgRP5+jT/P/vuF/DybFkNH2P954lrJKCF+nrHJrKX9/fn9fvCfW39+
/HlPwiZ6ejtwkB7c4TXCK3J0ClLAMDdqhx5GLstMUh9/LkHmrH5f+nObsywgR/5cTxFZ0VX75zd/
LkXrSv3ntg6j8wTXYP9z++9H+Ln39x//ea4/f/fXw5jKKutRI9VTLfrocFpJMGYgdvPnhTSawgTi
57H+6yLo7VZs/zwaMa5rOqh5gULE1nzIxBw4UtzwLSxBvPIjXSPX4/XHX7f9ufpzqeztKxvzPKyD
//zpz6Wfv/+59PMgf67CA+7Z+5BB82+/99dtP1fznxT2f3usn9v+7U+ArgJe6MzYW8PB/jz577f7
573BGUwX76+H+f1L//awP28lW9yj28l6Bxu4P5Jk2PuqoeDFXa/aYcIYbf3x11Ux9Xq++evuUQTp
4gSpu3ZcBKS2nz/68+Ov22C74W6bDNP78wx/Pc2fv/3rqf7t91QXuCGqzv+8WvSFzbE9Lj83//yB
UY/MAP960P+6/68n+bn6992KW9T7GU7rv34E//a6/vVhfn7xz2v9+Z2f22IUZNvR1r9kIg0PnS8y
QpUR2qYce0YfaqG3/W3Uj0nwe7kY9SfF7PJwOcdafflZFypaeMc4raoD7ik75gxO96HAsJ4ptBTZ
slm6sp7EMix7KrmmUbVj+tueZmRIJ1hM7YluXWuwxbbq7aASj8B7vtYyWmfCKR4FZK89IJ9dNg2P
8CtoOSq0NG1Aw5sJ7yrqhSiow+GmU6szYDaUZZKauSvm27kePo0wBCmCnkBPe/YezGHpAeIWzefZ
F5AhafmJcFeo4tPNp0e1djNAyYgiiqlCXNSam1kNk61WUCWRk1Os1L02ERXumTom8qEtztE6h6mw
fI9zcV2oaAEYYkNDsEoEAZTCTNFrEgB7EnYaCSNktjFnLuKO6HcNgjWvzGK7OtnPlCZsbfpMRcJO
oaM5XRTA+KISYwY+FGz1+Uz9ir0KO70bslJBmauzsg0VMBdrPwZTC0L/5aIb+aGs6zMqXYJ8O+Ol
GZtjVc35igqBZsu5nQrlKo6YSGGzjHx27BUcLaAa8oquBHuMlDagIqqOZAh1I3SmAGFvJMHY8NmZ
vU50YBw/Ypj1lhrkghLCT6vZmHfOfAOU6ruz+WCcwX1hps54dHCvojlLvSTnccpUHNW6nnbMzq60
QcSInlL2LW383AzfaUgBKQQVwQTHb0dwt63U/b7XGH8rrbNLDLgKo0E7ve5GY0tt/EQtOQVdIypI
G92nndwWEUN7dIH8rUUreacrBK5rsJhB9ClU5vni2WH22g3gSxjfF/uaLFOECJA1nEUlEaLPA6JZ
aMIavPEIXeM+c+6mxG33TseLnhY0nxFWgKMo+UcTvIfx2GMGqW+cyBGMDfgu9Ro7+1j57kPM8+10
Xo8gLbX6M5DyL0bYlMkd44HGeMWRHV5XmvxoCo20Wr5+HjLAgWRupHIx1FTPEFA/Q9w1jClGv8Ub
YnTd5BOUGuhGpuyWDBSMBdpkbcgyw9H65zDJEPODkEKzNqAeVHnBPJeFkswn5X7w5DTMx1aa6OiU
oIi68G5WiUFunPc6x8IbiehtHpQAbNJqlacuU/Uz/YT4FONRN934U1mVr9UU09eell9uAxHNIl5H
+bJdnJBaoicHXRXFapi8W3r4pfqcQ3MDJKM6+NPcK+lQfVcktQfwPDeNkn1kDVC8paEwpvGItdZ5
itcK2kzB5bQ54BJjKOmFKNXVsgJRxx7qSKKqN9FEd6Jg+irFm9kYlD1gJreyfeiy5oKYPvdcOpWW
W7+o/UBCmAEwiLCtvB+eKhHqntERh9iGoqBJM7DfgFa4cSPAXf3MuCO1471prBjPRr23QCvh4G4M
bGt5zh6pKxrhwwg4ElwK6E2Ve1VHcJnn83PkDm9h1BBmllSf6fJr0bIRmVr8IZKY2b12cbD8D7gP
TmXSq8F4InFEWIP71k/g1mlXAYe2vbSiILdC7bvM0VML6yUdCROaluchBz6g8WuFOp51gf6uX4x0
OyBp6evuKkQfQmsKHEMcW1Cxy3g/v1vQkML8MSPlV5UlcyGC3I1UgQiDZ9Cik4hJgrXbYBDWDCUi
KUmDtR39iGPCayuJOi59wy6L/qdGCIPN4lBPWLCwacGVZo8YC2p2G79PV530OmgL6AaoUfrtGLqp
t46QranwdfKssKzRccjzX+DUc191gVp2Le2Iriuea1PVPZPshXzKEj/KxsW3WkFDBlyHQGW/7ZT8
yUq1u2Fam9PPg8XUl6AlrJQIIhLts1Iywke0j67R6XK0qNwFBC9pFzhmJOUaCDovURHSOCusFJLf
LxWVwlSg6wQ08SDS5rrpZq8o56ta0ujsaFhpIDK8WAvcDuud6IEMTYpFXxNbPnMr7P0QdnQ7Yt8a
TQf87jH/kTKzMPY3YGfM3ooALh5apuqQqTEP5RXuexpbun0AfvfWJbB1J+M2dvLCN0S+j1WwBlFI
mJMcwWRZzkhEOm4cCzR0w1l3K/UUXfs4ZL6lMLtB3DejbygnsnOUD6dhwBcO006HFmbMIxolcNhM
vR8NddnZfQEz3tAImhvPWVxeykkEhpojRI+Rh8xN/pKYHGZK9ctd07IGL4qdjVk392iAHwszf5oX
WO+gUEhzXT6qyXrWKnQ1tIYLqwmsaDovjm9j5fbUDimralnnqkZGU3VMUiuGMpbRQf9CoZJYuzFR
cJegVHthav9KaMWjVcuryYKtIkYErvm+M/KXbOKYSPsu0CS1gT5cxQsiohmfm2hpamW1dpsora+3
fD8BR5n5nl036sOcWV8yWkjsK+IeIvN17qfXqGMmaOdIQh2QVX3CxLfIPkY7uejN9AIw7itlSDtE
+m4ZkoM0ikfmq0zkRHVf4yqVCaCaIQOEx+cBkxNBSrUkwzZTAU0WGF4NN3rrnO4QSWw5dDe3pQN0
feztr87oFmA5DM7JWEvAFzB+Ao+AzG3cNCVhE+HqEerLuwzA10ZFGLHFFLWbLPfwUnQAaRrGmtXE
mB6TWuSRYVaBAuDcrGjAXiX75RBBu2Fr+1VH3dRhCR8jO/XmhygwHonxl+RFHUT9DKir2RAe/+S2
yomV7yFpw3ojpc1HH12rIKArU9v16bifqjDo9h0t5I6PhUUCqUSC5WozMiZ8jWcGg9KurxNnVS8Q
RCy62fIn9wr85EMuwSwwFMKkwrcXJvJXnk/HKhtND9TMM6qQK83tb6WTe7Yc7+o+ejULxAQSOoKX
jvmL7broDzB7et1CU0s36A0vHBsZ2GEwz5QNLegxcB5bRxdXfCV3hpyXg4szuSqu8QagtsEMhGeG
r4t8tnracksOkKOLqpsc5vsGlw+fpoGeUy+iR8CLkCsxrhR9PiK9lhfYKvm+jZmqIOixcS3gMUB3
XkbDCelWvEHD+IoNxmfJhepTNIHdgVBv3XMP8sNvQrT0eYLni9G6DieQyf1zkaFOhd0LrHEBETHo
fMjwUj3bxkFQoLLypWa7mw4PO30WJqvFA3pqGFEZYiY01Buza5P7ftj2odU/coKjkrxzP8Uk5RUp
X17Xk+bmAGFWjJndnCtf0fxu5lkh/mOUr23nBtHgMNVIZu5FMge6cNsyFQGl3hCxofDloQhr0AQ2
EeMzZn0IUsGHFsvgHJwlf7Yp6mvO4HKo0YFTG88jX8+KNLc0AYpT7YZovJnclMOlSe5Vlh+/k3zX
wjBjTNhcAYD8hiBOe1xlXJ7pl7BzrhGcvKsTqpSl7Si9MQmFiRMw7j3LqDlZFIsRTTbg0NeUIJu0
Nc9ExDxRaz85FklkZgQEctGmD7pSDFtIHLx2iFUOrdnPHPkWgd5MbetOiVLa41aDdBssXD16Vkvv
1iSTkGIcrqkBL9qzIOekUfINLc/oT2althvm7sqGhN+LWY1bVTMnCiuFc6vNPtiSt9hQGfYq2a1O
b5yZ6zstsXLHmO2mAedIQQvKA12u3jHfVp3ygoLonZ1y45lZg+xVZeJvc9Ao31qovSVVdggtpoNJ
3J9q47qoheG5MWLivKAQXcwIwV3meC6mnHQxz610HwtFfjHa0V2DOJlwi+Tdn3FKb7Aabfshuk0H
w0BE0rxMbXqU5XK/6DRnhvqVgGHUqi6iMVHFl9pAMjrV4cUZEdA2IqLuxJSPVhYDuIOWQ4AQQJzC
eGXZD9a8SUrzLZUFzLlxhllsaYGhz4+awLyU8g2M+YRBbker5OzLRFDi52SBsEeMVQslCCSk6cjc
55ITZrMpirHZFmuChTEa19FE0iVW5nWTpFGOdecuM58VGAMGNjLkqgDHuhNUS0tMjAEAYBqVEYAS
xDihIK42hIMPdH5yVu/uGG7rLGNhU/STHncvQ6y/E7U+B6E2PAhiBOYeoOgc5YSMtFSEQNVJIVFm
d0thEvENySioYPEkSPqqTP/WGVdsrEl+MdT+WTc3SWNq3qyJuwR1PcgtYntdZveKy1Fim9obgctf
CfMlrILVQdfG/TATYptp6n1jukinVBdRsY51LqvM9Q+2SWL2PgKs/eRkDMa12VMRRdrq4FAHpLWn
ukh4EHf8StXmAAbupCBQbCpEf11eX9K8PMfCOg4t2U7VCv7rQa9hHm42Vr5a/lJ/U3XLNa2AX7Xx
OSNJqosl9RlY4RPr5J1dji92N34kRU9UBIEDmvqKvtP0azDDYPwJHJ5abH3LyECAg6c2HuBK3UmG
oZs5Lc4DjiWFGSU4NPclNdGfoH96DPt7aYCzctm6k18IWFnYZIvF5TmH7G6oTD6zqN9ay4RRQ9g3
NbuOAbCEHzMVcI3xog3KRbhAk6N4vsfhNvigDe6K0GUQnoYHtlq/HPfeodeOyKSw/4e989iRXMm2
7K881LhZIM2MNLKBmrhWoWXGhAhJrTW/vhfzPnRX3b6oQs97kkgV4eFO0uzYOXuvTarwYlhoYwrs
BQ6m8SVB6d9Mg31CNrYCf7lvdYh+CNdz+lThAD2ZsX/gnlzXZSi3Y2xxEusRvOE3gFUqHDrPpybA
dGk1+PyCaCZYCO9prrdDZb4aaXpy607s/ZFU85Eg4T7F9FIBBQ/69jOsoNDa8kh9gSecAgM2jU1V
yelruDGTI5W0fTQW5UkfeShkejiSjbOl3jfwfXiveSXR4LkxMSrha9iG22nCkGz04HBIREJ0Nb0U
Kkq3PkhtMCSrvCfkp8HV4sSM9lT3muRM2H2mnRuw9kjMnBotjAc8tQbX4+kD/y1exFdO8jSOCySp
QNBaDpQcvdOugaWXK4YAOSIh76SKr9LXYLzD8roNwp1M7AjT63guE/EBCAK4UQzpnCY4zZDPaJie
ElRsO6PwPMhoyyZiaM6GEK/wZjbX+bTzUtyqUxSg9WwrJl8Bo9DChxDtb1Xal6sYk92GOOpkE0Vf
hZ9eTI2miSOYzbHeLiHdNodwLFoCiBpNvrz4GiSmjvTJYna9R/j2plGz6HlcouCyYyLLr4IZ0E4X
6VecYvUd+mFXifB6DhCqVvyybpb5vTnf1KF30LcjuymP4jVO5fdI+Dth9z8gWa59D58XrO0ri9Dc
rNfPnjWep9pAyVFxii8k7PtaoStj+qeZXiUeCVFLKzwsp0tqE0RE2mG3ixAwOgybV2U5PPOMogax
SkQuA9DmOpj2fB1Avi7YJLD3rNR8woNqbCKmf89KoB0ZKv+uDb+8EVqhfEE/86izjmoT6oqNzmLd
+H60QtSBIgktpea0QMHLs4lmt6j2Ve3s5C/TEfg/5POYdUQJRfV9wYdHU1DeGWkybVolX3u4H1ZA
2M6MVosr4wUXLASPwewQ5U2BDpKc6GEgmDGCEZczLCZF/F0deLa2wPXYAyULg7vym4XXDxDzVfJC
wNVdqjipObVAtzNUSAjM17BuxGoSxbWdDo8jOoXdFEa3MShI6aEjc5nJKsawGw6BlwGb9zjJB+sd
KfW7xrncmNyYif2sQ+dBOPkGf/5VSERi0mJBIcaiqXlaAqzT7nhopPnatfaHoZGE8L6OmKp2uHFp
xsTs/3omOc0U/bHqrknzuWpYADwFfrhurV/+cnh1yRifa7QaVnFJhANXsm8+y2pctALPaVehZQiR
aw0AdUwTNHDmc7dQxXR54R1mEzeVzQS58NuPXPV3ZdjN8AFszjTdg07VGZEFEDADE0uA1N5lYskP
ZsDYzeJvCgCLoYwgdjcuPsMsPMQ2ubh4i83E/grdmj5VXZcblVrBjhR1MZXXiZOM67pKj2U/4icx
y21V2O+J1ZxqwSTWI1CGPOV2FbfyI/Tzuzqyt/wI5w7aPDSEZh4uuQH9JnGQbkTgLwZJBqGBO8P/
mXPjUSyeNRw7j0by1qNxsGdBHIZJIvog0HZm5Ua21qfu2qPwogeIOMGxyJOv1l8+7DB9m6z+Jcmx
quQSp3FT8J6j4XpKhqsijh6wULxTQrybi8xZF/3OLqe3rgSN5poLGTzzknU4FwR6CY28ufvdqRz3
I0vmRk60Zs1InFCt000I3zwsQctM9ZKlwRkV9H3mDmqlTePXHAwXswKI6OVXgiUcKMq+LQokBgNB
ZggWoyF6jdJarX8qu/y0Zfrhl6VPAV/cZUa1QsLG4uLgjvExfzggG/Nh62N7dejopQnRlTIlG4Ep
SK7RkOSoX6YBC1No+S9xjCrW7iC/zIM+RzPgRrNETG8Uwd6p8mFtrtt5BPeno2Q3B/oM++2dnM03
pOM3fea724j7lCfkBbcDOQEd8WzFFRjYYC9qIrIGIma0kZOCOF8bfn7K037eV7bc2h2kH7Y8Y0sC
hSt4ulBR9gdSgJDKoaceXSx2y5sqpXc/apo3YJo4lVPRcRfnVzJ9hiCzCdPitg7b17BH+7rcgvNE
cFZOebQLHG4UevnX2P3gac6vvm6v6dze+I1vckoQA6uTtbXj8pyq7KENxa9sdBQHvZCydij3rjdv
QwiD2z6PHlAvsA+bC/mZ5OIDp7GHdspeCU345PT7OLhte9T4QSTZQxsIAq92ealL/xflQXcMQ0oU
n0b9xXDVtkZHBUHOTkAxiQOEdNp68SQpGargkk3GpdClcc1Z82UkSG0zdxrsK0G3KC0GzvQIcTDU
0BlXZP/lNTRdgwEB3wCGlfHJuXc1df0j+VDuYZyN65JT+THIEpqYwCn7aODQCHhPTo2xLmNE9yW5
LVOTWeCf0TJX0CqZRGgOam5o7jPf2k+TVx1tw0WOP3nuGgdYdm9MxGNFkDng0PPHP/4OOmjMc8n4
ZqNTcPB1Xgr2qtbmGJ8VxG+4myAfX10VXTH4IUJL46mqIEEWOgOg6+o3hz6yhYF6pWVnHHg/u9mi
UO2UT6fPInm6cZ7ntG72PRV6PbCH9TUNyKh9KMfiHTC/S7uH3Wc2hqOyem+v/R+tJ2AvKaOhir7x
3FQ9cklUBA3eFKObWixMlPbOYH3jBuahocLOfP9DxgpsjkMLHaqS8rDIhyYSrNphWSJYEOfI0jw3
EG26B+3rz9ATmF/UKp5YhP3OJ7gvupiKjlXriRcvue6QIuARvqqWl4uWCYx0LGJxw7fBc59dBRHD
zQ8K/826n+LLbDrkQt6UMRgGlDUwWHG4Y2Q61qRSD4G+wcO4qjUhAKMN/jiA5GWnd/EyOvCMjLbh
WJ9JZRtwQUieCKih285sT12P7rEKoHMWE5I1hG481vKY94pcIpvTG/wUdOJVEtIJdfxuZemy4c6S
eiUmjHcgpG5IUHwFeEs5NMbYGmX2M0Rzc9Um7T6gvW3anJRl4LHBTkBYcFVtvdB8jSZ95QU/qKDi
s1kvXgQOnGXk5iyP8UM2PPsSW0rvckYLA+Sx4EpXY1ugEi5QZngxZ2fY9CDgx30cmdZL4rFaJ2S+
2gktFmhQ9t6KzjApIav06poz9qNjZi8NmTJbo8ZgAAX01Q7g+GcuEPhFChejyOQiEr2gzYOic0iT
Cp0mbU+Mv3PKrARLc2lUJ+Dl16OdJHuUQXyVOEtmYTvTdd5nDIkZ+QMbv2e40gd8VbMw3tqRM5xB
7KKbkxSQOA7ZQ3P/aBE9wbyrwlkM6WclaVjZ5VcSV7e1R0xqOi3uohTPiFDHNmtJeQwYTDUzzSet
k/eOJh+7TWFgNqVjlhbhkUzNpYAWv2wH/yvdymDP/65vzQzN0iCQty2jJ/+tosOCccmgdm0vGAcw
DWKoDFJoehQjdz6YFyBzNDs70/D2/XVvLAiarCu3Xm7X1PyMPZye+OOuouMXzd3AvIwbxpNBAoOj
3iCeg21ZJ91dBYAbKHfDpRkKwOTxVWDDVejo24wk4lgDbU1qqfIY90ugATtCWCmwA11kXrWM3XGU
sohpofHYRFe5Mm+8Usm9MjsyN6fiOFcxBo0k34YL+XQO2ByCQDXngX574mJpiJPx2cnxgZrtE1Mz
rn8+A5ujI+tHTXxKC9rqnFszjK9g5mW/y01Zr4cqjy6tZn5aQewHNjAa55q7GAYYsMAWuScHiFd4
0tvcXurPorXPc3+0E1bSNCqec2eWBzxnMUtYMZ1Us8yEatNYdVaGb0snNXUtqQRFR1tNhdwWxqAE
yT80AnnQOGY59nOWYhvTFuFJrlrnhNGs7IGkJGJ7YZu5yyN5k468REKsEACJ2l4rpSQquuqCv/al
dfhsfat1oOwlaGh47DfZ+Fw7vOPK5iXJA6cTEzgsa4xkHLd/sT3bQgqeXVyakueguDNpoXBHMejm
qmzDpIHyCBJhS2zyjVVOO1mxhFpLlaWZ9WwdFyV4HPQHxcF9ZRpE9YlO5XuGxTK0852HDDMMSQEg
2st0VHufCX/bx9MLOIZL2eseagJhfhnmS1A7jIhmAAJjNPOfjB+VGXwCdvBRSqfbaLc7BcxQaRx6
wqsBWNA2d8ov0ZLvjDvhtl+cuq7vPqdh7x7wKZGoUJXlqkWDuhFVdejyMyHTtF58XFM8SJBZyis1
kfZK5o44aoGzk7LC5p5TpfU1BvY7gX/9OH91eXXnlfHWtqvbuXHMUxNhLG/8d7R7fLUSDobuRx+y
1GYsWTJTKh7HGPrrgRmzg38qJly3CY1fXg14ubNqc816h6RAGXqbzu5nmACODRl7EchFpcM5R60m
KlbOtXtRsFZm40RadWMcY+lPJwcrzorgDwzNHcVsUIw7ozT2aRk9tEZq7mr3ViiDwtCcnvsRQFVj
0hUe66e2ZyLikJIoAuKFxsEDrzOmMz99cBU27a/UYUQmf0Qf3bqc9jkEsyv2/fiiBMeBDr/aKvQM
avZDXdjhTVDgSigkY4MF4t6g5y36X8Aj0HT7V0kH+VZ1X4NLQ7+MacH3gfHY0hQoROqBBM8dmh/y
iTQ/uq1pmxGAMbwbHN3rUE+QwyJ1zOL4zlAlEBobuo2eSYIvPPrXVs+ZD2oczf8y/zbl8NH2JhWL
Mxws1p59kpMrUqQfOMp9vhZzieFyMha6JtzTj7mr8BXVpZ3uQwnGc642iREfMhO2UO3L26rx4lOB
LnkNFD7gQ14RxnzmPiLPucJrE7bDcF1izVLkErsj6KyQJKmpuGGHjamC5QpTSQQTNUcHUu6muGgu
OMvo+ntxeWvO5VfcoAVpw/hBmJ6/Ditar2FhQ+iraJxgoOtucmcdZcYnvfbhDZ4101dk7Ia67hvG
bPOYf2oNH1QrjkZ1c10tzpzYMud9ANXuJlp+sem+ZYanT7//Cp/KZ2/TeSgTh3fbuI+AC0ZiQcmx
T5BA0CBKdq7hQRas+2lTVqzDfmk9xl0Ucx+YL+ToDRtLCBDv8uA6eMbU7L0EUQhUpqanXTTZsK19
DjLZMFMLreqxqI7V2Dz2upz3AgPStgemNBKSweyY6RwskGrPw4OL2MWi1JJPgcdgZCBjsMY6qOw5
eSXFVtZNd92X7n2a84HmM37V0qqvW68tV0kEkpKvRwBvEBW8rob4pvYnmvy0GXEUfgydBZNUM5aP
O+tZOpVG3fFWVrm/D0cM1gXoslrfZEzENljYkROjnPdLY9czYrVSIjkLoGUxpi3f6bGGFwSTd+Mu
yyrgYf41ULKrwOGswrEMHWwJL9ZI6MdY6KG9sqTIGb9ZcoGxaffWkvVd1SW0YRxIHBPzT8W+FKQt
JwG8mX5/G/u4xiNbEmSZZ8HOSMG/VZb7o+0e72H7PLYozVRNuaEnFLbNtETKzF8KJHwtobPGP9rh
Bp0zUn5GSBqmXqDuBqp/kjrPgyyf6gQxRcvNJZrHMWnOXo3CB5/mFp35k5XANdCe+lR9jU9eWqDl
PCHXPsEbIiB6lPnLtg+co4fk51TG45M1Y+ELSoNpe8EHoNUX3IB9FxprnCLpbvTdeDPE6SOECOam
Gic/MnLkdNNNL5ke2Mr/Fd6iQGFVWfvDvO0Emd19fQV4jMzYvDtOvX9TNgyINb2IxBqR6mi+Jzao
lyy3v+t5vFLgDahSN4QOnTEk5yvuTuLg02aXKHxayVKdMUe5ceIQS3fSYNjs5aGy26MFManLxgdj
mq2rDi2QKG22gegAlwLyuie/RSLBGcOKMApQ5d2csBnwuQny6ypETwRInltmafTc3oVq2wv6T1Z7
EjmMtvU2DRxlT4XcLdFdWsDlC1jri3rfKOvo9MTAJwCSt6lVvqVOhLVuxK4kjO/A7t4JyP5oISpz
94v9UHFdSNdY44NKds7cgKulCRnHxKkbMRM0iZ9PFCBBFC42OgxMbG0+5h7NMsInVthT3MZPXP97
/VHjl9wE9Ato09L0bzwT3yHHKjv4HpvxvhH6u0zbF3dqHphCQCGNjYAPvWXujLus8jkOKGtR7zBH
NfBcOwq8kRkSddpl5Htrw2TqrH15Livrw/IHMEs5OrFlmpW35CJxUgMWlpfHfnTOfX2a5LTXPEE5
6r2Mhdt3jFfZRT+1wIkNy3okZxxZm497vv7OdfPilQHd6Ly4qdTO8tk5WdNT+HWHTPVXI0AJvLMD
w5Nt50ZI6kxV7gIK1arU6dZebC4sPl9afDPQdLfh7F2NSNI2uaU+0yy4wywcnmAInUg6/m0ovyoB
hFG4ZxcSqvHzVtm+nWxzi2yOeHIaP13u7K1hDC5NW1a7oKnu8YFtTbvg8U/UqeZQGrQVuTUd6IHM
q1pWeIxk8TeBsQ2mhfYoc4P3DU5ROXRxKG85hDnB1pgGLBChd6azsR6bfNkHI2s76vwxLOtb2cnN
CNSBHyPaDPhoNy7d8nVNz88BmLuqGJevowmGnpbJJXaqO7LN8OqOJROrkSHGmJG3RopT1RoASsqb
djYtqM39DtcEeLWEoqxsDkUO6qOjJxzlkHdasuTccL6K4Fev/bDKt2bZngI3PvoBAVfgIs4WAMYt
/JqXiMNiSuQLYFxKAIJlDIuiHwDEV8BAr4oBK3iBEW2MSbw7bXWjzPaQeem0bS3q3bTFHUJdbazz
tIC1Pdy2gfwo1TmQrJpjNJBKLH48NA6FsiFW9t63ntp3ml+qcp+ZoOzHPGBWkpwlh9IwoIwYA3Gj
4/GGhPObiKAJ0RGzGqTZzqI94GTO7Sgww9GeqvdlZZ7gyoA2q8VLM8K7qWiYkkiJdqiP117uXOez
fPBlfK9YU3YuUY9JPe+90iLRFh6xG6+7ggGZAzIpjulGYoGLsUiIapQbZJT8yQ0odkp0MQ08Y7PN
jlEBqrq3drptqUpoNnr5iATASC9qrL/8uP9KyA71Y7Jlq3uS6DoemgkrTPGK7v4rGu3vri+2ZGps
pJmWe9MYmZeRGGVVnNqd8IOWLAN7DGQ0z4wbWcyPoa2fYz0eTCGPmDKrjdGKS0QQMXhZNDodG6Ld
4LW9/KCl3hIpz4bR1OveUzubkLzWHD6QrN+myYeSC+CAXKQkvcMSJrh+BEP63qYGfYDVyXryiho1
kvcr7JC2M+m8GGASCDMGFBhk48XO3Ae8VjS4M/fJrPtL5xc3v1H+/z/14D+lHtimEL8/qs/xfwbf
xea9ff+v77yN2un6Pfv+x9+ev+sMD9u/5B788TX/nXugrb+D3wQ5J00LorwtiR3479wDLf/OtdWm
dhifmmQb8Eo5wsHwH39T9t+BAijLVbY2JaqF/x17oMTftfAsj3+xSUWwlf5/iT0gPqEs0iko8uPX
P/5mC8+2Lc/T/IDgmZUyFf/++X4f5UHzj79Z/8PFzT1HBeSVwPE+3W6JFrhDbTviZq3kH8kZf3ww
t3981/9iTnZbRHnLl8vlm/3Ti6GdtiTvlDQHSVoDjtt/fTG/6yshi8AndNtKdsJdSqYe/ZiFHnBb
Accyv5rGPHYJj8tEZIz7WhnjMc1QXEV99kaH41SkzODrAcEtOlMil4iYUQmLgZtHT/SvH0sGVWvH
keeIftCmFNWw6WoGxgpRxjhqaPR2dCkC9zA01A8GjREOzPXtP90Bf/FGtf6LN2o7pmtyoLYQB/3p
Uw0dxFQycb3DFCASaKmzZewmmy4CI4vxPLEQM9gIIREU/qSRPJRL6ynKmcH5S3Bn2QJZzA6hmf1k
KrukaT9sXEI5UcTY2yQXGeEroNtEAcinaMjHzGjsdRi8xT7pUoKzXHkkWbABAaqwz7cS/kdylcaE
y5sS4EUhGbCYBQqe+DlajELpjL4RCxqufibr5lql6L9JvKEagd1uK37stuccOmgTDW5ioPQP2tep
ogsTBtUhdK2nnO2S+RcMd7qOhxiZPMHAkjhkHf1Y8XTIy+EWbyyAnEYmGwFyY/4mhfA2MYMfpiCI
v5LooexoOAwjEetF424mlRBCu4iTkOz2oGfXmYP26z9cq+Wm+/NNqRXXyaZVyxP6p5vSrFUps3b2
oPQbLuu9/xjL5M0jM7dHfolWFDthnUODDxQzP1x5xDejvUXrdmgM4l59gG9INA9BIl3IWqF5qLWz
9SEKbUQ0nLBtOlu7cl/HBu2A4NC2MvsJhX+coYAK9tSUxF2nLR2a6c566U1EkwKBkx2TLFRGnPgq
LTnmF9z3VW9s62HwtrPyPtJQjSdZV6/w6C4AFYi9i+wYxSZNMTs5Z6JcHHu3WcGNp0emgVN/iSwE
9nZ+6zcTJsQTiWvHSTgbYaXXsW/ccIS42Hqd4qCTZtOvESExfxYOVBuuosopT0PXuzOJlFz509LK
j+Mbwpk2GjLX2CQ/lAwnLtR95nHH/Ifr9BeXyeUIZhEho7QjzH9dO4CCdOQHDd4hkiVqe5OzrBvY
E5BUeJriAQze679/QeuvHmLiaqStXNsls+VPN4YNyInTMq8oRypyx7mdXYbKankYyEZ6Ybh0DSWG
CauLdmNasJ1oFPFuCjw1OROHKPhpLDppBKB2v/79z/ZX96xnanc54rPESPaNf1616bDneWakyB7E
xWsofX7H7bKT0RW1tU35BIw0n7P/cA3+4mWVaSlpa1dCzlZ/ugYe42c3HQz3gNT4B433o1myHrhF
/NNUACMD0nQT2iP//r1a5vJt//SE2oK/1s6yTf1fexSJ8oLwC8c9mC1KmCi4CQZ0oOGQXvzSJFel
JCZO9YhFFWpF/ZigRVhVoyBvAbq4ZXm40bFWeGxLPHbZlRMX5ypmkfHNBN0G34a09v3kIZfJ4wnZ
k4kNpEydZINZ+VYtaOV0il7y2rjLlXPKe+6CSQfpJnGKbcXrbtMRLT+4mV1cDi335q0jC3y7DrV7
kmZHz2EDCOQ5NwtM22/BxLRJ5wGDuRAwpmZwXBW41hy3/mzRjZQJzvIOHoS/wLx90KgIVd7agROU
zU82JDrZJBW8ah+FKNWy+hnhKVo+7PQ4ajHtZmhuE/hhqN8cdCzTsvCk43whsHpLSxQTz8Rl48Bl
OIQwRozr1jKdHmVfPJEMwf9la115uHOIV0/XldGbqy7yHoE184N5fLh2JV+daYaTvewOk8b7U0He
EB7DnZAse4IFOPaQUqBIHFha8//hjhDqT1FNjKGILrC4EYV2Hc+zl2f3n8oWX/hpF871eAgWdc8g
d3He36AvnveGzwSl9+6wHxEKaZVXUiLwDVt9NQ+zwfA6OE6j8jb9Nu1duYwnoRe65sFyByBmGaqo
DBEDJMKeOQyakA4cjWF2qC2F9dTFjYWWPmEus+tY0DdtF8M5Ur3HaAlNDhzDSKPLnRg4MR0Wa9sl
TyRLW7R22uZ4odeNnF12EDRZYTb9tLlz0iIyN8r2PkieqrHIe8WisAEVgwqw3YtE1Ve017/oPCLw
9KdHNKDIMF0bNBBNZ/RW5fwgzRCtUn7vVu4ifqyR2BWwXkpLvHpdOuyE0jv027hjOEFsW7wltotO
f+4osQICOdrZYqRl0XzJ0TqFvfFCm5K5VDjt3Uw+0Y355UNpRZBmE6MMcTZLo4c4RkdRIQFzfGOD
RQxqHQ08pzGuqxlPHRkkm77Vd7xus/a1dwi6mvGcO62qcHiQcXmgW751zSwCWzpc1Rgq8TZqvDh8
VOq5HVIa7VV/Txb7D+NhWhwoFfKSWAEMgfHG0fzc8IDvQgrrNQFFNEMJn0hoFK/TWfC14YQ5mV48
orINn9WGviEDc2MRsTKJ2yLaOxp0ZEty78cx407ma9f0qt8pzSCfA6uP24kAc4R9O2UBw+IYScwV
A3k3rE5d4GBvbBZG2Bzl6yQGIR5LchS1t1BtuSWiEiouChRcADHSV0l4EzzmGPJkIhio2OaxXDZn
GZFznYbt1lXknydW9kqPhFz7KnxmSvcQ29U5ihn7OaFYVwmkJ1B9hwyARVpJLAvlbiAFIlTcDBMe
FFMXHUXumHDbHSqTQ7nvFt1aTN6dFzhwHYz+gUaLt6YR/JTxuIIFlXfhoI1j3yRnC9AVWriTk/Bt
2EqcfemrZ7uySVIij6CxQoNliFx5k92lGitWQRGQ6xWiU7SBzxXRU56M59jqG/RUpgQVXz6NAkHb
7KX0NsZCrrLO2msscQeVsJeGCZhw5IbjjuE5IA3kWjkA7WGCU9uT4Qnv4DyH8mbqu21pGO8ZIE6K
1hW7DTQGKaieCF9cWX7/qxf5fWBy/bPaNM8kn50abR5FT4VqU60Udpnt8s54ILoZIVnOEquC/IDa
fZ3G0V285PYSN3/fINokBwQLgTIEwrElM8LiqUaHfJiSiFb5amRYw8xwTMCr+xNYvSG+SuIldD3b
V1Xxi9RhIhwjgSwHbQqoXTRpYyrfvfbkh90XjenhWA88x95ItCMIkbSqHnLXPt7tBi+8goBN693I
r4BAwYJvN6UOn5MMjq1GJ9GbPjakkjCnc+dUv9qqeyRj+42GWVLNp4qIz1XkFSDrJk2ToM7j9ayH
l9S2N13rU3S3e6Tt1/PYMhXPYSjGSHWQvxQkJ2VPddojWki998St0IYn40NKp36VITxyELotiq5+
l7LU5wZ4Z2Li583Uk/wZJEQIJ6O1Bx+fYJhrULOklz73H2mJrIexmBnAIFMqRfqLDiTXXT2X5pBh
bY2KlQEhFGnK8OIJdhMjNpO70vDygy4IhvKs6g79urErOB0grzwYY4sTY1r7nBtRIUzIEYRDj11B
DON7opBvUDjK/r7CkRovYtuyEAhbVfuEDfLOACKSyDbe5JAtYsC2q9Z1tzgrUGHO+okcn/w45xlx
zWPEGjk3Jfp3/BF0c45uG6YEkmP+xf387kePSHTb9TCxaIbyLg+QC4ArWjly344qRJUP5q9iJY1r
55QsRCMyYVrCAD1adQnkGQIHN7ZWeotOWFJKoksfhqfSQ8bZiA7Q9NydaLVB0GK7nQyw4VyrxJs+
jOiNp7zZ+vEQb2zPe+4a727E1LQKvOSpKeu9Gi0uP5loqzuzzoKj02T7pIr0VoZTsQnLCrQL/FMz
My+my8mPOpIxWUdfdZavpUcAjULHgSgGT+0qjfrubDs5yrLgUwLGSoPPTGGEyCq0IVRTT+BeonWb
lmg27eEk/ObFNLxPP4sOTokKbPKNZzAWw0pbxYazfl9tizE5dKZ6RY30mLG8EOjh3tBSA6mtSdvt
vU0ycIxMUiKq9E8cC3SYbs0P2hcvw6Ix1ehDhjy8LmT46gevKEzSnDatmShm69LbW+UICS0Uh99f
O6BephPb7RrIyNOIpkB6lAaDZU/gu9dM8ZgNBcNL6AyoLA0yFPsYb2GtFSOibn4yuhTHWh8eci9N
NyP/nmN1mtrkx+4dJKQpgUWAJF+KeUnYMO2tqJS1NVVzmlnj6EWYeE5d9zzWHtReXozcMh61IH0O
S1xAVQkaqAqeQsFxTS4BScOv1ihoFetXEVj2q1HfIeG5Z0ZYbxkq4OY1Zm894GlDrp9lv5LC2GOL
3wxTHEMAdcetXTIoMTzrO4zN+tRN7wRe3w6DAYyELsLRKMfXVgeXNvTBBOKoyQ0SdG3jaSJNBU88
GL+hRGRLwQNiaFYbtoEUcIy6TUqMi0vWKyofg5Nro3a+Y5u0TcNmOQDWf/xiz4xKVJExk3PsO8rV
eVdIELNugpCmmw36OjTS0e4ilePtdqeRcDiCLfnd//klWBoUWUy6j9n1w2rU/nzqUUrC/HX3KM3w
+KYmAQ8V9Xc7F9fTmMwnaAHzKc7ImfLSGbbI8i3dVuh9hxCqsoODcr1z4JJOCGzrmkDgmrUzf67d
DNZjTe5B5At2joHpbqjDapXE1r6T4qq0zSt4rxsi2EkXa8VVLBBCJdkTtzjbrkowogTgurqAasRm
slwZ4JKQ/55nl4FSgyoXMeV3V0e3w5xJGtn5t22lV5o80IizxzwRRumPV5RJI5r/8HYomqe8SR6q
JDoTQfldD+M5Elg3XfHuds6bOsFzfE16r2WGVHyLNLgVLZIlMWQcfzDAx/gjqDKu+s5hX++exg4f
Xd2d+2opU1S4ic2ZrY9mGMJltIrklxhTwmLa8ipzBGuq9LI3zn3TyTa7CQYjFoMeixhWLSvLEATw
uIpcHXuUkKeS0cFCWOkWdIojsDvZXfHsUAnhaAqYAHOhye45g3so1kYEkGwBxZ1+/5IPgPvNKLmm
7oYdZ3DLzh3LWDrYe5o0cDzMBKJ1lNXOqqqLxzhpGfJTq/y+ur9/9/teIZDV2kSTT50tgy7c+xac
LRJtstPv37mqk7R5HIxOoYfOz3t0BGg+O5s/RJFZqM7CI+AwcPF0f4Y+fybqep8vDQ0zTn7i3n/k
wHSA7YXxK7fxhAZPHkO3/eR4i1jbPkQju1uOgHSFhY4kAvo76DM4uPZEavEQHH/jOhlYtMzcOawr
MGcGzIKtLZhHT8Pxdw+zjRePIUPQAKGUS97iilCk3Vx3r5zaKI9MsoOc+cohASPmHyTr5hYyv7X2
+XjqNv7pFQ25xds19jHDkpo30AoYiSUBPMHMFElRYp40x0sS3XgQyU7cVs5PsmzrS+vv9yHRR0VV
OohHFF4jt1AWygaO3HPP97YiTGZZ3x5x87ibcXm5yJdPljVtPVLpOL24DHRpcyH5fqzM9I2kIepa
OGUrM40/SXz/USM82jY9OiPvL66vQ9OQ6yFA7iZMk2DV1ryPhUuPDa0gYrobA3DlyivYXZ3Qytdo
48wtUXuAeqFAjsG866AE9q01byzHCzeOuPUR7rA9U8LFUfnutv6DXecALRWJ3jI56LR7z5wJn3gv
joTkMayPLimhqCQoCmSVuViHDo4wTT8VllrBCWq5YzANOptq6WM6M1Ed4e5/sXcmu5Er6xF+Fb8A
r8nkDBheqOZJUmlubQhJreY8ZJJMDk/vj7rXPjYMw/Dei1Pobp1uDUUyM+OP+EJbqAeQtBqcTiMB
7CldxWbgIiMgRzOAw19QmcVhdLnH+0VWHGpg79EwXjuf8ZSHIlAN06mxYvbrGqHCy9rXKGh2mBU4
iJr1i4VFk/EczJQsH06Kegzyeqzag3I2tc2mCc29WpfKB6Zp8EV5Rnc/anplTr3Fzf3z9iQ8adIE
eokXZe8db8RGz9WLMFnKMpTBwa3v6B2qqLadh6VE6WF2Rrwsc8Ptkdu3hh1gc0M4SSW76SAMHozF
XT5Cy1x1/FT8DBWDcfyvtE+vBi0Vf7/q8jEhOmjCyh7ZnQwjxVyW+Wee2T8k+u9CSK64eGb8T1xe
+GkWfRGUxFORUfiHgYSUsLEU7rWHwCVwwKeyk+VIvSgx2PivSjGAbpaUFElphKTv1DBvK+cx0Xj+
loKmnx9pmoH3BDywCJUMSJb5cboUAIZPdQ5+nQp1d9bJ2S8XHdegIcFrYU9wgW+GjjqGcbzNmL1j
QeUsV6YOQ3uzELR1zR1DOOtSNBjLERtuXBYKskXL4tbxvv6I2xViHMr2cADaQ7cACo/hldWmxjVC
drdcGrmyjQD+AYvXSfdWB5OlmHJko9I99N0AKWbK3mMHFcYyztpClFBZfSxK5yEKsB8h37McJ/5J
DlayYSYOn1gT0S0p76UAotuH0WPStukuiWZuWnzxHL+qvgbIm9X5thg4KczheLDS6aAM940Oqj+c
CkieVNGxi/PPIc71AbBphpt6/lOawEm5gN0EYc0I8/d0IECtIo7HFZ8kRzfDqncdGn9X2qhzJrDf
1eymADPBqi8XHvoFSfP89DOTKYzsD/IKb/MQPKWFuKUC7UreQGzYQLVF2W18Yu8kbPKbn2tsdogd
4oDDwwDOMNVKbHC5XtvW4SRQ53/MmSdtry42j0oKN0qxjiYiaPiZTgJ73xrB3izxBwqCfKMu1gDb
0NWM5jDl2IIpvccNXrdfpEEui4ob5edOEmnU8atZclOPHsmupQIi1O2io7ELJrV98CI3WU/cz3yH
7bekGHMFvvTkMjXmVGJb+8xBIA0J7oPg57mSzBb6A6O2Mta0r4VNtBnSh9wbP5TUR5bYdQTelwP/
Ut8MmRXFEFcSu8SRYw4862gnOuMuxrxRp4da7pUpaAivse4Mu7gBDcqk4DV1uqsJEbtGkbJEFtNT
hV3G59gBkTvh/XjxOqpQelDT68H7payCQUcxPXtQXq3S/9CB8aW6mlIHy3Dwwc5baR88i21hmqVI
Ua69UpxvGpG9NkRxMU2M7xjOjZsWcrG2i3NeWpxrKgvDwhII0l67JPL2bieepKpW4OtvTUlR4JRS
dEl7RVGm5znMvJuoUPtQmfFJ1t6n1Rdv9LCfyxRferiQG7KC69FfwAwmrngrdd+saI63Q0vVUejI
HZItGNKZBo0FMe90vWYnnNenkfqFo9ddUwc9EwzqfprLaSNc+zuahQyoWZHUE1t8qRFT/uPPS2zK
HoPwf/z+x98M7ONotHVwUtJSO9uIHxRfwdEqi2nlOzxD9GhMpxaOAM8SuYa6gyA6m+aRNoAJmAcm
5+PP78MEh7BNsi7HqI66aFfniIEs6ICKWZ0PvQZPTpKKeFMNJh5UOlonw7aOXZ6Tr2DFtI6NG4vj
z69+XoB8MTFl7d4U3SSOPy9RXySccTHIdElu//3Pfj4wJ+kZzX/cxBk6oaqBt8X2Y9zb+IzXMZCq
kjsvXyr6kEX2VcR8EsmUo3G7mNoDmnwWg2/Nqn3zQ5H668UNSfbbTk99NyXeULjV8UcI/n9Twv9m
SmD8xWzmn//1X/4HU8Lrd9v900uqYoxFH//FmvD3v/nv1gQfKwGGhCAkdBFakDn+w5oQiL95LsN6
piKOJ/gf+NC/WxPMvy1eBsZPPqaGwPOZPrXY73Et2P7fMCZ4y6gmNJmpeuH/xZsg3P8+g7ORcRcP
hG9ZxIWsxb7wn3R+EM8Dzkkw7rjyqM4W9XepyX+LpZDSB1I32OQUigabG5aej44b6EAULKch6laT
R10aAHrNQT0mujJnq6rKI2zqJY+nAT6d539gc77rR5Ol2Bsj2CMxwX/oLLsiS0gfxNEl9U7NNHvr
yQTDO4UrFZP37oXKGfHOrwOxPpdu2h6Bs5/3Qc+IxI+bPY26FB3UuUQJCze6s9ezBAUQjPD4HDi8
esILLqrhw48TSkqDYZt5S1VLNJ50XFDkyio9L51ZcSLvGF8BuAgZOpC5pHT9ZiiEdQiTNtlVUXUx
aove2kx7G0s89glyug3QfMug51KY9nxP1NPYlJPncPuzfW67TDF9Z3TUdE24GW2a51wrKXdOQP61
jjlXEENjeiTGx7xfKO7k/anBQF2GhS/6DzUVDgp6N7FZpKWiED4VEeyz+nHYUKV64Yjakzv0jbUn
kWgtY8wWpy5+cCIQvE/I4dCn0cuQikQTb5N5Ghk+BWQ7W0QooMlgdNgtue0F1OGNtS8b8dR0mrxn
YjxZwoII0b54yXB1HfxUMISkh5dS0a0EUaFOX+cfAXTCRELdJM3gVIty/A2fWTw/HKb5upnAAtj0
YOYTHOIuOCwftQu2n13iY2Jo34eMnJRbwSbtypASI8u57VK1hLsgHcGIOtnjiHvSqpCsE4umQu84
xCSXqfQ8xrVbnAJTX8DovaV1m5/nSQRrMVoUAtlYOSV74VQYbODrpsNO4Vg76q3wuQVuv6ZVptux
793SxZ7flHTtbJDQmXG7JZ3r0qdtKC3k28y6C/K2833FBRcjqQXUAzWAiVb0i6zqScQ7PJkULY1f
0B2fTFE2S6EotAmsIEKx9Eem/cCA6JxH7hXB967O6U6Sw7sTF/4St3yTTaLuVMGylc5sWmzOHjkO
ITcdiWLg890Y8GpSZXk3I3Pwc+sCaKTkDg+ktcOdO/OTlMdW/6Tkw509Ye7AnJlAHTYwOsfRpuz7
V1EwIY0j5GpIf4zBfG6zsWFMw5GmUdE5YuyqBW1fvlR3pLQvEXByq8URUzOoxoRes2XwaYtIk8e8
pfV3mkOcC/S/4Vq97ZxSXnxa7HTXDc/JkyOaB3LzREgX5kJF8qaZf2ddSWckRAI3kLdM2BDCTO5F
B720LxQjfc3uc5rVsKmRf98G9z4C7rEPRwBZem5taD/+PtHEmfK3LHtAJEtv+qFZayZ7G9tyb31F
5XgaQ7ObXitr/J4M7QO7d2+lNx4ItQCJtCTKG+bnOUceTUYNAj9Ba6tdco0B6XHVM2IbwNgVodx5
UXxVFPrSIH1tNSUd8IYVFGouvFu/qkmm5569Eg0aFdIydvuZQ2lMYfEqdFG7AXbszfYjnGYXDtjH
OPblGpPaeorND3Ne3qB4TtgtOls/6nc+6j6VXm28NwISzxBuvnphsmmmoXJXqPkgRSjOxcDZxbSj
h1GG0XNS0vldPJaJhNeZVh9TnzhrVNoYuKzHN1Mn301joqMPNm5SNN7C9u/sONLHMRlefHKjR8YD
kZcRMUWgWAJ0aZ4EV81WO290ya59XoxG1CJCBCQ0kyQuNtzuzPb828v+pIb3Uswk/8sp7Di7iu8B
1sJQmiTkPGyfhmuCXyiBrLZfcWoPt7bLaLAu2KLpklIT4Vm02XwyEILjhyS2Dm0eWJ1NIjtQ66Dh
ySTreTfWGs8rEPUrNmafA0dnIGw2KceeRKXlLmIi5nWqvdGwZm4caZ5zn+xUbtMTwcg+CdlWJ84z
EKGM1Fcj1212mOYiPUaI/EFdiI3NrIImAYMjm2VuEyyepu33F1nGzzQrE6m9G/SwIzpFLC6r4rVm
lYxUJK5laEL34eQhm3KgGM/QawuFiRlQa4QoGxR2Q4lYzvUjh7y8BBNJR1EwVY+QuaYV3IgMgGX4
7oW+3pd/wqJ7y4KlkbTgnDU1nBTJSRNpRMq9K0xIDx42opHHS9f0DMSXlG1nB+sUCBz9euyPvQa/
UygT+pLY0lO0dM8ommCszbWTooDjxY9yM9/5Rmzd6gQDm2JZG0p5b+Mpua8tolz4zjzHr+jOBSfu
JUyfZx8MXFc1uNW6+px6zaXlEO4Zdw7htCzxNDkfYDe1Non1ho9pa9i4noBBGb3JSzGUByPz9glm
bTfzN1bXP86+fHY5aOcRF0qcv9JlFhCsZzRFZvtojXI7YFMjfS1HJt/2Dq4pES5myZJB/F63B56r
cjsZ7ZGus7sARfuaB6cGM78tfXUbDowL6zmg9dPn/1NzuJ2wK2DWnq5RLxWN0sTmJhS5dJTBllvt
vVHDQ99NxqGNuf5DcoRlw4XJnmPYo1N3q3myj0y6BJs0vPU1VVa0SdQ5nPgKFaweyPLRiV67Tr+V
Y/0t+8lbeZL2PIvRs9KO2qbuYNFUAT4nnyglaBNS/faT6oN8qx3nIWYDkhZMv/uQFrWlhC3sQS0w
OjpEE8FYxg8rm+UoJY2z1iaBb8vTF58mFpHuo3lETuOgDvp/75LOvzPpn14ONO/S99ttahn53tQy
4ccCebOOgK2X4j2J0t3AgEOD0grDdnz1FMAsIcsnK/dfXZJE/MMr71gPjEPtBtlDdpXYe2EHrTRe
3PcWXSxj+uEa8/DGQfKrRjPcKZBNtrBPnhxg5wX8xJYj040twmcNi8lPA++M6wqgZDxYmAwg6seu
IGHKvgty6wcVix3iOJhCyZzP5XC6Mgz9UE4dJBE9r2ERx+CACfPP8jDFYUeDBI712dfPMiSgPWc8
uVqiTsAyOL75RPMuACbbG+Zsovnk+GlTJ4NO63skzdMxO85TdyjT5JpajXvKG/ej0ana0AJ2TQ1O
sG688ub4jZwdT0T57ikDB1QH9DKJCDzFnCsjisT2UIkurYOilBTztYCdR6l3xlAmsP6UJTMMx9PY
RWZ8a2yfFkpAdiA8tCmCDPNE9IpBP9wqkW193ucDu5XiHFgjWySedYg/alsC2Nx0LXxebHn1Ks31
tJULqFUpYMw+TcH+Z5Y3DHAG/PU0JxaQiAyaD1daQCLDj/rZxuLdEbV3aI30rmAVPVll6KzhNsgb
4w73FHCrYaamd6oeIikp+mjR7PrsgdCorJNr5OTlpqN3nt5Fhy5nVOiVNdNk1dTlkz+QN22d61TR
TUuIezVJ094quqnqUVe3HXsfBj0HFeJPMQdUSFcsD/cMKWFeTg39g2vSejHW6urb7jkouwtEbcAX
euz3heGxvESoY47RtqyyM/mSUdPO5TW0arWz+gXf+pUtL3u7FncBXitrRUTkvq/QAgbLwMhFLJ3A
tnzKO3Jllc76i1UAHG5tI+Du5uftAzsgJHsfh+O4czSzHJBjbMsVyfIAntXcldNJGxmtgMySiQPG
+HqWmpJMYPE1/vCMwTaDlPHu6oMvSVvY/Ysy260Brv88O4ImxwDuLt/zzbB0t1iNIkVGpA6JFzCj
q4iE8lz1rZC9mQHmnbkNAy/Dz+8yZBg21r18l6BnIcPQ3z1HM+uaES+dlhKOeTS8OKm/m+EG4kxA
e0K/fkOl+NII0BHx87s20d+93ZJRcjw00dK9B4TpnN2eJwphyrEE4QfS3QLNwYe4/uoIYKk3pJ+t
rU9mwDWacwOQ0RCfSXE2SpdPZdQp1hL5OrnTt5D5Q5sx6GLHCnxpFOf2Qt53V0kgYxaM3hoREU1U
kY/FDeybyWeck15hJ/JetuoQeBPr3r3KaFTrmw9OUVdPTy8DbBCTuPxaiFNZSODRA1SHClBFOocP
pY53boSTl9k0XUSM1eKCGcqD14QP7hh/BEHMT5iwD7G+Al82kOGPyOgPobLwXlswWUgUOsNF5MXS
OgktRtcY4YOjWfiHtFwgs5QnuczyvNbbe1HyGVrP4wzgitObHptfTcs42QufHR/W02LCCZ+iKfxi
9/nL1zxDnMhcGc0vQbE5MW4FnzpjaQlM1Luoup87Hn9+dD9TT14lzUtq6E1jDCiJ7T3DZ00szX9w
M+hfCdEp06IEKclgmI4UEOKibmN6IPmnsqK8Ng7EGs9GJANXxYRlkZbGO9dLzs2g7sFwvFWq3mf4
7pidHquIJ7QRbQqXUr0qvq1dxjgWZqIbngsjP00uR7C2RJOutUlCVap9AS2XRdv9zDXE1voyGwFT
KZk/hY59yRp1N/nGPebBTev9oud5g7B1jklq+62xbpikzE2Tnt9UWmVbyzafksrc0yX2aVqHqBbA
EDLnblTOu6ybJ7MVl1hGt6QVBAHLoPEXA+w7YAD2e9L97MvwzP6XcUwy4it3+q9RetuJLU5OnR2e
VUycI0sBGwEM1pKtnZdVt77oN2WbfIXueC2o67OijGOf8O/dwFvbjX5KU1xgJaLB8tZUGM9AFG5L
pFKm1DXJY0PIx6yO8zUVWTf+SMJSBLj6jfI41uJIMHOfkOlijvIaQKOAYx29MokG6cozGPVd1c4u
jJOnqLnoofnwKQWtBDkp7WFddXFxTeE9yKaXWBPRa/UmjPCzke5GBnlmW/GCeoE/puP0bCTRfe7p
bZyl1MZox318aLxEnUBT9Zuxy9Hjy/w+H430YA/sp1BcLkZumufUbQkLz+2h0zw0yAXrYeYcVVOG
G/A2FaZ3iHHXZV7bcFCmZMcO6EFaBsGx3V3S2LwbexQAFi5k8ga/72A8prXYQmNWeyNy7gmvqDUn
QAyWBYiQfIpOVTye55yJVQW1QtXyuyYqyt5Gr2zuoRmU0l0r/dew1HpPN/YNHhEmpH0Lmz2DMTgb
821BYD6HrCd6wstMLz+I1V1THAtRQVIaEfdsE6xDuWIbF9u35Oj7rX/rBRcl2RZkieAwn1zYO376
2v4ExdMqtnHZwGrhdT+Ubo9qKTK1I0c0zGTpnlD/Z5MyeSidhoqi0BpWVjlsk7C9b2JJO6pRY+PM
AAKQCYxa81MZw/RkpneSwsKbMAJWFnUuvt4A/4G813ZGlM/0mTkaT54mDmAPL6JFgqlb1CqzCbdG
SgrQhRzS1/O7BR8VU2NCJy4FathD91yXKMgmFeklppShyi+pGQS3aWyRLhak9ZqE7us0ORp5sdV0
36xqSf1WwXWHP6/fJY14t+uaTXRDjpoA7QglIKsL92Cb/iYTJFNItX/gpsMlRRZ09s/Q+upbM067
pyoFzUpRa5Ko7lSgeK5d4qjxvDMHMtCpBvvmt4vNOocTYDenyorgN8fYoQtr+F1mLbZR38AqPKs9
0BDm20idmzIfzhQqLtFRhkcuR456fARKsWa7FUEi795xYmCzYmMzFGo9OMZ0YOKz9Jt1pylBYOv6
6C1mMCWVwSQ6N7dUbbXrWTEQstRwS7aZUgcXcTKdib0ygS81N2jvS06Srn7zOnpz6+GxKLDRxQr3
awpljXA5p5Kh8G1ShbO3FY1x7QtB4XhO/IAWkOqGIMButLt8L0TE6W7Gs+DFGIADEthat5wS2JyF
GYvtsIzgc3dp3/aOKoHMLEt/4ziRgY6CvFFak34Y+9+1PYzroa0VK/eAWmVfZO8EB6Amwzp02g1t
CewLyCN2DUJl0bS3Q6bu/ZFRE1LsDbmecUOtQW7JLzdCCqSc/Te8R3+Vc6BbsRP9ghT5XcJx2Q4F
3sg+8LOTbsxHRVWtaTTt2unj+86Mr3Zq3EYBuFWaGolkwFJuOOWwF6QU1gpwZeVxds/s/SuFR7EO
MpIvdXzB47zNqeziFrXLtfIlHFkSyqs4Nw6VeIrmiuZEn394MR5PxW1hIl9WWUcA3X7qsWLdINu+
V4aw16VvYmjxATVJL2HUb1wim52J0WxTk4pmj3aH1rTznVtqYAM7GLAvdRujx8YefhrC506uV46g
3Q8KKmRnxjd9u0kGFf42TMH0DUXKy2I4Py6gHwTVfaTLPSw2EvhpQdGXGqtj3KW7Js7gflklKE2f
ze/YB/DhQmhHBxmRa8DzoeQXtDRBg2I+LEemKzFhcfSXl7htBM6Ywt16Vntvj521TzNrZeQZe4va
849D0v7jVyqmXGoYIH2HkWEcuVE4EXLWWbsB2ufPS5kU3nEisnIUk+QC/PlD0LbTStC3u2p5ZmKa
TvutjWAFjkXIY9xb8EwnFxh/2R6bCpI00oygRxrDkLO82HGckFBfvEMTid4CSw+wXFQYDhuZtXem
dAJU38tjM+v9UJZ0ltNBc7S1w8vyq6FjUxNMh6JhASvw9vTw/yyZZpuWpptoWErcfz77jwmscaK1
B/URiH7Aif3n8/7lXkIS/4eP6a8/YxfKKLoR+3aZwekSvPEQAs4d1Aw3CObLDTK0OFae+MdLUnFs
ZbLyai++pNGlzSwp8YOufn4JuZ2eH7k0lQUplqW0Y/2BWH2WqckHWscFuptmO+685kgSWB6TBrCF
tRQFWRU/xJ8X6N/mZhDmx19/JNzgyC632UnRI6n99QG8xv/4Wz9/lk1LidtSNvXXBwYihGtbspmr
Gx5vMSg5jpL18a+XUNnM/35+n6bdRgIKhXrLXRBgj70pRW/s/N44Vi3Iwi4mqRKUEnZmVF7qmP2w
hlc0DgjYsoxOpV+Zh8BJacjTdBv21GaburTXqlPgsLAaJTlFDhnbh75d1RWHlSw06Acs6VxhJbiW
FQs/jlzzoYjUbUpOC/gY2v0oZsF6Cj/Jz+IZWCsirweadZNo73sWBrbcSh84E7hnOsZ30D3KTYMq
ZYyPIoZLWbK7RYWk6McJMDXTTWgZqIpTWj5PWUtBzYS5lYvylDn2Fx49cjbu0gY7ZU9WVDRnA+p8
Y/kJxl9xnOJxWQRoN3dxGW7qqL8H1tqezDnZWPWktk1VbeeABFCNGXQP6opV1Y+PM0FjWmKAVsya
+GzYm+OqzM19ZU49hFL9C8PhsznSmpyhB1HW1g/llXMi2Ei38Q9F1HNcUj6UUlpoZbszsp6Xmk2c
iD85+xb3jWGlW7ouQXNQXVg5hO2q5rcU9V1r3pIn3UubowrkicJH9yzdl9yimSlX9jecikfFobqQ
wCGLqTgsjZjaAFLmFBk5HPFMYGjCk3ZT5tglnF4xPIF+FevxqZ38Y5Y/4eBHb7GHu6h3HkLVUOCd
3YIKXzeyfkGM57xfTRDjoup5cnjizpDudK/fkzK8Xz5tE1iMSuDb+l5Dl2Wa/a5qDPMo+AziprdI
mpsyIk5pmOWj6/ivjsEERyPKFrD2qp4naz2r34Oy3zq+QzdDGOmo+7V70f5KJjTsWjyq7lz3qUdW
wYLnMbWvy3e3cpAbLrnnwTGYuw8frnsIwdOtXb7KhMcQ+wlabrI44ORGo7zpPjUR+5+Z26Og22eH
r+5ZduMOhB6nxLT/3Q4d2yvOuSjgrJXi0JiOcWq7J5EttsrFX8gZ8CBkuksFrScJgxpPlhR5pOV3
7jgFExNdryuypil2IHqlWC3dESO2mm9sa3pqRPjlxe58ahs0KIuw6CqfoIgZE8TMcJn7w2rjdJ8o
FIed2yPTBwZ+RYLNei+T1LuvUDFrlyCIySwDxmm1KRXOm2qxRFVM9pYfHYMi+4PYykbbxvttWXNK
FRFDCL/H0ezRYdN5j1af0aRROxfBCC7TEEgjgeYdWQi+kbwoD5v/8n4ogudbqHkhpNX2Yk3Bq1Ym
FS2LIbe2f2nAOZxl+Z6l0jeFnr7wlTU3RrGJKeTZESga+LB68pwcAWHy2NjYdzC3SNAMkp5PdGFc
Le7ZQqzbe35t4pLIPic4IZZoyZy0f/wcIXTGGjaVYANj1xhWAKOKVc4gwuRdXNsjZuzEfscyx9sD
91M6IXYW+UD92e+hpFGpjdBc6xZLUAdTzuEXy4fSFCpnTrOxwFFUBw6WWW7SKNXcjvWL8q27cIJ/
7eYaUpQDsEy+cMgKVzaze/w6lKg7g8oOIUBuzEdLXsF9YqLucJEi/oaDz8nNxjDvy42dUbictpqt
c5qu5S+zB+LlEtbiOuEtCah/8+tXDHe0ppbFGhmBNrLXVsuDcIa7Dkxx2nl8ZgFqL0/7A+w2i76B
5ClLXLkNPOJ+sVr8iIazi2OslZ0heXBCb61zTluhgJvqIYwIjJvBHjX7zUjseAt41ZlOuW+dlfLe
JVswgso2ayltswCsZOh9BlTQQll+q+z+W9TztZH3vqg3k4MMCC4JxY8PgFdmECyjt+WCXyhAfRpu
oMUebMc4ji2GwKR3rnnur40p+2h1vA+9esuXNq97Dy0uHMz7KUKJYbMg1u40Pic1iKwsNx7KvAC9
92nEkboJ8L3OJLgmmVHsrGLAZRbDQxe02ZItciH4iiYgh+qHS/HPPvemW3Qq+B7evV10V2JIN1Xl
gciy734+7wSNj+RCDi+SojPl1w8Jreo3WKhpm2HL7eCMvkm9BTJo4ipkdL3tneLZT8aQqWsMcrOa
vo2QxptAJKw8yxnRRWRzBRCV/qGFJ0xwyIf+qSrQCtGDZxE9mwa1K50PMMsNfnX3q+G5NUxMbZV8
zmS2axUGtsq4tUN9TBOeimN4H6Am2R1CUdwlPMEc+6PFHG5MZFSD4E9QfJo1eDlmZ08V3oc2yyCP
ATvKa6butAbycIVYALwFdjsmJ/WOjMthMcg4Rna7igetUckPytQfMFPcQbteFY0z78F3FWtd+vOG
Pcg5MeOjGTpPrum8krJbYaYkVsfVCC+1WFM09o7DcwmUFJScQ+tlDAPLgO5CO98wfT1mrrdhHPhh
9kjGfUEpgx7B/D6YbvdlxuxxRL7qQDsV3CcstDtKye5MFgMrYWSDK4/gHg0tM7pk0FjlSlpM2xWw
p2xiJtZkYkdAHYm5Fhec0Bs62d/kbC7Tq+gERnxNed2m98kWxi6zFIo7fNn8ynr92uaY90Wa3tkw
DW86UmlDV/0OAhQkiFxvQSE3bdd+ysl5L8krVMDLV336LD39y/Hh4oMsuLLXqLacH30WgHQkzZt/
JJ29DZlO3CCX4j9Wny7vZxSMtGEw0B9raxMUVr4Ppsc4M7prVpvnZlwLUxJlpbf6rogs2AUS2yjn
NoD13Eq1vU593tGmH0eMaSlXgqskc8rmDUF/IR6BapQdc0krByKMI4BucYxr1HkDLLqYJfNiLOMO
dgJK4jV9SoOIf7UGQMhJnqqOnY8TsFJiITmhvN67i43PTw7Z6HxQrgUmb3oKJusD0YyI5qB3BoEs
1svqa7m/ozomzAWsDYmNOKAg6jY63pNjYuRONE8fjyncYE/gDpi0BYp2LU/4E4/Sfh/7nXvX9jkH
UAEaWvKvuMZLxVPTJOZ+45XsW1zlvGIN2DuVpzamZ02HBMn4Z7vvd7+Fhz7VxYYCKmwtS/NdpaMl
8sQjk3CERXDBcPgqWsP6bKmKA7xMPJJi7KyiDUJT16WAl/ixdcj5e3vjKK30mR6LfhsvqV43uDfz
LCX8BwkfI389z0xkyCOUdfQUpt6bmTAXiImRTHn00pn65LUBER7ZnqI+wVFdgfeXlCcIMV8ratHB
lC9VFPmp5jiEqsAopAskFLsMV5P/Ybcp4TPfXUMuJgDQZhtoSPuqtDYOE36qMGJvRT+poMzQHna1
4b7KOR0Osi1R6Szmk376KsV817OJ3EFOAyEi8itbIDwKk/+G8WavZhXSU5QoQvkQDGubGXc/bSxq
cTZFfzshruoedutoeu8jcsVmrnmu8OY65BCTBwmbeWNFdAMO2dar47s6ad/EnBEPG+15bWBMakMb
JdSPd5YNCI/pyTGMyfkwvQEIOP9mGHRqWk4VdevekiX1d3YwPnMpKBaTe0EkhVhGfTV8WHAmVRjY
d+JVWrGQyajbZONQr7GHyTWbNYtdM985j6hDhXcoot1p1bZLHp97hYhXzibPpw2NwEi/Heis3jfx
YabXALN3dTQl0U89MC61OmdAJ/DuwwljCIzLS4FutWPmbO60lT+4DUyvOM/OpnsI81viDM21t+bT
CAj6wMisM2fekq5kZ8OCVf4Qj+NgPjgNKbzGdG/mJsMrhZpHdxr7yMTEhDw+d8hCA0Fa8JlnqQW8
Q1O9dC1Wcdt9C5svr8OZbMBxJbeVPpTp/EANgMchwYA0EA8PUX6lvO00o4n4BrJYjXrvLRn0Yjb+
qHlmpJQOHo/lMVzVQh9ct/8jQoDQRTTtnMx8doz3Ive+TUA5QyWqk13hnLE1tmArptElFks1mw3f
v7oFN/0Cj+MUVbixDcS2bKbdAi88aIPE29I6AOenu9VUR66dSSAOggeLEgsUo+MGN4K8LLEDk2fi
RIzfZg3hXWNvkx3aHhdvgog6wXqe63DnjcQAyX/sgvEFeQaN0DP8bdBp+qQYy5RN9DiM/pslxhfk
iOe+IjqGF0btjBIKdtWjRU+/LYUiW0DsjBRTm5isxKrsIxKuxmFuTDBoAYBoa4jdNWsol2nR3mce
tGbIhxWZPb3tKvcgQ7R6sHEfc8GprS/fhgL7U9S/tyQdqk4xl28iyYZquDAQv0wjkwNTxh52/I1v
V99epWFrk2oi4zzCmOT4SR5oT/T1LkgDPGczOPKJJXtPuOXOjR02Wkidrr1N8PbrQeS4f63PYaKG
NS+sdRkDtaXGe1dbzz1czhVjYswnRVltbTLUFCfeZ25C2MzW17ASj9r/3WblOgyJmrFb/2y6/s3L
VlGjSqqG6Bzv+G/GsnRDsKTYRdF8tk16DUpBqrcSzpFx9z5PvU0Xzmjprbnn1Geg+20GDmLUUNKj
/pymYHBKQNCNo+x1aIIAoOco6qs/sgKMGvaxBSrH+3SmERRqubDLU+shcczuMA7gAqnKe+s/g1ok
+1wyTUJi7H0SCgR4kHs6jlxVs00ijrT58By4kuZlL90FgUfdJ/RoVz6n0b+xd2bbbSNbtv2V+gGc
gTYAvJIACXZq3eoFw7Ys9G2gCeDr74Ty5L3pzFOZo+5zvdiyLJEgCSBi773WXLIjNHl9xi1QnDOu
XzZ8ZR4OZmsHo0rloS9HM0Qlg45/YLJWk1E6EEjGAGdNcB85yb3T01nH0/lNeGZ2mszpXmoQ8no1
ktaFdXKfZmoJVpt05npynzSHMCihX3PNmsOU9gpySlxSTU8uIKzdzCgjhjlx2CwzoRFaZOL/JdCQ
IzPzCYXexAw3aUNLV6/v6uP/FWr/g1AbSRAwm/9epx1kcuizH8N/NW//hbxsrL7/Ktf+7fd/V2uL
f/mkPgF+IzXP9N6ZcL+D5NBdG67ng4qzfhdy/1utbXn/8n2iKD3U0+/kJCTUv6u1vX9BKEPZgmTb
cU1TiP+ZWhst9h8xPb6us91Gz2jajiWs7ZX/Uau9GHVhpAub+k1gRtVZJW80F3CWHHSJjJfZpG7n
AbZGNK4/t1GunJ5HNnX6+mpSnEg9DjPK56TKo3l+mNuISdXQfTFo8A3Zwx/e5v9AaDM9AHp/OVqL
AAHIfD5KdeNPdCdiQUTL4J2jVSRfp1gqoT096C6y1dj+svjtFQfLdmNEiRNplf7kcmts17tla35o
w3eTJtNEN2ytdJR0RWgD7gakd5gtcVoovOcZECSOeqIwd/49We6yXdBkMF+Cyotehe0XQat72g8P
28MtAnnc9j1+oujng901P7afmQqP4RJCaZ6ucfxoBnqtr1vv3TsMCJBa6+oxIdy+tf3I9pBdS/oI
R+C182F7KLISzgidQp2hGo/++0F1dh1sx7Qd4PsBd/OhwbUumKhsP5PxcAnbkHgWVOD8LBSA2O/J
kDa5rdDW5mtJoAgR5Dx1cZBJEULgu99+Jq0IxXKOHS7J7b9tks4gHYNV5UcTvpebyG/qwBvu7UKd
WMP2HaLOrgfKwm/bmR/pVfwiZFeG22Nk4MA7mmgxFVbH73aQS5PlyJABgaB/2x7OzC/jJCObWILt
J4psfuz46WZYiv32tPOgv5lejzYA8Y0N4ftiNwfJbxQ1D8BzvB8XT94Z7uH3l7o9n9TUzvWNI37D
rp6i7b9sK33/W0UOoqUcuEo3hu8vgMex0QrHWnbc3p7ttW9Pvr0GW8sx0xWH7evtLYy3r/k/NlaY
zQJ6nzqHtlj1Jxu2NgJttuelvfEBoLMzIB7RjyTATgRfT81DzryKwEodQIWOW92PKd+RsvHP7Yel
odjIetECckDHC9SVTMny6TDixh2h+W/fj9eeYL44yNcXZubH7XElOwxKgX3Bw20PYfK1PzADG6Gy
clTCZGPw719FlLyn97ErMC5mmY1+B/A+/9dtDxu2Nq+MRyNgcthlxvBMGtSh4te3I9h+bSY62f9q
WFpYiDiauuVA6gJF3dR8qygyMJ7sbSaDVUch1ULQTva6lQbfJhQT/Vg8KY1KJ2EqzY74BS41JGgB
ssp6iKvy09wKwOs0XgGqHBPpXmgu37qeCPFk3A85ItbUvI0qGwGAjAY7clIX0O6bZJ8U9RdTbtCE
LO5A+lDkL/r8o7aBOKXoWkTCBaMZ6UNpWCG9o60BFlozE0IdOYSQIXNx3kG6ilWe/Ea9+t819B/W
UG7SHvzM/34R/ZzJHw220vpXo9P7b/176fQEK53AX+Qw5mKd3NxM/146ffNfnmcIFkHb2sCCzh+M
Tu6/dM8ybc/gf0wYqRzGv5dOIKzYkVzdd5CC6lid7f/J0mlYvyxGsCYgmDmWbtoWD2cI6082J6yv
KVabVFxQs/cEIw0KAfOTY9R95HSKZHTMIHcOJyAKTetUJ63aM/AJM5dScEQZ9oe37z8sjsavwL3f
Dsc1BQ00w8EZZvC6/7iSF7wpeAcq52I5GFeWNm0POTlNi9ve6/U3jKpk+iKABAbf3m8D1N9sff8t
J9b/D++Gy9Wt+2RIe/QDfn16zJ8r7HzXvvQq/tqwvD07Ko5w3tQXtL4lmAPsQRNqfxwn2fEfXvv2
Vv+/Xcz7a+dU4VxxALi6uv2n1w6ALU3GwrAvRTU7SE2W4iiIU6iWEZpBn5kftJzilkW6cdezluev
Aq9D0eTVJZf2cKRXwiKT6um+muUa/cPB/bpp+e3gDJgmwCh1w3f/bIebOwoRnVimS4kLJsxl99Vh
6nXouthAgJvRsZI0KRNuV5pTe4GGB6EcN1LhZD6XDdIUdhTdrLzD3x+X/SsY8v24uBoM33SE4Qm2
mb9+YqopZYW20L6kU0zXv4tVANFdD+rYf6OnnXy09RzVdYmHZWWgKMvJOZfIO8/AkLGLRzJnJ2XJ
6UDWxnJZlsE9aHo8okxJ8nvdOPv+FNhq7J+tBjz24tqMupLMuMxCvaIpE1iHv4pOuhFmKuKP6MOk
WdK8oJv6qOWm/USwxAMXWXHzDXIwmNE+Cj0/lInZghZaHvEivcna7mkbag2zEc86pbn7VRPmZ92s
/evfv1vGr/DC7d0SOpcVfGDDFS74qV/frdxIMeMmsX3JmobEvRjFqXCMISh4G0kIZhKzKrQp4ESZ
uNX9jwZYPBrA/78DoW5wLGyeBhfUny60JId1ni6LfUGqgTZDT2+VHltP66iOrTk8LysClnZhqxST
qwVkffA09eHv34y/njkC89zGsnZ1x9OdP5FMs6HtNQEs/TLF6ZtmRtg7aNXir6CkebCz/MBn9E+3
t7/ebXlO9irb52Bs5cqv778+5bYLmYHgTmgtqscvpUnzGSj0QxNX2gFX43qpnPzOHBCTFqt702Fe
9p1hfeqJVf7712/+9X4jdMt0DVNYlE2UaL8ejEdsCfZOw7owgiLRe7aITx1uXrnu9bz0n3Rv+eG4
kP6BN8IhhT91WKf6ZsBTO8mV8AWGywRwDEjc5OI455kRfuiL8smCKHMCGoHOvy9iuGUNpDW5HApE
ZsgStlTAafwHPqz51zu3oALUTX27edrmn89sprZkjIrCvsz20lzqtY3v+2025ij8pSpnCx373rXV
QNrgkrNPpXTY8i/ixWra7kmu626G30Y/sqih+IOcs+a+CJo2RZcxW5fJMbW7UiZhTGhGQOwhusqR
0bK2JO4BLRzDesH0z2npU4FP7qO//6x+BQL/dt3aNjntJCPgSH7n1P7BjFyUvlBVQYwCacpdpDQc
TbrO4c6ANC7MMcdENeHfP6Wxnf+/LkeC1QjnJ+U9EIA/Xx+q9foGpRo8c8dXTxUD1Yc26x+MtiMx
wul9EB9eekxLy7u8/+Hh0xevRVdX/7AoG7+uPSz0kHd9nQgbdijuX6/UNh0aIIWtdh5iEiaxoz0j
WCmPrkCllmJUQdqa6wdqakHlr1k3unWshLIn8shE2+mXSZAkffIMCqL/h0Xb+fWOuh2b67EbY6vI
JY3tc7vI/vDJtBgxTGG4/rnDBCM0/KuGM+T7YqocFgoA1dNWd3BsNwp8ecHmFbTEsMKunoIENzW2
IhdwHhKFy+zQ2RYqiwhVBTDid0hXHR/pAadxXdMLULMX+uzKdlkisU+b/GK+OBS2yIiVMTpXoJjJ
zc87444GYxctg+dDR4of9QQOYeL5YS2d89Cjj5Bwtwi+xXXobfu+Au/2sSqIJe5RDLM9IrhszdAs
5U1oaJMfQazQH/B8GU1z+fvzjI/w1zMNsQteJsvlwvW3JhK7v1/fw9pT8Ekqyz4nCcM+6YiPaJEA
tmWAF0Vd3Vsqnlm0Rz1gRAiunWPfN8iL9+zQUugYfTGf85x1pNMJOsnIDtuRXL2cK2sBeUWEzTtt
IoNjTLoa40u7Oq2gjDh3IHinTBnPS441wHfFI1Kw7FgWoEBtrHuBoWg0E5R7rhk9H2cx33UJ5RXY
FJMP25V4RZNl3yNFB9ZoF4jbVN9Cf6uXdW/7WYtpj3+rvLQC6buQVHryZlFTeR56yH5vrW16Al42
4SC1mgtjbsTjWe+fZxXBYV7uMB0d4A1XF3NO6v1gkjTD9oBTaC4uA5kk+O8QL1g+0/3B0o74qmC/
1p8BAk2nNa2fiFd44r6WRtu2CL7my5KpcClT+ZyaJIFMKaAbv9MUFSRhgQXOr51e2Q8D99D7WRua
YOpQhQm9ZQZlEAScp/JaSQ9fk5O4YQG7eecu0r8OCTPjxocwJB1TnUlfoxm0lvbeVXRKdOyTZwtA
WN6ZX1wdxlaWjCWDFfUNWqSGwPglr/MvlhNBzMvQ3RHP6U6Zukp7Rm02659xuybYlZ1vI8KeEFMJ
8c1bKFDD5O0oXeQvyiW4cUDAfD40dbeFuRFF50x32WiRy+1jKcUye6kJZCgH332ek9XfNSI+dAQB
o5uK0Y+uy0cyheYreJ/IRMF90ivxs1bQ8xhvMAzcPF9Wk2UHG9VQ4KZk40yQ2nf6mEVWKdOXol7u
bTJhUbRMTy5aXTlbbOSH8UlA97nGJZRXxu512OWlyzYeU3jRuVCE437vMfonWKxHcSuGU+aBt83q
8k0KmTxpU/wGkghIj4NmYEpL1OOYygPplOutTj4VLRBBdJxBRkftbohJrzRXz/sytySP5/Wty8mK
jlObCZ50AYPH7hxi8LK2QK7+wwjdFr3bcdRi/AxywaKeHp0mVXcadGOLnFa8KXobCE7rk+HDFhpc
jbF9e2d26JZJDVgjzjUroNnPfsbgs7F8OpapWXtcSsQmYFfcooo4w/sa8GgVc6ZidGcsHL/5WS8v
xJi++glrsO+vzcPsNXfcycygJefpmKAaIs5GX87+iDdayu8al8bH2Pqa1/OTX2Rwcmd2FhaV9LFN
7fwy19NtI2YyyeyepZUcE3uOHwZMjfkiEVHlyEx98TOrvSF0qr4/SEAKe7+YmlOVoEkrEeXZeZ4e
xJonj0vefYNRIyNwq20kk/IbY+gdNwz/Dn9q98ALbDDr9e4JNPg324+Xy1A1b8x55xsiYx17AkQe
nU91BwMh+5A4nGE1Ji6AV5/s+Lk3EfQl4+i+koAABeypMTe0E5xngsWt/l7WBYkPVXUuoT/inX3z
8ewxrZJoX7b4JRf0wbh+T/R6PtfjIkN4aYQpZv2XTD+VJdYRZPMvGRBpucU/MqHCphQjfV08v7jF
CRy32bXOdMWJqyLYeT903ALXjgYAiR53I0S5IwYzPdRJwdr5IKr2NTPka9Npn3rK4aMz4/PvUU1x
I2h+VGwpdlsEaWUY7UNbJPI0ecUVUFR8M1OBUmGtn3WVxjThcFpr60vqEIWdd8S4GppbnrrJ3qQe
Lz3cvLGSjJeku6c26hOy05g+wom/Zp4RgQK/5TCMHy1Gj4z20XbQjbadPueya2TYy4EyFLbXh9qN
EmCjH0bDmnZOCWgY/uAVcUj8qbPtn8mGa/fWpaCM5kiw4lqPZYtvhWRK2LaQm+6smDtS7pZTUKdM
r1ms6yhz7Z2CQQz+ufus2KFhtEp6cK2julaT/yEFHM71Nh0tZdj3cLcA4aEgJluRHNjaWT4kV6VP
7K5thsBuot9lDTSzCfHIbOQJwAxq6ko5Jyk7+NiD8dDFHb9uj9dYSu+mrbd+At7yXpzVVMYHRnm8
ZX2fAqLzYJb3Y+3uZ+bU7BefV4kbVym7O2EeyR4LMsGaWoUG1ILLUqwYk4Bq9CYoVmLv0JXk8gPN
MRdapkfSAG78uBLNU7X6KJqHHFHDPM9MRJX1ebJRGpMqGOJrrEJrLVghTPlzZSIPq9SaTnUco4Ci
GiI6mW513dDzTJFSp/YC+qZQnCTmY6JJBogOtYRvxnA8usIJsSHbYVuXH1xNlVdLXpep1yK/6cYA
d1WyXMa1pVps1YP0MP3bbbJPZexcW1P7iIGRxrA2AeFNEueoxpYynpEEga2uhq6De4pgXK20zZ2m
u9a9OQOeKfCEm93sf+nk8mUqMW0h8xiPQGK/ah3bbKBA6x6Upwj1BK5u3eH/LlaySdutuPDsWb4u
uQm5xc30S9GsTG4VXSPmHW+VpInsaY517VL3cUAue+9JlKbkYapDNXrXaRr6R/bhpG76foK7zTmU
LRq4UtrwaxjfnwmHbUEUnzU8xgicEeKuKJqalC57bTHU9SyU92kBeGhRVJfWENi+Nh2zFX6Dwgah
KVym5qDUdepzpsF53vM5gtZPFUhCaW8is87rr52nnR2l2gtkynLfr9N85j6s15TEPmnL1OMgUESD
C8rwxX3fINWCdoiI006H0yIM/WJO5Z0/9ki3rYUW/7YBQ5eWEqaupI2wJB/vZCwypnGFT9Ccf5d3
Fo0+XGXEv1kDVl9aXia9VBZ/jN+DIvwMgfC2Ty68KG6ImQA2MIeeNKHoMGTbYWiPD5WV5Tdcu4a5
6zrNCd+fMe/S8dgKqKCF87VMjPmax76+p5OH+t9EcwtIEFpH1ZtXuzxb1WDvh3pxTmlae2E8ioJ0
wmE8WkL6XO+Ys/pSO7AyIvBZCa8bvLd0C7ORnv0y1eK1bXPKXVsP6xh4uuHr33HmZZQkVRrM2vQw
VYNzIJOR8x+SedujaEcVfdWt6a4W5PUl9vDV1PwT0c4EXLbHymh/2o7xYvkmV5dJNEKs8qOhMtYO
+0cD/De0p+rLCEInmgqgpDqpRdIQTwpsJEoMB1ponb4IcdmaYSq1SGxp1EKV8qbqFZG8WaFuHT87
sji5ujiITBFe1VQJmzigr3MGXHSVz4pLNpRujY+sfZFeWxwrZazhUqH26tRwgtoRI0+sg35hpIbO
5WZ3PTHEubxppkdUXQ3+3iAg78MEJnLXK+uTx9+Lwcc2D8sLqQHikKUKzCbs99IZFj7r5pteLd9G
2PfjYvxwwsnoamQy5fO0kG3Reuhf7dYm9/OTNjLXqgpkyVg44RM5ryaZFAiSicHODaQ2Y1lAC9W/
N4SqwA/FyNu0JnpJ5dwtU9rs525o2RgXaMxbRMx1rvGxwAqfF8RtaVI/TnpHHukyhiglyG/Q0HAQ
qaAvGW8Pwt4+w/vmdtdOeSoosJcxoEz6oC47dr9obeXYYB+1ZTBnzV2T20M4TAfXxKzWq+F5bBF2
lx2SJLQpWRzoNiHP0pDJDgjZQzJMeBZXFRmbdHCdWmqPhEBjp6XYGWS0mAWL7CbamZwibDE2UAbP
MSIrae+MHO9Kp2KAG4YWUvQ1Qzazly3TzSUz4M677wr4qsXXsdBfcPd6B1sosR9GDQNqfa+5/XGM
9YFgE27oVGoBe0TwnpIZlmcbu7HLflLxIkckRqK34zqYevsTCwN8gfTVXgmqmVNW7sRtA/adM9NI
99HTsuxogu62eoTb9UouYm3UIa6pLiy89MAOfYdP91QBDuIWyl3ORWqjdT8XhxLDamBZDu3nPp7t
nU8rybGYhCN6NGCImc96yt2iqhD6r25zsXPgVZVVoPQfzisWQoCeqIc40GOdWEByGhH5Y5sF2BFx
1EgC3crRBaBTvHqp83NWDmsGHtCDXPLjotwPjOeWsOhSFoIcjlSVWoFIkqtugFSxBhSGkzdtNtT4
sWqLu8ybn1o2wdw/mLjaYOk3SsJu6mnTM/ZJDrjJBaBLDNqBNTnP1myvQCDij2iVX622Avc10jiv
kBb3XTYFnXlQxKiA6mKm2BC8kTQsP8hNkTmM3y0s82WqkK5rTlDgCtfEfl5r+ruO1QTV5KCJa76X
GijggRi+qDBfkfVjy28mZ1fiJnDJvTSWWl6JpWVwbXydTKffIwu/JmwEUVZNUe36MJlx9HCnVenn
9Th08s6LHUKNZj/Zl7Z8NE0eU4vRWXMgJyfmVUgdTAUz353Gw63bdLbt78hUo1p3H+splYGwHNwc
Rnl2xFen3/ROdqOI3oiYsRs7gCE4xadU280u7zGnrsf7X9xBysA1bVCO2zSrUIVCJaea4FbxPXtp
FLQIW6lvoMFY6lFEVhvQyhst+LF7vNjs8x2kTASxgUBBtUw24ZMtENm2W4JwvBAuIRNxzRmJHyrD
ORali3euJxvmOCW9EZmoC1wxfeudL6U5vEL5ZHsCPYAlzFTLGCTSvkgrK/dUOdaxWY1rBs5/n+oD
gcljcbbnNHKr5FOtt2/wlyGkIwnLZ59y2MEC6JV3CascsIKUwbh40IalPVhlsV9pT0cuYrQ9UeRP
KKCDUtbTlRbo/Jz4aKqpLdbQ9OkSWWvXh463ZatjrkTWWkYkRBMjtBEFiVR6oeOpE3eLeoFxQRyk
01hGRkI2eDEp/TBqNb53Qtv3XecuB3fOTNhT3U9Cy4ybEM114jZ8NjI22mCrDvrUCwDajSBRRuV3
PE5+9/5Vqer8Lk2qB2tJV3y7v39fojSFUroQcyOajIpKB1hgcl28//P9D4qSlixhBDVha2EAGG1E
ekqS6z2VHdHollUQjt1My7mL59Owfa9//94ypK8EC6ZRo/rkbja1KNGlfnbB5Ny9/+H836+EBYdC
JUtP2qz30ZrFF7u0pmgUiqZTKWf/lCbalZkP/3Tn7goLh1Oo2Le+wZygy8ywzUoCoQ9NO7YIN8oq
qjcD/pIvGPtdVI+jVpDKXOkvVMUqcKHlHfwW2xOKa91IwqxqX2WdE8cDQWcv4+nRmyMfVyWrNaEm
LS7DxseuTcifcVkk67eOSZaXNNXyMGI8gbMgb72DB38iXgRBa8GNs7IDV2ivjtPDWEHWUST0x6DL
YLkeyVBK7iGz6kfwLwce9p6mDMLilWrON/xyt2NKWxyy3AThPi0fZGd9WzKCpyhP3kbEu1gKOi6g
rceYWuz+ceRWGLuLPS1RGum925+kvaZPBH1epWmlDwhRC1h5t9muj4o4ipslxXTd7pQzdAFW7oRt
bZ1bF9DEoMuRV55wHeF8W2W1p+lBfkU7DldPdhC7x/pertl6RxJwc2SRUscMeB9akEx7ckbsueZs
bmFJ5knqyrmU1fq6WE36zPTi5ppDevW8Tov6FuOVWmJIjSSGO7J/xHjtRz1bi91aGe6z4bCYxIkx
BRpJGhfpVPfScVisk3KO8mqpoqJYfO7Y+OdckFe7BU+XlXZ4RDIjP6kmh9HkoUgZVqwGMs2OvYmG
RqdVRp5EA0Pcl1eygUPXnD9XKQnOjDecq6zrZwFnCIdCcW02JEznitvcgjj00HRCFTW9I+vmfBTd
Q61LFzKWZzw66VNRel04x1nyeZLVHRaR9DsZ74NHHEkmMhc3o2MFmjlMIVfL10Yry4iQsHVXqk5D
jg75uHE/5u7A7X1WK1gMaEnQI3vFOpCMWf9c5qfStJuLkzY/+q6X9+QRAISYPIh/RJq6pqNe/Mn9
tJpIhpC+VBdeenpsK3CSSiVAs6wzG9Xi2Hs22iQYsBeF4dSluC1gutzm5cFcLZercU4gcMf+zm8F
KlJJTBgTwXmDAS1PLdt7RGjdpUmaz2ZT6chMSydy3UK7el397C/FwdeazRXG+o/Gpro2Ff2TZKLw
UX7yuW/jbxrS1rNovKdltvsrgouPRukYFzgvYHfo0eHs1j5iCmie0PKdKLc9GFvQ4N6LT7Mhz22Y
xI1OUfKARTHdVTV4lcJKumNF//BGXIF+K+3cuEm9bHbMY/2DlDqmoPdvvv/MXDvTzXuu180ZIOQj
MuD0eZ7JpgYkSP99YQuwn1N2Jrj1H0lwJnc8d/CNq7LpgDTazrUhgT6shAUZrbLraYevwLla40x3
BPis630wWg22W04bY20WbMsNfFLKH6SO4oMfW37U9RVRZTi9BG3RYzujfPJwSqLbMphrmTNpYTnl
cxmDDncAE3AeP4EQ/6KrL/kcj6RkZwQEEFcudX3iM0gbLgOl7bGrpYFVs/XkhqVTh4Z9T8ovVyNH
y03OrIIEehMi6iyacwFyoElfM3ArnEmBadcb5AYJW+bUh4rcvLEnmHAU0ByWkgSwIv1hidQIV01b
znmGNzkVfgSnxTzbJgYVPfmEyHg5v//BdfS02vkPW/O4k3qq47ZLqwUkOXP4mR79+1fQ0OjhY6KS
Ian39E6HBP4PRT8UxhgLiCsW9uUO70rp0dJMV0DcU4kAXBjn1ZDZZZq2oRx1/zyAhGiAdHrGzpkn
ILGJwl45kYhltfRPPOsqaq4NnVuznmjq4KfGqbJSdzcQ8QOAhSLEXMTzMosfMsH6mov3+6vxYe6U
cySi73HuYcQobtehctR9lpMnhus9jUn+7C3IwziFa8pJ7l/Smqn+x/ycWtDmXWuA9zD+BIylTq4t
L0DqmFWxVQ8EyP+ioBvdJc2b0xfahbt/RBeuxYdsL1HhHbOWkm8RuG3qsS/PXut/bEEhPmbYAz0n
+TnaHWC8hSNWDrrDaeDuSElG7kaf3AxRoxutcEzkWs4uq4YggXPIiqhik9LNkCtS/bVZvBCjo2zK
qvJGo6kIyVlnc0grAp+i/8maNPNCZMuz2jzfAgqFBtzCd2nue8mQMCfz7/WCBpVf9i8TteSJDPfj
bGBaAD+PM2ghLmC0w1ER7bBKvTiMZcX7jXdgmQEn0+o5VIu5nCk7cYrl64MFL38mL40u/5Gkl6eW
kdbeWccu1EaEJQSYOQNmzzHHVQZALD1WGnMMB7l9zp5EXwiqMlxijGLN+poZpn7Uyv422H11KpUR
MLyNIdCUR0YKQDRALIam+kFrDlIspVMv2IbSXyQhCmnt2r3qNImq0qWF220tH0VKQQowqTDTu1Q9
rrjFo7XQH4wE5hvKGSJbalA4ZGadMBXAk9NGXMzzuG+afsMD5WGLSTmkGTLt6qwK0lVvLpMYeW0b
f9StWW9a8bOzK7BBfvFoUWdT+OT7cqP8sDAcEpzsnmFHsRN/Bf85h53hz6AUwdhVBRh6eLdQxwC3
w7IJ1EJdzYMxTCmIDXDa5nFCPHwwWhxpQBuFT2ZAig60Ek8wcspgMOPXXmg/nQTi9gQjZcfG7yVD
z7PTfDbXdskorXOpg7LUxcXU2gduEB9To3rWTS8JExF/nSuxBvnk1QcysIiugvNHR2m2j33NnGao
3AhgdejX1qc4Sb7ClABcZS3tvianNFiWzAgaP+OuQLWaEhpXFjHDVCsOcBhDmqgVtjDqdikt885d
8k8DpKtwLvqnvB9/rGrgVHybM3YLHWMnsplbfEOty53i4OU0RZByrvqXtSe0uc7gX5QFSIsW6xVA
4SzUCJB0EzxyFPBCzT/8dmtxMJEOZrCoed9VYBQStunZXuT6kYkwK16pEGcZy9WgRXFARvbRUXUJ
Qqf85IgekyQ7qx2EF6YqbUdoXyW6oCjF46rZL+S+CO4HnnnG9B4uwsa0Ylr446ScSaJEAS2s7fTW
3px80YO+RystFpwgNKdpeRiXzo6Bk1oL9/ile0UixuXhyVc9lmagBnJdhjxtA3MkMtOgCTRTj8Mt
Ib5uopGhe4duJvKsah791Tv6mj5Ecpj1c9cS3NbimnkAqZpvG0maX6h+s4wZKV1tBnEA0o6JkT8r
SvgLvjgL7VywsPU+W4Rf7Frh4601yjzgtursNYK7zk4GZtnu1q/Eig8fybd07kU63Y+TnzyaMo58
Zy4+lHuPwWpPvtF1LrknQNvJjybJi4dZZxNf2ct0mdnbwSNvDpujzRCI+Lsj2U0fa8/7JsBtY3F1
o64Y3PuWJBKfPv1hzfr8oJcUFhWR3b4hy/tsnQjbstRzxchwV9bDhzXR4ktq197VJmc95KqH+Bof
19H2j63LRqmtZE7LyaIONqmOQJZzLhJxJwXj/AWcL3MDzr/R+FiS+hNCSgnqoj1rk508O2v2c9Qs
WjnNWt/It7xzRm8+LqbVIdqvftTwUSKaeDICBfkNyRa2vtbSP5kJEa5Dhq+xLmTUklM8Fl7HwF09
1Gy4zmlN58X2PzfbsCMGt2qp5nM198aO4VoSsSv9YTa8mgaCxt6rKkZGhB0eh9wFhz8MZHcK40FP
Wv0IW0gF7ACHKGu1g0F2bloQlLbFIHoJvtO69fc+rSaIBY3OKJgp0cQTfXCS+rVxxx92B/ZuiI2b
0wg4aNkUFahJTr0HKo3o432ZNtaRFHLyeRxWaGZIXiDT1mU3gYUPxMuWw07+fD0m4Kp0T9KzGo0j
upjvzKOHPePBR497MabNMt8vooPAJnv0hzVRKTnW+6qEsFkA1Al7upeZ0zLhUvYjGZ4I36lEq65A
vNAHTsbdbSSyDkwGsXWMFjHH+cBf2oUAuMx/GntHP8cJCJEEX12IMHUvu+pWOzOJdEtxRquThJPm
wnioR8aSzMNh6wNqSVh043RxD1Zmfo0nPrkUcURpKtggqjjp3Dn35IsbAQ3dwgHItW6xXfEutVVP
F5I9NB1BANEyijstPVtQ4VnOmWeS4pV+asfN78lWpGFys9fRpYbTWtAvcKeFpUZYJ2D2xsHUsYKB
LM8Ytov2gmMa4sJwqqf+S+9W9XHaZoO2DvnIifM32EpQgGbru3IgzIzeerbLhQq9S5JgkMsR0215
7QuMCZ7CqeBmaXLStEJ7jrujVzhBn7lMDDF/3Asw9fv6JwyCfaJa+9oMSgRIVOxdjVWiEI4Ztc2h
5lO6J4A4MKyexRv1zN5OQfaNbsb0DId4OhPcyGRtkLLbp6LlDE3hNtAGxZsNvydWZM0gzalDianA
asjrhNtAP42yKDEZiWvolPb0xikQSEw/ZBXFZ+LaIXEO/tmjYfyAiAqyI3TcJiOGCJwbFk92cLnZ
xUejM0LxxVQYn+nPbLENREOr/CtVtsfq6uugt503EpiNEFY2MpQsqrIqYQKSbcuGREntz2cW0LuJ
DFabshQfCgxuzZBXs++hG4kECe3YXifR3yaMxQerWS721JQkKhMdKFfDpXOgMTdES05Yn5oCMSmc
2gmo3lVfjCCeuo/uwqXiaeVHLKWbSXGmX67LyyqJlmzQZQTO5Kx3I+8ceprhbLs8dSthk6y+txKV
lDBUA6WALib6P9ydW3PTyBLHvwrFe1SSRtcHtuoQAiGwLAss1HlKaWMd361Esp04n/78ZkbGkuLk
sDQPU2eKSiW2aUutnu6evvx7HK7PVX4TcsI9YYwirhypB86uAKQyRQiAEASbsitdNQ/oJxmUHe3s
swBQ/h1zWT/exj5O52WTnWWbm/dULazPVtH9R9BymzPFKew0DK8pbEjXDDptouWH+jrYvdnumOVa
hykdm7M1R1DFgMD59uvsNGl84AcrQGzvLkGtBdzyM+ja6cvN5kYx4Zqw++6OTM71lpxJttx+GlMq
+HmZh+/mNXy7CWaXF5c+Yy/uNmeM+P3GqKLtqQ8ADm1d9avZOH93e5f/BRIf04Ym5/iFACpNZ90f
5rVt/w3z2snCB6tcqbuXmT8/OYuuSUY36+piOg6ri1kag1tmfjUvmh83aTY7bZrkljlVq/pNRYnm
5U1TX8zCWX1xch/Qj2L+PryY6oGIN9guhsfrX80nm0vkbAJg8KtlmnL+vkVbvLwE9obsPdSWq/t3
lxVmcu5XXIP55om5HPOrv1wt39J7gAEBKe3w42argTMOfzNhd3M2TWZXJzMAx264vQuwTz7VIIW8
joA4YuavRpLivcMH/JtLemFDgOkbUjL2aunfbsCW1bdofkz0b+lm+34LHhtufbK+WIZ3/NBsv2X7
L8CJPU/vL6sL0qrMwFTL17H+K59Tu5ckhEL1X+al20zR0DWOPkdL4PXm8ZhJm/N5BSBITiZYN/K9
qRgydb69JM0Kfn6R3Mcj89/n+iFdRxljJVZfmkgRPbnDOT7JKXkwVXb/Ny087Y28KtYFR2smuPy5
KQnjlM1msW66w4Y+4nOuv1Q/96GnCT0rzTd/2V2XL55fVRtqHriCMS1+3faeUPdl9FqCzCWZ632K
wqLgtjYjSKvcQ/nQ5ZnSAKoX1b5AVIEUat4+yXMPTFbl0xpq36emlC/ssOgxJjx9f5abT3+mdwfF
SI/jaxuFuzxgYBiV7T/ChAGJDhNCj5B9FBJEplKZBcEuEzL6piLKQUPYYJdrTAgByaRSVcSFyPdo
dIpVRP/0US7AJfqk40y3DJjlGhdiBnwLmaBSL4wjCqiphjCLGuuuKIB26yW4ZGlO3ttJJii6zn9Q
Kzy+IVIvDqhpyfLoqCikmcfEkwSpY/fpBZcc0wpRnqHKZBsi9Hwa8OKUkn+zBmohV+hOH1gjv33f
Pd2Y6x4BERNU5NGplfkAGlh5pzOnuyFoHKWmG71B25JZNEy4JQporEjKhShFNwYqVUwHNIu2gS4X
CJN69Awo4CisMXLKQOqONpEQJJEXRFR2IQLHbz8OPVQifkLu3u3TpiS8ffZACEAIYCOtzh84SUEQ
ePgPcU7btOGPc+owNc3UIhkwCCpZDLZJaGWAm+xtAT/2Yt2AlDgnAimiKRSBKPDoTQ9ipbTKZw3u
PsU5UlkLR+OW/sMz1F696OFHyksozwxw/+ztD0xhqtmDQwAyj30f/egWF7JMSY0AZyXfz7hL1ZpC
nM3uDkhjL0qyJKJ91ZpK50whLcaZfTKHibmPnBgf9w1zT58FcYDtTWqXu8sFDktsA8AD8lZUrDPq
kkEMaDUWbogw8+I8xklWw9vHH2JkHfVp6vtOcWsn4Kv44gMCc5FJumVZ2p6IBxYxU15EjzC99K1X
6JxN4OzS+iqCrYDFy1TEEcE+6qFRyDlG+VoOMEB2uaYVsQ1K7B3lHgEkMmhBK/ED0xgECUO0Y6W3
i+GT1cMuKQRl8G5EFtLEBbR12Ev8kAsxwgK4BJBNzinEUNHLI1SI+MhEA0A/iawLPIyhUQPqBWwG
ggruPf8oDayC+nldEEWeygAGCKM2OjY4JwdBxC7QYEmRc74RboEvdpB9j1HIAZAQrV8wuP8s5wgJ
YmOcHZwnx+xiwtB06S7IsP4RRlHjYug10AJ5hpQQUEfrWoNgHXOXdCF2XRouIIiKqgOck2SvWUh8
z0WMcRHhEJbTcsE9jRjQmCeUhSjxiKUHRMdaH2goCwRVdMiEwIJrbgGFeJlUISrfo++CA1M8OCvm
ARFFcNBDUFfNcu7p81jEIbMo5unroFBnp3f3QJJ7VF4RTsQlcJMLoc9BRrgHdNBIq4J4cEpKE3JJ
ZBg0ipBZ7p0P/DiSbgHgEUkVKQLD+Njdh0+4hM4J8ox74bDW1yEzwO5MeGYil1jHzID0UgSGjpoB
cssoCH2CdDV1EJLus0kdkWOYpVGaA1xlRX3oGMVEDonQ5c5m2EOdHJfLQhJmYQ5o41Eu6AAiqG++
jqKb5Z5CAARU6hIoosQhh8TvPvBALeIkcxJF8YZtjN25jKIiAyYOGATESUHAyYJD9rirHdELimIL
fOg2uOSedgyI/Al3BKZRJSlZ06jlAgR7XCCQSNe1PjHZHeGcLGgAPLGNAFwYKwiK6/Ece+CzJcg8
alxIw3CXbCTNyVIHiaKbgJhIDublURuZEjVAXdB3a4Ugd5ALSSA+NhMbUxp2D0No1iCcnBI8yOII
DGrLJN+5YzMhtETKBdxFHGIoabe7qwpILGEUcMfZJ3v2uBU7CYFKFLsI1FhgF4gPtqWIA+PIBsFu
6Dz8fi+4phAYOhKKFQJCACIvOJ2tIzRwF3GYqTTR1Rh+u1dc4wIl5vKtoNgKGclUWGpXf0fYehsc
iDap65BV4NSv0Y1FJycyzSpUKdruECbsKgRTcJISQtHDahxLtAN+3tZACc5MPiEiijD36n4YRk1T
LwMSX0dZrXQ45yHiJut5AjIpYBP4REg4hVqzNwikZZpLZFiRBssF52RBc8E+GoEskFhSBMqoL7F3
OTCO2iyQxiTS2h5SXdIFFM6LT0sxxecchCgt+S7rXV1AvYWKgMTWsNRmORdNpmaoDXGLpMBPGVsS
DqPJFF4xpgLAa1KLZll+uyQE+G7STcBhkf6EmBjSI/UWPlXplKfm/kFVuOUhHptf809Lj8ixJjxl
CtxbtT/wEAmfkHWiziD/57U3PyAw33t/mCe4GJmun2nZHGsOeuwD+36Xh++3vS5vRy+e66ae3gd1
E5D97kNT0G+9+izTj9N5c9+fY76n/e/tDT786t537e9q/+L5tKyL+mqyM2/s2sv8UCzpHfrXovi7
WBYPm3EOV/Liee86OwbxfxBu5gO6OiEjpltP76tVn7CpDpYTnhcrQI73l6gfY2Bq76WUT8GD+w9j
TfsDEW2ji5h2tajqYlR1r9oWCsspr1bl1Xp6tVn3iJs6XCnxV+WiuC3qskvZVneKKf/YHMpOZ97P
SPdruD4d9aXQViRKr/9NWdXjvqS0xX5SyudwfDrtcjywNVNSwm9HxaQngIGtxRHTXSymq2ra35G2
zEVMejWaFgMtYutqxZSr275Y2CYmKdl3D3WTLXURE4bA5mq+68mFrR+Rkn4PIlTzgM22LEFK+/di
uuppjzbfL6db7xbFatRlR5tEl5NumuJqsmnK9bon08wY0mlqMf3pFaPAin5zsU1+ykljC5pq3ZPs
0NbXyGk3zZR/19c93RTaVN2voF5t6iFpnfkRk65W64EOabMpUsofyr/rYuA9tcl8Oelt0bdbbfmw
nPDts/Nied1Mpn2z3rau/Ar6F2XdlD1NRaBdp29+BfHfy7vpVc+MtSW1v4L4v8HU3F+mOR/YVIOY
NEMFJ89Oi7rCUvY3J+GWYP+NFoHgZ/ycD+YLXhXz4d63uQLp9f8Bttn+Iu2xCWnZv/DzV/3HfIFH
0j/VtL0C4iuuy/EQv8GEyqWEP5arVbNbbIvBMaENxUrJf5pUo/LZ2+aBbbN1IVLyn0HFOS6IbRD1
13zBQ0Fso5NS8l/gftk0Zc+lYO67jvzJaTN2ak9GS3lbfyGl+9e6mPTI2qSFlOzXsl5i2XqUbfBP
THnKyWYg3i3SgZT0twK7sxozY6Z/3aZrXEy8bNbPvh67eBsVFNN/auqz8KD6bVeBuTLuccVmOJ++
6mORpu+QMQ/jT3somGP/rR9c05+4WpRF/dt/AQAA//8=</cx:binary>
              </cx:geoCache>
            </cx:geography>
          </cx:layoutPr>
          <cx:valueColors>
            <cx:minColor>
              <a:schemeClr val="tx1"/>
            </cx:minColor>
            <cx:midColor>
              <a:schemeClr val="accent2"/>
            </cx:midColor>
            <cx:maxColor>
              <a:srgbClr val="C00000"/>
            </cx:maxColor>
          </cx:valueColors>
          <cx:valueColorPositions count="3"/>
        </cx:series>
      </cx:plotAreaRegion>
    </cx:plotArea>
    <cx:legend pos="r" align="min"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microsoft.com/office/2014/relationships/chartEx" Target="../charts/chartEx1.xml"/><Relationship Id="rId2" Type="http://schemas.openxmlformats.org/officeDocument/2006/relationships/chart" Target="../charts/chart1.xml"/><Relationship Id="rId1" Type="http://schemas.openxmlformats.org/officeDocument/2006/relationships/image" Target="../media/image1.png"/><Relationship Id="rId4" Type="http://schemas.openxmlformats.org/officeDocument/2006/relationships/chart" Target="../charts/chart2.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microsoft.com/office/2014/relationships/chartEx" Target="../charts/chartEx2.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oneCellAnchor>
    <xdr:from>
      <xdr:col>0</xdr:col>
      <xdr:colOff>247650</xdr:colOff>
      <xdr:row>1</xdr:row>
      <xdr:rowOff>114300</xdr:rowOff>
    </xdr:from>
    <xdr:ext cx="1647825" cy="552450"/>
    <xdr:pic>
      <xdr:nvPicPr>
        <xdr:cNvPr id="2" name="image2.png">
          <a:extLst>
            <a:ext uri="{FF2B5EF4-FFF2-40B4-BE49-F238E27FC236}">
              <a16:creationId xmlns:a16="http://schemas.microsoft.com/office/drawing/2014/main" id="{00000000-0008-0000-02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twoCellAnchor>
    <xdr:from>
      <xdr:col>8</xdr:col>
      <xdr:colOff>326571</xdr:colOff>
      <xdr:row>14</xdr:row>
      <xdr:rowOff>185056</xdr:rowOff>
    </xdr:from>
    <xdr:to>
      <xdr:col>18</xdr:col>
      <xdr:colOff>88175</xdr:colOff>
      <xdr:row>36</xdr:row>
      <xdr:rowOff>43542</xdr:rowOff>
    </xdr:to>
    <xdr:graphicFrame macro="">
      <xdr:nvGraphicFramePr>
        <xdr:cNvPr id="3" name="Chart 2">
          <a:extLst>
            <a:ext uri="{FF2B5EF4-FFF2-40B4-BE49-F238E27FC236}">
              <a16:creationId xmlns:a16="http://schemas.microsoft.com/office/drawing/2014/main" id="{3D8E5522-F095-4E61-BC3B-76E30185FF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206828</xdr:colOff>
      <xdr:row>14</xdr:row>
      <xdr:rowOff>141514</xdr:rowOff>
    </xdr:from>
    <xdr:to>
      <xdr:col>25</xdr:col>
      <xdr:colOff>498567</xdr:colOff>
      <xdr:row>35</xdr:row>
      <xdr:rowOff>108857</xdr:rowOff>
    </xdr:to>
    <mc:AlternateContent xmlns:mc="http://schemas.openxmlformats.org/markup-compatibility/2006">
      <mc:Choice xmlns:cx4="http://schemas.microsoft.com/office/drawing/2016/5/10/chartex" Requires="cx4">
        <xdr:graphicFrame macro="">
          <xdr:nvGraphicFramePr>
            <xdr:cNvPr id="4" name="Chart 3">
              <a:extLst>
                <a:ext uri="{FF2B5EF4-FFF2-40B4-BE49-F238E27FC236}">
                  <a16:creationId xmlns:a16="http://schemas.microsoft.com/office/drawing/2014/main" id="{9E40557D-279A-435B-AC59-B4E7D30411B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10907485" y="2917371"/>
              <a:ext cx="5462453" cy="4016829"/>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18</xdr:col>
      <xdr:colOff>375556</xdr:colOff>
      <xdr:row>5</xdr:row>
      <xdr:rowOff>15240</xdr:rowOff>
    </xdr:from>
    <xdr:to>
      <xdr:col>25</xdr:col>
      <xdr:colOff>489857</xdr:colOff>
      <xdr:row>14</xdr:row>
      <xdr:rowOff>54429</xdr:rowOff>
    </xdr:to>
    <xdr:graphicFrame macro="">
      <xdr:nvGraphicFramePr>
        <xdr:cNvPr id="5" name="Chart 4">
          <a:extLst>
            <a:ext uri="{FF2B5EF4-FFF2-40B4-BE49-F238E27FC236}">
              <a16:creationId xmlns:a16="http://schemas.microsoft.com/office/drawing/2014/main" id="{4426B447-1FB4-451C-8388-7C63D2ACC0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8</xdr:col>
      <xdr:colOff>389707</xdr:colOff>
      <xdr:row>5</xdr:row>
      <xdr:rowOff>39187</xdr:rowOff>
    </xdr:from>
    <xdr:to>
      <xdr:col>18</xdr:col>
      <xdr:colOff>130627</xdr:colOff>
      <xdr:row>13</xdr:row>
      <xdr:rowOff>163285</xdr:rowOff>
    </xdr:to>
    <mc:AlternateContent xmlns:mc="http://schemas.openxmlformats.org/markup-compatibility/2006">
      <mc:Choice xmlns:tsle="http://schemas.microsoft.com/office/drawing/2012/timeslicer" Requires="tsle">
        <xdr:graphicFrame macro="">
          <xdr:nvGraphicFramePr>
            <xdr:cNvPr id="6" name="Invoice Date">
              <a:extLst>
                <a:ext uri="{FF2B5EF4-FFF2-40B4-BE49-F238E27FC236}">
                  <a16:creationId xmlns:a16="http://schemas.microsoft.com/office/drawing/2014/main" id="{DC2E0F02-712B-1B42-95A6-C4F8D6E630EF}"/>
                </a:ext>
              </a:extLst>
            </xdr:cNvPr>
            <xdr:cNvGraphicFramePr/>
          </xdr:nvGraphicFramePr>
          <xdr:xfrm>
            <a:off x="0" y="0"/>
            <a:ext cx="0" cy="0"/>
          </xdr:xfrm>
          <a:graphic>
            <a:graphicData uri="http://schemas.microsoft.com/office/drawing/2012/timeslicer">
              <tsle:timeslicer xmlns:tsle="http://schemas.microsoft.com/office/drawing/2012/timeslicer" name="Invoice Date"/>
            </a:graphicData>
          </a:graphic>
        </xdr:graphicFrame>
      </mc:Choice>
      <mc:Fallback>
        <xdr:sp macro="" textlink="">
          <xdr:nvSpPr>
            <xdr:cNvPr id="0" name=""/>
            <xdr:cNvSpPr>
              <a:spLocks noTextEdit="1"/>
            </xdr:cNvSpPr>
          </xdr:nvSpPr>
          <xdr:spPr>
            <a:xfrm>
              <a:off x="5069283" y="1141846"/>
              <a:ext cx="5711415" cy="1558451"/>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0</xdr:col>
      <xdr:colOff>130628</xdr:colOff>
      <xdr:row>5</xdr:row>
      <xdr:rowOff>32658</xdr:rowOff>
    </xdr:from>
    <xdr:to>
      <xdr:col>8</xdr:col>
      <xdr:colOff>239486</xdr:colOff>
      <xdr:row>11</xdr:row>
      <xdr:rowOff>152401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60DA0196-4BF9-5FD1-4CA8-B722E34E6FA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30628" y="1135317"/>
              <a:ext cx="4788434" cy="119550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109946</xdr:colOff>
      <xdr:row>12</xdr:row>
      <xdr:rowOff>66404</xdr:rowOff>
    </xdr:from>
    <xdr:to>
      <xdr:col>8</xdr:col>
      <xdr:colOff>239486</xdr:colOff>
      <xdr:row>23</xdr:row>
      <xdr:rowOff>97972</xdr:rowOff>
    </xdr:to>
    <mc:AlternateContent xmlns:mc="http://schemas.openxmlformats.org/markup-compatibility/2006">
      <mc:Choice xmlns:a14="http://schemas.microsoft.com/office/drawing/2010/main" Requires="a14">
        <xdr:graphicFrame macro="">
          <xdr:nvGraphicFramePr>
            <xdr:cNvPr id="8" name="Beverage Brand">
              <a:extLst>
                <a:ext uri="{FF2B5EF4-FFF2-40B4-BE49-F238E27FC236}">
                  <a16:creationId xmlns:a16="http://schemas.microsoft.com/office/drawing/2014/main" id="{62D88254-0D07-8255-578E-0C61F3FF1F0A}"/>
                </a:ext>
              </a:extLst>
            </xdr:cNvPr>
            <xdr:cNvGraphicFramePr/>
          </xdr:nvGraphicFramePr>
          <xdr:xfrm>
            <a:off x="0" y="0"/>
            <a:ext cx="0" cy="0"/>
          </xdr:xfrm>
          <a:graphic>
            <a:graphicData uri="http://schemas.microsoft.com/office/drawing/2010/slicer">
              <sle:slicer xmlns:sle="http://schemas.microsoft.com/office/drawing/2010/slicer" name="Beverage Brand"/>
            </a:graphicData>
          </a:graphic>
        </xdr:graphicFrame>
      </mc:Choice>
      <mc:Fallback>
        <xdr:sp macro="" textlink="">
          <xdr:nvSpPr>
            <xdr:cNvPr id="0" name=""/>
            <xdr:cNvSpPr>
              <a:spLocks noTextEdit="1"/>
            </xdr:cNvSpPr>
          </xdr:nvSpPr>
          <xdr:spPr>
            <a:xfrm>
              <a:off x="109946" y="2424122"/>
              <a:ext cx="4809116" cy="205759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121919</xdr:colOff>
      <xdr:row>23</xdr:row>
      <xdr:rowOff>187233</xdr:rowOff>
    </xdr:from>
    <xdr:to>
      <xdr:col>8</xdr:col>
      <xdr:colOff>250370</xdr:colOff>
      <xdr:row>36</xdr:row>
      <xdr:rowOff>106951</xdr:rowOff>
    </xdr:to>
    <mc:AlternateContent xmlns:mc="http://schemas.openxmlformats.org/markup-compatibility/2006">
      <mc:Choice xmlns:a14="http://schemas.microsoft.com/office/drawing/2010/main" Requires="a14">
        <xdr:graphicFrame macro="">
          <xdr:nvGraphicFramePr>
            <xdr:cNvPr id="9" name="Months">
              <a:extLst>
                <a:ext uri="{FF2B5EF4-FFF2-40B4-BE49-F238E27FC236}">
                  <a16:creationId xmlns:a16="http://schemas.microsoft.com/office/drawing/2014/main" id="{48348E5B-7291-1B80-C117-6CF6D4844D1C}"/>
                </a:ext>
              </a:extLst>
            </xdr:cNvPr>
            <xdr:cNvGraphicFramePr/>
          </xdr:nvGraphicFramePr>
          <xdr:xfrm>
            <a:off x="0" y="0"/>
            <a:ext cx="0" cy="0"/>
          </xdr:xfrm>
          <a:graphic>
            <a:graphicData uri="http://schemas.microsoft.com/office/drawing/2010/slicer">
              <sle:slicer xmlns:sle="http://schemas.microsoft.com/office/drawing/2010/slicer" name="Months"/>
            </a:graphicData>
          </a:graphic>
        </xdr:graphicFrame>
      </mc:Choice>
      <mc:Fallback>
        <xdr:sp macro="" textlink="">
          <xdr:nvSpPr>
            <xdr:cNvPr id="0" name=""/>
            <xdr:cNvSpPr>
              <a:spLocks noTextEdit="1"/>
            </xdr:cNvSpPr>
          </xdr:nvSpPr>
          <xdr:spPr>
            <a:xfrm>
              <a:off x="121919" y="4570974"/>
              <a:ext cx="4808027" cy="24836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381000</xdr:colOff>
      <xdr:row>2</xdr:row>
      <xdr:rowOff>0</xdr:rowOff>
    </xdr:from>
    <xdr:to>
      <xdr:col>13</xdr:col>
      <xdr:colOff>76200</xdr:colOff>
      <xdr:row>17</xdr:row>
      <xdr:rowOff>0</xdr:rowOff>
    </xdr:to>
    <xdr:graphicFrame macro="">
      <xdr:nvGraphicFramePr>
        <xdr:cNvPr id="2" name="Chart 1">
          <a:extLst>
            <a:ext uri="{FF2B5EF4-FFF2-40B4-BE49-F238E27FC236}">
              <a16:creationId xmlns:a16="http://schemas.microsoft.com/office/drawing/2014/main" id="{19C233AF-B4B6-B0A3-7F8E-E4A4789108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464820</xdr:colOff>
      <xdr:row>18</xdr:row>
      <xdr:rowOff>137160</xdr:rowOff>
    </xdr:from>
    <xdr:to>
      <xdr:col>14</xdr:col>
      <xdr:colOff>160020</xdr:colOff>
      <xdr:row>33</xdr:row>
      <xdr:rowOff>137160</xdr:rowOff>
    </xdr:to>
    <mc:AlternateContent xmlns:mc="http://schemas.openxmlformats.org/markup-compatibility/2006">
      <mc:Choice xmlns:cx4="http://schemas.microsoft.com/office/drawing/2016/5/10/chartex" Requires="cx4">
        <xdr:graphicFrame macro="">
          <xdr:nvGraphicFramePr>
            <xdr:cNvPr id="3" name="Chart 2">
              <a:extLst>
                <a:ext uri="{FF2B5EF4-FFF2-40B4-BE49-F238E27FC236}">
                  <a16:creationId xmlns:a16="http://schemas.microsoft.com/office/drawing/2014/main" id="{5874AE24-5166-5950-9397-F873DDF52A8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5760720" y="3429000"/>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13</xdr:col>
      <xdr:colOff>30480</xdr:colOff>
      <xdr:row>1</xdr:row>
      <xdr:rowOff>175260</xdr:rowOff>
    </xdr:from>
    <xdr:to>
      <xdr:col>20</xdr:col>
      <xdr:colOff>335280</xdr:colOff>
      <xdr:row>16</xdr:row>
      <xdr:rowOff>175260</xdr:rowOff>
    </xdr:to>
    <xdr:graphicFrame macro="">
      <xdr:nvGraphicFramePr>
        <xdr:cNvPr id="4" name="Chart 3">
          <a:extLst>
            <a:ext uri="{FF2B5EF4-FFF2-40B4-BE49-F238E27FC236}">
              <a16:creationId xmlns:a16="http://schemas.microsoft.com/office/drawing/2014/main" id="{6DE4C96C-A02B-61B1-D8A9-80A9AEC78FE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ib Mahian" refreshedDate="44931.950857986114" createdVersion="8" refreshedVersion="8" minRefreshableVersion="3" recordCount="3888" xr:uid="{03AC9F1F-8AFF-4F33-8D7A-304FF26162B3}">
  <cacheSource type="worksheet">
    <worksheetSource name="tbl_sales"/>
  </cacheSource>
  <cacheFields count="13">
    <cacheField name="Retailer" numFmtId="0">
      <sharedItems/>
    </cacheField>
    <cacheField name="Retailer ID" numFmtId="0">
      <sharedItems containsSemiMixedTypes="0" containsString="0" containsNumber="1" containsInteger="1" minValue="1128299" maxValue="1197831"/>
    </cacheField>
    <cacheField name="Invoice Date" numFmtId="14">
      <sharedItems containsSemiMixedTypes="0" containsNonDate="0" containsDate="1" containsString="0" minDate="2021-01-02T00:00:00" maxDate="2021-12-26T00:00:00" count="270">
        <d v="2021-01-14T00:00:00"/>
        <d v="2021-02-12T00:00:00"/>
        <d v="2021-03-10T00:00:00"/>
        <d v="2021-04-11T00:00:00"/>
        <d v="2021-05-10T00:00:00"/>
        <d v="2021-06-12T00:00:00"/>
        <d v="2021-07-10T00:00:00"/>
        <d v="2021-08-11T00:00:00"/>
        <d v="2021-09-10T00:00:00"/>
        <d v="2021-10-12T00:00:00"/>
        <d v="2021-11-11T00:00:00"/>
        <d v="2021-12-10T00:00:00"/>
        <d v="2021-01-02T00:00:00"/>
        <d v="2021-02-01T00:00:00"/>
        <d v="2021-03-03T00:00:00"/>
        <d v="2021-04-02T00:00:00"/>
        <d v="2021-05-02T00:00:00"/>
        <d v="2021-06-01T00:00:00"/>
        <d v="2021-07-03T00:00:00"/>
        <d v="2021-08-05T00:00:00"/>
        <d v="2021-09-02T00:00:00"/>
        <d v="2021-10-01T00:00:00"/>
        <d v="2021-11-02T00:00:00"/>
        <d v="2021-12-01T00:00:00"/>
        <d v="2021-01-20T00:00:00"/>
        <d v="2021-02-20T00:00:00"/>
        <d v="2021-03-19T00:00:00"/>
        <d v="2021-04-20T00:00:00"/>
        <d v="2021-05-21T00:00:00"/>
        <d v="2021-06-20T00:00:00"/>
        <d v="2021-07-19T00:00:00"/>
        <d v="2021-08-20T00:00:00"/>
        <d v="2021-09-21T00:00:00"/>
        <d v="2021-10-20T00:00:00"/>
        <d v="2021-11-20T00:00:00"/>
        <d v="2021-12-19T00:00:00"/>
        <d v="2021-01-15T00:00:00"/>
        <d v="2021-02-15T00:00:00"/>
        <d v="2021-03-14T00:00:00"/>
        <d v="2021-04-15T00:00:00"/>
        <d v="2021-05-16T00:00:00"/>
        <d v="2021-06-15T00:00:00"/>
        <d v="2021-07-14T00:00:00"/>
        <d v="2021-08-15T00:00:00"/>
        <d v="2021-09-16T00:00:00"/>
        <d v="2021-10-15T00:00:00"/>
        <d v="2021-11-15T00:00:00"/>
        <d v="2021-12-14T00:00:00"/>
        <d v="2021-01-07T00:00:00"/>
        <d v="2021-02-05T00:00:00"/>
        <d v="2021-04-04T00:00:00"/>
        <d v="2021-05-03T00:00:00"/>
        <d v="2021-06-05T00:00:00"/>
        <d v="2021-08-04T00:00:00"/>
        <d v="2021-09-03T00:00:00"/>
        <d v="2021-10-05T00:00:00"/>
        <d v="2021-11-04T00:00:00"/>
        <d v="2021-12-03T00:00:00"/>
        <d v="2021-01-05T00:00:00"/>
        <d v="2021-03-04T00:00:00"/>
        <d v="2021-04-05T00:00:00"/>
        <d v="2021-05-06T00:00:00"/>
        <d v="2021-07-04T00:00:00"/>
        <d v="2021-09-06T00:00:00"/>
        <d v="2021-11-05T00:00:00"/>
        <d v="2021-12-04T00:00:00"/>
        <d v="2021-01-03T00:00:00"/>
        <d v="2021-02-03T00:00:00"/>
        <d v="2021-03-02T00:00:00"/>
        <d v="2021-04-03T00:00:00"/>
        <d v="2021-05-04T00:00:00"/>
        <d v="2021-06-03T00:00:00"/>
        <d v="2021-07-02T00:00:00"/>
        <d v="2021-08-03T00:00:00"/>
        <d v="2021-09-04T00:00:00"/>
        <d v="2021-10-03T00:00:00"/>
        <d v="2021-11-03T00:00:00"/>
        <d v="2021-12-02T00:00:00"/>
        <d v="2021-01-12T00:00:00"/>
        <d v="2021-02-10T00:00:00"/>
        <d v="2021-03-08T00:00:00"/>
        <d v="2021-04-09T00:00:00"/>
        <d v="2021-05-08T00:00:00"/>
        <d v="2021-06-10T00:00:00"/>
        <d v="2021-07-08T00:00:00"/>
        <d v="2021-08-09T00:00:00"/>
        <d v="2021-09-08T00:00:00"/>
        <d v="2021-10-10T00:00:00"/>
        <d v="2021-11-09T00:00:00"/>
        <d v="2021-12-08T00:00:00"/>
        <d v="2021-01-13T00:00:00"/>
        <d v="2021-02-13T00:00:00"/>
        <d v="2021-03-12T00:00:00"/>
        <d v="2021-04-13T00:00:00"/>
        <d v="2021-05-14T00:00:00"/>
        <d v="2021-06-13T00:00:00"/>
        <d v="2021-07-12T00:00:00"/>
        <d v="2021-08-13T00:00:00"/>
        <d v="2021-09-14T00:00:00"/>
        <d v="2021-10-13T00:00:00"/>
        <d v="2021-11-13T00:00:00"/>
        <d v="2021-12-12T00:00:00"/>
        <d v="2021-01-17T00:00:00"/>
        <d v="2021-02-17T00:00:00"/>
        <d v="2021-03-16T00:00:00"/>
        <d v="2021-04-17T00:00:00"/>
        <d v="2021-05-18T00:00:00"/>
        <d v="2021-06-17T00:00:00"/>
        <d v="2021-07-16T00:00:00"/>
        <d v="2021-08-17T00:00:00"/>
        <d v="2021-09-18T00:00:00"/>
        <d v="2021-10-17T00:00:00"/>
        <d v="2021-11-17T00:00:00"/>
        <d v="2021-12-16T00:00:00"/>
        <d v="2021-01-04T00:00:00"/>
        <d v="2021-03-05T00:00:00"/>
        <d v="2021-07-05T00:00:00"/>
        <d v="2021-08-07T00:00:00"/>
        <d v="2021-01-11T00:00:00"/>
        <d v="2021-02-11T00:00:00"/>
        <d v="2021-05-12T00:00:00"/>
        <d v="2021-06-11T00:00:00"/>
        <d v="2021-09-12T00:00:00"/>
        <d v="2021-10-11T00:00:00"/>
        <d v="2021-01-21T00:00:00"/>
        <d v="2021-02-19T00:00:00"/>
        <d v="2021-03-17T00:00:00"/>
        <d v="2021-04-18T00:00:00"/>
        <d v="2021-05-17T00:00:00"/>
        <d v="2021-06-19T00:00:00"/>
        <d v="2021-07-17T00:00:00"/>
        <d v="2021-08-18T00:00:00"/>
        <d v="2021-09-17T00:00:00"/>
        <d v="2021-10-19T00:00:00"/>
        <d v="2021-11-18T00:00:00"/>
        <d v="2021-12-17T00:00:00"/>
        <d v="2021-01-10T00:00:00"/>
        <d v="2021-03-09T00:00:00"/>
        <d v="2021-04-10T00:00:00"/>
        <d v="2021-05-11T00:00:00"/>
        <d v="2021-07-09T00:00:00"/>
        <d v="2021-08-10T00:00:00"/>
        <d v="2021-09-11T00:00:00"/>
        <d v="2021-11-10T00:00:00"/>
        <d v="2021-12-09T00:00:00"/>
        <d v="2021-01-24T00:00:00"/>
        <d v="2021-02-24T00:00:00"/>
        <d v="2021-03-23T00:00:00"/>
        <d v="2021-04-24T00:00:00"/>
        <d v="2021-05-25T00:00:00"/>
        <d v="2021-06-24T00:00:00"/>
        <d v="2021-07-23T00:00:00"/>
        <d v="2021-08-24T00:00:00"/>
        <d v="2021-09-25T00:00:00"/>
        <d v="2021-10-24T00:00:00"/>
        <d v="2021-11-24T00:00:00"/>
        <d v="2021-12-23T00:00:00"/>
        <d v="2021-01-19T00:00:00"/>
        <d v="2021-03-15T00:00:00"/>
        <d v="2021-04-16T00:00:00"/>
        <d v="2021-05-15T00:00:00"/>
        <d v="2021-07-15T00:00:00"/>
        <d v="2021-08-16T00:00:00"/>
        <d v="2021-09-15T00:00:00"/>
        <d v="2021-11-16T00:00:00"/>
        <d v="2021-12-15T00:00:00"/>
        <d v="2021-01-18T00:00:00"/>
        <d v="2021-02-18T00:00:00"/>
        <d v="2021-05-19T00:00:00"/>
        <d v="2021-06-18T00:00:00"/>
        <d v="2021-09-19T00:00:00"/>
        <d v="2021-10-18T00:00:00"/>
        <d v="2021-02-04T00:00:00"/>
        <d v="2021-03-06T00:00:00"/>
        <d v="2021-05-05T00:00:00"/>
        <d v="2021-06-04T00:00:00"/>
        <d v="2021-07-06T00:00:00"/>
        <d v="2021-08-08T00:00:00"/>
        <d v="2021-09-05T00:00:00"/>
        <d v="2021-10-04T00:00:00"/>
        <d v="2021-01-23T00:00:00"/>
        <d v="2021-02-23T00:00:00"/>
        <d v="2021-03-22T00:00:00"/>
        <d v="2021-04-23T00:00:00"/>
        <d v="2021-05-24T00:00:00"/>
        <d v="2021-06-23T00:00:00"/>
        <d v="2021-07-22T00:00:00"/>
        <d v="2021-08-23T00:00:00"/>
        <d v="2021-09-24T00:00:00"/>
        <d v="2021-10-23T00:00:00"/>
        <d v="2021-11-23T00:00:00"/>
        <d v="2021-12-22T00:00:00"/>
        <d v="2021-01-26T00:00:00"/>
        <d v="2021-02-26T00:00:00"/>
        <d v="2021-03-25T00:00:00"/>
        <d v="2021-04-26T00:00:00"/>
        <d v="2021-05-27T00:00:00"/>
        <d v="2021-06-26T00:00:00"/>
        <d v="2021-07-25T00:00:00"/>
        <d v="2021-08-26T00:00:00"/>
        <d v="2021-09-27T00:00:00"/>
        <d v="2021-10-26T00:00:00"/>
        <d v="2021-11-26T00:00:00"/>
        <d v="2021-12-25T00:00:00"/>
        <d v="2021-01-09T00:00:00"/>
        <d v="2021-02-07T00:00:00"/>
        <d v="2021-04-06T00:00:00"/>
        <d v="2021-06-07T00:00:00"/>
        <d v="2021-08-06T00:00:00"/>
        <d v="2021-10-07T00:00:00"/>
        <d v="2021-11-06T00:00:00"/>
        <d v="2021-12-05T00:00:00"/>
        <d v="2021-01-06T00:00:00"/>
        <d v="2021-05-09T00:00:00"/>
        <d v="2021-09-09T00:00:00"/>
        <d v="2021-01-22T00:00:00"/>
        <d v="2021-02-22T00:00:00"/>
        <d v="2021-03-21T00:00:00"/>
        <d v="2021-04-22T00:00:00"/>
        <d v="2021-05-23T00:00:00"/>
        <d v="2021-06-22T00:00:00"/>
        <d v="2021-07-21T00:00:00"/>
        <d v="2021-08-22T00:00:00"/>
        <d v="2021-09-23T00:00:00"/>
        <d v="2021-10-22T00:00:00"/>
        <d v="2021-11-22T00:00:00"/>
        <d v="2021-12-21T00:00:00"/>
        <d v="2021-02-21T00:00:00"/>
        <d v="2021-06-21T00:00:00"/>
        <d v="2021-10-21T00:00:00"/>
        <d v="2021-01-16T00:00:00"/>
        <d v="2021-02-14T00:00:00"/>
        <d v="2021-06-14T00:00:00"/>
        <d v="2021-10-14T00:00:00"/>
        <d v="2021-03-11T00:00:00"/>
        <d v="2021-04-12T00:00:00"/>
        <d v="2021-05-13T00:00:00"/>
        <d v="2021-07-11T00:00:00"/>
        <d v="2021-08-12T00:00:00"/>
        <d v="2021-09-13T00:00:00"/>
        <d v="2021-11-12T00:00:00"/>
        <d v="2021-12-11T00:00:00"/>
        <d v="2021-02-09T00:00:00"/>
        <d v="2021-06-09T00:00:00"/>
        <d v="2021-10-09T00:00:00"/>
        <d v="2021-02-06T00:00:00"/>
        <d v="2021-05-07T00:00:00"/>
        <d v="2021-06-06T00:00:00"/>
        <d v="2021-09-07T00:00:00"/>
        <d v="2021-10-06T00:00:00"/>
        <d v="2021-03-20T00:00:00"/>
        <d v="2021-04-21T00:00:00"/>
        <d v="2021-05-20T00:00:00"/>
        <d v="2021-07-20T00:00:00"/>
        <d v="2021-08-21T00:00:00"/>
        <d v="2021-09-20T00:00:00"/>
        <d v="2021-11-21T00:00:00"/>
        <d v="2021-12-20T00:00:00"/>
        <d v="2021-03-13T00:00:00"/>
        <d v="2021-04-14T00:00:00"/>
        <d v="2021-07-13T00:00:00"/>
        <d v="2021-08-14T00:00:00"/>
        <d v="2021-11-14T00:00:00"/>
        <d v="2021-12-13T00:00:00"/>
        <d v="2021-02-08T00:00:00"/>
        <d v="2021-04-07T00:00:00"/>
        <d v="2021-06-08T00:00:00"/>
        <d v="2021-10-08T00:00:00"/>
        <d v="2021-11-07T00:00:00"/>
        <d v="2021-12-06T00:00:00"/>
      </sharedItems>
      <fieldGroup par="12" base="2">
        <rangePr groupBy="days" startDate="2021-01-02T00:00:00" endDate="2021-12-26T00:00:00"/>
        <groupItems count="368">
          <s v="&lt;1/2/2021"/>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2/26/2021"/>
        </groupItems>
      </fieldGroup>
    </cacheField>
    <cacheField name="Region" numFmtId="0">
      <sharedItems count="5">
        <s v="Northeast"/>
        <s v="South"/>
        <s v="West"/>
        <s v="Midwest"/>
        <s v="Southeast"/>
      </sharedItems>
    </cacheField>
    <cacheField name="State" numFmtId="0">
      <sharedItems count="50">
        <s v="New York"/>
        <s v="Texas"/>
        <s v="California"/>
        <s v="Illinois"/>
        <s v="Pennsylvania"/>
        <s v="Nevada"/>
        <s v="Colorado"/>
        <s v="Washington"/>
        <s v="Florida"/>
        <s v="Minnesota"/>
        <s v="Montana"/>
        <s v="Tennessee"/>
        <s v="Nebraska"/>
        <s v="Alabama"/>
        <s v="Maine"/>
        <s v="Alaska"/>
        <s v="Hawaii"/>
        <s v="Wyoming"/>
        <s v="Virginia"/>
        <s v="Michigan"/>
        <s v="Missouri"/>
        <s v="Utah"/>
        <s v="Oregon"/>
        <s v="Louisiana"/>
        <s v="Idaho"/>
        <s v="Arizona"/>
        <s v="New Mexico"/>
        <s v="Georgia"/>
        <s v="South Carolina"/>
        <s v="North Carolina"/>
        <s v="Ohio"/>
        <s v="Kentucky"/>
        <s v="Mississippi"/>
        <s v="Arkansas"/>
        <s v="Oklahoma"/>
        <s v="Kansas"/>
        <s v="South Dakota"/>
        <s v="North Dakota"/>
        <s v="Iowa"/>
        <s v="Wisconsin"/>
        <s v="Indiana"/>
        <s v="West Virginia"/>
        <s v="Maryland"/>
        <s v="Delaware"/>
        <s v="New Jersey"/>
        <s v="Connecticut"/>
        <s v="Rhode Island"/>
        <s v="Massachusetts"/>
        <s v="Vermont"/>
        <s v="New Hampshire"/>
      </sharedItems>
    </cacheField>
    <cacheField name="City" numFmtId="0">
      <sharedItems/>
    </cacheField>
    <cacheField name="Beverage Brand" numFmtId="0">
      <sharedItems count="6">
        <s v="Coca-Cola"/>
        <s v="Diet Coke"/>
        <s v="Sprite"/>
        <s v="Fanta"/>
        <s v="Powerade"/>
        <s v="Dasani Water"/>
      </sharedItems>
    </cacheField>
    <cacheField name="Price per Unit" numFmtId="8">
      <sharedItems containsSemiMixedTypes="0" containsString="0" containsNumber="1" minValue="9.9999999999999964E-2" maxValue="1.1000000000000001"/>
    </cacheField>
    <cacheField name="Units Sold" numFmtId="3">
      <sharedItems containsSemiMixedTypes="0" containsString="0" containsNumber="1" containsInteger="1" minValue="0" maxValue="12750"/>
    </cacheField>
    <cacheField name="Total Sales" numFmtId="6">
      <sharedItems containsSemiMixedTypes="0" containsString="0" containsNumber="1" minValue="0" maxValue="8250"/>
    </cacheField>
    <cacheField name="Operating Profit" numFmtId="6">
      <sharedItems containsSemiMixedTypes="0" containsString="0" containsNumber="1" minValue="0" maxValue="3900"/>
    </cacheField>
    <cacheField name="Operating Margin" numFmtId="9">
      <sharedItems containsSemiMixedTypes="0" containsString="0" containsNumber="1" minValue="0.1" maxValue="0.65000000000000013"/>
    </cacheField>
    <cacheField name="Months" numFmtId="0" databaseField="0">
      <fieldGroup base="2">
        <rangePr groupBy="months" startDate="2021-01-02T00:00:00" endDate="2021-12-26T00:00:00"/>
        <groupItems count="14">
          <s v="&lt;1/2/2021"/>
          <s v="Jan"/>
          <s v="Feb"/>
          <s v="Mar"/>
          <s v="Apr"/>
          <s v="May"/>
          <s v="Jun"/>
          <s v="Jul"/>
          <s v="Aug"/>
          <s v="Sep"/>
          <s v="Oct"/>
          <s v="Nov"/>
          <s v="Dec"/>
          <s v="&gt;12/26/2021"/>
        </groupItems>
      </fieldGroup>
    </cacheField>
  </cacheFields>
  <extLst>
    <ext xmlns:x14="http://schemas.microsoft.com/office/spreadsheetml/2009/9/main" uri="{725AE2AE-9491-48be-B2B4-4EB974FC3084}">
      <x14:pivotCacheDefinition pivotCacheId="123107513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888">
  <r>
    <s v="Sodapop"/>
    <n v="1185732"/>
    <x v="0"/>
    <x v="0"/>
    <x v="0"/>
    <s v="New York"/>
    <x v="0"/>
    <n v="0.5"/>
    <n v="12000"/>
    <n v="6000"/>
    <n v="3000"/>
    <n v="0.5"/>
  </r>
  <r>
    <s v="Sodapop"/>
    <n v="1185732"/>
    <x v="0"/>
    <x v="0"/>
    <x v="0"/>
    <s v="New York"/>
    <x v="1"/>
    <n v="0.5"/>
    <n v="10000"/>
    <n v="5000"/>
    <n v="1500"/>
    <n v="0.3"/>
  </r>
  <r>
    <s v="Sodapop"/>
    <n v="1185732"/>
    <x v="0"/>
    <x v="0"/>
    <x v="0"/>
    <s v="New York"/>
    <x v="2"/>
    <n v="0.4"/>
    <n v="10000"/>
    <n v="4000"/>
    <n v="1400"/>
    <n v="0.35"/>
  </r>
  <r>
    <s v="Sodapop"/>
    <n v="1185732"/>
    <x v="0"/>
    <x v="0"/>
    <x v="0"/>
    <s v="New York"/>
    <x v="3"/>
    <n v="0.45"/>
    <n v="8500"/>
    <n v="3825"/>
    <n v="1338.75"/>
    <n v="0.35"/>
  </r>
  <r>
    <s v="Sodapop"/>
    <n v="1185732"/>
    <x v="0"/>
    <x v="0"/>
    <x v="0"/>
    <s v="New York"/>
    <x v="4"/>
    <n v="0.6"/>
    <n v="9000"/>
    <n v="5400"/>
    <n v="1620"/>
    <n v="0.3"/>
  </r>
  <r>
    <s v="Sodapop"/>
    <n v="1185732"/>
    <x v="0"/>
    <x v="0"/>
    <x v="0"/>
    <s v="New York"/>
    <x v="5"/>
    <n v="0.5"/>
    <n v="10000"/>
    <n v="5000"/>
    <n v="1250"/>
    <n v="0.25"/>
  </r>
  <r>
    <s v="Sodapop"/>
    <n v="1185732"/>
    <x v="1"/>
    <x v="0"/>
    <x v="0"/>
    <s v="New York"/>
    <x v="0"/>
    <n v="0.5"/>
    <n v="12500"/>
    <n v="6250"/>
    <n v="3125"/>
    <n v="0.5"/>
  </r>
  <r>
    <s v="Sodapop"/>
    <n v="1185732"/>
    <x v="1"/>
    <x v="0"/>
    <x v="0"/>
    <s v="New York"/>
    <x v="1"/>
    <n v="0.5"/>
    <n v="9000"/>
    <n v="4500"/>
    <n v="1350"/>
    <n v="0.3"/>
  </r>
  <r>
    <s v="Sodapop"/>
    <n v="1185732"/>
    <x v="1"/>
    <x v="0"/>
    <x v="0"/>
    <s v="New York"/>
    <x v="2"/>
    <n v="0.4"/>
    <n v="9500"/>
    <n v="3800"/>
    <n v="1330"/>
    <n v="0.35"/>
  </r>
  <r>
    <s v="Sodapop"/>
    <n v="1185732"/>
    <x v="1"/>
    <x v="0"/>
    <x v="0"/>
    <s v="New York"/>
    <x v="3"/>
    <n v="0.45"/>
    <n v="8250"/>
    <n v="3712.5"/>
    <n v="1299.375"/>
    <n v="0.35"/>
  </r>
  <r>
    <s v="Sodapop"/>
    <n v="1185732"/>
    <x v="1"/>
    <x v="0"/>
    <x v="0"/>
    <s v="New York"/>
    <x v="4"/>
    <n v="0.6"/>
    <n v="9000"/>
    <n v="5400"/>
    <n v="1620"/>
    <n v="0.3"/>
  </r>
  <r>
    <s v="Sodapop"/>
    <n v="1185732"/>
    <x v="1"/>
    <x v="0"/>
    <x v="0"/>
    <s v="New York"/>
    <x v="5"/>
    <n v="0.5"/>
    <n v="10000"/>
    <n v="5000"/>
    <n v="1250"/>
    <n v="0.25"/>
  </r>
  <r>
    <s v="Sodapop"/>
    <n v="1185732"/>
    <x v="2"/>
    <x v="0"/>
    <x v="0"/>
    <s v="New York"/>
    <x v="0"/>
    <n v="0.5"/>
    <n v="12200"/>
    <n v="6100"/>
    <n v="3050"/>
    <n v="0.5"/>
  </r>
  <r>
    <s v="Sodapop"/>
    <n v="1185732"/>
    <x v="2"/>
    <x v="0"/>
    <x v="0"/>
    <s v="New York"/>
    <x v="1"/>
    <n v="0.5"/>
    <n v="9250"/>
    <n v="4625"/>
    <n v="1387.5"/>
    <n v="0.3"/>
  </r>
  <r>
    <s v="Sodapop"/>
    <n v="1185732"/>
    <x v="2"/>
    <x v="0"/>
    <x v="0"/>
    <s v="New York"/>
    <x v="2"/>
    <n v="0.4"/>
    <n v="9500"/>
    <n v="3800"/>
    <n v="1330"/>
    <n v="0.35"/>
  </r>
  <r>
    <s v="Sodapop"/>
    <n v="1185732"/>
    <x v="2"/>
    <x v="0"/>
    <x v="0"/>
    <s v="New York"/>
    <x v="3"/>
    <n v="0.45"/>
    <n v="8000"/>
    <n v="3600"/>
    <n v="1260"/>
    <n v="0.35"/>
  </r>
  <r>
    <s v="Sodapop"/>
    <n v="1185732"/>
    <x v="2"/>
    <x v="0"/>
    <x v="0"/>
    <s v="New York"/>
    <x v="4"/>
    <n v="0.6"/>
    <n v="8500"/>
    <n v="5100"/>
    <n v="1530"/>
    <n v="0.3"/>
  </r>
  <r>
    <s v="Sodapop"/>
    <n v="1185732"/>
    <x v="2"/>
    <x v="0"/>
    <x v="0"/>
    <s v="New York"/>
    <x v="5"/>
    <n v="0.5"/>
    <n v="9500"/>
    <n v="4750"/>
    <n v="1187.5"/>
    <n v="0.25"/>
  </r>
  <r>
    <s v="Sodapop"/>
    <n v="1185732"/>
    <x v="3"/>
    <x v="0"/>
    <x v="0"/>
    <s v="New York"/>
    <x v="0"/>
    <n v="0.5"/>
    <n v="12000"/>
    <n v="6000"/>
    <n v="3000"/>
    <n v="0.5"/>
  </r>
  <r>
    <s v="Sodapop"/>
    <n v="1185732"/>
    <x v="3"/>
    <x v="0"/>
    <x v="0"/>
    <s v="New York"/>
    <x v="1"/>
    <n v="0.5"/>
    <n v="9000"/>
    <n v="4500"/>
    <n v="1350"/>
    <n v="0.3"/>
  </r>
  <r>
    <s v="Sodapop"/>
    <n v="1185732"/>
    <x v="3"/>
    <x v="0"/>
    <x v="0"/>
    <s v="New York"/>
    <x v="2"/>
    <n v="0.4"/>
    <n v="9000"/>
    <n v="3600"/>
    <n v="1260"/>
    <n v="0.35"/>
  </r>
  <r>
    <s v="Sodapop"/>
    <n v="1185732"/>
    <x v="3"/>
    <x v="0"/>
    <x v="0"/>
    <s v="New York"/>
    <x v="3"/>
    <n v="0.45"/>
    <n v="8250"/>
    <n v="3712.5"/>
    <n v="1299.375"/>
    <n v="0.35"/>
  </r>
  <r>
    <s v="Sodapop"/>
    <n v="1185732"/>
    <x v="3"/>
    <x v="0"/>
    <x v="0"/>
    <s v="New York"/>
    <x v="4"/>
    <n v="0.6"/>
    <n v="8250"/>
    <n v="4950"/>
    <n v="1485"/>
    <n v="0.3"/>
  </r>
  <r>
    <s v="Sodapop"/>
    <n v="1185732"/>
    <x v="3"/>
    <x v="0"/>
    <x v="0"/>
    <s v="New York"/>
    <x v="5"/>
    <n v="0.5"/>
    <n v="9500"/>
    <n v="4750"/>
    <n v="1187.5"/>
    <n v="0.25"/>
  </r>
  <r>
    <s v="Sodapop"/>
    <n v="1185732"/>
    <x v="4"/>
    <x v="0"/>
    <x v="0"/>
    <s v="New York"/>
    <x v="0"/>
    <n v="0.6"/>
    <n v="12200"/>
    <n v="7320"/>
    <n v="3660"/>
    <n v="0.5"/>
  </r>
  <r>
    <s v="Sodapop"/>
    <n v="1185732"/>
    <x v="4"/>
    <x v="0"/>
    <x v="0"/>
    <s v="New York"/>
    <x v="1"/>
    <n v="0.55000000000000004"/>
    <n v="9250"/>
    <n v="5087.5"/>
    <n v="1526.25"/>
    <n v="0.3"/>
  </r>
  <r>
    <s v="Sodapop"/>
    <n v="1185732"/>
    <x v="4"/>
    <x v="0"/>
    <x v="0"/>
    <s v="New York"/>
    <x v="2"/>
    <n v="0.5"/>
    <n v="9000"/>
    <n v="4500"/>
    <n v="1575"/>
    <n v="0.35"/>
  </r>
  <r>
    <s v="Sodapop"/>
    <n v="1185732"/>
    <x v="4"/>
    <x v="0"/>
    <x v="0"/>
    <s v="New York"/>
    <x v="3"/>
    <n v="0.5"/>
    <n v="8500"/>
    <n v="4250"/>
    <n v="1487.5"/>
    <n v="0.35"/>
  </r>
  <r>
    <s v="Sodapop"/>
    <n v="1185732"/>
    <x v="4"/>
    <x v="0"/>
    <x v="0"/>
    <s v="New York"/>
    <x v="4"/>
    <n v="0.6"/>
    <n v="8750"/>
    <n v="5250"/>
    <n v="1575"/>
    <n v="0.3"/>
  </r>
  <r>
    <s v="Sodapop"/>
    <n v="1185732"/>
    <x v="4"/>
    <x v="0"/>
    <x v="0"/>
    <s v="New York"/>
    <x v="5"/>
    <n v="0.65"/>
    <n v="10000"/>
    <n v="6500"/>
    <n v="1625"/>
    <n v="0.25"/>
  </r>
  <r>
    <s v="Sodapop"/>
    <n v="1185732"/>
    <x v="5"/>
    <x v="0"/>
    <x v="0"/>
    <s v="New York"/>
    <x v="0"/>
    <n v="0.6"/>
    <n v="12500"/>
    <n v="7500"/>
    <n v="3750"/>
    <n v="0.5"/>
  </r>
  <r>
    <s v="Sodapop"/>
    <n v="1185732"/>
    <x v="5"/>
    <x v="0"/>
    <x v="0"/>
    <s v="New York"/>
    <x v="1"/>
    <n v="0.55000000000000004"/>
    <n v="10000"/>
    <n v="5500"/>
    <n v="1650"/>
    <n v="0.3"/>
  </r>
  <r>
    <s v="Sodapop"/>
    <n v="1185732"/>
    <x v="5"/>
    <x v="0"/>
    <x v="0"/>
    <s v="New York"/>
    <x v="2"/>
    <n v="0.5"/>
    <n v="9250"/>
    <n v="4625"/>
    <n v="1618.75"/>
    <n v="0.35"/>
  </r>
  <r>
    <s v="Sodapop"/>
    <n v="1185732"/>
    <x v="5"/>
    <x v="0"/>
    <x v="0"/>
    <s v="New York"/>
    <x v="3"/>
    <n v="0.5"/>
    <n v="9000"/>
    <n v="4500"/>
    <n v="1575"/>
    <n v="0.35"/>
  </r>
  <r>
    <s v="Sodapop"/>
    <n v="1185732"/>
    <x v="5"/>
    <x v="0"/>
    <x v="0"/>
    <s v="New York"/>
    <x v="4"/>
    <n v="0.6"/>
    <n v="9000"/>
    <n v="5400"/>
    <n v="1620"/>
    <n v="0.3"/>
  </r>
  <r>
    <s v="Sodapop"/>
    <n v="1185732"/>
    <x v="5"/>
    <x v="0"/>
    <x v="0"/>
    <s v="New York"/>
    <x v="5"/>
    <n v="0.65"/>
    <n v="10500"/>
    <n v="6825"/>
    <n v="1706.25"/>
    <n v="0.25"/>
  </r>
  <r>
    <s v="Sodapop"/>
    <n v="1185732"/>
    <x v="6"/>
    <x v="0"/>
    <x v="0"/>
    <s v="New York"/>
    <x v="0"/>
    <n v="0.6"/>
    <n v="12750"/>
    <n v="7650"/>
    <n v="3825"/>
    <n v="0.5"/>
  </r>
  <r>
    <s v="Sodapop"/>
    <n v="1185732"/>
    <x v="6"/>
    <x v="0"/>
    <x v="0"/>
    <s v="New York"/>
    <x v="1"/>
    <n v="0.55000000000000004"/>
    <n v="10250"/>
    <n v="5637.5000000000009"/>
    <n v="1691.2500000000002"/>
    <n v="0.3"/>
  </r>
  <r>
    <s v="Sodapop"/>
    <n v="1185732"/>
    <x v="6"/>
    <x v="0"/>
    <x v="0"/>
    <s v="New York"/>
    <x v="2"/>
    <n v="0.5"/>
    <n v="9500"/>
    <n v="4750"/>
    <n v="1662.5"/>
    <n v="0.35"/>
  </r>
  <r>
    <s v="Sodapop"/>
    <n v="1185732"/>
    <x v="6"/>
    <x v="0"/>
    <x v="0"/>
    <s v="New York"/>
    <x v="3"/>
    <n v="0.5"/>
    <n v="9000"/>
    <n v="4500"/>
    <n v="1575"/>
    <n v="0.35"/>
  </r>
  <r>
    <s v="Sodapop"/>
    <n v="1185732"/>
    <x v="6"/>
    <x v="0"/>
    <x v="0"/>
    <s v="New York"/>
    <x v="4"/>
    <n v="0.6"/>
    <n v="9250"/>
    <n v="5550"/>
    <n v="1665"/>
    <n v="0.3"/>
  </r>
  <r>
    <s v="Sodapop"/>
    <n v="1185732"/>
    <x v="6"/>
    <x v="0"/>
    <x v="0"/>
    <s v="New York"/>
    <x v="5"/>
    <n v="0.65"/>
    <n v="11000"/>
    <n v="7150"/>
    <n v="1787.5"/>
    <n v="0.25"/>
  </r>
  <r>
    <s v="Sodapop"/>
    <n v="1185732"/>
    <x v="7"/>
    <x v="0"/>
    <x v="0"/>
    <s v="New York"/>
    <x v="0"/>
    <n v="0.6"/>
    <n v="12500"/>
    <n v="7500"/>
    <n v="3750"/>
    <n v="0.5"/>
  </r>
  <r>
    <s v="Sodapop"/>
    <n v="1185732"/>
    <x v="7"/>
    <x v="0"/>
    <x v="0"/>
    <s v="New York"/>
    <x v="1"/>
    <n v="0.55000000000000004"/>
    <n v="10250"/>
    <n v="5637.5000000000009"/>
    <n v="1691.2500000000002"/>
    <n v="0.3"/>
  </r>
  <r>
    <s v="Sodapop"/>
    <n v="1185732"/>
    <x v="7"/>
    <x v="0"/>
    <x v="0"/>
    <s v="New York"/>
    <x v="2"/>
    <n v="0.5"/>
    <n v="9500"/>
    <n v="4750"/>
    <n v="1662.5"/>
    <n v="0.35"/>
  </r>
  <r>
    <s v="Sodapop"/>
    <n v="1185732"/>
    <x v="7"/>
    <x v="0"/>
    <x v="0"/>
    <s v="New York"/>
    <x v="3"/>
    <n v="0.5"/>
    <n v="9250"/>
    <n v="4625"/>
    <n v="1618.75"/>
    <n v="0.35"/>
  </r>
  <r>
    <s v="Sodapop"/>
    <n v="1185732"/>
    <x v="7"/>
    <x v="0"/>
    <x v="0"/>
    <s v="New York"/>
    <x v="4"/>
    <n v="0.6"/>
    <n v="9000"/>
    <n v="5400"/>
    <n v="1620"/>
    <n v="0.3"/>
  </r>
  <r>
    <s v="Sodapop"/>
    <n v="1185732"/>
    <x v="7"/>
    <x v="0"/>
    <x v="0"/>
    <s v="New York"/>
    <x v="5"/>
    <n v="0.65"/>
    <n v="10750"/>
    <n v="6987.5"/>
    <n v="1746.875"/>
    <n v="0.25"/>
  </r>
  <r>
    <s v="Sodapop"/>
    <n v="1185732"/>
    <x v="8"/>
    <x v="0"/>
    <x v="0"/>
    <s v="New York"/>
    <x v="0"/>
    <n v="0.6"/>
    <n v="12000"/>
    <n v="7200"/>
    <n v="3600"/>
    <n v="0.5"/>
  </r>
  <r>
    <s v="Sodapop"/>
    <n v="1185732"/>
    <x v="8"/>
    <x v="0"/>
    <x v="0"/>
    <s v="New York"/>
    <x v="1"/>
    <n v="0.55000000000000004"/>
    <n v="10000"/>
    <n v="5500"/>
    <n v="1650"/>
    <n v="0.3"/>
  </r>
  <r>
    <s v="Sodapop"/>
    <n v="1185732"/>
    <x v="8"/>
    <x v="0"/>
    <x v="0"/>
    <s v="New York"/>
    <x v="2"/>
    <n v="0.5"/>
    <n v="9250"/>
    <n v="4625"/>
    <n v="1618.75"/>
    <n v="0.35"/>
  </r>
  <r>
    <s v="Sodapop"/>
    <n v="1185732"/>
    <x v="8"/>
    <x v="0"/>
    <x v="0"/>
    <s v="New York"/>
    <x v="3"/>
    <n v="0.5"/>
    <n v="9000"/>
    <n v="4500"/>
    <n v="1575"/>
    <n v="0.35"/>
  </r>
  <r>
    <s v="Sodapop"/>
    <n v="1185732"/>
    <x v="8"/>
    <x v="0"/>
    <x v="0"/>
    <s v="New York"/>
    <x v="4"/>
    <n v="0.6"/>
    <n v="9000"/>
    <n v="5400"/>
    <n v="1620"/>
    <n v="0.3"/>
  </r>
  <r>
    <s v="Sodapop"/>
    <n v="1185732"/>
    <x v="8"/>
    <x v="0"/>
    <x v="0"/>
    <s v="New York"/>
    <x v="5"/>
    <n v="0.65"/>
    <n v="10000"/>
    <n v="6500"/>
    <n v="1625"/>
    <n v="0.25"/>
  </r>
  <r>
    <s v="Sodapop"/>
    <n v="1185732"/>
    <x v="9"/>
    <x v="0"/>
    <x v="0"/>
    <s v="New York"/>
    <x v="0"/>
    <n v="0.65"/>
    <n v="11750"/>
    <n v="7637.5"/>
    <n v="3818.75"/>
    <n v="0.5"/>
  </r>
  <r>
    <s v="Sodapop"/>
    <n v="1185732"/>
    <x v="9"/>
    <x v="0"/>
    <x v="0"/>
    <s v="New York"/>
    <x v="1"/>
    <n v="0.55000000000000004"/>
    <n v="10000"/>
    <n v="5500"/>
    <n v="1650"/>
    <n v="0.3"/>
  </r>
  <r>
    <s v="Sodapop"/>
    <n v="1185732"/>
    <x v="9"/>
    <x v="0"/>
    <x v="0"/>
    <s v="New York"/>
    <x v="2"/>
    <n v="0.55000000000000004"/>
    <n v="9000"/>
    <n v="4950"/>
    <n v="1732.5"/>
    <n v="0.35"/>
  </r>
  <r>
    <s v="Sodapop"/>
    <n v="1185732"/>
    <x v="9"/>
    <x v="0"/>
    <x v="0"/>
    <s v="New York"/>
    <x v="3"/>
    <n v="0.55000000000000004"/>
    <n v="8750"/>
    <n v="4812.5"/>
    <n v="1684.375"/>
    <n v="0.35"/>
  </r>
  <r>
    <s v="Sodapop"/>
    <n v="1185732"/>
    <x v="9"/>
    <x v="0"/>
    <x v="0"/>
    <s v="New York"/>
    <x v="4"/>
    <n v="0.65"/>
    <n v="8750"/>
    <n v="5687.5"/>
    <n v="1706.25"/>
    <n v="0.3"/>
  </r>
  <r>
    <s v="Sodapop"/>
    <n v="1185732"/>
    <x v="9"/>
    <x v="0"/>
    <x v="0"/>
    <s v="New York"/>
    <x v="5"/>
    <n v="0.7"/>
    <n v="10000"/>
    <n v="7000"/>
    <n v="1750"/>
    <n v="0.25"/>
  </r>
  <r>
    <s v="Sodapop"/>
    <n v="1185732"/>
    <x v="10"/>
    <x v="0"/>
    <x v="0"/>
    <s v="New York"/>
    <x v="0"/>
    <n v="0.65"/>
    <n v="11500"/>
    <n v="7475"/>
    <n v="3737.5"/>
    <n v="0.5"/>
  </r>
  <r>
    <s v="Sodapop"/>
    <n v="1185732"/>
    <x v="10"/>
    <x v="0"/>
    <x v="0"/>
    <s v="New York"/>
    <x v="1"/>
    <n v="0.55000000000000004"/>
    <n v="9750"/>
    <n v="5362.5"/>
    <n v="1608.75"/>
    <n v="0.3"/>
  </r>
  <r>
    <s v="Sodapop"/>
    <n v="1185732"/>
    <x v="10"/>
    <x v="0"/>
    <x v="0"/>
    <s v="New York"/>
    <x v="2"/>
    <n v="0.55000000000000004"/>
    <n v="9200"/>
    <n v="5060"/>
    <n v="1771"/>
    <n v="0.35"/>
  </r>
  <r>
    <s v="Sodapop"/>
    <n v="1185732"/>
    <x v="10"/>
    <x v="0"/>
    <x v="0"/>
    <s v="New York"/>
    <x v="3"/>
    <n v="0.55000000000000004"/>
    <n v="9000"/>
    <n v="4950"/>
    <n v="1732.5"/>
    <n v="0.35"/>
  </r>
  <r>
    <s v="Sodapop"/>
    <n v="1185732"/>
    <x v="10"/>
    <x v="0"/>
    <x v="0"/>
    <s v="New York"/>
    <x v="4"/>
    <n v="0.65"/>
    <n v="8750"/>
    <n v="5687.5"/>
    <n v="1706.25"/>
    <n v="0.3"/>
  </r>
  <r>
    <s v="Sodapop"/>
    <n v="1185732"/>
    <x v="10"/>
    <x v="0"/>
    <x v="0"/>
    <s v="New York"/>
    <x v="5"/>
    <n v="0.7"/>
    <n v="9750"/>
    <n v="6825"/>
    <n v="1706.25"/>
    <n v="0.25"/>
  </r>
  <r>
    <s v="Sodapop"/>
    <n v="1185732"/>
    <x v="11"/>
    <x v="0"/>
    <x v="0"/>
    <s v="New York"/>
    <x v="0"/>
    <n v="0.65"/>
    <n v="12000"/>
    <n v="7800"/>
    <n v="3900"/>
    <n v="0.5"/>
  </r>
  <r>
    <s v="Sodapop"/>
    <n v="1185732"/>
    <x v="11"/>
    <x v="0"/>
    <x v="0"/>
    <s v="New York"/>
    <x v="1"/>
    <n v="0.55000000000000004"/>
    <n v="10000"/>
    <n v="5500"/>
    <n v="1650"/>
    <n v="0.3"/>
  </r>
  <r>
    <s v="Sodapop"/>
    <n v="1185732"/>
    <x v="11"/>
    <x v="0"/>
    <x v="0"/>
    <s v="New York"/>
    <x v="2"/>
    <n v="0.55000000000000004"/>
    <n v="9500"/>
    <n v="5225"/>
    <n v="1828.7499999999998"/>
    <n v="0.35"/>
  </r>
  <r>
    <s v="Sodapop"/>
    <n v="1185732"/>
    <x v="11"/>
    <x v="0"/>
    <x v="0"/>
    <s v="New York"/>
    <x v="3"/>
    <n v="0.55000000000000004"/>
    <n v="9000"/>
    <n v="4950"/>
    <n v="1732.5"/>
    <n v="0.35"/>
  </r>
  <r>
    <s v="Sodapop"/>
    <n v="1185732"/>
    <x v="11"/>
    <x v="0"/>
    <x v="0"/>
    <s v="New York"/>
    <x v="4"/>
    <n v="0.65"/>
    <n v="9000"/>
    <n v="5850"/>
    <n v="1755"/>
    <n v="0.3"/>
  </r>
  <r>
    <s v="Sodapop"/>
    <n v="1185732"/>
    <x v="11"/>
    <x v="0"/>
    <x v="0"/>
    <s v="New York"/>
    <x v="5"/>
    <n v="0.7"/>
    <n v="10000"/>
    <n v="7000"/>
    <n v="1750"/>
    <n v="0.25"/>
  </r>
  <r>
    <s v="BevCo"/>
    <n v="1197831"/>
    <x v="12"/>
    <x v="1"/>
    <x v="1"/>
    <s v="Houston"/>
    <x v="0"/>
    <n v="0.25"/>
    <n v="9000"/>
    <n v="2250"/>
    <n v="787.5"/>
    <n v="0.35"/>
  </r>
  <r>
    <s v="BevCo"/>
    <n v="1197831"/>
    <x v="12"/>
    <x v="1"/>
    <x v="1"/>
    <s v="Houston"/>
    <x v="1"/>
    <n v="0.35"/>
    <n v="9000"/>
    <n v="3150"/>
    <n v="1102.5"/>
    <n v="0.35"/>
  </r>
  <r>
    <s v="BevCo"/>
    <n v="1197831"/>
    <x v="12"/>
    <x v="1"/>
    <x v="1"/>
    <s v="Houston"/>
    <x v="2"/>
    <n v="0.35"/>
    <n v="7000"/>
    <n v="2450"/>
    <n v="857.5"/>
    <n v="0.35"/>
  </r>
  <r>
    <s v="BevCo"/>
    <n v="1197831"/>
    <x v="12"/>
    <x v="1"/>
    <x v="1"/>
    <s v="Houston"/>
    <x v="3"/>
    <n v="0.35"/>
    <n v="7000"/>
    <n v="2450"/>
    <n v="1102.5"/>
    <n v="0.45"/>
  </r>
  <r>
    <s v="BevCo"/>
    <n v="1197831"/>
    <x v="12"/>
    <x v="1"/>
    <x v="1"/>
    <s v="Houston"/>
    <x v="4"/>
    <n v="0.4"/>
    <n v="5500"/>
    <n v="2200"/>
    <n v="660"/>
    <n v="0.3"/>
  </r>
  <r>
    <s v="BevCo"/>
    <n v="1197831"/>
    <x v="12"/>
    <x v="1"/>
    <x v="1"/>
    <s v="Houston"/>
    <x v="5"/>
    <n v="0.35"/>
    <n v="7000"/>
    <n v="2450"/>
    <n v="1225"/>
    <n v="0.5"/>
  </r>
  <r>
    <s v="BevCo"/>
    <n v="1197831"/>
    <x v="13"/>
    <x v="1"/>
    <x v="1"/>
    <s v="Houston"/>
    <x v="0"/>
    <n v="0.25"/>
    <n v="8500"/>
    <n v="2125"/>
    <n v="743.75"/>
    <n v="0.35"/>
  </r>
  <r>
    <s v="BevCo"/>
    <n v="1197831"/>
    <x v="13"/>
    <x v="1"/>
    <x v="1"/>
    <s v="Houston"/>
    <x v="1"/>
    <n v="0.35"/>
    <n v="8500"/>
    <n v="2975"/>
    <n v="1041.25"/>
    <n v="0.35"/>
  </r>
  <r>
    <s v="BevCo"/>
    <n v="1197831"/>
    <x v="13"/>
    <x v="1"/>
    <x v="1"/>
    <s v="Houston"/>
    <x v="2"/>
    <n v="0.35"/>
    <n v="6750"/>
    <n v="2362.5"/>
    <n v="826.875"/>
    <n v="0.35"/>
  </r>
  <r>
    <s v="BevCo"/>
    <n v="1197831"/>
    <x v="13"/>
    <x v="1"/>
    <x v="1"/>
    <s v="Houston"/>
    <x v="3"/>
    <n v="0.35"/>
    <n v="6250"/>
    <n v="2187.5"/>
    <n v="984.375"/>
    <n v="0.45"/>
  </r>
  <r>
    <s v="BevCo"/>
    <n v="1197831"/>
    <x v="13"/>
    <x v="1"/>
    <x v="1"/>
    <s v="Houston"/>
    <x v="4"/>
    <n v="0.4"/>
    <n v="5000"/>
    <n v="2000"/>
    <n v="600"/>
    <n v="0.3"/>
  </r>
  <r>
    <s v="BevCo"/>
    <n v="1197831"/>
    <x v="13"/>
    <x v="1"/>
    <x v="1"/>
    <s v="Houston"/>
    <x v="5"/>
    <n v="0.35"/>
    <n v="7000"/>
    <n v="2450"/>
    <n v="1225"/>
    <n v="0.5"/>
  </r>
  <r>
    <s v="BevCo"/>
    <n v="1197831"/>
    <x v="14"/>
    <x v="1"/>
    <x v="1"/>
    <s v="Houston"/>
    <x v="0"/>
    <n v="0.3"/>
    <n v="8750"/>
    <n v="2625"/>
    <n v="918.74999999999989"/>
    <n v="0.35"/>
  </r>
  <r>
    <s v="BevCo"/>
    <n v="1197831"/>
    <x v="14"/>
    <x v="1"/>
    <x v="1"/>
    <s v="Houston"/>
    <x v="1"/>
    <n v="0.4"/>
    <n v="8750"/>
    <n v="3500"/>
    <n v="1225"/>
    <n v="0.35"/>
  </r>
  <r>
    <s v="BevCo"/>
    <n v="1197831"/>
    <x v="14"/>
    <x v="1"/>
    <x v="1"/>
    <s v="Houston"/>
    <x v="2"/>
    <n v="0.35"/>
    <n v="7000"/>
    <n v="2450"/>
    <n v="857.5"/>
    <n v="0.35"/>
  </r>
  <r>
    <s v="BevCo"/>
    <n v="1197831"/>
    <x v="14"/>
    <x v="1"/>
    <x v="1"/>
    <s v="Houston"/>
    <x v="3"/>
    <n v="0.4"/>
    <n v="6000"/>
    <n v="2400"/>
    <n v="1080"/>
    <n v="0.45"/>
  </r>
  <r>
    <s v="BevCo"/>
    <n v="1197831"/>
    <x v="14"/>
    <x v="1"/>
    <x v="1"/>
    <s v="Houston"/>
    <x v="4"/>
    <n v="0.45"/>
    <n v="5000"/>
    <n v="2250"/>
    <n v="675"/>
    <n v="0.3"/>
  </r>
  <r>
    <s v="BevCo"/>
    <n v="1197831"/>
    <x v="14"/>
    <x v="1"/>
    <x v="1"/>
    <s v="Houston"/>
    <x v="5"/>
    <n v="0.4"/>
    <n v="6500"/>
    <n v="2600"/>
    <n v="1300"/>
    <n v="0.5"/>
  </r>
  <r>
    <s v="BevCo"/>
    <n v="1197831"/>
    <x v="15"/>
    <x v="1"/>
    <x v="1"/>
    <s v="Houston"/>
    <x v="0"/>
    <n v="0.3"/>
    <n v="9000"/>
    <n v="2700"/>
    <n v="944.99999999999989"/>
    <n v="0.35"/>
  </r>
  <r>
    <s v="BevCo"/>
    <n v="1197831"/>
    <x v="15"/>
    <x v="1"/>
    <x v="1"/>
    <s v="Houston"/>
    <x v="1"/>
    <n v="0.4"/>
    <n v="9000"/>
    <n v="3600"/>
    <n v="1260"/>
    <n v="0.35"/>
  </r>
  <r>
    <s v="BevCo"/>
    <n v="1197831"/>
    <x v="15"/>
    <x v="1"/>
    <x v="1"/>
    <s v="Houston"/>
    <x v="2"/>
    <n v="0.35"/>
    <n v="7250"/>
    <n v="2537.5"/>
    <n v="888.125"/>
    <n v="0.35"/>
  </r>
  <r>
    <s v="BevCo"/>
    <n v="1197831"/>
    <x v="15"/>
    <x v="1"/>
    <x v="1"/>
    <s v="Houston"/>
    <x v="3"/>
    <n v="0.4"/>
    <n v="6250"/>
    <n v="2500"/>
    <n v="1125"/>
    <n v="0.45"/>
  </r>
  <r>
    <s v="BevCo"/>
    <n v="1197831"/>
    <x v="15"/>
    <x v="1"/>
    <x v="1"/>
    <s v="Houston"/>
    <x v="4"/>
    <n v="0.45"/>
    <n v="5250"/>
    <n v="2362.5"/>
    <n v="708.75"/>
    <n v="0.3"/>
  </r>
  <r>
    <s v="BevCo"/>
    <n v="1197831"/>
    <x v="15"/>
    <x v="1"/>
    <x v="1"/>
    <s v="Houston"/>
    <x v="5"/>
    <n v="0.4"/>
    <n v="8000"/>
    <n v="3200"/>
    <n v="1600"/>
    <n v="0.5"/>
  </r>
  <r>
    <s v="BevCo"/>
    <n v="1197831"/>
    <x v="16"/>
    <x v="1"/>
    <x v="1"/>
    <s v="Houston"/>
    <x v="0"/>
    <n v="0.3"/>
    <n v="9250"/>
    <n v="2775"/>
    <n v="971.24999999999989"/>
    <n v="0.35"/>
  </r>
  <r>
    <s v="BevCo"/>
    <n v="1197831"/>
    <x v="16"/>
    <x v="1"/>
    <x v="1"/>
    <s v="Houston"/>
    <x v="1"/>
    <n v="0.4"/>
    <n v="9250"/>
    <n v="3700"/>
    <n v="1295"/>
    <n v="0.35"/>
  </r>
  <r>
    <s v="BevCo"/>
    <n v="1197831"/>
    <x v="16"/>
    <x v="1"/>
    <x v="1"/>
    <s v="Houston"/>
    <x v="2"/>
    <n v="0.35"/>
    <n v="7750"/>
    <n v="2712.5"/>
    <n v="949.37499999999989"/>
    <n v="0.35"/>
  </r>
  <r>
    <s v="BevCo"/>
    <n v="1197831"/>
    <x v="16"/>
    <x v="1"/>
    <x v="1"/>
    <s v="Houston"/>
    <x v="3"/>
    <n v="0.4"/>
    <n v="7000"/>
    <n v="2800"/>
    <n v="1260"/>
    <n v="0.45"/>
  </r>
  <r>
    <s v="BevCo"/>
    <n v="1197831"/>
    <x v="16"/>
    <x v="1"/>
    <x v="1"/>
    <s v="Houston"/>
    <x v="4"/>
    <n v="0.45"/>
    <n v="6000"/>
    <n v="2700"/>
    <n v="810"/>
    <n v="0.3"/>
  </r>
  <r>
    <s v="BevCo"/>
    <n v="1197831"/>
    <x v="16"/>
    <x v="1"/>
    <x v="1"/>
    <s v="Houston"/>
    <x v="5"/>
    <n v="0.4"/>
    <n v="9500"/>
    <n v="3800"/>
    <n v="1900"/>
    <n v="0.5"/>
  </r>
  <r>
    <s v="BevCo"/>
    <n v="1197831"/>
    <x v="17"/>
    <x v="1"/>
    <x v="1"/>
    <s v="Houston"/>
    <x v="0"/>
    <n v="0.4"/>
    <n v="9500"/>
    <n v="3800"/>
    <n v="1330"/>
    <n v="0.35"/>
  </r>
  <r>
    <s v="BevCo"/>
    <n v="1197831"/>
    <x v="17"/>
    <x v="1"/>
    <x v="1"/>
    <s v="Houston"/>
    <x v="1"/>
    <n v="0.45"/>
    <n v="9500"/>
    <n v="4275"/>
    <n v="1496.25"/>
    <n v="0.35"/>
  </r>
  <r>
    <s v="BevCo"/>
    <n v="1197831"/>
    <x v="17"/>
    <x v="1"/>
    <x v="1"/>
    <s v="Houston"/>
    <x v="2"/>
    <n v="0.4"/>
    <n v="8000"/>
    <n v="3200"/>
    <n v="1120"/>
    <n v="0.35"/>
  </r>
  <r>
    <s v="BevCo"/>
    <n v="1197831"/>
    <x v="17"/>
    <x v="1"/>
    <x v="1"/>
    <s v="Houston"/>
    <x v="3"/>
    <n v="0.4"/>
    <n v="7500"/>
    <n v="3000"/>
    <n v="1350"/>
    <n v="0.45"/>
  </r>
  <r>
    <s v="BevCo"/>
    <n v="1197831"/>
    <x v="17"/>
    <x v="1"/>
    <x v="1"/>
    <s v="Houston"/>
    <x v="4"/>
    <n v="0.45"/>
    <n v="6500"/>
    <n v="2925"/>
    <n v="877.5"/>
    <n v="0.3"/>
  </r>
  <r>
    <s v="BevCo"/>
    <n v="1197831"/>
    <x v="17"/>
    <x v="1"/>
    <x v="1"/>
    <s v="Houston"/>
    <x v="5"/>
    <n v="0.5"/>
    <n v="10000"/>
    <n v="5000"/>
    <n v="2500"/>
    <n v="0.5"/>
  </r>
  <r>
    <s v="BevCo"/>
    <n v="1197831"/>
    <x v="18"/>
    <x v="1"/>
    <x v="1"/>
    <s v="Houston"/>
    <x v="0"/>
    <n v="0.4"/>
    <n v="9500"/>
    <n v="3800"/>
    <n v="1330"/>
    <n v="0.35"/>
  </r>
  <r>
    <s v="BevCo"/>
    <n v="1197831"/>
    <x v="18"/>
    <x v="1"/>
    <x v="1"/>
    <s v="Houston"/>
    <x v="1"/>
    <n v="0.45"/>
    <n v="9500"/>
    <n v="4275"/>
    <n v="1496.25"/>
    <n v="0.35"/>
  </r>
  <r>
    <s v="BevCo"/>
    <n v="1197831"/>
    <x v="18"/>
    <x v="1"/>
    <x v="1"/>
    <s v="Houston"/>
    <x v="2"/>
    <n v="0.4"/>
    <n v="11000"/>
    <n v="4400"/>
    <n v="1540"/>
    <n v="0.35"/>
  </r>
  <r>
    <s v="BevCo"/>
    <n v="1197831"/>
    <x v="18"/>
    <x v="1"/>
    <x v="1"/>
    <s v="Houston"/>
    <x v="3"/>
    <n v="0.4"/>
    <n v="7000"/>
    <n v="2800"/>
    <n v="1260"/>
    <n v="0.45"/>
  </r>
  <r>
    <s v="BevCo"/>
    <n v="1197831"/>
    <x v="18"/>
    <x v="1"/>
    <x v="1"/>
    <s v="Houston"/>
    <x v="4"/>
    <n v="0.45"/>
    <n v="7000"/>
    <n v="3150"/>
    <n v="945"/>
    <n v="0.3"/>
  </r>
  <r>
    <s v="BevCo"/>
    <n v="1197831"/>
    <x v="18"/>
    <x v="1"/>
    <x v="1"/>
    <s v="Houston"/>
    <x v="5"/>
    <n v="0.5"/>
    <n v="9750"/>
    <n v="4875"/>
    <n v="2437.5"/>
    <n v="0.5"/>
  </r>
  <r>
    <s v="BevCo"/>
    <n v="1197831"/>
    <x v="19"/>
    <x v="1"/>
    <x v="1"/>
    <s v="Houston"/>
    <x v="0"/>
    <n v="0.4"/>
    <n v="9250"/>
    <n v="3700"/>
    <n v="1295"/>
    <n v="0.35"/>
  </r>
  <r>
    <s v="BevCo"/>
    <n v="1197831"/>
    <x v="19"/>
    <x v="1"/>
    <x v="1"/>
    <s v="Houston"/>
    <x v="1"/>
    <n v="0.45"/>
    <n v="9250"/>
    <n v="4162.5"/>
    <n v="1456.875"/>
    <n v="0.35"/>
  </r>
  <r>
    <s v="BevCo"/>
    <n v="1197831"/>
    <x v="19"/>
    <x v="1"/>
    <x v="1"/>
    <s v="Houston"/>
    <x v="2"/>
    <n v="0.4"/>
    <n v="11000"/>
    <n v="4400"/>
    <n v="1540"/>
    <n v="0.35"/>
  </r>
  <r>
    <s v="BevCo"/>
    <n v="1197831"/>
    <x v="19"/>
    <x v="1"/>
    <x v="1"/>
    <s v="Houston"/>
    <x v="3"/>
    <n v="0.4"/>
    <n v="6500"/>
    <n v="2600"/>
    <n v="1170"/>
    <n v="0.45"/>
  </r>
  <r>
    <s v="BevCo"/>
    <n v="1197831"/>
    <x v="19"/>
    <x v="1"/>
    <x v="1"/>
    <s v="Houston"/>
    <x v="4"/>
    <n v="0.45"/>
    <n v="6500"/>
    <n v="2925"/>
    <n v="877.5"/>
    <n v="0.3"/>
  </r>
  <r>
    <s v="BevCo"/>
    <n v="1197831"/>
    <x v="19"/>
    <x v="1"/>
    <x v="1"/>
    <s v="Houston"/>
    <x v="5"/>
    <n v="0.5"/>
    <n v="9000"/>
    <n v="4500"/>
    <n v="2250"/>
    <n v="0.5"/>
  </r>
  <r>
    <s v="BevCo"/>
    <n v="1197831"/>
    <x v="20"/>
    <x v="1"/>
    <x v="1"/>
    <s v="Houston"/>
    <x v="0"/>
    <n v="0.45"/>
    <n v="8500"/>
    <n v="3825"/>
    <n v="1338.75"/>
    <n v="0.35"/>
  </r>
  <r>
    <s v="BevCo"/>
    <n v="1197831"/>
    <x v="20"/>
    <x v="1"/>
    <x v="1"/>
    <s v="Houston"/>
    <x v="1"/>
    <n v="0.45"/>
    <n v="8500"/>
    <n v="3825"/>
    <n v="1338.75"/>
    <n v="0.35"/>
  </r>
  <r>
    <s v="BevCo"/>
    <n v="1197831"/>
    <x v="20"/>
    <x v="1"/>
    <x v="1"/>
    <s v="Houston"/>
    <x v="2"/>
    <n v="0.5"/>
    <n v="9000"/>
    <n v="4500"/>
    <n v="1575"/>
    <n v="0.35"/>
  </r>
  <r>
    <s v="BevCo"/>
    <n v="1197831"/>
    <x v="20"/>
    <x v="1"/>
    <x v="1"/>
    <s v="Houston"/>
    <x v="3"/>
    <n v="0.5"/>
    <n v="6250"/>
    <n v="3125"/>
    <n v="1406.25"/>
    <n v="0.45"/>
  </r>
  <r>
    <s v="BevCo"/>
    <n v="1197831"/>
    <x v="20"/>
    <x v="1"/>
    <x v="1"/>
    <s v="Houston"/>
    <x v="4"/>
    <n v="0.45"/>
    <n v="6250"/>
    <n v="2812.5"/>
    <n v="843.75"/>
    <n v="0.3"/>
  </r>
  <r>
    <s v="BevCo"/>
    <n v="1197831"/>
    <x v="20"/>
    <x v="1"/>
    <x v="1"/>
    <s v="Houston"/>
    <x v="5"/>
    <n v="0.55000000000000004"/>
    <n v="8500"/>
    <n v="4675"/>
    <n v="2337.5"/>
    <n v="0.5"/>
  </r>
  <r>
    <s v="BevCo"/>
    <n v="1197831"/>
    <x v="21"/>
    <x v="1"/>
    <x v="1"/>
    <s v="Houston"/>
    <x v="0"/>
    <n v="0.45"/>
    <n v="8000"/>
    <n v="3600"/>
    <n v="1260"/>
    <n v="0.35"/>
  </r>
  <r>
    <s v="BevCo"/>
    <n v="1197831"/>
    <x v="21"/>
    <x v="1"/>
    <x v="1"/>
    <s v="Houston"/>
    <x v="1"/>
    <n v="0.45"/>
    <n v="8000"/>
    <n v="3600"/>
    <n v="1260"/>
    <n v="0.35"/>
  </r>
  <r>
    <s v="BevCo"/>
    <n v="1197831"/>
    <x v="21"/>
    <x v="1"/>
    <x v="1"/>
    <s v="Houston"/>
    <x v="2"/>
    <n v="0.5"/>
    <n v="7500"/>
    <n v="3750"/>
    <n v="1312.5"/>
    <n v="0.35"/>
  </r>
  <r>
    <s v="BevCo"/>
    <n v="1197831"/>
    <x v="21"/>
    <x v="1"/>
    <x v="1"/>
    <s v="Houston"/>
    <x v="3"/>
    <n v="0.5"/>
    <n v="6000"/>
    <n v="3000"/>
    <n v="1350"/>
    <n v="0.45"/>
  </r>
  <r>
    <s v="BevCo"/>
    <n v="1197831"/>
    <x v="21"/>
    <x v="1"/>
    <x v="1"/>
    <s v="Houston"/>
    <x v="4"/>
    <n v="0.45"/>
    <n v="5750"/>
    <n v="2587.5"/>
    <n v="776.25"/>
    <n v="0.3"/>
  </r>
  <r>
    <s v="BevCo"/>
    <n v="1197831"/>
    <x v="21"/>
    <x v="1"/>
    <x v="1"/>
    <s v="Houston"/>
    <x v="5"/>
    <n v="0.55000000000000004"/>
    <n v="7500"/>
    <n v="4125"/>
    <n v="2062.5"/>
    <n v="0.5"/>
  </r>
  <r>
    <s v="BevCo"/>
    <n v="1197831"/>
    <x v="22"/>
    <x v="1"/>
    <x v="1"/>
    <s v="Houston"/>
    <x v="0"/>
    <n v="0.45"/>
    <n v="9000"/>
    <n v="4050"/>
    <n v="1417.5"/>
    <n v="0.35"/>
  </r>
  <r>
    <s v="BevCo"/>
    <n v="1197831"/>
    <x v="22"/>
    <x v="1"/>
    <x v="1"/>
    <s v="Houston"/>
    <x v="1"/>
    <n v="0.45"/>
    <n v="9000"/>
    <n v="4050"/>
    <n v="1417.5"/>
    <n v="0.35"/>
  </r>
  <r>
    <s v="BevCo"/>
    <n v="1197831"/>
    <x v="22"/>
    <x v="1"/>
    <x v="1"/>
    <s v="Houston"/>
    <x v="2"/>
    <n v="0.5"/>
    <n v="8250"/>
    <n v="4125"/>
    <n v="1443.75"/>
    <n v="0.35"/>
  </r>
  <r>
    <s v="BevCo"/>
    <n v="1197831"/>
    <x v="22"/>
    <x v="1"/>
    <x v="1"/>
    <s v="Houston"/>
    <x v="3"/>
    <n v="0.5"/>
    <n v="6750"/>
    <n v="3375"/>
    <n v="1518.75"/>
    <n v="0.45"/>
  </r>
  <r>
    <s v="BevCo"/>
    <n v="1197831"/>
    <x v="22"/>
    <x v="1"/>
    <x v="1"/>
    <s v="Houston"/>
    <x v="4"/>
    <n v="0.45"/>
    <n v="6500"/>
    <n v="2925"/>
    <n v="877.5"/>
    <n v="0.3"/>
  </r>
  <r>
    <s v="BevCo"/>
    <n v="1197831"/>
    <x v="22"/>
    <x v="1"/>
    <x v="1"/>
    <s v="Houston"/>
    <x v="5"/>
    <n v="0.55000000000000004"/>
    <n v="8500"/>
    <n v="4675"/>
    <n v="2337.5"/>
    <n v="0.5"/>
  </r>
  <r>
    <s v="BevCo"/>
    <n v="1197831"/>
    <x v="23"/>
    <x v="1"/>
    <x v="1"/>
    <s v="Houston"/>
    <x v="0"/>
    <n v="0.45"/>
    <n v="9500"/>
    <n v="4275"/>
    <n v="1496.25"/>
    <n v="0.35"/>
  </r>
  <r>
    <s v="BevCo"/>
    <n v="1197831"/>
    <x v="23"/>
    <x v="1"/>
    <x v="1"/>
    <s v="Houston"/>
    <x v="1"/>
    <n v="0.45"/>
    <n v="9500"/>
    <n v="4275"/>
    <n v="1496.25"/>
    <n v="0.35"/>
  </r>
  <r>
    <s v="BevCo"/>
    <n v="1197831"/>
    <x v="23"/>
    <x v="1"/>
    <x v="1"/>
    <s v="Houston"/>
    <x v="2"/>
    <n v="0.5"/>
    <n v="8500"/>
    <n v="4250"/>
    <n v="1487.5"/>
    <n v="0.35"/>
  </r>
  <r>
    <s v="BevCo"/>
    <n v="1197831"/>
    <x v="23"/>
    <x v="1"/>
    <x v="1"/>
    <s v="Houston"/>
    <x v="3"/>
    <n v="0.5"/>
    <n v="7000"/>
    <n v="3500"/>
    <n v="1575"/>
    <n v="0.45"/>
  </r>
  <r>
    <s v="BevCo"/>
    <n v="1197831"/>
    <x v="23"/>
    <x v="1"/>
    <x v="1"/>
    <s v="Houston"/>
    <x v="4"/>
    <n v="0.45"/>
    <n v="6500"/>
    <n v="2925"/>
    <n v="877.5"/>
    <n v="0.3"/>
  </r>
  <r>
    <s v="BevCo"/>
    <n v="1197831"/>
    <x v="23"/>
    <x v="1"/>
    <x v="1"/>
    <s v="Houston"/>
    <x v="5"/>
    <n v="0.55000000000000004"/>
    <n v="9000"/>
    <n v="4950"/>
    <n v="2475"/>
    <n v="0.5"/>
  </r>
  <r>
    <s v="FizzySip"/>
    <n v="1128299"/>
    <x v="24"/>
    <x v="2"/>
    <x v="2"/>
    <s v="San Francisco"/>
    <x v="0"/>
    <n v="0.39999999999999997"/>
    <n v="7750"/>
    <n v="3099.9999999999995"/>
    <n v="1085"/>
    <n v="0.35000000000000003"/>
  </r>
  <r>
    <s v="FizzySip"/>
    <n v="1128299"/>
    <x v="24"/>
    <x v="2"/>
    <x v="2"/>
    <s v="San Francisco"/>
    <x v="1"/>
    <n v="0.5"/>
    <n v="7750"/>
    <n v="3875"/>
    <n v="775"/>
    <n v="0.2"/>
  </r>
  <r>
    <s v="FizzySip"/>
    <n v="1128299"/>
    <x v="24"/>
    <x v="2"/>
    <x v="2"/>
    <s v="San Francisco"/>
    <x v="2"/>
    <n v="0.5"/>
    <n v="7750"/>
    <n v="3875"/>
    <n v="1356.2500000000002"/>
    <n v="0.35000000000000003"/>
  </r>
  <r>
    <s v="FizzySip"/>
    <n v="1128299"/>
    <x v="24"/>
    <x v="2"/>
    <x v="2"/>
    <s v="San Francisco"/>
    <x v="3"/>
    <n v="0.5"/>
    <n v="6250"/>
    <n v="3125"/>
    <n v="937.5"/>
    <n v="0.3"/>
  </r>
  <r>
    <s v="FizzySip"/>
    <n v="1128299"/>
    <x v="24"/>
    <x v="2"/>
    <x v="2"/>
    <s v="San Francisco"/>
    <x v="4"/>
    <n v="0.55000000000000004"/>
    <n v="5750"/>
    <n v="3162.5000000000005"/>
    <n v="1581.2500000000002"/>
    <n v="0.5"/>
  </r>
  <r>
    <s v="FizzySip"/>
    <n v="1128299"/>
    <x v="24"/>
    <x v="2"/>
    <x v="2"/>
    <s v="San Francisco"/>
    <x v="5"/>
    <n v="0.5"/>
    <n v="7750"/>
    <n v="3875"/>
    <n v="581.25000000000011"/>
    <n v="0.15000000000000002"/>
  </r>
  <r>
    <s v="FizzySip"/>
    <n v="1128299"/>
    <x v="25"/>
    <x v="2"/>
    <x v="2"/>
    <s v="San Francisco"/>
    <x v="0"/>
    <n v="0.39999999999999997"/>
    <n v="8250"/>
    <n v="3299.9999999999995"/>
    <n v="1155"/>
    <n v="0.35000000000000003"/>
  </r>
  <r>
    <s v="FizzySip"/>
    <n v="1128299"/>
    <x v="25"/>
    <x v="2"/>
    <x v="2"/>
    <s v="San Francisco"/>
    <x v="1"/>
    <n v="0.5"/>
    <n v="7250"/>
    <n v="3625"/>
    <n v="725"/>
    <n v="0.2"/>
  </r>
  <r>
    <s v="FizzySip"/>
    <n v="1128299"/>
    <x v="25"/>
    <x v="2"/>
    <x v="2"/>
    <s v="San Francisco"/>
    <x v="2"/>
    <n v="0.5"/>
    <n v="7250"/>
    <n v="3625"/>
    <n v="1268.7500000000002"/>
    <n v="0.35000000000000003"/>
  </r>
  <r>
    <s v="FizzySip"/>
    <n v="1128299"/>
    <x v="25"/>
    <x v="2"/>
    <x v="2"/>
    <s v="San Francisco"/>
    <x v="3"/>
    <n v="0.5"/>
    <n v="5750"/>
    <n v="2875"/>
    <n v="862.5"/>
    <n v="0.3"/>
  </r>
  <r>
    <s v="FizzySip"/>
    <n v="1128299"/>
    <x v="25"/>
    <x v="2"/>
    <x v="2"/>
    <s v="San Francisco"/>
    <x v="4"/>
    <n v="0.55000000000000004"/>
    <n v="5000"/>
    <n v="2750"/>
    <n v="1375"/>
    <n v="0.5"/>
  </r>
  <r>
    <s v="FizzySip"/>
    <n v="1128299"/>
    <x v="25"/>
    <x v="2"/>
    <x v="2"/>
    <s v="San Francisco"/>
    <x v="5"/>
    <n v="0.5"/>
    <n v="7000"/>
    <n v="3500"/>
    <n v="525.00000000000011"/>
    <n v="0.15000000000000002"/>
  </r>
  <r>
    <s v="FizzySip"/>
    <n v="1128299"/>
    <x v="26"/>
    <x v="2"/>
    <x v="2"/>
    <s v="San Francisco"/>
    <x v="0"/>
    <n v="0.5"/>
    <n v="8500"/>
    <n v="4250"/>
    <n v="1487.5000000000002"/>
    <n v="0.35000000000000003"/>
  </r>
  <r>
    <s v="FizzySip"/>
    <n v="1128299"/>
    <x v="26"/>
    <x v="2"/>
    <x v="2"/>
    <s v="San Francisco"/>
    <x v="1"/>
    <n v="0.6"/>
    <n v="7000"/>
    <n v="4200"/>
    <n v="840"/>
    <n v="0.2"/>
  </r>
  <r>
    <s v="FizzySip"/>
    <n v="1128299"/>
    <x v="26"/>
    <x v="2"/>
    <x v="2"/>
    <s v="San Francisco"/>
    <x v="2"/>
    <n v="0.6"/>
    <n v="7000"/>
    <n v="4200"/>
    <n v="1470.0000000000002"/>
    <n v="0.35000000000000003"/>
  </r>
  <r>
    <s v="FizzySip"/>
    <n v="1128299"/>
    <x v="26"/>
    <x v="2"/>
    <x v="2"/>
    <s v="San Francisco"/>
    <x v="3"/>
    <n v="0.6"/>
    <n v="6000"/>
    <n v="3600"/>
    <n v="1080"/>
    <n v="0.3"/>
  </r>
  <r>
    <s v="FizzySip"/>
    <n v="1128299"/>
    <x v="26"/>
    <x v="2"/>
    <x v="2"/>
    <s v="San Francisco"/>
    <x v="4"/>
    <n v="0.65"/>
    <n v="5000"/>
    <n v="3250"/>
    <n v="1625"/>
    <n v="0.5"/>
  </r>
  <r>
    <s v="FizzySip"/>
    <n v="1128299"/>
    <x v="26"/>
    <x v="2"/>
    <x v="2"/>
    <s v="San Francisco"/>
    <x v="5"/>
    <n v="0.6"/>
    <n v="7000"/>
    <n v="4200"/>
    <n v="630.00000000000011"/>
    <n v="0.15000000000000002"/>
  </r>
  <r>
    <s v="FizzySip"/>
    <n v="1128299"/>
    <x v="27"/>
    <x v="2"/>
    <x v="2"/>
    <s v="San Francisco"/>
    <x v="0"/>
    <n v="0.6"/>
    <n v="8750"/>
    <n v="5250"/>
    <n v="1837.5000000000002"/>
    <n v="0.35000000000000003"/>
  </r>
  <r>
    <s v="FizzySip"/>
    <n v="1128299"/>
    <x v="27"/>
    <x v="2"/>
    <x v="2"/>
    <s v="San Francisco"/>
    <x v="1"/>
    <n v="0.65"/>
    <n v="6750"/>
    <n v="4387.5"/>
    <n v="877.5"/>
    <n v="0.2"/>
  </r>
  <r>
    <s v="FizzySip"/>
    <n v="1128299"/>
    <x v="27"/>
    <x v="2"/>
    <x v="2"/>
    <s v="San Francisco"/>
    <x v="2"/>
    <n v="0.65"/>
    <n v="7250"/>
    <n v="4712.5"/>
    <n v="1649.3750000000002"/>
    <n v="0.35000000000000003"/>
  </r>
  <r>
    <s v="FizzySip"/>
    <n v="1128299"/>
    <x v="27"/>
    <x v="2"/>
    <x v="2"/>
    <s v="San Francisco"/>
    <x v="3"/>
    <n v="0.6"/>
    <n v="6250"/>
    <n v="3750"/>
    <n v="1125"/>
    <n v="0.3"/>
  </r>
  <r>
    <s v="FizzySip"/>
    <n v="1128299"/>
    <x v="27"/>
    <x v="2"/>
    <x v="2"/>
    <s v="San Francisco"/>
    <x v="4"/>
    <n v="0.65"/>
    <n v="5250"/>
    <n v="3412.5"/>
    <n v="1706.25"/>
    <n v="0.5"/>
  </r>
  <r>
    <s v="FizzySip"/>
    <n v="1128299"/>
    <x v="27"/>
    <x v="2"/>
    <x v="2"/>
    <s v="San Francisco"/>
    <x v="5"/>
    <n v="0.8"/>
    <n v="7000"/>
    <n v="5600"/>
    <n v="840.00000000000011"/>
    <n v="0.15000000000000002"/>
  </r>
  <r>
    <s v="FizzySip"/>
    <n v="1128299"/>
    <x v="28"/>
    <x v="2"/>
    <x v="2"/>
    <s v="San Francisco"/>
    <x v="0"/>
    <n v="0.6"/>
    <n v="9000"/>
    <n v="5400"/>
    <n v="2160"/>
    <n v="0.4"/>
  </r>
  <r>
    <s v="FizzySip"/>
    <n v="1128299"/>
    <x v="28"/>
    <x v="2"/>
    <x v="2"/>
    <s v="San Francisco"/>
    <x v="1"/>
    <n v="0.65"/>
    <n v="7500"/>
    <n v="4875"/>
    <n v="1218.75"/>
    <n v="0.25"/>
  </r>
  <r>
    <s v="FizzySip"/>
    <n v="1128299"/>
    <x v="28"/>
    <x v="2"/>
    <x v="2"/>
    <s v="San Francisco"/>
    <x v="2"/>
    <n v="0.65"/>
    <n v="7500"/>
    <n v="4875"/>
    <n v="1950"/>
    <n v="0.4"/>
  </r>
  <r>
    <s v="FizzySip"/>
    <n v="1128299"/>
    <x v="28"/>
    <x v="2"/>
    <x v="2"/>
    <s v="San Francisco"/>
    <x v="3"/>
    <n v="0.6"/>
    <n v="6500"/>
    <n v="3900"/>
    <n v="1365"/>
    <n v="0.35"/>
  </r>
  <r>
    <s v="FizzySip"/>
    <n v="1128299"/>
    <x v="28"/>
    <x v="2"/>
    <x v="2"/>
    <s v="San Francisco"/>
    <x v="4"/>
    <n v="0.65"/>
    <n v="5500"/>
    <n v="3575"/>
    <n v="1966.2500000000002"/>
    <n v="0.55000000000000004"/>
  </r>
  <r>
    <s v="FizzySip"/>
    <n v="1128299"/>
    <x v="28"/>
    <x v="2"/>
    <x v="2"/>
    <s v="San Francisco"/>
    <x v="5"/>
    <n v="0.8"/>
    <n v="7250"/>
    <n v="5800"/>
    <n v="1160"/>
    <n v="0.2"/>
  </r>
  <r>
    <s v="FizzySip"/>
    <n v="1128299"/>
    <x v="29"/>
    <x v="2"/>
    <x v="2"/>
    <s v="San Francisco"/>
    <x v="0"/>
    <n v="0.6"/>
    <n v="9750"/>
    <n v="5850"/>
    <n v="2340"/>
    <n v="0.4"/>
  </r>
  <r>
    <s v="FizzySip"/>
    <n v="1128299"/>
    <x v="29"/>
    <x v="2"/>
    <x v="2"/>
    <s v="San Francisco"/>
    <x v="1"/>
    <n v="0.65"/>
    <n v="8250"/>
    <n v="5362.5"/>
    <n v="1340.625"/>
    <n v="0.25"/>
  </r>
  <r>
    <s v="FizzySip"/>
    <n v="1128299"/>
    <x v="29"/>
    <x v="2"/>
    <x v="2"/>
    <s v="San Francisco"/>
    <x v="2"/>
    <n v="0.65"/>
    <n v="8250"/>
    <n v="5362.5"/>
    <n v="2145"/>
    <n v="0.4"/>
  </r>
  <r>
    <s v="FizzySip"/>
    <n v="1128299"/>
    <x v="29"/>
    <x v="2"/>
    <x v="2"/>
    <s v="San Francisco"/>
    <x v="3"/>
    <n v="0.6"/>
    <n v="7000"/>
    <n v="4200"/>
    <n v="1470"/>
    <n v="0.35"/>
  </r>
  <r>
    <s v="FizzySip"/>
    <n v="1128299"/>
    <x v="29"/>
    <x v="2"/>
    <x v="2"/>
    <s v="San Francisco"/>
    <x v="4"/>
    <n v="0.65"/>
    <n v="5750"/>
    <n v="3737.5"/>
    <n v="2055.625"/>
    <n v="0.55000000000000004"/>
  </r>
  <r>
    <s v="FizzySip"/>
    <n v="1128299"/>
    <x v="29"/>
    <x v="2"/>
    <x v="2"/>
    <s v="San Francisco"/>
    <x v="5"/>
    <n v="0.8"/>
    <n v="8750"/>
    <n v="7000"/>
    <n v="1400"/>
    <n v="0.2"/>
  </r>
  <r>
    <s v="FizzySip"/>
    <n v="1128299"/>
    <x v="30"/>
    <x v="2"/>
    <x v="2"/>
    <s v="San Francisco"/>
    <x v="0"/>
    <n v="0.6"/>
    <n v="10250"/>
    <n v="6150"/>
    <n v="2152.5"/>
    <n v="0.35000000000000003"/>
  </r>
  <r>
    <s v="FizzySip"/>
    <n v="1128299"/>
    <x v="30"/>
    <x v="2"/>
    <x v="2"/>
    <s v="San Francisco"/>
    <x v="1"/>
    <n v="0.65"/>
    <n v="8750"/>
    <n v="5687.5"/>
    <n v="1137.5"/>
    <n v="0.2"/>
  </r>
  <r>
    <s v="FizzySip"/>
    <n v="1128299"/>
    <x v="30"/>
    <x v="2"/>
    <x v="2"/>
    <s v="San Francisco"/>
    <x v="2"/>
    <n v="0.65"/>
    <n v="8250"/>
    <n v="5362.5"/>
    <n v="1876.8750000000002"/>
    <n v="0.35000000000000003"/>
  </r>
  <r>
    <s v="FizzySip"/>
    <n v="1128299"/>
    <x v="30"/>
    <x v="2"/>
    <x v="2"/>
    <s v="San Francisco"/>
    <x v="3"/>
    <n v="0.6"/>
    <n v="7250"/>
    <n v="4350"/>
    <n v="1305"/>
    <n v="0.3"/>
  </r>
  <r>
    <s v="FizzySip"/>
    <n v="1128299"/>
    <x v="30"/>
    <x v="2"/>
    <x v="2"/>
    <s v="San Francisco"/>
    <x v="4"/>
    <n v="0.65"/>
    <n v="7750"/>
    <n v="5037.5"/>
    <n v="2518.75"/>
    <n v="0.5"/>
  </r>
  <r>
    <s v="FizzySip"/>
    <n v="1128299"/>
    <x v="30"/>
    <x v="2"/>
    <x v="2"/>
    <s v="San Francisco"/>
    <x v="5"/>
    <n v="0.8"/>
    <n v="7750"/>
    <n v="6200"/>
    <n v="930.00000000000011"/>
    <n v="0.15000000000000002"/>
  </r>
  <r>
    <s v="FizzySip"/>
    <n v="1128299"/>
    <x v="31"/>
    <x v="2"/>
    <x v="2"/>
    <s v="San Francisco"/>
    <x v="0"/>
    <n v="0.65"/>
    <n v="9750"/>
    <n v="6337.5"/>
    <n v="2218.125"/>
    <n v="0.35000000000000003"/>
  </r>
  <r>
    <s v="FizzySip"/>
    <n v="1128299"/>
    <x v="31"/>
    <x v="2"/>
    <x v="2"/>
    <s v="San Francisco"/>
    <x v="1"/>
    <n v="0.70000000000000007"/>
    <n v="9250"/>
    <n v="6475.0000000000009"/>
    <n v="1295.0000000000002"/>
    <n v="0.2"/>
  </r>
  <r>
    <s v="FizzySip"/>
    <n v="1128299"/>
    <x v="31"/>
    <x v="2"/>
    <x v="2"/>
    <s v="San Francisco"/>
    <x v="2"/>
    <n v="0.65"/>
    <n v="8000"/>
    <n v="5200"/>
    <n v="1820.0000000000002"/>
    <n v="0.35000000000000003"/>
  </r>
  <r>
    <s v="FizzySip"/>
    <n v="1128299"/>
    <x v="31"/>
    <x v="2"/>
    <x v="2"/>
    <s v="San Francisco"/>
    <x v="3"/>
    <n v="0.65"/>
    <n v="7500"/>
    <n v="4875"/>
    <n v="1462.5"/>
    <n v="0.3"/>
  </r>
  <r>
    <s v="FizzySip"/>
    <n v="1128299"/>
    <x v="31"/>
    <x v="2"/>
    <x v="2"/>
    <s v="San Francisco"/>
    <x v="4"/>
    <n v="0.75"/>
    <n v="7500"/>
    <n v="5625"/>
    <n v="2812.5"/>
    <n v="0.5"/>
  </r>
  <r>
    <s v="FizzySip"/>
    <n v="1128299"/>
    <x v="31"/>
    <x v="2"/>
    <x v="2"/>
    <s v="San Francisco"/>
    <x v="5"/>
    <n v="0.8"/>
    <n v="7250"/>
    <n v="5800"/>
    <n v="870.00000000000011"/>
    <n v="0.15000000000000002"/>
  </r>
  <r>
    <s v="FizzySip"/>
    <n v="1128299"/>
    <x v="32"/>
    <x v="2"/>
    <x v="2"/>
    <s v="San Francisco"/>
    <x v="0"/>
    <n v="0.55000000000000004"/>
    <n v="9250"/>
    <n v="5087.5"/>
    <n v="1526.2500000000002"/>
    <n v="0.30000000000000004"/>
  </r>
  <r>
    <s v="FizzySip"/>
    <n v="1128299"/>
    <x v="32"/>
    <x v="2"/>
    <x v="2"/>
    <s v="San Francisco"/>
    <x v="1"/>
    <n v="0.60000000000000009"/>
    <n v="9250"/>
    <n v="5550.0000000000009"/>
    <n v="832.50000000000011"/>
    <n v="0.15"/>
  </r>
  <r>
    <s v="FizzySip"/>
    <n v="1128299"/>
    <x v="32"/>
    <x v="2"/>
    <x v="2"/>
    <s v="San Francisco"/>
    <x v="2"/>
    <n v="0.55000000000000004"/>
    <n v="7750"/>
    <n v="4262.5"/>
    <n v="1278.7500000000002"/>
    <n v="0.30000000000000004"/>
  </r>
  <r>
    <s v="FizzySip"/>
    <n v="1128299"/>
    <x v="32"/>
    <x v="2"/>
    <x v="2"/>
    <s v="San Francisco"/>
    <x v="3"/>
    <n v="0.55000000000000004"/>
    <n v="7250"/>
    <n v="3987.5000000000005"/>
    <n v="996.875"/>
    <n v="0.24999999999999997"/>
  </r>
  <r>
    <s v="FizzySip"/>
    <n v="1128299"/>
    <x v="32"/>
    <x v="2"/>
    <x v="2"/>
    <s v="San Francisco"/>
    <x v="4"/>
    <n v="0.65"/>
    <n v="7250"/>
    <n v="4712.5"/>
    <n v="2120.6250000000005"/>
    <n v="0.45000000000000007"/>
  </r>
  <r>
    <s v="FizzySip"/>
    <n v="1128299"/>
    <x v="32"/>
    <x v="2"/>
    <x v="2"/>
    <s v="San Francisco"/>
    <x v="5"/>
    <n v="0.70000000000000007"/>
    <n v="7750"/>
    <n v="5425.0000000000009"/>
    <n v="542.50000000000011"/>
    <n v="0.1"/>
  </r>
  <r>
    <s v="FizzySip"/>
    <n v="1128299"/>
    <x v="33"/>
    <x v="2"/>
    <x v="2"/>
    <s v="San Francisco"/>
    <x v="0"/>
    <n v="0.55000000000000004"/>
    <n v="8750"/>
    <n v="4812.5"/>
    <n v="1443.7500000000002"/>
    <n v="0.30000000000000004"/>
  </r>
  <r>
    <s v="FizzySip"/>
    <n v="1128299"/>
    <x v="33"/>
    <x v="2"/>
    <x v="2"/>
    <s v="San Francisco"/>
    <x v="1"/>
    <n v="0.60000000000000009"/>
    <n v="8750"/>
    <n v="5250.0000000000009"/>
    <n v="787.50000000000011"/>
    <n v="0.15"/>
  </r>
  <r>
    <s v="FizzySip"/>
    <n v="1128299"/>
    <x v="33"/>
    <x v="2"/>
    <x v="2"/>
    <s v="San Francisco"/>
    <x v="2"/>
    <n v="0.55000000000000004"/>
    <n v="7000"/>
    <n v="3850.0000000000005"/>
    <n v="1155.0000000000002"/>
    <n v="0.30000000000000004"/>
  </r>
  <r>
    <s v="FizzySip"/>
    <n v="1128299"/>
    <x v="33"/>
    <x v="2"/>
    <x v="2"/>
    <s v="San Francisco"/>
    <x v="3"/>
    <n v="0.55000000000000004"/>
    <n v="6750"/>
    <n v="3712.5000000000005"/>
    <n v="928.125"/>
    <n v="0.24999999999999997"/>
  </r>
  <r>
    <s v="FizzySip"/>
    <n v="1128299"/>
    <x v="33"/>
    <x v="2"/>
    <x v="2"/>
    <s v="San Francisco"/>
    <x v="4"/>
    <n v="0.65"/>
    <n v="6500"/>
    <n v="4225"/>
    <n v="1901.2500000000002"/>
    <n v="0.45000000000000007"/>
  </r>
  <r>
    <s v="FizzySip"/>
    <n v="1128299"/>
    <x v="33"/>
    <x v="2"/>
    <x v="2"/>
    <s v="San Francisco"/>
    <x v="5"/>
    <n v="0.70000000000000007"/>
    <n v="7000"/>
    <n v="4900.0000000000009"/>
    <n v="490.00000000000011"/>
    <n v="0.1"/>
  </r>
  <r>
    <s v="FizzySip"/>
    <n v="1128299"/>
    <x v="34"/>
    <x v="2"/>
    <x v="2"/>
    <s v="San Francisco"/>
    <x v="0"/>
    <n v="0.55000000000000004"/>
    <n v="8750"/>
    <n v="4812.5"/>
    <n v="1443.7500000000002"/>
    <n v="0.30000000000000004"/>
  </r>
  <r>
    <s v="FizzySip"/>
    <n v="1128299"/>
    <x v="34"/>
    <x v="2"/>
    <x v="2"/>
    <s v="San Francisco"/>
    <x v="1"/>
    <n v="0.60000000000000009"/>
    <n v="8750"/>
    <n v="5250.0000000000009"/>
    <n v="787.50000000000011"/>
    <n v="0.15"/>
  </r>
  <r>
    <s v="FizzySip"/>
    <n v="1128299"/>
    <x v="34"/>
    <x v="2"/>
    <x v="2"/>
    <s v="San Francisco"/>
    <x v="2"/>
    <n v="0.55000000000000004"/>
    <n v="7250"/>
    <n v="3987.5000000000005"/>
    <n v="1196.2500000000002"/>
    <n v="0.30000000000000004"/>
  </r>
  <r>
    <s v="FizzySip"/>
    <n v="1128299"/>
    <x v="34"/>
    <x v="2"/>
    <x v="2"/>
    <s v="San Francisco"/>
    <x v="3"/>
    <n v="0.55000000000000004"/>
    <n v="7000"/>
    <n v="3850.0000000000005"/>
    <n v="962.5"/>
    <n v="0.24999999999999997"/>
  </r>
  <r>
    <s v="FizzySip"/>
    <n v="1128299"/>
    <x v="34"/>
    <x v="2"/>
    <x v="2"/>
    <s v="San Francisco"/>
    <x v="4"/>
    <n v="0.65"/>
    <n v="6500"/>
    <n v="4225"/>
    <n v="1901.2500000000002"/>
    <n v="0.45000000000000007"/>
  </r>
  <r>
    <s v="FizzySip"/>
    <n v="1128299"/>
    <x v="34"/>
    <x v="2"/>
    <x v="2"/>
    <s v="San Francisco"/>
    <x v="5"/>
    <n v="0.70000000000000007"/>
    <n v="7750"/>
    <n v="5425.0000000000009"/>
    <n v="542.50000000000011"/>
    <n v="0.1"/>
  </r>
  <r>
    <s v="FizzySip"/>
    <n v="1128299"/>
    <x v="35"/>
    <x v="2"/>
    <x v="2"/>
    <s v="San Francisco"/>
    <x v="0"/>
    <n v="0.55000000000000004"/>
    <n v="9750"/>
    <n v="5362.5"/>
    <n v="1608.7500000000002"/>
    <n v="0.30000000000000004"/>
  </r>
  <r>
    <s v="FizzySip"/>
    <n v="1128299"/>
    <x v="35"/>
    <x v="2"/>
    <x v="2"/>
    <s v="San Francisco"/>
    <x v="1"/>
    <n v="0.60000000000000009"/>
    <n v="9750"/>
    <n v="5850.0000000000009"/>
    <n v="877.50000000000011"/>
    <n v="0.15"/>
  </r>
  <r>
    <s v="FizzySip"/>
    <n v="1128299"/>
    <x v="35"/>
    <x v="2"/>
    <x v="2"/>
    <s v="San Francisco"/>
    <x v="2"/>
    <n v="0.55000000000000004"/>
    <n v="7750"/>
    <n v="4262.5"/>
    <n v="1278.7500000000002"/>
    <n v="0.30000000000000004"/>
  </r>
  <r>
    <s v="FizzySip"/>
    <n v="1128299"/>
    <x v="35"/>
    <x v="2"/>
    <x v="2"/>
    <s v="San Francisco"/>
    <x v="3"/>
    <n v="0.55000000000000004"/>
    <n v="7750"/>
    <n v="4262.5"/>
    <n v="1065.6249999999998"/>
    <n v="0.24999999999999997"/>
  </r>
  <r>
    <s v="FizzySip"/>
    <n v="1128299"/>
    <x v="35"/>
    <x v="2"/>
    <x v="2"/>
    <s v="San Francisco"/>
    <x v="4"/>
    <n v="0.65"/>
    <n v="7000"/>
    <n v="4550"/>
    <n v="2047.5000000000002"/>
    <n v="0.45000000000000007"/>
  </r>
  <r>
    <s v="FizzySip"/>
    <n v="1128299"/>
    <x v="35"/>
    <x v="2"/>
    <x v="2"/>
    <s v="San Francisco"/>
    <x v="5"/>
    <n v="0.70000000000000007"/>
    <n v="8000"/>
    <n v="5600.0000000000009"/>
    <n v="560.00000000000011"/>
    <n v="0.1"/>
  </r>
  <r>
    <s v="DreamCo"/>
    <n v="1189833"/>
    <x v="36"/>
    <x v="2"/>
    <x v="2"/>
    <s v="Los Angeles"/>
    <x v="0"/>
    <n v="0.35"/>
    <n v="7000"/>
    <n v="2450"/>
    <n v="980"/>
    <n v="0.4"/>
  </r>
  <r>
    <s v="DreamCo"/>
    <n v="1189833"/>
    <x v="36"/>
    <x v="2"/>
    <x v="2"/>
    <s v="Los Angeles"/>
    <x v="1"/>
    <n v="0.45"/>
    <n v="7000"/>
    <n v="3150"/>
    <n v="787.5"/>
    <n v="0.25"/>
  </r>
  <r>
    <s v="DreamCo"/>
    <n v="1189833"/>
    <x v="36"/>
    <x v="2"/>
    <x v="2"/>
    <s v="Los Angeles"/>
    <x v="2"/>
    <n v="0.45"/>
    <n v="7000"/>
    <n v="3150"/>
    <n v="1260"/>
    <n v="0.4"/>
  </r>
  <r>
    <s v="DreamCo"/>
    <n v="1189833"/>
    <x v="36"/>
    <x v="2"/>
    <x v="2"/>
    <s v="Los Angeles"/>
    <x v="3"/>
    <n v="0.45"/>
    <n v="5500"/>
    <n v="2475"/>
    <n v="866.25"/>
    <n v="0.35"/>
  </r>
  <r>
    <s v="DreamCo"/>
    <n v="1189833"/>
    <x v="36"/>
    <x v="2"/>
    <x v="2"/>
    <s v="Los Angeles"/>
    <x v="4"/>
    <n v="0.5"/>
    <n v="5000"/>
    <n v="2500"/>
    <n v="1375"/>
    <n v="0.55000000000000004"/>
  </r>
  <r>
    <s v="DreamCo"/>
    <n v="1189833"/>
    <x v="36"/>
    <x v="2"/>
    <x v="2"/>
    <s v="Los Angeles"/>
    <x v="5"/>
    <n v="0.45"/>
    <n v="7000"/>
    <n v="3150"/>
    <n v="630"/>
    <n v="0.2"/>
  </r>
  <r>
    <s v="DreamCo"/>
    <n v="1189833"/>
    <x v="37"/>
    <x v="2"/>
    <x v="2"/>
    <s v="Los Angeles"/>
    <x v="0"/>
    <n v="0.35"/>
    <n v="7500"/>
    <n v="2625"/>
    <n v="1050"/>
    <n v="0.4"/>
  </r>
  <r>
    <s v="DreamCo"/>
    <n v="1189833"/>
    <x v="37"/>
    <x v="2"/>
    <x v="2"/>
    <s v="Los Angeles"/>
    <x v="1"/>
    <n v="0.45"/>
    <n v="6500"/>
    <n v="2925"/>
    <n v="731.25"/>
    <n v="0.25"/>
  </r>
  <r>
    <s v="DreamCo"/>
    <n v="1189833"/>
    <x v="37"/>
    <x v="2"/>
    <x v="2"/>
    <s v="Los Angeles"/>
    <x v="2"/>
    <n v="0.45"/>
    <n v="6750"/>
    <n v="3037.5"/>
    <n v="1215"/>
    <n v="0.4"/>
  </r>
  <r>
    <s v="DreamCo"/>
    <n v="1189833"/>
    <x v="37"/>
    <x v="2"/>
    <x v="2"/>
    <s v="Los Angeles"/>
    <x v="3"/>
    <n v="0.45"/>
    <n v="5250"/>
    <n v="2362.5"/>
    <n v="826.875"/>
    <n v="0.35"/>
  </r>
  <r>
    <s v="DreamCo"/>
    <n v="1189833"/>
    <x v="37"/>
    <x v="2"/>
    <x v="2"/>
    <s v="Los Angeles"/>
    <x v="4"/>
    <n v="0.5"/>
    <n v="4500"/>
    <n v="2250"/>
    <n v="1237.5"/>
    <n v="0.55000000000000004"/>
  </r>
  <r>
    <s v="DreamCo"/>
    <n v="1189833"/>
    <x v="37"/>
    <x v="2"/>
    <x v="2"/>
    <s v="Los Angeles"/>
    <x v="5"/>
    <n v="0.45"/>
    <n v="6500"/>
    <n v="2925"/>
    <n v="585"/>
    <n v="0.2"/>
  </r>
  <r>
    <s v="DreamCo"/>
    <n v="1189833"/>
    <x v="38"/>
    <x v="2"/>
    <x v="2"/>
    <s v="Los Angeles"/>
    <x v="0"/>
    <n v="0.35"/>
    <n v="8000"/>
    <n v="2800"/>
    <n v="1120"/>
    <n v="0.4"/>
  </r>
  <r>
    <s v="DreamCo"/>
    <n v="1189833"/>
    <x v="38"/>
    <x v="2"/>
    <x v="2"/>
    <s v="Los Angeles"/>
    <x v="1"/>
    <n v="0.45"/>
    <n v="6500"/>
    <n v="2925"/>
    <n v="731.25"/>
    <n v="0.25"/>
  </r>
  <r>
    <s v="DreamCo"/>
    <n v="1189833"/>
    <x v="38"/>
    <x v="2"/>
    <x v="2"/>
    <s v="Los Angeles"/>
    <x v="2"/>
    <n v="0.45"/>
    <n v="6500"/>
    <n v="2925"/>
    <n v="1170"/>
    <n v="0.4"/>
  </r>
  <r>
    <s v="DreamCo"/>
    <n v="1189833"/>
    <x v="38"/>
    <x v="2"/>
    <x v="2"/>
    <s v="Los Angeles"/>
    <x v="3"/>
    <n v="0.45"/>
    <n v="5500"/>
    <n v="2475"/>
    <n v="866.25"/>
    <n v="0.35"/>
  </r>
  <r>
    <s v="DreamCo"/>
    <n v="1189833"/>
    <x v="38"/>
    <x v="2"/>
    <x v="2"/>
    <s v="Los Angeles"/>
    <x v="4"/>
    <n v="0.5"/>
    <n v="4250"/>
    <n v="2125"/>
    <n v="1168.75"/>
    <n v="0.55000000000000004"/>
  </r>
  <r>
    <s v="DreamCo"/>
    <n v="1189833"/>
    <x v="38"/>
    <x v="2"/>
    <x v="2"/>
    <s v="Los Angeles"/>
    <x v="5"/>
    <n v="0.45"/>
    <n v="6250"/>
    <n v="2812.5"/>
    <n v="562.5"/>
    <n v="0.2"/>
  </r>
  <r>
    <s v="DreamCo"/>
    <n v="1189833"/>
    <x v="39"/>
    <x v="2"/>
    <x v="2"/>
    <s v="Los Angeles"/>
    <x v="0"/>
    <n v="0.45"/>
    <n v="8000"/>
    <n v="3600"/>
    <n v="1440"/>
    <n v="0.4"/>
  </r>
  <r>
    <s v="DreamCo"/>
    <n v="1189833"/>
    <x v="39"/>
    <x v="2"/>
    <x v="2"/>
    <s v="Los Angeles"/>
    <x v="1"/>
    <n v="0.5"/>
    <n v="6000"/>
    <n v="3000"/>
    <n v="750"/>
    <n v="0.25"/>
  </r>
  <r>
    <s v="DreamCo"/>
    <n v="1189833"/>
    <x v="39"/>
    <x v="2"/>
    <x v="2"/>
    <s v="Los Angeles"/>
    <x v="2"/>
    <n v="0.5"/>
    <n v="6250"/>
    <n v="3125"/>
    <n v="1250"/>
    <n v="0.4"/>
  </r>
  <r>
    <s v="DreamCo"/>
    <n v="1189833"/>
    <x v="39"/>
    <x v="2"/>
    <x v="2"/>
    <s v="Los Angeles"/>
    <x v="3"/>
    <n v="0.45"/>
    <n v="5250"/>
    <n v="2362.5"/>
    <n v="826.875"/>
    <n v="0.35"/>
  </r>
  <r>
    <s v="DreamCo"/>
    <n v="1189833"/>
    <x v="39"/>
    <x v="2"/>
    <x v="2"/>
    <s v="Los Angeles"/>
    <x v="4"/>
    <n v="0.5"/>
    <n v="4250"/>
    <n v="2125"/>
    <n v="1168.75"/>
    <n v="0.55000000000000004"/>
  </r>
  <r>
    <s v="DreamCo"/>
    <n v="1189833"/>
    <x v="39"/>
    <x v="2"/>
    <x v="2"/>
    <s v="Los Angeles"/>
    <x v="5"/>
    <n v="0.65"/>
    <n v="6000"/>
    <n v="3900"/>
    <n v="780"/>
    <n v="0.2"/>
  </r>
  <r>
    <s v="DreamCo"/>
    <n v="1189833"/>
    <x v="40"/>
    <x v="2"/>
    <x v="2"/>
    <s v="Los Angeles"/>
    <x v="0"/>
    <n v="0.45"/>
    <n v="8000"/>
    <n v="3600"/>
    <n v="1440"/>
    <n v="0.4"/>
  </r>
  <r>
    <s v="DreamCo"/>
    <n v="1189833"/>
    <x v="40"/>
    <x v="2"/>
    <x v="2"/>
    <s v="Los Angeles"/>
    <x v="1"/>
    <n v="0.5"/>
    <n v="6500"/>
    <n v="3250"/>
    <n v="812.5"/>
    <n v="0.25"/>
  </r>
  <r>
    <s v="DreamCo"/>
    <n v="1189833"/>
    <x v="40"/>
    <x v="2"/>
    <x v="2"/>
    <s v="Los Angeles"/>
    <x v="2"/>
    <n v="0.5"/>
    <n v="6500"/>
    <n v="3250"/>
    <n v="1300"/>
    <n v="0.4"/>
  </r>
  <r>
    <s v="DreamCo"/>
    <n v="1189833"/>
    <x v="40"/>
    <x v="2"/>
    <x v="2"/>
    <s v="Los Angeles"/>
    <x v="3"/>
    <n v="0.45"/>
    <n v="5500"/>
    <n v="2475"/>
    <n v="866.25"/>
    <n v="0.35"/>
  </r>
  <r>
    <s v="DreamCo"/>
    <n v="1189833"/>
    <x v="40"/>
    <x v="2"/>
    <x v="2"/>
    <s v="Los Angeles"/>
    <x v="4"/>
    <n v="0.5"/>
    <n v="4500"/>
    <n v="2250"/>
    <n v="1237.5"/>
    <n v="0.55000000000000004"/>
  </r>
  <r>
    <s v="DreamCo"/>
    <n v="1189833"/>
    <x v="40"/>
    <x v="2"/>
    <x v="2"/>
    <s v="Los Angeles"/>
    <x v="5"/>
    <n v="0.65"/>
    <n v="6250"/>
    <n v="4062.5"/>
    <n v="812.5"/>
    <n v="0.2"/>
  </r>
  <r>
    <s v="DreamCo"/>
    <n v="1189833"/>
    <x v="41"/>
    <x v="2"/>
    <x v="2"/>
    <s v="Los Angeles"/>
    <x v="0"/>
    <n v="0.45"/>
    <n v="9000"/>
    <n v="4050"/>
    <n v="1620"/>
    <n v="0.4"/>
  </r>
  <r>
    <s v="DreamCo"/>
    <n v="1189833"/>
    <x v="41"/>
    <x v="2"/>
    <x v="2"/>
    <s v="Los Angeles"/>
    <x v="1"/>
    <n v="0.5"/>
    <n v="7500"/>
    <n v="3750"/>
    <n v="937.5"/>
    <n v="0.25"/>
  </r>
  <r>
    <s v="DreamCo"/>
    <n v="1189833"/>
    <x v="41"/>
    <x v="2"/>
    <x v="2"/>
    <s v="Los Angeles"/>
    <x v="2"/>
    <n v="0.5"/>
    <n v="7500"/>
    <n v="3750"/>
    <n v="1500"/>
    <n v="0.4"/>
  </r>
  <r>
    <s v="DreamCo"/>
    <n v="1189833"/>
    <x v="41"/>
    <x v="2"/>
    <x v="2"/>
    <s v="Los Angeles"/>
    <x v="3"/>
    <n v="0.45"/>
    <n v="6250"/>
    <n v="2812.5"/>
    <n v="984.37499999999989"/>
    <n v="0.35"/>
  </r>
  <r>
    <s v="DreamCo"/>
    <n v="1189833"/>
    <x v="41"/>
    <x v="2"/>
    <x v="2"/>
    <s v="Los Angeles"/>
    <x v="4"/>
    <n v="0.5"/>
    <n v="5000"/>
    <n v="2500"/>
    <n v="1375"/>
    <n v="0.55000000000000004"/>
  </r>
  <r>
    <s v="DreamCo"/>
    <n v="1189833"/>
    <x v="41"/>
    <x v="2"/>
    <x v="2"/>
    <s v="Los Angeles"/>
    <x v="5"/>
    <n v="0.65"/>
    <n v="8000"/>
    <n v="5200"/>
    <n v="1040"/>
    <n v="0.2"/>
  </r>
  <r>
    <s v="DreamCo"/>
    <n v="1189833"/>
    <x v="42"/>
    <x v="2"/>
    <x v="2"/>
    <s v="Los Angeles"/>
    <x v="0"/>
    <n v="0.45"/>
    <n v="9500"/>
    <n v="4275"/>
    <n v="1710"/>
    <n v="0.4"/>
  </r>
  <r>
    <s v="DreamCo"/>
    <n v="1189833"/>
    <x v="42"/>
    <x v="2"/>
    <x v="2"/>
    <s v="Los Angeles"/>
    <x v="1"/>
    <n v="0.5"/>
    <n v="8000"/>
    <n v="4000"/>
    <n v="1000"/>
    <n v="0.25"/>
  </r>
  <r>
    <s v="DreamCo"/>
    <n v="1189833"/>
    <x v="42"/>
    <x v="2"/>
    <x v="2"/>
    <s v="Los Angeles"/>
    <x v="2"/>
    <n v="0.5"/>
    <n v="7500"/>
    <n v="3750"/>
    <n v="1500"/>
    <n v="0.4"/>
  </r>
  <r>
    <s v="DreamCo"/>
    <n v="1189833"/>
    <x v="42"/>
    <x v="2"/>
    <x v="2"/>
    <s v="Los Angeles"/>
    <x v="3"/>
    <n v="0.45"/>
    <n v="6500"/>
    <n v="2925"/>
    <n v="1023.7499999999999"/>
    <n v="0.35"/>
  </r>
  <r>
    <s v="DreamCo"/>
    <n v="1189833"/>
    <x v="42"/>
    <x v="2"/>
    <x v="2"/>
    <s v="Los Angeles"/>
    <x v="4"/>
    <n v="0.5"/>
    <n v="7000"/>
    <n v="3500"/>
    <n v="1925.0000000000002"/>
    <n v="0.55000000000000004"/>
  </r>
  <r>
    <s v="DreamCo"/>
    <n v="1189833"/>
    <x v="42"/>
    <x v="2"/>
    <x v="2"/>
    <s v="Los Angeles"/>
    <x v="5"/>
    <n v="0.65"/>
    <n v="7000"/>
    <n v="4550"/>
    <n v="910"/>
    <n v="0.2"/>
  </r>
  <r>
    <s v="DreamCo"/>
    <n v="1189833"/>
    <x v="43"/>
    <x v="2"/>
    <x v="2"/>
    <s v="Los Angeles"/>
    <x v="0"/>
    <n v="0.5"/>
    <n v="9000"/>
    <n v="4500"/>
    <n v="1800"/>
    <n v="0.4"/>
  </r>
  <r>
    <s v="DreamCo"/>
    <n v="1189833"/>
    <x v="43"/>
    <x v="2"/>
    <x v="2"/>
    <s v="Los Angeles"/>
    <x v="1"/>
    <n v="0.55000000000000004"/>
    <n v="8500"/>
    <n v="4675"/>
    <n v="1168.75"/>
    <n v="0.25"/>
  </r>
  <r>
    <s v="DreamCo"/>
    <n v="1189833"/>
    <x v="43"/>
    <x v="2"/>
    <x v="2"/>
    <s v="Los Angeles"/>
    <x v="2"/>
    <n v="0.5"/>
    <n v="7250"/>
    <n v="3625"/>
    <n v="1450"/>
    <n v="0.4"/>
  </r>
  <r>
    <s v="DreamCo"/>
    <n v="1189833"/>
    <x v="43"/>
    <x v="2"/>
    <x v="2"/>
    <s v="Los Angeles"/>
    <x v="3"/>
    <n v="0.5"/>
    <n v="6750"/>
    <n v="3375"/>
    <n v="1181.25"/>
    <n v="0.35"/>
  </r>
  <r>
    <s v="DreamCo"/>
    <n v="1189833"/>
    <x v="43"/>
    <x v="2"/>
    <x v="2"/>
    <s v="Los Angeles"/>
    <x v="4"/>
    <n v="0.6"/>
    <n v="6750"/>
    <n v="4050"/>
    <n v="2227.5"/>
    <n v="0.55000000000000004"/>
  </r>
  <r>
    <s v="DreamCo"/>
    <n v="1189833"/>
    <x v="43"/>
    <x v="2"/>
    <x v="2"/>
    <s v="Los Angeles"/>
    <x v="5"/>
    <n v="0.65"/>
    <n v="6500"/>
    <n v="4225"/>
    <n v="845"/>
    <n v="0.2"/>
  </r>
  <r>
    <s v="DreamCo"/>
    <n v="1189833"/>
    <x v="44"/>
    <x v="2"/>
    <x v="2"/>
    <s v="Los Angeles"/>
    <x v="0"/>
    <n v="0.5"/>
    <n v="8500"/>
    <n v="4250"/>
    <n v="1700"/>
    <n v="0.4"/>
  </r>
  <r>
    <s v="DreamCo"/>
    <n v="1189833"/>
    <x v="44"/>
    <x v="2"/>
    <x v="2"/>
    <s v="Los Angeles"/>
    <x v="1"/>
    <n v="0.55000000000000004"/>
    <n v="8500"/>
    <n v="4675"/>
    <n v="1168.75"/>
    <n v="0.25"/>
  </r>
  <r>
    <s v="DreamCo"/>
    <n v="1189833"/>
    <x v="44"/>
    <x v="2"/>
    <x v="2"/>
    <s v="Los Angeles"/>
    <x v="2"/>
    <n v="0.5"/>
    <n v="7000"/>
    <n v="3500"/>
    <n v="1400"/>
    <n v="0.4"/>
  </r>
  <r>
    <s v="DreamCo"/>
    <n v="1189833"/>
    <x v="44"/>
    <x v="2"/>
    <x v="2"/>
    <s v="Los Angeles"/>
    <x v="3"/>
    <n v="0.5"/>
    <n v="6500"/>
    <n v="3250"/>
    <n v="1137.5"/>
    <n v="0.35"/>
  </r>
  <r>
    <s v="DreamCo"/>
    <n v="1189833"/>
    <x v="44"/>
    <x v="2"/>
    <x v="2"/>
    <s v="Los Angeles"/>
    <x v="4"/>
    <n v="0.6"/>
    <n v="6500"/>
    <n v="3900"/>
    <n v="2145"/>
    <n v="0.55000000000000004"/>
  </r>
  <r>
    <s v="DreamCo"/>
    <n v="1189833"/>
    <x v="44"/>
    <x v="2"/>
    <x v="2"/>
    <s v="Los Angeles"/>
    <x v="5"/>
    <n v="0.65"/>
    <n v="7000"/>
    <n v="4550"/>
    <n v="910"/>
    <n v="0.2"/>
  </r>
  <r>
    <s v="DreamCo"/>
    <n v="1189833"/>
    <x v="45"/>
    <x v="2"/>
    <x v="2"/>
    <s v="Los Angeles"/>
    <x v="0"/>
    <n v="0.5"/>
    <n v="8000"/>
    <n v="4000"/>
    <n v="1600"/>
    <n v="0.4"/>
  </r>
  <r>
    <s v="DreamCo"/>
    <n v="1189833"/>
    <x v="45"/>
    <x v="2"/>
    <x v="2"/>
    <s v="Los Angeles"/>
    <x v="1"/>
    <n v="0.55000000000000004"/>
    <n v="8000"/>
    <n v="4400"/>
    <n v="1100"/>
    <n v="0.25"/>
  </r>
  <r>
    <s v="DreamCo"/>
    <n v="1189833"/>
    <x v="45"/>
    <x v="2"/>
    <x v="2"/>
    <s v="Los Angeles"/>
    <x v="2"/>
    <n v="0.5"/>
    <n v="6500"/>
    <n v="3250"/>
    <n v="1300"/>
    <n v="0.4"/>
  </r>
  <r>
    <s v="DreamCo"/>
    <n v="1189833"/>
    <x v="45"/>
    <x v="2"/>
    <x v="2"/>
    <s v="Los Angeles"/>
    <x v="3"/>
    <n v="0.5"/>
    <n v="6250"/>
    <n v="3125"/>
    <n v="1093.75"/>
    <n v="0.35"/>
  </r>
  <r>
    <s v="DreamCo"/>
    <n v="1189833"/>
    <x v="45"/>
    <x v="2"/>
    <x v="2"/>
    <s v="Los Angeles"/>
    <x v="4"/>
    <n v="0.6"/>
    <n v="6000"/>
    <n v="3600"/>
    <n v="1980.0000000000002"/>
    <n v="0.55000000000000004"/>
  </r>
  <r>
    <s v="DreamCo"/>
    <n v="1189833"/>
    <x v="45"/>
    <x v="2"/>
    <x v="2"/>
    <s v="Los Angeles"/>
    <x v="5"/>
    <n v="0.65"/>
    <n v="6500"/>
    <n v="4225"/>
    <n v="845"/>
    <n v="0.2"/>
  </r>
  <r>
    <s v="DreamCo"/>
    <n v="1189833"/>
    <x v="46"/>
    <x v="2"/>
    <x v="2"/>
    <s v="Los Angeles"/>
    <x v="0"/>
    <n v="0.5"/>
    <n v="8250"/>
    <n v="4125"/>
    <n v="1650"/>
    <n v="0.4"/>
  </r>
  <r>
    <s v="DreamCo"/>
    <n v="1189833"/>
    <x v="46"/>
    <x v="2"/>
    <x v="2"/>
    <s v="Los Angeles"/>
    <x v="1"/>
    <n v="0.55000000000000004"/>
    <n v="8250"/>
    <n v="4537.5"/>
    <n v="1134.375"/>
    <n v="0.25"/>
  </r>
  <r>
    <s v="DreamCo"/>
    <n v="1189833"/>
    <x v="46"/>
    <x v="2"/>
    <x v="2"/>
    <s v="Los Angeles"/>
    <x v="2"/>
    <n v="0.5"/>
    <n v="6750"/>
    <n v="3375"/>
    <n v="1350"/>
    <n v="0.4"/>
  </r>
  <r>
    <s v="DreamCo"/>
    <n v="1189833"/>
    <x v="46"/>
    <x v="2"/>
    <x v="2"/>
    <s v="Los Angeles"/>
    <x v="3"/>
    <n v="0.5"/>
    <n v="6500"/>
    <n v="3250"/>
    <n v="1137.5"/>
    <n v="0.35"/>
  </r>
  <r>
    <s v="DreamCo"/>
    <n v="1189833"/>
    <x v="46"/>
    <x v="2"/>
    <x v="2"/>
    <s v="Los Angeles"/>
    <x v="4"/>
    <n v="0.6"/>
    <n v="6000"/>
    <n v="3600"/>
    <n v="1980.0000000000002"/>
    <n v="0.55000000000000004"/>
  </r>
  <r>
    <s v="DreamCo"/>
    <n v="1189833"/>
    <x v="46"/>
    <x v="2"/>
    <x v="2"/>
    <s v="Los Angeles"/>
    <x v="5"/>
    <n v="0.65"/>
    <n v="7000"/>
    <n v="4550"/>
    <n v="910"/>
    <n v="0.2"/>
  </r>
  <r>
    <s v="DreamCo"/>
    <n v="1189833"/>
    <x v="47"/>
    <x v="2"/>
    <x v="2"/>
    <s v="Los Angeles"/>
    <x v="0"/>
    <n v="0.5"/>
    <n v="9000"/>
    <n v="4500"/>
    <n v="1800"/>
    <n v="0.4"/>
  </r>
  <r>
    <s v="DreamCo"/>
    <n v="1189833"/>
    <x v="47"/>
    <x v="2"/>
    <x v="2"/>
    <s v="Los Angeles"/>
    <x v="1"/>
    <n v="0.55000000000000004"/>
    <n v="9000"/>
    <n v="4950"/>
    <n v="1237.5"/>
    <n v="0.25"/>
  </r>
  <r>
    <s v="DreamCo"/>
    <n v="1189833"/>
    <x v="47"/>
    <x v="2"/>
    <x v="2"/>
    <s v="Los Angeles"/>
    <x v="2"/>
    <n v="0.5"/>
    <n v="7000"/>
    <n v="3500"/>
    <n v="1400"/>
    <n v="0.4"/>
  </r>
  <r>
    <s v="DreamCo"/>
    <n v="1189833"/>
    <x v="47"/>
    <x v="2"/>
    <x v="2"/>
    <s v="Los Angeles"/>
    <x v="3"/>
    <n v="0.5"/>
    <n v="7000"/>
    <n v="3500"/>
    <n v="1225"/>
    <n v="0.35"/>
  </r>
  <r>
    <s v="DreamCo"/>
    <n v="1189833"/>
    <x v="47"/>
    <x v="2"/>
    <x v="2"/>
    <s v="Los Angeles"/>
    <x v="4"/>
    <n v="0.6"/>
    <n v="6250"/>
    <n v="3750"/>
    <n v="2062.5"/>
    <n v="0.55000000000000004"/>
  </r>
  <r>
    <s v="DreamCo"/>
    <n v="1189833"/>
    <x v="47"/>
    <x v="2"/>
    <x v="2"/>
    <s v="Los Angeles"/>
    <x v="5"/>
    <n v="0.65"/>
    <n v="7250"/>
    <n v="4712.5"/>
    <n v="942.5"/>
    <n v="0.2"/>
  </r>
  <r>
    <s v="Sodapop"/>
    <n v="1185732"/>
    <x v="36"/>
    <x v="3"/>
    <x v="3"/>
    <s v="Chicago"/>
    <x v="0"/>
    <n v="0.45"/>
    <n v="4750"/>
    <n v="2137.5"/>
    <n v="855"/>
    <n v="0.4"/>
  </r>
  <r>
    <s v="Sodapop"/>
    <n v="1185732"/>
    <x v="36"/>
    <x v="3"/>
    <x v="3"/>
    <s v="Chicago"/>
    <x v="1"/>
    <n v="0.45"/>
    <n v="2750"/>
    <n v="1237.5"/>
    <n v="433.125"/>
    <n v="0.35"/>
  </r>
  <r>
    <s v="Sodapop"/>
    <n v="1185732"/>
    <x v="36"/>
    <x v="3"/>
    <x v="3"/>
    <s v="Chicago"/>
    <x v="2"/>
    <n v="0.35000000000000003"/>
    <n v="2750"/>
    <n v="962.50000000000011"/>
    <n v="336.875"/>
    <n v="0.35"/>
  </r>
  <r>
    <s v="Sodapop"/>
    <n v="1185732"/>
    <x v="36"/>
    <x v="3"/>
    <x v="3"/>
    <s v="Chicago"/>
    <x v="3"/>
    <n v="0.4"/>
    <n v="1250"/>
    <n v="500"/>
    <n v="200"/>
    <n v="0.4"/>
  </r>
  <r>
    <s v="Sodapop"/>
    <n v="1185732"/>
    <x v="36"/>
    <x v="3"/>
    <x v="3"/>
    <s v="Chicago"/>
    <x v="4"/>
    <n v="0.54999999999999993"/>
    <n v="1750"/>
    <n v="962.49999999999989"/>
    <n v="336.87499999999994"/>
    <n v="0.35"/>
  </r>
  <r>
    <s v="Sodapop"/>
    <n v="1185732"/>
    <x v="36"/>
    <x v="3"/>
    <x v="3"/>
    <s v="Chicago"/>
    <x v="5"/>
    <n v="0.45"/>
    <n v="2750"/>
    <n v="1237.5"/>
    <n v="618.75"/>
    <n v="0.5"/>
  </r>
  <r>
    <s v="Sodapop"/>
    <n v="1185732"/>
    <x v="37"/>
    <x v="3"/>
    <x v="3"/>
    <s v="Chicago"/>
    <x v="0"/>
    <n v="0.45"/>
    <n v="5250"/>
    <n v="2362.5"/>
    <n v="945"/>
    <n v="0.4"/>
  </r>
  <r>
    <s v="Sodapop"/>
    <n v="1185732"/>
    <x v="37"/>
    <x v="3"/>
    <x v="3"/>
    <s v="Chicago"/>
    <x v="1"/>
    <n v="0.45"/>
    <n v="1750"/>
    <n v="787.5"/>
    <n v="275.625"/>
    <n v="0.35"/>
  </r>
  <r>
    <s v="Sodapop"/>
    <n v="1185732"/>
    <x v="37"/>
    <x v="3"/>
    <x v="3"/>
    <s v="Chicago"/>
    <x v="2"/>
    <n v="0.35000000000000003"/>
    <n v="2250"/>
    <n v="787.50000000000011"/>
    <n v="275.625"/>
    <n v="0.35"/>
  </r>
  <r>
    <s v="Sodapop"/>
    <n v="1185732"/>
    <x v="37"/>
    <x v="3"/>
    <x v="3"/>
    <s v="Chicago"/>
    <x v="3"/>
    <n v="0.4"/>
    <n v="1000"/>
    <n v="400"/>
    <n v="160"/>
    <n v="0.4"/>
  </r>
  <r>
    <s v="Sodapop"/>
    <n v="1185732"/>
    <x v="37"/>
    <x v="3"/>
    <x v="3"/>
    <s v="Chicago"/>
    <x v="4"/>
    <n v="0.54999999999999993"/>
    <n v="1750"/>
    <n v="962.49999999999989"/>
    <n v="336.87499999999994"/>
    <n v="0.35"/>
  </r>
  <r>
    <s v="Sodapop"/>
    <n v="1185732"/>
    <x v="37"/>
    <x v="3"/>
    <x v="3"/>
    <s v="Chicago"/>
    <x v="5"/>
    <n v="0.45"/>
    <n v="2750"/>
    <n v="1237.5"/>
    <n v="618.75"/>
    <n v="0.5"/>
  </r>
  <r>
    <s v="Sodapop"/>
    <n v="1185732"/>
    <x v="38"/>
    <x v="3"/>
    <x v="3"/>
    <s v="Chicago"/>
    <x v="0"/>
    <n v="0.5"/>
    <n v="4950"/>
    <n v="2475"/>
    <n v="990"/>
    <n v="0.4"/>
  </r>
  <r>
    <s v="Sodapop"/>
    <n v="1185732"/>
    <x v="38"/>
    <x v="3"/>
    <x v="3"/>
    <s v="Chicago"/>
    <x v="1"/>
    <n v="0.5"/>
    <n v="2000"/>
    <n v="1000"/>
    <n v="350"/>
    <n v="0.35"/>
  </r>
  <r>
    <s v="Sodapop"/>
    <n v="1185732"/>
    <x v="38"/>
    <x v="3"/>
    <x v="3"/>
    <s v="Chicago"/>
    <x v="2"/>
    <n v="0.4"/>
    <n v="2250"/>
    <n v="900"/>
    <n v="315"/>
    <n v="0.35"/>
  </r>
  <r>
    <s v="Sodapop"/>
    <n v="1185732"/>
    <x v="38"/>
    <x v="3"/>
    <x v="3"/>
    <s v="Chicago"/>
    <x v="3"/>
    <n v="0.45"/>
    <n v="750"/>
    <n v="337.5"/>
    <n v="135"/>
    <n v="0.4"/>
  </r>
  <r>
    <s v="Sodapop"/>
    <n v="1185732"/>
    <x v="38"/>
    <x v="3"/>
    <x v="3"/>
    <s v="Chicago"/>
    <x v="4"/>
    <n v="0.6"/>
    <n v="1250"/>
    <n v="750"/>
    <n v="262.5"/>
    <n v="0.35"/>
  </r>
  <r>
    <s v="Sodapop"/>
    <n v="1185732"/>
    <x v="38"/>
    <x v="3"/>
    <x v="3"/>
    <s v="Chicago"/>
    <x v="5"/>
    <n v="0.5"/>
    <n v="2250"/>
    <n v="1125"/>
    <n v="562.5"/>
    <n v="0.5"/>
  </r>
  <r>
    <s v="Sodapop"/>
    <n v="1185732"/>
    <x v="39"/>
    <x v="3"/>
    <x v="3"/>
    <s v="Chicago"/>
    <x v="0"/>
    <n v="0.5"/>
    <n v="4500"/>
    <n v="2250"/>
    <n v="900"/>
    <n v="0.4"/>
  </r>
  <r>
    <s v="Sodapop"/>
    <n v="1185732"/>
    <x v="39"/>
    <x v="3"/>
    <x v="3"/>
    <s v="Chicago"/>
    <x v="1"/>
    <n v="0.5"/>
    <n v="1500"/>
    <n v="750"/>
    <n v="262.5"/>
    <n v="0.35"/>
  </r>
  <r>
    <s v="Sodapop"/>
    <n v="1185732"/>
    <x v="39"/>
    <x v="3"/>
    <x v="3"/>
    <s v="Chicago"/>
    <x v="2"/>
    <n v="0.4"/>
    <n v="1500"/>
    <n v="600"/>
    <n v="210"/>
    <n v="0.35"/>
  </r>
  <r>
    <s v="Sodapop"/>
    <n v="1185732"/>
    <x v="39"/>
    <x v="3"/>
    <x v="3"/>
    <s v="Chicago"/>
    <x v="3"/>
    <n v="0.45"/>
    <n v="750"/>
    <n v="337.5"/>
    <n v="135"/>
    <n v="0.4"/>
  </r>
  <r>
    <s v="Sodapop"/>
    <n v="1185732"/>
    <x v="39"/>
    <x v="3"/>
    <x v="3"/>
    <s v="Chicago"/>
    <x v="4"/>
    <n v="0.6"/>
    <n v="1000"/>
    <n v="600"/>
    <n v="210"/>
    <n v="0.35"/>
  </r>
  <r>
    <s v="Sodapop"/>
    <n v="1185732"/>
    <x v="39"/>
    <x v="3"/>
    <x v="3"/>
    <s v="Chicago"/>
    <x v="5"/>
    <n v="0.5"/>
    <n v="2250"/>
    <n v="1125"/>
    <n v="562.5"/>
    <n v="0.5"/>
  </r>
  <r>
    <s v="Sodapop"/>
    <n v="1185732"/>
    <x v="40"/>
    <x v="3"/>
    <x v="3"/>
    <s v="Chicago"/>
    <x v="0"/>
    <n v="0.6"/>
    <n v="4950"/>
    <n v="2970"/>
    <n v="1188"/>
    <n v="0.4"/>
  </r>
  <r>
    <s v="Sodapop"/>
    <n v="1185732"/>
    <x v="40"/>
    <x v="3"/>
    <x v="3"/>
    <s v="Chicago"/>
    <x v="1"/>
    <n v="0.55000000000000004"/>
    <n v="2000"/>
    <n v="1100"/>
    <n v="385"/>
    <n v="0.35"/>
  </r>
  <r>
    <s v="Sodapop"/>
    <n v="1185732"/>
    <x v="40"/>
    <x v="3"/>
    <x v="3"/>
    <s v="Chicago"/>
    <x v="2"/>
    <n v="0.5"/>
    <n v="1750"/>
    <n v="875"/>
    <n v="306.25"/>
    <n v="0.35"/>
  </r>
  <r>
    <s v="Sodapop"/>
    <n v="1185732"/>
    <x v="40"/>
    <x v="3"/>
    <x v="3"/>
    <s v="Chicago"/>
    <x v="3"/>
    <n v="0.5"/>
    <n v="1000"/>
    <n v="500"/>
    <n v="200"/>
    <n v="0.4"/>
  </r>
  <r>
    <s v="Sodapop"/>
    <n v="1185732"/>
    <x v="40"/>
    <x v="3"/>
    <x v="3"/>
    <s v="Chicago"/>
    <x v="4"/>
    <n v="0.6"/>
    <n v="1250"/>
    <n v="750"/>
    <n v="262.5"/>
    <n v="0.35"/>
  </r>
  <r>
    <s v="Sodapop"/>
    <n v="1185732"/>
    <x v="40"/>
    <x v="3"/>
    <x v="3"/>
    <s v="Chicago"/>
    <x v="5"/>
    <n v="0.65"/>
    <n v="2500"/>
    <n v="1625"/>
    <n v="812.5"/>
    <n v="0.5"/>
  </r>
  <r>
    <s v="Sodapop"/>
    <n v="1185732"/>
    <x v="41"/>
    <x v="3"/>
    <x v="3"/>
    <s v="Chicago"/>
    <x v="0"/>
    <n v="0.5"/>
    <n v="5000"/>
    <n v="2500"/>
    <n v="1000"/>
    <n v="0.4"/>
  </r>
  <r>
    <s v="Sodapop"/>
    <n v="1185732"/>
    <x v="41"/>
    <x v="3"/>
    <x v="3"/>
    <s v="Chicago"/>
    <x v="1"/>
    <n v="0.45000000000000007"/>
    <n v="2500"/>
    <n v="1125.0000000000002"/>
    <n v="393.75000000000006"/>
    <n v="0.35"/>
  </r>
  <r>
    <s v="Sodapop"/>
    <n v="1185732"/>
    <x v="41"/>
    <x v="3"/>
    <x v="3"/>
    <s v="Chicago"/>
    <x v="2"/>
    <n v="0.4"/>
    <n v="2000"/>
    <n v="800"/>
    <n v="280"/>
    <n v="0.35"/>
  </r>
  <r>
    <s v="Sodapop"/>
    <n v="1185732"/>
    <x v="41"/>
    <x v="3"/>
    <x v="3"/>
    <s v="Chicago"/>
    <x v="3"/>
    <n v="0.4"/>
    <n v="1750"/>
    <n v="700"/>
    <n v="280"/>
    <n v="0.4"/>
  </r>
  <r>
    <s v="Sodapop"/>
    <n v="1185732"/>
    <x v="41"/>
    <x v="3"/>
    <x v="3"/>
    <s v="Chicago"/>
    <x v="4"/>
    <n v="0.5"/>
    <n v="1750"/>
    <n v="875"/>
    <n v="306.25"/>
    <n v="0.35"/>
  </r>
  <r>
    <s v="Sodapop"/>
    <n v="1185732"/>
    <x v="41"/>
    <x v="3"/>
    <x v="3"/>
    <s v="Chicago"/>
    <x v="5"/>
    <n v="0.55000000000000004"/>
    <n v="3500"/>
    <n v="1925.0000000000002"/>
    <n v="962.50000000000011"/>
    <n v="0.5"/>
  </r>
  <r>
    <s v="Sodapop"/>
    <n v="1185732"/>
    <x v="42"/>
    <x v="3"/>
    <x v="3"/>
    <s v="Chicago"/>
    <x v="0"/>
    <n v="0.5"/>
    <n v="5750"/>
    <n v="2875"/>
    <n v="1150"/>
    <n v="0.4"/>
  </r>
  <r>
    <s v="Sodapop"/>
    <n v="1185732"/>
    <x v="42"/>
    <x v="3"/>
    <x v="3"/>
    <s v="Chicago"/>
    <x v="1"/>
    <n v="0.45000000000000007"/>
    <n v="3250"/>
    <n v="1462.5000000000002"/>
    <n v="511.87500000000006"/>
    <n v="0.35"/>
  </r>
  <r>
    <s v="Sodapop"/>
    <n v="1185732"/>
    <x v="42"/>
    <x v="3"/>
    <x v="3"/>
    <s v="Chicago"/>
    <x v="2"/>
    <n v="0.4"/>
    <n v="2500"/>
    <n v="1000"/>
    <n v="350"/>
    <n v="0.35"/>
  </r>
  <r>
    <s v="Sodapop"/>
    <n v="1185732"/>
    <x v="42"/>
    <x v="3"/>
    <x v="3"/>
    <s v="Chicago"/>
    <x v="3"/>
    <n v="0.4"/>
    <n v="2000"/>
    <n v="800"/>
    <n v="320"/>
    <n v="0.4"/>
  </r>
  <r>
    <s v="Sodapop"/>
    <n v="1185732"/>
    <x v="42"/>
    <x v="3"/>
    <x v="3"/>
    <s v="Chicago"/>
    <x v="4"/>
    <n v="0.5"/>
    <n v="2250"/>
    <n v="1125"/>
    <n v="393.75"/>
    <n v="0.35"/>
  </r>
  <r>
    <s v="Sodapop"/>
    <n v="1185732"/>
    <x v="42"/>
    <x v="3"/>
    <x v="3"/>
    <s v="Chicago"/>
    <x v="5"/>
    <n v="0.55000000000000004"/>
    <n v="4000"/>
    <n v="2200"/>
    <n v="1100"/>
    <n v="0.5"/>
  </r>
  <r>
    <s v="Sodapop"/>
    <n v="1185732"/>
    <x v="43"/>
    <x v="3"/>
    <x v="3"/>
    <s v="Chicago"/>
    <x v="0"/>
    <n v="0.5"/>
    <n v="5500"/>
    <n v="2750"/>
    <n v="1100"/>
    <n v="0.4"/>
  </r>
  <r>
    <s v="Sodapop"/>
    <n v="1185732"/>
    <x v="43"/>
    <x v="3"/>
    <x v="3"/>
    <s v="Chicago"/>
    <x v="1"/>
    <n v="0.45000000000000007"/>
    <n v="3250"/>
    <n v="1462.5000000000002"/>
    <n v="511.87500000000006"/>
    <n v="0.35"/>
  </r>
  <r>
    <s v="Sodapop"/>
    <n v="1185732"/>
    <x v="43"/>
    <x v="3"/>
    <x v="3"/>
    <s v="Chicago"/>
    <x v="2"/>
    <n v="0.4"/>
    <n v="2500"/>
    <n v="1000"/>
    <n v="350"/>
    <n v="0.35"/>
  </r>
  <r>
    <s v="Sodapop"/>
    <n v="1185732"/>
    <x v="43"/>
    <x v="3"/>
    <x v="3"/>
    <s v="Chicago"/>
    <x v="3"/>
    <n v="0.4"/>
    <n v="2250"/>
    <n v="900"/>
    <n v="360"/>
    <n v="0.4"/>
  </r>
  <r>
    <s v="Sodapop"/>
    <n v="1185732"/>
    <x v="43"/>
    <x v="3"/>
    <x v="3"/>
    <s v="Chicago"/>
    <x v="4"/>
    <n v="0.5"/>
    <n v="2000"/>
    <n v="1000"/>
    <n v="350"/>
    <n v="0.35"/>
  </r>
  <r>
    <s v="Sodapop"/>
    <n v="1185732"/>
    <x v="43"/>
    <x v="3"/>
    <x v="3"/>
    <s v="Chicago"/>
    <x v="5"/>
    <n v="0.55000000000000004"/>
    <n v="3750"/>
    <n v="2062.5"/>
    <n v="1031.25"/>
    <n v="0.5"/>
  </r>
  <r>
    <s v="Sodapop"/>
    <n v="1185732"/>
    <x v="44"/>
    <x v="3"/>
    <x v="3"/>
    <s v="Chicago"/>
    <x v="0"/>
    <n v="0.5"/>
    <n v="5000"/>
    <n v="2500"/>
    <n v="1000"/>
    <n v="0.4"/>
  </r>
  <r>
    <s v="Sodapop"/>
    <n v="1185732"/>
    <x v="44"/>
    <x v="3"/>
    <x v="3"/>
    <s v="Chicago"/>
    <x v="1"/>
    <n v="0.45000000000000007"/>
    <n v="3000"/>
    <n v="1350.0000000000002"/>
    <n v="472.50000000000006"/>
    <n v="0.35"/>
  </r>
  <r>
    <s v="Sodapop"/>
    <n v="1185732"/>
    <x v="44"/>
    <x v="3"/>
    <x v="3"/>
    <s v="Chicago"/>
    <x v="2"/>
    <n v="0.4"/>
    <n v="2000"/>
    <n v="800"/>
    <n v="280"/>
    <n v="0.35"/>
  </r>
  <r>
    <s v="Sodapop"/>
    <n v="1185732"/>
    <x v="44"/>
    <x v="3"/>
    <x v="3"/>
    <s v="Chicago"/>
    <x v="3"/>
    <n v="0.4"/>
    <n v="1750"/>
    <n v="700"/>
    <n v="280"/>
    <n v="0.4"/>
  </r>
  <r>
    <s v="Sodapop"/>
    <n v="1185732"/>
    <x v="44"/>
    <x v="3"/>
    <x v="3"/>
    <s v="Chicago"/>
    <x v="4"/>
    <n v="0.5"/>
    <n v="1750"/>
    <n v="875"/>
    <n v="306.25"/>
    <n v="0.35"/>
  </r>
  <r>
    <s v="Sodapop"/>
    <n v="1185732"/>
    <x v="44"/>
    <x v="3"/>
    <x v="3"/>
    <s v="Chicago"/>
    <x v="5"/>
    <n v="0.55000000000000004"/>
    <n v="2500"/>
    <n v="1375"/>
    <n v="687.5"/>
    <n v="0.5"/>
  </r>
  <r>
    <s v="Sodapop"/>
    <n v="1185732"/>
    <x v="45"/>
    <x v="3"/>
    <x v="3"/>
    <s v="Chicago"/>
    <x v="0"/>
    <n v="0.6"/>
    <n v="4250"/>
    <n v="2550"/>
    <n v="1020"/>
    <n v="0.4"/>
  </r>
  <r>
    <s v="Sodapop"/>
    <n v="1185732"/>
    <x v="45"/>
    <x v="3"/>
    <x v="3"/>
    <s v="Chicago"/>
    <x v="1"/>
    <n v="0.5"/>
    <n v="2500"/>
    <n v="1250"/>
    <n v="437.5"/>
    <n v="0.35"/>
  </r>
  <r>
    <s v="Sodapop"/>
    <n v="1185732"/>
    <x v="45"/>
    <x v="3"/>
    <x v="3"/>
    <s v="Chicago"/>
    <x v="2"/>
    <n v="0.5"/>
    <n v="1500"/>
    <n v="750"/>
    <n v="262.5"/>
    <n v="0.35"/>
  </r>
  <r>
    <s v="Sodapop"/>
    <n v="1185732"/>
    <x v="45"/>
    <x v="3"/>
    <x v="3"/>
    <s v="Chicago"/>
    <x v="3"/>
    <n v="0.5"/>
    <n v="1250"/>
    <n v="625"/>
    <n v="250"/>
    <n v="0.4"/>
  </r>
  <r>
    <s v="Sodapop"/>
    <n v="1185732"/>
    <x v="45"/>
    <x v="3"/>
    <x v="3"/>
    <s v="Chicago"/>
    <x v="4"/>
    <n v="0.6"/>
    <n v="1250"/>
    <n v="750"/>
    <n v="262.5"/>
    <n v="0.35"/>
  </r>
  <r>
    <s v="Sodapop"/>
    <n v="1185732"/>
    <x v="45"/>
    <x v="3"/>
    <x v="3"/>
    <s v="Chicago"/>
    <x v="5"/>
    <n v="0.64999999999999991"/>
    <n v="2500"/>
    <n v="1624.9999999999998"/>
    <n v="812.49999999999989"/>
    <n v="0.5"/>
  </r>
  <r>
    <s v="Sodapop"/>
    <n v="1185732"/>
    <x v="46"/>
    <x v="3"/>
    <x v="3"/>
    <s v="Chicago"/>
    <x v="0"/>
    <n v="0.6"/>
    <n v="4000"/>
    <n v="2400"/>
    <n v="960"/>
    <n v="0.4"/>
  </r>
  <r>
    <s v="Sodapop"/>
    <n v="1185732"/>
    <x v="46"/>
    <x v="3"/>
    <x v="3"/>
    <s v="Chicago"/>
    <x v="1"/>
    <n v="0.5"/>
    <n v="2500"/>
    <n v="1250"/>
    <n v="437.5"/>
    <n v="0.35"/>
  </r>
  <r>
    <s v="Sodapop"/>
    <n v="1185732"/>
    <x v="46"/>
    <x v="3"/>
    <x v="3"/>
    <s v="Chicago"/>
    <x v="2"/>
    <n v="0.5"/>
    <n v="1950"/>
    <n v="975"/>
    <n v="341.25"/>
    <n v="0.35"/>
  </r>
  <r>
    <s v="Sodapop"/>
    <n v="1185732"/>
    <x v="46"/>
    <x v="3"/>
    <x v="3"/>
    <s v="Chicago"/>
    <x v="3"/>
    <n v="0.5"/>
    <n v="1750"/>
    <n v="875"/>
    <n v="350"/>
    <n v="0.4"/>
  </r>
  <r>
    <s v="Sodapop"/>
    <n v="1185732"/>
    <x v="46"/>
    <x v="3"/>
    <x v="3"/>
    <s v="Chicago"/>
    <x v="4"/>
    <n v="0.6"/>
    <n v="1500"/>
    <n v="900"/>
    <n v="315"/>
    <n v="0.35"/>
  </r>
  <r>
    <s v="Sodapop"/>
    <n v="1185732"/>
    <x v="46"/>
    <x v="3"/>
    <x v="3"/>
    <s v="Chicago"/>
    <x v="5"/>
    <n v="0.64999999999999991"/>
    <n v="2500"/>
    <n v="1624.9999999999998"/>
    <n v="812.49999999999989"/>
    <n v="0.5"/>
  </r>
  <r>
    <s v="Sodapop"/>
    <n v="1185732"/>
    <x v="47"/>
    <x v="3"/>
    <x v="3"/>
    <s v="Chicago"/>
    <x v="0"/>
    <n v="0.6"/>
    <n v="5000"/>
    <n v="3000"/>
    <n v="1200"/>
    <n v="0.4"/>
  </r>
  <r>
    <s v="Sodapop"/>
    <n v="1185732"/>
    <x v="47"/>
    <x v="3"/>
    <x v="3"/>
    <s v="Chicago"/>
    <x v="1"/>
    <n v="0.5"/>
    <n v="3000"/>
    <n v="1500"/>
    <n v="525"/>
    <n v="0.35"/>
  </r>
  <r>
    <s v="Sodapop"/>
    <n v="1185732"/>
    <x v="47"/>
    <x v="3"/>
    <x v="3"/>
    <s v="Chicago"/>
    <x v="2"/>
    <n v="0.5"/>
    <n v="2500"/>
    <n v="1250"/>
    <n v="437.5"/>
    <n v="0.35"/>
  </r>
  <r>
    <s v="Sodapop"/>
    <n v="1185732"/>
    <x v="47"/>
    <x v="3"/>
    <x v="3"/>
    <s v="Chicago"/>
    <x v="3"/>
    <n v="0.5"/>
    <n v="2000"/>
    <n v="1000"/>
    <n v="400"/>
    <n v="0.4"/>
  </r>
  <r>
    <s v="Sodapop"/>
    <n v="1185732"/>
    <x v="47"/>
    <x v="3"/>
    <x v="3"/>
    <s v="Chicago"/>
    <x v="4"/>
    <n v="0.6"/>
    <n v="2000"/>
    <n v="1200"/>
    <n v="420"/>
    <n v="0.35"/>
  </r>
  <r>
    <s v="Sodapop"/>
    <n v="1185732"/>
    <x v="47"/>
    <x v="3"/>
    <x v="3"/>
    <s v="Chicago"/>
    <x v="5"/>
    <n v="0.64999999999999991"/>
    <n v="3000"/>
    <n v="1949.9999999999998"/>
    <n v="974.99999999999989"/>
    <n v="0.5"/>
  </r>
  <r>
    <s v="BevCo"/>
    <n v="1197831"/>
    <x v="12"/>
    <x v="1"/>
    <x v="1"/>
    <s v="Dallas"/>
    <x v="0"/>
    <n v="0.2"/>
    <n v="7250"/>
    <n v="1450"/>
    <n v="435"/>
    <n v="0.3"/>
  </r>
  <r>
    <s v="BevCo"/>
    <n v="1197831"/>
    <x v="12"/>
    <x v="1"/>
    <x v="1"/>
    <s v="Dallas"/>
    <x v="1"/>
    <n v="0.3"/>
    <n v="7250"/>
    <n v="2175"/>
    <n v="652.5"/>
    <n v="0.3"/>
  </r>
  <r>
    <s v="BevCo"/>
    <n v="1197831"/>
    <x v="12"/>
    <x v="1"/>
    <x v="1"/>
    <s v="Dallas"/>
    <x v="2"/>
    <n v="0.3"/>
    <n v="5250"/>
    <n v="1575"/>
    <n v="472.5"/>
    <n v="0.3"/>
  </r>
  <r>
    <s v="BevCo"/>
    <n v="1197831"/>
    <x v="12"/>
    <x v="1"/>
    <x v="1"/>
    <s v="Dallas"/>
    <x v="3"/>
    <n v="0.35"/>
    <n v="5250"/>
    <n v="1837.4999999999998"/>
    <n v="735"/>
    <n v="0.4"/>
  </r>
  <r>
    <s v="BevCo"/>
    <n v="1197831"/>
    <x v="12"/>
    <x v="1"/>
    <x v="1"/>
    <s v="Dallas"/>
    <x v="4"/>
    <n v="0.4"/>
    <n v="3750"/>
    <n v="1500"/>
    <n v="375"/>
    <n v="0.25"/>
  </r>
  <r>
    <s v="BevCo"/>
    <n v="1197831"/>
    <x v="12"/>
    <x v="1"/>
    <x v="1"/>
    <s v="Dallas"/>
    <x v="5"/>
    <n v="0.35"/>
    <n v="5250"/>
    <n v="1837.4999999999998"/>
    <n v="826.87499999999989"/>
    <n v="0.45"/>
  </r>
  <r>
    <s v="BevCo"/>
    <n v="1197831"/>
    <x v="13"/>
    <x v="1"/>
    <x v="1"/>
    <s v="Dallas"/>
    <x v="0"/>
    <n v="0.25"/>
    <n v="6750"/>
    <n v="1687.5"/>
    <n v="506.25"/>
    <n v="0.3"/>
  </r>
  <r>
    <s v="BevCo"/>
    <n v="1197831"/>
    <x v="13"/>
    <x v="1"/>
    <x v="1"/>
    <s v="Dallas"/>
    <x v="1"/>
    <n v="0.35"/>
    <n v="6500"/>
    <n v="2275"/>
    <n v="682.5"/>
    <n v="0.3"/>
  </r>
  <r>
    <s v="BevCo"/>
    <n v="1197831"/>
    <x v="13"/>
    <x v="1"/>
    <x v="1"/>
    <s v="Dallas"/>
    <x v="2"/>
    <n v="0.35"/>
    <n v="4750"/>
    <n v="1662.5"/>
    <n v="498.75"/>
    <n v="0.3"/>
  </r>
  <r>
    <s v="BevCo"/>
    <n v="1197831"/>
    <x v="13"/>
    <x v="1"/>
    <x v="1"/>
    <s v="Dallas"/>
    <x v="3"/>
    <n v="0.35"/>
    <n v="4250"/>
    <n v="1487.5"/>
    <n v="595"/>
    <n v="0.4"/>
  </r>
  <r>
    <s v="BevCo"/>
    <n v="1197831"/>
    <x v="13"/>
    <x v="1"/>
    <x v="1"/>
    <s v="Dallas"/>
    <x v="4"/>
    <n v="0.4"/>
    <n v="3000"/>
    <n v="1200"/>
    <n v="300"/>
    <n v="0.25"/>
  </r>
  <r>
    <s v="BevCo"/>
    <n v="1197831"/>
    <x v="13"/>
    <x v="1"/>
    <x v="1"/>
    <s v="Dallas"/>
    <x v="5"/>
    <n v="0.35"/>
    <n v="5000"/>
    <n v="1750"/>
    <n v="787.5"/>
    <n v="0.45"/>
  </r>
  <r>
    <s v="BevCo"/>
    <n v="1197831"/>
    <x v="14"/>
    <x v="1"/>
    <x v="1"/>
    <s v="Dallas"/>
    <x v="0"/>
    <n v="0.3"/>
    <n v="6750"/>
    <n v="2025"/>
    <n v="708.75"/>
    <n v="0.35"/>
  </r>
  <r>
    <s v="BevCo"/>
    <n v="1197831"/>
    <x v="14"/>
    <x v="1"/>
    <x v="1"/>
    <s v="Dallas"/>
    <x v="1"/>
    <n v="0.4"/>
    <n v="6750"/>
    <n v="2700"/>
    <n v="944.99999999999989"/>
    <n v="0.35"/>
  </r>
  <r>
    <s v="BevCo"/>
    <n v="1197831"/>
    <x v="14"/>
    <x v="1"/>
    <x v="1"/>
    <s v="Dallas"/>
    <x v="2"/>
    <n v="0.3"/>
    <n v="5000"/>
    <n v="1500"/>
    <n v="525"/>
    <n v="0.35"/>
  </r>
  <r>
    <s v="BevCo"/>
    <n v="1197831"/>
    <x v="14"/>
    <x v="1"/>
    <x v="1"/>
    <s v="Dallas"/>
    <x v="3"/>
    <n v="0.35000000000000003"/>
    <n v="4000"/>
    <n v="1400.0000000000002"/>
    <n v="630.00000000000011"/>
    <n v="0.45"/>
  </r>
  <r>
    <s v="BevCo"/>
    <n v="1197831"/>
    <x v="14"/>
    <x v="1"/>
    <x v="1"/>
    <s v="Dallas"/>
    <x v="4"/>
    <n v="0.4"/>
    <n v="3000"/>
    <n v="1200"/>
    <n v="360"/>
    <n v="0.3"/>
  </r>
  <r>
    <s v="BevCo"/>
    <n v="1197831"/>
    <x v="14"/>
    <x v="1"/>
    <x v="1"/>
    <s v="Dallas"/>
    <x v="5"/>
    <n v="0.35000000000000003"/>
    <n v="4500"/>
    <n v="1575.0000000000002"/>
    <n v="787.50000000000011"/>
    <n v="0.5"/>
  </r>
  <r>
    <s v="BevCo"/>
    <n v="1197831"/>
    <x v="15"/>
    <x v="1"/>
    <x v="1"/>
    <s v="Dallas"/>
    <x v="0"/>
    <n v="0.19999999999999998"/>
    <n v="7000"/>
    <n v="1399.9999999999998"/>
    <n v="489.99999999999989"/>
    <n v="0.35"/>
  </r>
  <r>
    <s v="BevCo"/>
    <n v="1197831"/>
    <x v="15"/>
    <x v="1"/>
    <x v="1"/>
    <s v="Dallas"/>
    <x v="1"/>
    <n v="0.30000000000000004"/>
    <n v="7000"/>
    <n v="2100.0000000000005"/>
    <n v="735.00000000000011"/>
    <n v="0.35"/>
  </r>
  <r>
    <s v="BevCo"/>
    <n v="1197831"/>
    <x v="15"/>
    <x v="1"/>
    <x v="1"/>
    <s v="Dallas"/>
    <x v="2"/>
    <n v="0.24999999999999997"/>
    <n v="5250"/>
    <n v="1312.4999999999998"/>
    <n v="459.37499999999989"/>
    <n v="0.35"/>
  </r>
  <r>
    <s v="BevCo"/>
    <n v="1197831"/>
    <x v="15"/>
    <x v="1"/>
    <x v="1"/>
    <s v="Dallas"/>
    <x v="3"/>
    <n v="0.30000000000000004"/>
    <n v="4250"/>
    <n v="1275.0000000000002"/>
    <n v="573.75000000000011"/>
    <n v="0.45"/>
  </r>
  <r>
    <s v="BevCo"/>
    <n v="1197831"/>
    <x v="15"/>
    <x v="1"/>
    <x v="1"/>
    <s v="Dallas"/>
    <x v="4"/>
    <n v="0.35"/>
    <n v="3250"/>
    <n v="1137.5"/>
    <n v="341.25"/>
    <n v="0.3"/>
  </r>
  <r>
    <s v="BevCo"/>
    <n v="1197831"/>
    <x v="15"/>
    <x v="1"/>
    <x v="1"/>
    <s v="Dallas"/>
    <x v="5"/>
    <n v="0.30000000000000004"/>
    <n v="6000"/>
    <n v="1800.0000000000002"/>
    <n v="900.00000000000011"/>
    <n v="0.5"/>
  </r>
  <r>
    <s v="BevCo"/>
    <n v="1197831"/>
    <x v="16"/>
    <x v="1"/>
    <x v="1"/>
    <s v="Dallas"/>
    <x v="0"/>
    <n v="0.19999999999999998"/>
    <n v="7500"/>
    <n v="1499.9999999999998"/>
    <n v="524.99999999999989"/>
    <n v="0.35"/>
  </r>
  <r>
    <s v="BevCo"/>
    <n v="1197831"/>
    <x v="16"/>
    <x v="1"/>
    <x v="1"/>
    <s v="Dallas"/>
    <x v="1"/>
    <n v="0.30000000000000004"/>
    <n v="7750"/>
    <n v="2325.0000000000005"/>
    <n v="813.75000000000011"/>
    <n v="0.35"/>
  </r>
  <r>
    <s v="BevCo"/>
    <n v="1197831"/>
    <x v="16"/>
    <x v="1"/>
    <x v="1"/>
    <s v="Dallas"/>
    <x v="2"/>
    <n v="0.24999999999999997"/>
    <n v="6250"/>
    <n v="1562.4999999999998"/>
    <n v="546.87499999999989"/>
    <n v="0.35"/>
  </r>
  <r>
    <s v="BevCo"/>
    <n v="1197831"/>
    <x v="16"/>
    <x v="1"/>
    <x v="1"/>
    <s v="Dallas"/>
    <x v="3"/>
    <n v="0.35000000000000003"/>
    <n v="5500"/>
    <n v="1925.0000000000002"/>
    <n v="866.25000000000011"/>
    <n v="0.45"/>
  </r>
  <r>
    <s v="BevCo"/>
    <n v="1197831"/>
    <x v="16"/>
    <x v="1"/>
    <x v="1"/>
    <s v="Dallas"/>
    <x v="4"/>
    <n v="0.5"/>
    <n v="4500"/>
    <n v="2250"/>
    <n v="675"/>
    <n v="0.3"/>
  </r>
  <r>
    <s v="BevCo"/>
    <n v="1197831"/>
    <x v="16"/>
    <x v="1"/>
    <x v="1"/>
    <s v="Dallas"/>
    <x v="5"/>
    <n v="0.45"/>
    <n v="8000"/>
    <n v="3600"/>
    <n v="1800"/>
    <n v="0.5"/>
  </r>
  <r>
    <s v="BevCo"/>
    <n v="1197831"/>
    <x v="17"/>
    <x v="1"/>
    <x v="1"/>
    <s v="Dallas"/>
    <x v="0"/>
    <n v="0.45"/>
    <n v="8000"/>
    <n v="3600"/>
    <n v="1260"/>
    <n v="0.35"/>
  </r>
  <r>
    <s v="BevCo"/>
    <n v="1197831"/>
    <x v="17"/>
    <x v="1"/>
    <x v="1"/>
    <s v="Dallas"/>
    <x v="1"/>
    <n v="0.5"/>
    <n v="8000"/>
    <n v="4000"/>
    <n v="1400"/>
    <n v="0.35"/>
  </r>
  <r>
    <s v="BevCo"/>
    <n v="1197831"/>
    <x v="17"/>
    <x v="1"/>
    <x v="1"/>
    <s v="Dallas"/>
    <x v="2"/>
    <n v="0.45"/>
    <n v="6500"/>
    <n v="2925"/>
    <n v="1023.7499999999999"/>
    <n v="0.35"/>
  </r>
  <r>
    <s v="BevCo"/>
    <n v="1197831"/>
    <x v="17"/>
    <x v="1"/>
    <x v="1"/>
    <s v="Dallas"/>
    <x v="3"/>
    <n v="0.45"/>
    <n v="6000"/>
    <n v="2700"/>
    <n v="1215"/>
    <n v="0.45"/>
  </r>
  <r>
    <s v="BevCo"/>
    <n v="1197831"/>
    <x v="17"/>
    <x v="1"/>
    <x v="1"/>
    <s v="Dallas"/>
    <x v="4"/>
    <n v="0.5"/>
    <n v="5000"/>
    <n v="2500"/>
    <n v="750"/>
    <n v="0.3"/>
  </r>
  <r>
    <s v="BevCo"/>
    <n v="1197831"/>
    <x v="17"/>
    <x v="1"/>
    <x v="1"/>
    <s v="Dallas"/>
    <x v="5"/>
    <n v="0.55000000000000004"/>
    <n v="8750"/>
    <n v="4812.5"/>
    <n v="2406.25"/>
    <n v="0.5"/>
  </r>
  <r>
    <s v="BevCo"/>
    <n v="1197831"/>
    <x v="18"/>
    <x v="1"/>
    <x v="1"/>
    <s v="Dallas"/>
    <x v="0"/>
    <n v="0.45"/>
    <n v="8250"/>
    <n v="3712.5"/>
    <n v="1484.9999999999998"/>
    <n v="0.39999999999999997"/>
  </r>
  <r>
    <s v="BevCo"/>
    <n v="1197831"/>
    <x v="18"/>
    <x v="1"/>
    <x v="1"/>
    <s v="Dallas"/>
    <x v="1"/>
    <n v="0.5"/>
    <n v="8250"/>
    <n v="4125"/>
    <n v="1649.9999999999998"/>
    <n v="0.39999999999999997"/>
  </r>
  <r>
    <s v="BevCo"/>
    <n v="1197831"/>
    <x v="18"/>
    <x v="1"/>
    <x v="1"/>
    <s v="Dallas"/>
    <x v="2"/>
    <n v="0.45"/>
    <n v="9750"/>
    <n v="4387.5"/>
    <n v="1754.9999999999998"/>
    <n v="0.39999999999999997"/>
  </r>
  <r>
    <s v="BevCo"/>
    <n v="1197831"/>
    <x v="18"/>
    <x v="1"/>
    <x v="1"/>
    <s v="Dallas"/>
    <x v="3"/>
    <n v="0.45"/>
    <n v="5750"/>
    <n v="2587.5"/>
    <n v="1293.75"/>
    <n v="0.5"/>
  </r>
  <r>
    <s v="BevCo"/>
    <n v="1197831"/>
    <x v="18"/>
    <x v="1"/>
    <x v="1"/>
    <s v="Dallas"/>
    <x v="4"/>
    <n v="0.5"/>
    <n v="5750"/>
    <n v="2875"/>
    <n v="1006.2499999999999"/>
    <n v="0.35"/>
  </r>
  <r>
    <s v="BevCo"/>
    <n v="1197831"/>
    <x v="18"/>
    <x v="1"/>
    <x v="1"/>
    <s v="Dallas"/>
    <x v="5"/>
    <n v="0.6"/>
    <n v="8500"/>
    <n v="5100"/>
    <n v="2805"/>
    <n v="0.55000000000000004"/>
  </r>
  <r>
    <s v="BevCo"/>
    <n v="1197831"/>
    <x v="19"/>
    <x v="1"/>
    <x v="1"/>
    <s v="Dallas"/>
    <x v="0"/>
    <n v="0.5"/>
    <n v="8000"/>
    <n v="4000"/>
    <n v="1599.9999999999998"/>
    <n v="0.39999999999999997"/>
  </r>
  <r>
    <s v="BevCo"/>
    <n v="1197831"/>
    <x v="19"/>
    <x v="1"/>
    <x v="1"/>
    <s v="Dallas"/>
    <x v="1"/>
    <n v="0.55000000000000004"/>
    <n v="8000"/>
    <n v="4400"/>
    <n v="1759.9999999999998"/>
    <n v="0.39999999999999997"/>
  </r>
  <r>
    <s v="BevCo"/>
    <n v="1197831"/>
    <x v="19"/>
    <x v="1"/>
    <x v="1"/>
    <s v="Dallas"/>
    <x v="2"/>
    <n v="0.5"/>
    <n v="9750"/>
    <n v="4875"/>
    <n v="1949.9999999999998"/>
    <n v="0.39999999999999997"/>
  </r>
  <r>
    <s v="BevCo"/>
    <n v="1197831"/>
    <x v="19"/>
    <x v="1"/>
    <x v="1"/>
    <s v="Dallas"/>
    <x v="3"/>
    <n v="0.5"/>
    <n v="5250"/>
    <n v="2625"/>
    <n v="1312.5"/>
    <n v="0.5"/>
  </r>
  <r>
    <s v="BevCo"/>
    <n v="1197831"/>
    <x v="19"/>
    <x v="1"/>
    <x v="1"/>
    <s v="Dallas"/>
    <x v="4"/>
    <n v="0.55000000000000004"/>
    <n v="5250"/>
    <n v="2887.5000000000005"/>
    <n v="1010.6250000000001"/>
    <n v="0.35"/>
  </r>
  <r>
    <s v="BevCo"/>
    <n v="1197831"/>
    <x v="19"/>
    <x v="1"/>
    <x v="1"/>
    <s v="Dallas"/>
    <x v="5"/>
    <n v="0.6"/>
    <n v="7750"/>
    <n v="4650"/>
    <n v="2557.5"/>
    <n v="0.55000000000000004"/>
  </r>
  <r>
    <s v="BevCo"/>
    <n v="1197831"/>
    <x v="20"/>
    <x v="1"/>
    <x v="1"/>
    <s v="Dallas"/>
    <x v="0"/>
    <n v="0.55000000000000004"/>
    <n v="7250"/>
    <n v="3987.5000000000005"/>
    <n v="1595"/>
    <n v="0.39999999999999997"/>
  </r>
  <r>
    <s v="BevCo"/>
    <n v="1197831"/>
    <x v="20"/>
    <x v="1"/>
    <x v="1"/>
    <s v="Dallas"/>
    <x v="1"/>
    <n v="0.55000000000000004"/>
    <n v="6750"/>
    <n v="3712.5000000000005"/>
    <n v="1485"/>
    <n v="0.39999999999999997"/>
  </r>
  <r>
    <s v="BevCo"/>
    <n v="1197831"/>
    <x v="20"/>
    <x v="1"/>
    <x v="1"/>
    <s v="Dallas"/>
    <x v="2"/>
    <n v="0.6"/>
    <n v="7250"/>
    <n v="4350"/>
    <n v="1739.9999999999998"/>
    <n v="0.39999999999999997"/>
  </r>
  <r>
    <s v="BevCo"/>
    <n v="1197831"/>
    <x v="20"/>
    <x v="1"/>
    <x v="1"/>
    <s v="Dallas"/>
    <x v="3"/>
    <n v="0.6"/>
    <n v="4500"/>
    <n v="2700"/>
    <n v="1350"/>
    <n v="0.5"/>
  </r>
  <r>
    <s v="BevCo"/>
    <n v="1197831"/>
    <x v="20"/>
    <x v="1"/>
    <x v="1"/>
    <s v="Dallas"/>
    <x v="4"/>
    <n v="0.55000000000000004"/>
    <n v="4500"/>
    <n v="2475"/>
    <n v="866.25"/>
    <n v="0.35"/>
  </r>
  <r>
    <s v="BevCo"/>
    <n v="1197831"/>
    <x v="20"/>
    <x v="1"/>
    <x v="1"/>
    <s v="Dallas"/>
    <x v="5"/>
    <n v="0.5"/>
    <n v="6750"/>
    <n v="3375"/>
    <n v="1856.2500000000002"/>
    <n v="0.55000000000000004"/>
  </r>
  <r>
    <s v="BevCo"/>
    <n v="1197831"/>
    <x v="21"/>
    <x v="1"/>
    <x v="1"/>
    <s v="Dallas"/>
    <x v="0"/>
    <n v="0.4"/>
    <n v="6250"/>
    <n v="2500"/>
    <n v="999.99999999999989"/>
    <n v="0.39999999999999997"/>
  </r>
  <r>
    <s v="BevCo"/>
    <n v="1197831"/>
    <x v="21"/>
    <x v="1"/>
    <x v="1"/>
    <s v="Dallas"/>
    <x v="1"/>
    <n v="0.4"/>
    <n v="6250"/>
    <n v="2500"/>
    <n v="999.99999999999989"/>
    <n v="0.39999999999999997"/>
  </r>
  <r>
    <s v="BevCo"/>
    <n v="1197831"/>
    <x v="21"/>
    <x v="1"/>
    <x v="1"/>
    <s v="Dallas"/>
    <x v="2"/>
    <n v="0.45"/>
    <n v="5750"/>
    <n v="2587.5"/>
    <n v="1035"/>
    <n v="0.39999999999999997"/>
  </r>
  <r>
    <s v="BevCo"/>
    <n v="1197831"/>
    <x v="21"/>
    <x v="1"/>
    <x v="1"/>
    <s v="Dallas"/>
    <x v="3"/>
    <n v="0.45"/>
    <n v="4250"/>
    <n v="1912.5"/>
    <n v="956.25"/>
    <n v="0.5"/>
  </r>
  <r>
    <s v="BevCo"/>
    <n v="1197831"/>
    <x v="21"/>
    <x v="1"/>
    <x v="1"/>
    <s v="Dallas"/>
    <x v="4"/>
    <n v="0.4"/>
    <n v="4000"/>
    <n v="1600"/>
    <n v="560"/>
    <n v="0.35"/>
  </r>
  <r>
    <s v="BevCo"/>
    <n v="1197831"/>
    <x v="21"/>
    <x v="1"/>
    <x v="1"/>
    <s v="Dallas"/>
    <x v="5"/>
    <n v="0.5"/>
    <n v="5750"/>
    <n v="2875"/>
    <n v="1581.2500000000002"/>
    <n v="0.55000000000000004"/>
  </r>
  <r>
    <s v="BevCo"/>
    <n v="1197831"/>
    <x v="22"/>
    <x v="1"/>
    <x v="1"/>
    <s v="Dallas"/>
    <x v="0"/>
    <n v="0.4"/>
    <n v="7250"/>
    <n v="2900"/>
    <n v="1160"/>
    <n v="0.39999999999999997"/>
  </r>
  <r>
    <s v="BevCo"/>
    <n v="1197831"/>
    <x v="22"/>
    <x v="1"/>
    <x v="1"/>
    <s v="Dallas"/>
    <x v="1"/>
    <n v="0.4"/>
    <n v="7250"/>
    <n v="2900"/>
    <n v="1160"/>
    <n v="0.39999999999999997"/>
  </r>
  <r>
    <s v="BevCo"/>
    <n v="1197831"/>
    <x v="22"/>
    <x v="1"/>
    <x v="1"/>
    <s v="Dallas"/>
    <x v="2"/>
    <n v="0.65"/>
    <n v="6500"/>
    <n v="4225"/>
    <n v="1689.9999999999998"/>
    <n v="0.39999999999999997"/>
  </r>
  <r>
    <s v="BevCo"/>
    <n v="1197831"/>
    <x v="22"/>
    <x v="1"/>
    <x v="1"/>
    <s v="Dallas"/>
    <x v="3"/>
    <n v="0.65"/>
    <n v="5000"/>
    <n v="3250"/>
    <n v="1625"/>
    <n v="0.5"/>
  </r>
  <r>
    <s v="BevCo"/>
    <n v="1197831"/>
    <x v="22"/>
    <x v="1"/>
    <x v="1"/>
    <s v="Dallas"/>
    <x v="4"/>
    <n v="0.6"/>
    <n v="4750"/>
    <n v="2850"/>
    <n v="997.49999999999989"/>
    <n v="0.35"/>
  </r>
  <r>
    <s v="BevCo"/>
    <n v="1197831"/>
    <x v="22"/>
    <x v="1"/>
    <x v="1"/>
    <s v="Dallas"/>
    <x v="5"/>
    <n v="0.70000000000000007"/>
    <n v="6750"/>
    <n v="4725"/>
    <n v="2598.75"/>
    <n v="0.55000000000000004"/>
  </r>
  <r>
    <s v="BevCo"/>
    <n v="1197831"/>
    <x v="23"/>
    <x v="1"/>
    <x v="1"/>
    <s v="Dallas"/>
    <x v="0"/>
    <n v="0.6"/>
    <n v="8250"/>
    <n v="4950"/>
    <n v="1979.9999999999998"/>
    <n v="0.39999999999999997"/>
  </r>
  <r>
    <s v="BevCo"/>
    <n v="1197831"/>
    <x v="23"/>
    <x v="1"/>
    <x v="1"/>
    <s v="Dallas"/>
    <x v="1"/>
    <n v="0.6"/>
    <n v="8250"/>
    <n v="4950"/>
    <n v="1979.9999999999998"/>
    <n v="0.39999999999999997"/>
  </r>
  <r>
    <s v="BevCo"/>
    <n v="1197831"/>
    <x v="23"/>
    <x v="1"/>
    <x v="1"/>
    <s v="Dallas"/>
    <x v="2"/>
    <n v="0.65"/>
    <n v="7250"/>
    <n v="4712.5"/>
    <n v="1884.9999999999998"/>
    <n v="0.39999999999999997"/>
  </r>
  <r>
    <s v="BevCo"/>
    <n v="1197831"/>
    <x v="23"/>
    <x v="1"/>
    <x v="1"/>
    <s v="Dallas"/>
    <x v="3"/>
    <n v="0.65"/>
    <n v="5750"/>
    <n v="3737.5"/>
    <n v="1868.75"/>
    <n v="0.5"/>
  </r>
  <r>
    <s v="BevCo"/>
    <n v="1197831"/>
    <x v="23"/>
    <x v="1"/>
    <x v="1"/>
    <s v="Dallas"/>
    <x v="4"/>
    <n v="0.6"/>
    <n v="5250"/>
    <n v="3150"/>
    <n v="1102.5"/>
    <n v="0.35"/>
  </r>
  <r>
    <s v="BevCo"/>
    <n v="1197831"/>
    <x v="23"/>
    <x v="1"/>
    <x v="1"/>
    <s v="Dallas"/>
    <x v="5"/>
    <n v="0.70000000000000007"/>
    <n v="7750"/>
    <n v="5425.0000000000009"/>
    <n v="2983.7500000000009"/>
    <n v="0.55000000000000004"/>
  </r>
  <r>
    <s v="Sodapop"/>
    <n v="1185732"/>
    <x v="48"/>
    <x v="0"/>
    <x v="4"/>
    <s v="Philadelphia"/>
    <x v="0"/>
    <n v="0.45"/>
    <n v="4250"/>
    <n v="1912.5"/>
    <n v="1051.875"/>
    <n v="0.55000000000000004"/>
  </r>
  <r>
    <s v="Sodapop"/>
    <n v="1185732"/>
    <x v="48"/>
    <x v="0"/>
    <x v="4"/>
    <s v="Philadelphia"/>
    <x v="1"/>
    <n v="0.45"/>
    <n v="2250"/>
    <n v="1012.5"/>
    <n v="354.375"/>
    <n v="0.35"/>
  </r>
  <r>
    <s v="Sodapop"/>
    <n v="1185732"/>
    <x v="48"/>
    <x v="0"/>
    <x v="4"/>
    <s v="Philadelphia"/>
    <x v="2"/>
    <n v="0.35000000000000003"/>
    <n v="2250"/>
    <n v="787.50000000000011"/>
    <n v="315"/>
    <n v="0.39999999999999997"/>
  </r>
  <r>
    <s v="Sodapop"/>
    <n v="1185732"/>
    <x v="48"/>
    <x v="0"/>
    <x v="4"/>
    <s v="Philadelphia"/>
    <x v="3"/>
    <n v="0.4"/>
    <n v="750"/>
    <n v="300"/>
    <n v="119.99999999999999"/>
    <n v="0.39999999999999997"/>
  </r>
  <r>
    <s v="Sodapop"/>
    <n v="1185732"/>
    <x v="48"/>
    <x v="0"/>
    <x v="4"/>
    <s v="Philadelphia"/>
    <x v="4"/>
    <n v="0.54999999999999993"/>
    <n v="1250"/>
    <n v="687.49999999999989"/>
    <n v="240.62499999999994"/>
    <n v="0.35"/>
  </r>
  <r>
    <s v="Sodapop"/>
    <n v="1185732"/>
    <x v="48"/>
    <x v="0"/>
    <x v="4"/>
    <s v="Philadelphia"/>
    <x v="5"/>
    <n v="0.45"/>
    <n v="2250"/>
    <n v="1012.5"/>
    <n v="303.75"/>
    <n v="0.3"/>
  </r>
  <r>
    <s v="Sodapop"/>
    <n v="1185732"/>
    <x v="49"/>
    <x v="0"/>
    <x v="4"/>
    <s v="Philadelphia"/>
    <x v="0"/>
    <n v="0.45"/>
    <n v="4750"/>
    <n v="2137.5"/>
    <n v="1175.625"/>
    <n v="0.55000000000000004"/>
  </r>
  <r>
    <s v="Sodapop"/>
    <n v="1185732"/>
    <x v="49"/>
    <x v="0"/>
    <x v="4"/>
    <s v="Philadelphia"/>
    <x v="1"/>
    <n v="0.45"/>
    <n v="1250"/>
    <n v="562.5"/>
    <n v="196.875"/>
    <n v="0.35"/>
  </r>
  <r>
    <s v="Sodapop"/>
    <n v="1185732"/>
    <x v="49"/>
    <x v="0"/>
    <x v="4"/>
    <s v="Philadelphia"/>
    <x v="2"/>
    <n v="0.35000000000000003"/>
    <n v="1750"/>
    <n v="612.50000000000011"/>
    <n v="245.00000000000003"/>
    <n v="0.39999999999999997"/>
  </r>
  <r>
    <s v="Sodapop"/>
    <n v="1185732"/>
    <x v="49"/>
    <x v="0"/>
    <x v="4"/>
    <s v="Philadelphia"/>
    <x v="3"/>
    <n v="0.4"/>
    <n v="500"/>
    <n v="200"/>
    <n v="80"/>
    <n v="0.39999999999999997"/>
  </r>
  <r>
    <s v="Sodapop"/>
    <n v="1185732"/>
    <x v="49"/>
    <x v="0"/>
    <x v="4"/>
    <s v="Philadelphia"/>
    <x v="4"/>
    <n v="0.54999999999999993"/>
    <n v="1250"/>
    <n v="687.49999999999989"/>
    <n v="240.62499999999994"/>
    <n v="0.35"/>
  </r>
  <r>
    <s v="Sodapop"/>
    <n v="1185732"/>
    <x v="49"/>
    <x v="0"/>
    <x v="4"/>
    <s v="Philadelphia"/>
    <x v="5"/>
    <n v="0.45"/>
    <n v="2250"/>
    <n v="1012.5"/>
    <n v="303.75"/>
    <n v="0.3"/>
  </r>
  <r>
    <s v="Sodapop"/>
    <n v="1185732"/>
    <x v="14"/>
    <x v="0"/>
    <x v="4"/>
    <s v="Philadelphia"/>
    <x v="0"/>
    <n v="0.5"/>
    <n v="4450"/>
    <n v="2225"/>
    <n v="1223.75"/>
    <n v="0.55000000000000004"/>
  </r>
  <r>
    <s v="Sodapop"/>
    <n v="1185732"/>
    <x v="14"/>
    <x v="0"/>
    <x v="4"/>
    <s v="Philadelphia"/>
    <x v="1"/>
    <n v="0.5"/>
    <n v="1500"/>
    <n v="750"/>
    <n v="262.5"/>
    <n v="0.35"/>
  </r>
  <r>
    <s v="Sodapop"/>
    <n v="1185732"/>
    <x v="14"/>
    <x v="0"/>
    <x v="4"/>
    <s v="Philadelphia"/>
    <x v="2"/>
    <n v="0.4"/>
    <n v="1750"/>
    <n v="700"/>
    <n v="280"/>
    <n v="0.39999999999999997"/>
  </r>
  <r>
    <s v="Sodapop"/>
    <n v="1185732"/>
    <x v="14"/>
    <x v="0"/>
    <x v="4"/>
    <s v="Philadelphia"/>
    <x v="3"/>
    <n v="0.45"/>
    <n v="250"/>
    <n v="112.5"/>
    <n v="44.999999999999993"/>
    <n v="0.39999999999999997"/>
  </r>
  <r>
    <s v="Sodapop"/>
    <n v="1185732"/>
    <x v="14"/>
    <x v="0"/>
    <x v="4"/>
    <s v="Philadelphia"/>
    <x v="4"/>
    <n v="0.6"/>
    <n v="750"/>
    <n v="450"/>
    <n v="135"/>
    <n v="0.3"/>
  </r>
  <r>
    <s v="Sodapop"/>
    <n v="1185732"/>
    <x v="14"/>
    <x v="0"/>
    <x v="4"/>
    <s v="Philadelphia"/>
    <x v="5"/>
    <n v="0.5"/>
    <n v="1750"/>
    <n v="875"/>
    <n v="218.75"/>
    <n v="0.25"/>
  </r>
  <r>
    <s v="Sodapop"/>
    <n v="1185732"/>
    <x v="50"/>
    <x v="0"/>
    <x v="4"/>
    <s v="Philadelphia"/>
    <x v="0"/>
    <n v="0.5"/>
    <n v="4500"/>
    <n v="2250"/>
    <n v="1125"/>
    <n v="0.5"/>
  </r>
  <r>
    <s v="Sodapop"/>
    <n v="1185732"/>
    <x v="50"/>
    <x v="0"/>
    <x v="4"/>
    <s v="Philadelphia"/>
    <x v="1"/>
    <n v="0.5"/>
    <n v="1500"/>
    <n v="750"/>
    <n v="225"/>
    <n v="0.3"/>
  </r>
  <r>
    <s v="Sodapop"/>
    <n v="1185732"/>
    <x v="50"/>
    <x v="0"/>
    <x v="4"/>
    <s v="Philadelphia"/>
    <x v="2"/>
    <n v="0.4"/>
    <n v="1500"/>
    <n v="600"/>
    <n v="210"/>
    <n v="0.35"/>
  </r>
  <r>
    <s v="Sodapop"/>
    <n v="1185732"/>
    <x v="50"/>
    <x v="0"/>
    <x v="4"/>
    <s v="Philadelphia"/>
    <x v="3"/>
    <n v="0.45"/>
    <n v="750"/>
    <n v="337.5"/>
    <n v="118.12499999999999"/>
    <n v="0.35"/>
  </r>
  <r>
    <s v="Sodapop"/>
    <n v="1185732"/>
    <x v="50"/>
    <x v="0"/>
    <x v="4"/>
    <s v="Philadelphia"/>
    <x v="4"/>
    <n v="0.6"/>
    <n v="750"/>
    <n v="450"/>
    <n v="135"/>
    <n v="0.3"/>
  </r>
  <r>
    <s v="Sodapop"/>
    <n v="1185732"/>
    <x v="50"/>
    <x v="0"/>
    <x v="4"/>
    <s v="Philadelphia"/>
    <x v="5"/>
    <n v="0.5"/>
    <n v="2000"/>
    <n v="1000"/>
    <n v="250"/>
    <n v="0.25"/>
  </r>
  <r>
    <s v="Sodapop"/>
    <n v="1185732"/>
    <x v="51"/>
    <x v="0"/>
    <x v="4"/>
    <s v="Philadelphia"/>
    <x v="0"/>
    <n v="0.6"/>
    <n v="4700"/>
    <n v="2820"/>
    <n v="1410"/>
    <n v="0.5"/>
  </r>
  <r>
    <s v="Sodapop"/>
    <n v="1185732"/>
    <x v="51"/>
    <x v="0"/>
    <x v="4"/>
    <s v="Philadelphia"/>
    <x v="1"/>
    <n v="0.60000000000000009"/>
    <n v="1750"/>
    <n v="1050.0000000000002"/>
    <n v="315.00000000000006"/>
    <n v="0.3"/>
  </r>
  <r>
    <s v="Sodapop"/>
    <n v="1185732"/>
    <x v="51"/>
    <x v="0"/>
    <x v="4"/>
    <s v="Philadelphia"/>
    <x v="2"/>
    <n v="0.55000000000000004"/>
    <n v="1500"/>
    <n v="825.00000000000011"/>
    <n v="288.75"/>
    <n v="0.35"/>
  </r>
  <r>
    <s v="Sodapop"/>
    <n v="1185732"/>
    <x v="51"/>
    <x v="0"/>
    <x v="4"/>
    <s v="Philadelphia"/>
    <x v="3"/>
    <n v="0.55000000000000004"/>
    <n v="1000"/>
    <n v="550"/>
    <n v="192.5"/>
    <n v="0.35"/>
  </r>
  <r>
    <s v="Sodapop"/>
    <n v="1185732"/>
    <x v="51"/>
    <x v="0"/>
    <x v="4"/>
    <s v="Philadelphia"/>
    <x v="4"/>
    <n v="0.65"/>
    <n v="1250"/>
    <n v="812.5"/>
    <n v="243.75"/>
    <n v="0.3"/>
  </r>
  <r>
    <s v="Sodapop"/>
    <n v="1185732"/>
    <x v="51"/>
    <x v="0"/>
    <x v="4"/>
    <s v="Philadelphia"/>
    <x v="5"/>
    <n v="0.70000000000000007"/>
    <n v="2500"/>
    <n v="1750.0000000000002"/>
    <n v="525"/>
    <n v="0.3"/>
  </r>
  <r>
    <s v="Sodapop"/>
    <n v="1185732"/>
    <x v="52"/>
    <x v="0"/>
    <x v="4"/>
    <s v="Philadelphia"/>
    <x v="0"/>
    <n v="0.65"/>
    <n v="5000"/>
    <n v="3250"/>
    <n v="1787.5000000000002"/>
    <n v="0.55000000000000004"/>
  </r>
  <r>
    <s v="Sodapop"/>
    <n v="1185732"/>
    <x v="52"/>
    <x v="0"/>
    <x v="4"/>
    <s v="Philadelphia"/>
    <x v="1"/>
    <n v="0.60000000000000009"/>
    <n v="2500"/>
    <n v="1500.0000000000002"/>
    <n v="525"/>
    <n v="0.35"/>
  </r>
  <r>
    <s v="Sodapop"/>
    <n v="1185732"/>
    <x v="52"/>
    <x v="0"/>
    <x v="4"/>
    <s v="Philadelphia"/>
    <x v="2"/>
    <n v="0.55000000000000004"/>
    <n v="1750"/>
    <n v="962.50000000000011"/>
    <n v="385"/>
    <n v="0.39999999999999997"/>
  </r>
  <r>
    <s v="Sodapop"/>
    <n v="1185732"/>
    <x v="52"/>
    <x v="0"/>
    <x v="4"/>
    <s v="Philadelphia"/>
    <x v="3"/>
    <n v="0.55000000000000004"/>
    <n v="1500"/>
    <n v="825.00000000000011"/>
    <n v="330"/>
    <n v="0.39999999999999997"/>
  </r>
  <r>
    <s v="Sodapop"/>
    <n v="1185732"/>
    <x v="52"/>
    <x v="0"/>
    <x v="4"/>
    <s v="Philadelphia"/>
    <x v="4"/>
    <n v="0.65"/>
    <n v="1500"/>
    <n v="975"/>
    <n v="341.25"/>
    <n v="0.35"/>
  </r>
  <r>
    <s v="Sodapop"/>
    <n v="1185732"/>
    <x v="52"/>
    <x v="0"/>
    <x v="4"/>
    <s v="Philadelphia"/>
    <x v="5"/>
    <n v="0.70000000000000007"/>
    <n v="3000"/>
    <n v="2100"/>
    <n v="630"/>
    <n v="0.3"/>
  </r>
  <r>
    <s v="Sodapop"/>
    <n v="1185732"/>
    <x v="18"/>
    <x v="0"/>
    <x v="4"/>
    <s v="Philadelphia"/>
    <x v="0"/>
    <n v="0.65"/>
    <n v="5000"/>
    <n v="3250"/>
    <n v="1787.5000000000002"/>
    <n v="0.55000000000000004"/>
  </r>
  <r>
    <s v="Sodapop"/>
    <n v="1185732"/>
    <x v="18"/>
    <x v="0"/>
    <x v="4"/>
    <s v="Philadelphia"/>
    <x v="1"/>
    <n v="0.60000000000000009"/>
    <n v="3000"/>
    <n v="1800.0000000000002"/>
    <n v="630"/>
    <n v="0.35"/>
  </r>
  <r>
    <s v="Sodapop"/>
    <n v="1185732"/>
    <x v="18"/>
    <x v="0"/>
    <x v="4"/>
    <s v="Philadelphia"/>
    <x v="2"/>
    <n v="0.55000000000000004"/>
    <n v="2250"/>
    <n v="1237.5"/>
    <n v="494.99999999999994"/>
    <n v="0.39999999999999997"/>
  </r>
  <r>
    <s v="Sodapop"/>
    <n v="1185732"/>
    <x v="18"/>
    <x v="0"/>
    <x v="4"/>
    <s v="Philadelphia"/>
    <x v="3"/>
    <n v="0.55000000000000004"/>
    <n v="1750"/>
    <n v="962.50000000000011"/>
    <n v="385"/>
    <n v="0.39999999999999997"/>
  </r>
  <r>
    <s v="Sodapop"/>
    <n v="1185732"/>
    <x v="18"/>
    <x v="0"/>
    <x v="4"/>
    <s v="Philadelphia"/>
    <x v="4"/>
    <n v="0.65"/>
    <n v="2000"/>
    <n v="1300"/>
    <n v="454.99999999999994"/>
    <n v="0.35"/>
  </r>
  <r>
    <s v="Sodapop"/>
    <n v="1185732"/>
    <x v="18"/>
    <x v="0"/>
    <x v="4"/>
    <s v="Philadelphia"/>
    <x v="5"/>
    <n v="0.70000000000000007"/>
    <n v="3750"/>
    <n v="2625.0000000000005"/>
    <n v="787.50000000000011"/>
    <n v="0.3"/>
  </r>
  <r>
    <s v="Sodapop"/>
    <n v="1185732"/>
    <x v="53"/>
    <x v="0"/>
    <x v="4"/>
    <s v="Philadelphia"/>
    <x v="0"/>
    <n v="0.65"/>
    <n v="5250"/>
    <n v="3412.5"/>
    <n v="1876.8750000000002"/>
    <n v="0.55000000000000004"/>
  </r>
  <r>
    <s v="Sodapop"/>
    <n v="1185732"/>
    <x v="53"/>
    <x v="0"/>
    <x v="4"/>
    <s v="Philadelphia"/>
    <x v="1"/>
    <n v="0.60000000000000009"/>
    <n v="3000"/>
    <n v="1800.0000000000002"/>
    <n v="630"/>
    <n v="0.35"/>
  </r>
  <r>
    <s v="Sodapop"/>
    <n v="1185732"/>
    <x v="53"/>
    <x v="0"/>
    <x v="4"/>
    <s v="Philadelphia"/>
    <x v="2"/>
    <n v="0.55000000000000004"/>
    <n v="2250"/>
    <n v="1237.5"/>
    <n v="494.99999999999994"/>
    <n v="0.39999999999999997"/>
  </r>
  <r>
    <s v="Sodapop"/>
    <n v="1185732"/>
    <x v="53"/>
    <x v="0"/>
    <x v="4"/>
    <s v="Philadelphia"/>
    <x v="3"/>
    <n v="0.55000000000000004"/>
    <n v="2000"/>
    <n v="1100"/>
    <n v="439.99999999999994"/>
    <n v="0.39999999999999997"/>
  </r>
  <r>
    <s v="Sodapop"/>
    <n v="1185732"/>
    <x v="53"/>
    <x v="0"/>
    <x v="4"/>
    <s v="Philadelphia"/>
    <x v="4"/>
    <n v="0.65"/>
    <n v="1750"/>
    <n v="1137.5"/>
    <n v="398.125"/>
    <n v="0.35"/>
  </r>
  <r>
    <s v="Sodapop"/>
    <n v="1185732"/>
    <x v="53"/>
    <x v="0"/>
    <x v="4"/>
    <s v="Philadelphia"/>
    <x v="5"/>
    <n v="0.70000000000000007"/>
    <n v="3500"/>
    <n v="2450.0000000000005"/>
    <n v="735.00000000000011"/>
    <n v="0.3"/>
  </r>
  <r>
    <s v="Sodapop"/>
    <n v="1185732"/>
    <x v="54"/>
    <x v="0"/>
    <x v="4"/>
    <s v="Philadelphia"/>
    <x v="0"/>
    <n v="0.65"/>
    <n v="4750"/>
    <n v="3087.5"/>
    <n v="1543.75"/>
    <n v="0.5"/>
  </r>
  <r>
    <s v="Sodapop"/>
    <n v="1185732"/>
    <x v="54"/>
    <x v="0"/>
    <x v="4"/>
    <s v="Philadelphia"/>
    <x v="1"/>
    <n v="0.5"/>
    <n v="2750"/>
    <n v="1375"/>
    <n v="412.5"/>
    <n v="0.3"/>
  </r>
  <r>
    <s v="Sodapop"/>
    <n v="1185732"/>
    <x v="54"/>
    <x v="0"/>
    <x v="4"/>
    <s v="Philadelphia"/>
    <x v="2"/>
    <n v="0.45"/>
    <n v="2000"/>
    <n v="900"/>
    <n v="315"/>
    <n v="0.35"/>
  </r>
  <r>
    <s v="Sodapop"/>
    <n v="1185732"/>
    <x v="54"/>
    <x v="0"/>
    <x v="4"/>
    <s v="Philadelphia"/>
    <x v="3"/>
    <n v="0.45"/>
    <n v="1750"/>
    <n v="787.5"/>
    <n v="275.625"/>
    <n v="0.35"/>
  </r>
  <r>
    <s v="Sodapop"/>
    <n v="1185732"/>
    <x v="54"/>
    <x v="0"/>
    <x v="4"/>
    <s v="Philadelphia"/>
    <x v="4"/>
    <n v="0.54999999999999993"/>
    <n v="1250"/>
    <n v="687.49999999999989"/>
    <n v="206.24999999999997"/>
    <n v="0.3"/>
  </r>
  <r>
    <s v="Sodapop"/>
    <n v="1185732"/>
    <x v="54"/>
    <x v="0"/>
    <x v="4"/>
    <s v="Philadelphia"/>
    <x v="5"/>
    <n v="0.6"/>
    <n v="2250"/>
    <n v="1350"/>
    <n v="337.5"/>
    <n v="0.25"/>
  </r>
  <r>
    <s v="Sodapop"/>
    <n v="1185732"/>
    <x v="55"/>
    <x v="0"/>
    <x v="4"/>
    <s v="Philadelphia"/>
    <x v="0"/>
    <n v="0.6"/>
    <n v="4000"/>
    <n v="2400"/>
    <n v="1200"/>
    <n v="0.5"/>
  </r>
  <r>
    <s v="Sodapop"/>
    <n v="1185732"/>
    <x v="55"/>
    <x v="0"/>
    <x v="4"/>
    <s v="Philadelphia"/>
    <x v="1"/>
    <n v="0.5"/>
    <n v="2250"/>
    <n v="1125"/>
    <n v="337.5"/>
    <n v="0.3"/>
  </r>
  <r>
    <s v="Sodapop"/>
    <n v="1185732"/>
    <x v="55"/>
    <x v="0"/>
    <x v="4"/>
    <s v="Philadelphia"/>
    <x v="2"/>
    <n v="0.5"/>
    <n v="1250"/>
    <n v="625"/>
    <n v="218.75"/>
    <n v="0.35"/>
  </r>
  <r>
    <s v="Sodapop"/>
    <n v="1185732"/>
    <x v="55"/>
    <x v="0"/>
    <x v="4"/>
    <s v="Philadelphia"/>
    <x v="3"/>
    <n v="0.5"/>
    <n v="1000"/>
    <n v="500"/>
    <n v="175"/>
    <n v="0.35"/>
  </r>
  <r>
    <s v="Sodapop"/>
    <n v="1185732"/>
    <x v="55"/>
    <x v="0"/>
    <x v="4"/>
    <s v="Philadelphia"/>
    <x v="4"/>
    <n v="0.6"/>
    <n v="1000"/>
    <n v="600"/>
    <n v="180"/>
    <n v="0.3"/>
  </r>
  <r>
    <s v="Sodapop"/>
    <n v="1185732"/>
    <x v="55"/>
    <x v="0"/>
    <x v="4"/>
    <s v="Philadelphia"/>
    <x v="5"/>
    <n v="0.64999999999999991"/>
    <n v="2250"/>
    <n v="1462.4999999999998"/>
    <n v="365.62499999999994"/>
    <n v="0.25"/>
  </r>
  <r>
    <s v="Sodapop"/>
    <n v="1185732"/>
    <x v="56"/>
    <x v="0"/>
    <x v="4"/>
    <s v="Philadelphia"/>
    <x v="0"/>
    <n v="0.70000000000000007"/>
    <n v="3750"/>
    <n v="2625.0000000000005"/>
    <n v="1443.7500000000005"/>
    <n v="0.55000000000000004"/>
  </r>
  <r>
    <s v="Sodapop"/>
    <n v="1185732"/>
    <x v="56"/>
    <x v="0"/>
    <x v="4"/>
    <s v="Philadelphia"/>
    <x v="1"/>
    <n v="0.60000000000000009"/>
    <n v="2000"/>
    <n v="1200.0000000000002"/>
    <n v="420.00000000000006"/>
    <n v="0.35"/>
  </r>
  <r>
    <s v="Sodapop"/>
    <n v="1185732"/>
    <x v="56"/>
    <x v="0"/>
    <x v="4"/>
    <s v="Philadelphia"/>
    <x v="2"/>
    <n v="0.60000000000000009"/>
    <n v="1950"/>
    <n v="1170.0000000000002"/>
    <n v="468.00000000000006"/>
    <n v="0.39999999999999997"/>
  </r>
  <r>
    <s v="Sodapop"/>
    <n v="1185732"/>
    <x v="56"/>
    <x v="0"/>
    <x v="4"/>
    <s v="Philadelphia"/>
    <x v="3"/>
    <n v="0.60000000000000009"/>
    <n v="1750"/>
    <n v="1050.0000000000002"/>
    <n v="420.00000000000006"/>
    <n v="0.39999999999999997"/>
  </r>
  <r>
    <s v="Sodapop"/>
    <n v="1185732"/>
    <x v="56"/>
    <x v="0"/>
    <x v="4"/>
    <s v="Philadelphia"/>
    <x v="4"/>
    <n v="0.70000000000000007"/>
    <n v="1500"/>
    <n v="1050"/>
    <n v="367.5"/>
    <n v="0.35"/>
  </r>
  <r>
    <s v="Sodapop"/>
    <n v="1185732"/>
    <x v="56"/>
    <x v="0"/>
    <x v="4"/>
    <s v="Philadelphia"/>
    <x v="5"/>
    <n v="0.75"/>
    <n v="2500"/>
    <n v="1875"/>
    <n v="562.5"/>
    <n v="0.3"/>
  </r>
  <r>
    <s v="Sodapop"/>
    <n v="1185732"/>
    <x v="57"/>
    <x v="0"/>
    <x v="4"/>
    <s v="Philadelphia"/>
    <x v="0"/>
    <n v="0.70000000000000007"/>
    <n v="4750"/>
    <n v="3325.0000000000005"/>
    <n v="1828.7500000000005"/>
    <n v="0.55000000000000004"/>
  </r>
  <r>
    <s v="Sodapop"/>
    <n v="1185732"/>
    <x v="57"/>
    <x v="0"/>
    <x v="4"/>
    <s v="Philadelphia"/>
    <x v="1"/>
    <n v="0.60000000000000009"/>
    <n v="2750"/>
    <n v="1650.0000000000002"/>
    <n v="577.5"/>
    <n v="0.35"/>
  </r>
  <r>
    <s v="Sodapop"/>
    <n v="1185732"/>
    <x v="57"/>
    <x v="0"/>
    <x v="4"/>
    <s v="Philadelphia"/>
    <x v="2"/>
    <n v="0.60000000000000009"/>
    <n v="2250"/>
    <n v="1350.0000000000002"/>
    <n v="540"/>
    <n v="0.39999999999999997"/>
  </r>
  <r>
    <s v="Sodapop"/>
    <n v="1185732"/>
    <x v="57"/>
    <x v="0"/>
    <x v="4"/>
    <s v="Philadelphia"/>
    <x v="3"/>
    <n v="0.60000000000000009"/>
    <n v="1750"/>
    <n v="1050.0000000000002"/>
    <n v="420.00000000000006"/>
    <n v="0.39999999999999997"/>
  </r>
  <r>
    <s v="Sodapop"/>
    <n v="1185732"/>
    <x v="57"/>
    <x v="0"/>
    <x v="4"/>
    <s v="Philadelphia"/>
    <x v="4"/>
    <n v="0.70000000000000007"/>
    <n v="1750"/>
    <n v="1225.0000000000002"/>
    <n v="428.75000000000006"/>
    <n v="0.35"/>
  </r>
  <r>
    <s v="Sodapop"/>
    <n v="1185732"/>
    <x v="57"/>
    <x v="0"/>
    <x v="4"/>
    <s v="Philadelphia"/>
    <x v="5"/>
    <n v="0.75"/>
    <n v="2750"/>
    <n v="2062.5"/>
    <n v="618.75"/>
    <n v="0.3"/>
  </r>
  <r>
    <s v="FizzySip"/>
    <n v="1128299"/>
    <x v="36"/>
    <x v="2"/>
    <x v="5"/>
    <s v="Las Vegas"/>
    <x v="0"/>
    <n v="0.35"/>
    <n v="4500"/>
    <n v="1575"/>
    <n v="630"/>
    <n v="0.4"/>
  </r>
  <r>
    <s v="FizzySip"/>
    <n v="1128299"/>
    <x v="36"/>
    <x v="2"/>
    <x v="5"/>
    <s v="Las Vegas"/>
    <x v="1"/>
    <n v="0.45"/>
    <n v="4500"/>
    <n v="2025"/>
    <n v="506.25"/>
    <n v="0.25"/>
  </r>
  <r>
    <s v="FizzySip"/>
    <n v="1128299"/>
    <x v="36"/>
    <x v="2"/>
    <x v="5"/>
    <s v="Las Vegas"/>
    <x v="2"/>
    <n v="0.45"/>
    <n v="4500"/>
    <n v="2025"/>
    <n v="810"/>
    <n v="0.4"/>
  </r>
  <r>
    <s v="FizzySip"/>
    <n v="1128299"/>
    <x v="36"/>
    <x v="2"/>
    <x v="5"/>
    <s v="Las Vegas"/>
    <x v="3"/>
    <n v="0.45"/>
    <n v="3000"/>
    <n v="1350"/>
    <n v="472.49999999999994"/>
    <n v="0.35"/>
  </r>
  <r>
    <s v="FizzySip"/>
    <n v="1128299"/>
    <x v="36"/>
    <x v="2"/>
    <x v="5"/>
    <s v="Las Vegas"/>
    <x v="4"/>
    <n v="0.5"/>
    <n v="2500"/>
    <n v="1250"/>
    <n v="687.5"/>
    <n v="0.55000000000000004"/>
  </r>
  <r>
    <s v="FizzySip"/>
    <n v="1128299"/>
    <x v="36"/>
    <x v="2"/>
    <x v="5"/>
    <s v="Las Vegas"/>
    <x v="5"/>
    <n v="0.45"/>
    <n v="4750"/>
    <n v="2137.5"/>
    <n v="427.5"/>
    <n v="0.2"/>
  </r>
  <r>
    <s v="FizzySip"/>
    <n v="1128299"/>
    <x v="37"/>
    <x v="2"/>
    <x v="5"/>
    <s v="Las Vegas"/>
    <x v="0"/>
    <n v="0.35"/>
    <n v="5250"/>
    <n v="1837.4999999999998"/>
    <n v="735"/>
    <n v="0.4"/>
  </r>
  <r>
    <s v="FizzySip"/>
    <n v="1128299"/>
    <x v="37"/>
    <x v="2"/>
    <x v="5"/>
    <s v="Las Vegas"/>
    <x v="1"/>
    <n v="0.45"/>
    <n v="4250"/>
    <n v="1912.5"/>
    <n v="478.125"/>
    <n v="0.25"/>
  </r>
  <r>
    <s v="FizzySip"/>
    <n v="1128299"/>
    <x v="37"/>
    <x v="2"/>
    <x v="5"/>
    <s v="Las Vegas"/>
    <x v="2"/>
    <n v="0.45"/>
    <n v="4250"/>
    <n v="1912.5"/>
    <n v="765"/>
    <n v="0.4"/>
  </r>
  <r>
    <s v="FizzySip"/>
    <n v="1128299"/>
    <x v="37"/>
    <x v="2"/>
    <x v="5"/>
    <s v="Las Vegas"/>
    <x v="3"/>
    <n v="0.45"/>
    <n v="2750"/>
    <n v="1237.5"/>
    <n v="433.125"/>
    <n v="0.35"/>
  </r>
  <r>
    <s v="FizzySip"/>
    <n v="1128299"/>
    <x v="37"/>
    <x v="2"/>
    <x v="5"/>
    <s v="Las Vegas"/>
    <x v="4"/>
    <n v="0.5"/>
    <n v="2000"/>
    <n v="1000"/>
    <n v="550"/>
    <n v="0.55000000000000004"/>
  </r>
  <r>
    <s v="FizzySip"/>
    <n v="1128299"/>
    <x v="37"/>
    <x v="2"/>
    <x v="5"/>
    <s v="Las Vegas"/>
    <x v="5"/>
    <n v="0.45"/>
    <n v="4000"/>
    <n v="1800"/>
    <n v="360"/>
    <n v="0.2"/>
  </r>
  <r>
    <s v="FizzySip"/>
    <n v="1128299"/>
    <x v="38"/>
    <x v="2"/>
    <x v="5"/>
    <s v="Las Vegas"/>
    <x v="0"/>
    <n v="0.45"/>
    <n v="5500"/>
    <n v="2475"/>
    <n v="990"/>
    <n v="0.4"/>
  </r>
  <r>
    <s v="FizzySip"/>
    <n v="1128299"/>
    <x v="38"/>
    <x v="2"/>
    <x v="5"/>
    <s v="Las Vegas"/>
    <x v="1"/>
    <n v="0.54999999999999993"/>
    <n v="4000"/>
    <n v="2199.9999999999995"/>
    <n v="549.99999999999989"/>
    <n v="0.25"/>
  </r>
  <r>
    <s v="FizzySip"/>
    <n v="1128299"/>
    <x v="38"/>
    <x v="2"/>
    <x v="5"/>
    <s v="Las Vegas"/>
    <x v="2"/>
    <n v="0.54999999999999993"/>
    <n v="4000"/>
    <n v="2199.9999999999995"/>
    <n v="879.99999999999989"/>
    <n v="0.4"/>
  </r>
  <r>
    <s v="FizzySip"/>
    <n v="1128299"/>
    <x v="38"/>
    <x v="2"/>
    <x v="5"/>
    <s v="Las Vegas"/>
    <x v="3"/>
    <n v="0.54999999999999993"/>
    <n v="3000"/>
    <n v="1649.9999999999998"/>
    <n v="577.49999999999989"/>
    <n v="0.35"/>
  </r>
  <r>
    <s v="FizzySip"/>
    <n v="1128299"/>
    <x v="38"/>
    <x v="2"/>
    <x v="5"/>
    <s v="Las Vegas"/>
    <x v="4"/>
    <n v="0.6"/>
    <n v="1750"/>
    <n v="1050"/>
    <n v="577.5"/>
    <n v="0.55000000000000004"/>
  </r>
  <r>
    <s v="FizzySip"/>
    <n v="1128299"/>
    <x v="38"/>
    <x v="2"/>
    <x v="5"/>
    <s v="Las Vegas"/>
    <x v="5"/>
    <n v="0.54999999999999993"/>
    <n v="3750"/>
    <n v="2062.4999999999995"/>
    <n v="412.49999999999994"/>
    <n v="0.2"/>
  </r>
  <r>
    <s v="FizzySip"/>
    <n v="1128299"/>
    <x v="39"/>
    <x v="2"/>
    <x v="5"/>
    <s v="Las Vegas"/>
    <x v="0"/>
    <n v="0.6"/>
    <n v="5500"/>
    <n v="3300"/>
    <n v="1320"/>
    <n v="0.4"/>
  </r>
  <r>
    <s v="FizzySip"/>
    <n v="1128299"/>
    <x v="39"/>
    <x v="2"/>
    <x v="5"/>
    <s v="Las Vegas"/>
    <x v="1"/>
    <n v="0.65"/>
    <n v="3500"/>
    <n v="2275"/>
    <n v="568.75"/>
    <n v="0.25"/>
  </r>
  <r>
    <s v="FizzySip"/>
    <n v="1128299"/>
    <x v="39"/>
    <x v="2"/>
    <x v="5"/>
    <s v="Las Vegas"/>
    <x v="2"/>
    <n v="0.65"/>
    <n v="4000"/>
    <n v="2600"/>
    <n v="1040"/>
    <n v="0.4"/>
  </r>
  <r>
    <s v="FizzySip"/>
    <n v="1128299"/>
    <x v="39"/>
    <x v="2"/>
    <x v="5"/>
    <s v="Las Vegas"/>
    <x v="3"/>
    <n v="0.6"/>
    <n v="3000"/>
    <n v="1800"/>
    <n v="630"/>
    <n v="0.35"/>
  </r>
  <r>
    <s v="FizzySip"/>
    <n v="1128299"/>
    <x v="39"/>
    <x v="2"/>
    <x v="5"/>
    <s v="Las Vegas"/>
    <x v="4"/>
    <n v="0.65"/>
    <n v="2000"/>
    <n v="1300"/>
    <n v="715.00000000000011"/>
    <n v="0.55000000000000004"/>
  </r>
  <r>
    <s v="FizzySip"/>
    <n v="1128299"/>
    <x v="39"/>
    <x v="2"/>
    <x v="5"/>
    <s v="Las Vegas"/>
    <x v="5"/>
    <n v="0.8"/>
    <n v="3500"/>
    <n v="2800"/>
    <n v="560"/>
    <n v="0.2"/>
  </r>
  <r>
    <s v="FizzySip"/>
    <n v="1128299"/>
    <x v="40"/>
    <x v="2"/>
    <x v="5"/>
    <s v="Las Vegas"/>
    <x v="0"/>
    <n v="0.6"/>
    <n v="5500"/>
    <n v="3300"/>
    <n v="1485"/>
    <n v="0.45"/>
  </r>
  <r>
    <s v="FizzySip"/>
    <n v="1128299"/>
    <x v="40"/>
    <x v="2"/>
    <x v="5"/>
    <s v="Las Vegas"/>
    <x v="1"/>
    <n v="0.65"/>
    <n v="4000"/>
    <n v="2600"/>
    <n v="780"/>
    <n v="0.3"/>
  </r>
  <r>
    <s v="FizzySip"/>
    <n v="1128299"/>
    <x v="40"/>
    <x v="2"/>
    <x v="5"/>
    <s v="Las Vegas"/>
    <x v="2"/>
    <n v="0.65"/>
    <n v="4000"/>
    <n v="2600"/>
    <n v="1170"/>
    <n v="0.45"/>
  </r>
  <r>
    <s v="FizzySip"/>
    <n v="1128299"/>
    <x v="40"/>
    <x v="2"/>
    <x v="5"/>
    <s v="Las Vegas"/>
    <x v="3"/>
    <n v="0.6"/>
    <n v="3000"/>
    <n v="1800"/>
    <n v="719.99999999999989"/>
    <n v="0.39999999999999997"/>
  </r>
  <r>
    <s v="FizzySip"/>
    <n v="1128299"/>
    <x v="40"/>
    <x v="2"/>
    <x v="5"/>
    <s v="Las Vegas"/>
    <x v="4"/>
    <n v="0.65"/>
    <n v="2000"/>
    <n v="1300"/>
    <n v="780.00000000000011"/>
    <n v="0.60000000000000009"/>
  </r>
  <r>
    <s v="FizzySip"/>
    <n v="1128299"/>
    <x v="40"/>
    <x v="2"/>
    <x v="5"/>
    <s v="Las Vegas"/>
    <x v="5"/>
    <n v="0.8"/>
    <n v="4500"/>
    <n v="3600"/>
    <n v="900"/>
    <n v="0.25"/>
  </r>
  <r>
    <s v="FizzySip"/>
    <n v="1128299"/>
    <x v="41"/>
    <x v="2"/>
    <x v="5"/>
    <s v="Las Vegas"/>
    <x v="0"/>
    <n v="0.6"/>
    <n v="7000"/>
    <n v="4200"/>
    <n v="1890"/>
    <n v="0.45"/>
  </r>
  <r>
    <s v="FizzySip"/>
    <n v="1128299"/>
    <x v="41"/>
    <x v="2"/>
    <x v="5"/>
    <s v="Las Vegas"/>
    <x v="1"/>
    <n v="0.65"/>
    <n v="5500"/>
    <n v="3575"/>
    <n v="1072.5"/>
    <n v="0.3"/>
  </r>
  <r>
    <s v="FizzySip"/>
    <n v="1128299"/>
    <x v="41"/>
    <x v="2"/>
    <x v="5"/>
    <s v="Las Vegas"/>
    <x v="2"/>
    <n v="0.65"/>
    <n v="5500"/>
    <n v="3575"/>
    <n v="1608.75"/>
    <n v="0.45"/>
  </r>
  <r>
    <s v="FizzySip"/>
    <n v="1128299"/>
    <x v="41"/>
    <x v="2"/>
    <x v="5"/>
    <s v="Las Vegas"/>
    <x v="3"/>
    <n v="0.6"/>
    <n v="4250"/>
    <n v="2550"/>
    <n v="1019.9999999999999"/>
    <n v="0.39999999999999997"/>
  </r>
  <r>
    <s v="FizzySip"/>
    <n v="1128299"/>
    <x v="41"/>
    <x v="2"/>
    <x v="5"/>
    <s v="Las Vegas"/>
    <x v="4"/>
    <n v="0.65"/>
    <n v="3000"/>
    <n v="1950"/>
    <n v="1170.0000000000002"/>
    <n v="0.60000000000000009"/>
  </r>
  <r>
    <s v="FizzySip"/>
    <n v="1128299"/>
    <x v="41"/>
    <x v="2"/>
    <x v="5"/>
    <s v="Las Vegas"/>
    <x v="5"/>
    <n v="0.8"/>
    <n v="6000"/>
    <n v="4800"/>
    <n v="1200"/>
    <n v="0.25"/>
  </r>
  <r>
    <s v="FizzySip"/>
    <n v="1128299"/>
    <x v="42"/>
    <x v="2"/>
    <x v="5"/>
    <s v="Las Vegas"/>
    <x v="0"/>
    <n v="0.6"/>
    <n v="7500"/>
    <n v="4500"/>
    <n v="1800"/>
    <n v="0.4"/>
  </r>
  <r>
    <s v="FizzySip"/>
    <n v="1128299"/>
    <x v="42"/>
    <x v="2"/>
    <x v="5"/>
    <s v="Las Vegas"/>
    <x v="1"/>
    <n v="0.65"/>
    <n v="6000"/>
    <n v="3900"/>
    <n v="975"/>
    <n v="0.25"/>
  </r>
  <r>
    <s v="FizzySip"/>
    <n v="1128299"/>
    <x v="42"/>
    <x v="2"/>
    <x v="5"/>
    <s v="Las Vegas"/>
    <x v="2"/>
    <n v="0.65"/>
    <n v="5500"/>
    <n v="3575"/>
    <n v="1430"/>
    <n v="0.4"/>
  </r>
  <r>
    <s v="FizzySip"/>
    <n v="1128299"/>
    <x v="42"/>
    <x v="2"/>
    <x v="5"/>
    <s v="Las Vegas"/>
    <x v="3"/>
    <n v="0.6"/>
    <n v="4500"/>
    <n v="2700"/>
    <n v="944.99999999999989"/>
    <n v="0.35"/>
  </r>
  <r>
    <s v="FizzySip"/>
    <n v="1128299"/>
    <x v="42"/>
    <x v="2"/>
    <x v="5"/>
    <s v="Las Vegas"/>
    <x v="4"/>
    <n v="0.65"/>
    <n v="5000"/>
    <n v="3250"/>
    <n v="1787.5000000000002"/>
    <n v="0.55000000000000004"/>
  </r>
  <r>
    <s v="FizzySip"/>
    <n v="1128299"/>
    <x v="42"/>
    <x v="2"/>
    <x v="5"/>
    <s v="Las Vegas"/>
    <x v="5"/>
    <n v="0.8"/>
    <n v="5000"/>
    <n v="4000"/>
    <n v="800"/>
    <n v="0.2"/>
  </r>
  <r>
    <s v="FizzySip"/>
    <n v="1128299"/>
    <x v="43"/>
    <x v="2"/>
    <x v="5"/>
    <s v="Las Vegas"/>
    <x v="0"/>
    <n v="0.65"/>
    <n v="7000"/>
    <n v="4550"/>
    <n v="1820"/>
    <n v="0.4"/>
  </r>
  <r>
    <s v="FizzySip"/>
    <n v="1128299"/>
    <x v="43"/>
    <x v="2"/>
    <x v="5"/>
    <s v="Las Vegas"/>
    <x v="1"/>
    <n v="0.70000000000000007"/>
    <n v="6500"/>
    <n v="4550"/>
    <n v="1137.5"/>
    <n v="0.25"/>
  </r>
  <r>
    <s v="FizzySip"/>
    <n v="1128299"/>
    <x v="43"/>
    <x v="2"/>
    <x v="5"/>
    <s v="Las Vegas"/>
    <x v="2"/>
    <n v="0.65"/>
    <n v="5250"/>
    <n v="3412.5"/>
    <n v="1365"/>
    <n v="0.4"/>
  </r>
  <r>
    <s v="FizzySip"/>
    <n v="1128299"/>
    <x v="43"/>
    <x v="2"/>
    <x v="5"/>
    <s v="Las Vegas"/>
    <x v="3"/>
    <n v="0.65"/>
    <n v="4750"/>
    <n v="3087.5"/>
    <n v="1080.625"/>
    <n v="0.35"/>
  </r>
  <r>
    <s v="FizzySip"/>
    <n v="1128299"/>
    <x v="43"/>
    <x v="2"/>
    <x v="5"/>
    <s v="Las Vegas"/>
    <x v="4"/>
    <n v="0.75"/>
    <n v="4750"/>
    <n v="3562.5"/>
    <n v="1959.3750000000002"/>
    <n v="0.55000000000000004"/>
  </r>
  <r>
    <s v="FizzySip"/>
    <n v="1128299"/>
    <x v="43"/>
    <x v="2"/>
    <x v="5"/>
    <s v="Las Vegas"/>
    <x v="5"/>
    <n v="0.8"/>
    <n v="4000"/>
    <n v="3200"/>
    <n v="640"/>
    <n v="0.2"/>
  </r>
  <r>
    <s v="FizzySip"/>
    <n v="1128299"/>
    <x v="44"/>
    <x v="2"/>
    <x v="5"/>
    <s v="Las Vegas"/>
    <x v="0"/>
    <n v="0.60000000000000009"/>
    <n v="6000"/>
    <n v="3600.0000000000005"/>
    <n v="1260.0000000000002"/>
    <n v="0.35000000000000003"/>
  </r>
  <r>
    <s v="FizzySip"/>
    <n v="1128299"/>
    <x v="44"/>
    <x v="2"/>
    <x v="5"/>
    <s v="Las Vegas"/>
    <x v="1"/>
    <n v="0.65000000000000013"/>
    <n v="6000"/>
    <n v="3900.0000000000009"/>
    <n v="780.00000000000023"/>
    <n v="0.2"/>
  </r>
  <r>
    <s v="FizzySip"/>
    <n v="1128299"/>
    <x v="44"/>
    <x v="2"/>
    <x v="5"/>
    <s v="Las Vegas"/>
    <x v="2"/>
    <n v="0.60000000000000009"/>
    <n v="4500"/>
    <n v="2700.0000000000005"/>
    <n v="945.00000000000023"/>
    <n v="0.35000000000000003"/>
  </r>
  <r>
    <s v="FizzySip"/>
    <n v="1128299"/>
    <x v="44"/>
    <x v="2"/>
    <x v="5"/>
    <s v="Las Vegas"/>
    <x v="3"/>
    <n v="0.60000000000000009"/>
    <n v="4000"/>
    <n v="2400.0000000000005"/>
    <n v="720.00000000000011"/>
    <n v="0.3"/>
  </r>
  <r>
    <s v="FizzySip"/>
    <n v="1128299"/>
    <x v="44"/>
    <x v="2"/>
    <x v="5"/>
    <s v="Las Vegas"/>
    <x v="4"/>
    <n v="0.70000000000000007"/>
    <n v="4000"/>
    <n v="2800.0000000000005"/>
    <n v="1400.0000000000005"/>
    <n v="0.50000000000000011"/>
  </r>
  <r>
    <s v="FizzySip"/>
    <n v="1128299"/>
    <x v="44"/>
    <x v="2"/>
    <x v="5"/>
    <s v="Las Vegas"/>
    <x v="5"/>
    <n v="0.75000000000000011"/>
    <n v="4500"/>
    <n v="3375.0000000000005"/>
    <n v="506.25000000000017"/>
    <n v="0.15000000000000002"/>
  </r>
  <r>
    <s v="FizzySip"/>
    <n v="1128299"/>
    <x v="45"/>
    <x v="2"/>
    <x v="5"/>
    <s v="Las Vegas"/>
    <x v="0"/>
    <n v="0.60000000000000009"/>
    <n v="5500"/>
    <n v="3300.0000000000005"/>
    <n v="1155.0000000000002"/>
    <n v="0.35000000000000003"/>
  </r>
  <r>
    <s v="FizzySip"/>
    <n v="1128299"/>
    <x v="45"/>
    <x v="2"/>
    <x v="5"/>
    <s v="Las Vegas"/>
    <x v="1"/>
    <n v="0.65000000000000013"/>
    <n v="5500"/>
    <n v="3575.0000000000009"/>
    <n v="715.00000000000023"/>
    <n v="0.2"/>
  </r>
  <r>
    <s v="FizzySip"/>
    <n v="1128299"/>
    <x v="45"/>
    <x v="2"/>
    <x v="5"/>
    <s v="Las Vegas"/>
    <x v="2"/>
    <n v="0.60000000000000009"/>
    <n v="3750"/>
    <n v="2250.0000000000005"/>
    <n v="787.50000000000023"/>
    <n v="0.35000000000000003"/>
  </r>
  <r>
    <s v="FizzySip"/>
    <n v="1128299"/>
    <x v="45"/>
    <x v="2"/>
    <x v="5"/>
    <s v="Las Vegas"/>
    <x v="3"/>
    <n v="0.60000000000000009"/>
    <n v="3500"/>
    <n v="2100.0000000000005"/>
    <n v="630.00000000000011"/>
    <n v="0.3"/>
  </r>
  <r>
    <s v="FizzySip"/>
    <n v="1128299"/>
    <x v="45"/>
    <x v="2"/>
    <x v="5"/>
    <s v="Las Vegas"/>
    <x v="4"/>
    <n v="0.70000000000000007"/>
    <n v="3250"/>
    <n v="2275"/>
    <n v="1137.5000000000002"/>
    <n v="0.50000000000000011"/>
  </r>
  <r>
    <s v="FizzySip"/>
    <n v="1128299"/>
    <x v="45"/>
    <x v="2"/>
    <x v="5"/>
    <s v="Las Vegas"/>
    <x v="5"/>
    <n v="0.75000000000000011"/>
    <n v="3750"/>
    <n v="2812.5000000000005"/>
    <n v="421.87500000000011"/>
    <n v="0.15000000000000002"/>
  </r>
  <r>
    <s v="FizzySip"/>
    <n v="1128299"/>
    <x v="46"/>
    <x v="2"/>
    <x v="5"/>
    <s v="Las Vegas"/>
    <x v="0"/>
    <n v="0.60000000000000009"/>
    <n v="5750"/>
    <n v="3450.0000000000005"/>
    <n v="1207.5000000000002"/>
    <n v="0.35000000000000003"/>
  </r>
  <r>
    <s v="FizzySip"/>
    <n v="1128299"/>
    <x v="46"/>
    <x v="2"/>
    <x v="5"/>
    <s v="Las Vegas"/>
    <x v="1"/>
    <n v="0.65000000000000013"/>
    <n v="5750"/>
    <n v="3737.5000000000009"/>
    <n v="747.50000000000023"/>
    <n v="0.2"/>
  </r>
  <r>
    <s v="FizzySip"/>
    <n v="1128299"/>
    <x v="46"/>
    <x v="2"/>
    <x v="5"/>
    <s v="Las Vegas"/>
    <x v="2"/>
    <n v="0.60000000000000009"/>
    <n v="4250"/>
    <n v="2550.0000000000005"/>
    <n v="892.50000000000023"/>
    <n v="0.35000000000000003"/>
  </r>
  <r>
    <s v="FizzySip"/>
    <n v="1128299"/>
    <x v="46"/>
    <x v="2"/>
    <x v="5"/>
    <s v="Las Vegas"/>
    <x v="3"/>
    <n v="0.60000000000000009"/>
    <n v="4000"/>
    <n v="2400.0000000000005"/>
    <n v="720.00000000000011"/>
    <n v="0.3"/>
  </r>
  <r>
    <s v="FizzySip"/>
    <n v="1128299"/>
    <x v="46"/>
    <x v="2"/>
    <x v="5"/>
    <s v="Las Vegas"/>
    <x v="4"/>
    <n v="0.70000000000000007"/>
    <n v="3500"/>
    <n v="2450.0000000000005"/>
    <n v="1225.0000000000005"/>
    <n v="0.50000000000000011"/>
  </r>
  <r>
    <s v="FizzySip"/>
    <n v="1128299"/>
    <x v="46"/>
    <x v="2"/>
    <x v="5"/>
    <s v="Las Vegas"/>
    <x v="5"/>
    <n v="0.75000000000000011"/>
    <n v="4750"/>
    <n v="3562.5000000000005"/>
    <n v="534.37500000000011"/>
    <n v="0.15000000000000002"/>
  </r>
  <r>
    <s v="FizzySip"/>
    <n v="1128299"/>
    <x v="47"/>
    <x v="2"/>
    <x v="5"/>
    <s v="Las Vegas"/>
    <x v="0"/>
    <n v="0.60000000000000009"/>
    <n v="6750"/>
    <n v="4050.0000000000005"/>
    <n v="1417.5000000000002"/>
    <n v="0.35000000000000003"/>
  </r>
  <r>
    <s v="FizzySip"/>
    <n v="1128299"/>
    <x v="47"/>
    <x v="2"/>
    <x v="5"/>
    <s v="Las Vegas"/>
    <x v="1"/>
    <n v="0.65000000000000013"/>
    <n v="6750"/>
    <n v="4387.5000000000009"/>
    <n v="877.50000000000023"/>
    <n v="0.2"/>
  </r>
  <r>
    <s v="FizzySip"/>
    <n v="1128299"/>
    <x v="47"/>
    <x v="2"/>
    <x v="5"/>
    <s v="Las Vegas"/>
    <x v="2"/>
    <n v="0.60000000000000009"/>
    <n v="4750"/>
    <n v="2850.0000000000005"/>
    <n v="997.50000000000023"/>
    <n v="0.35000000000000003"/>
  </r>
  <r>
    <s v="FizzySip"/>
    <n v="1128299"/>
    <x v="47"/>
    <x v="2"/>
    <x v="5"/>
    <s v="Las Vegas"/>
    <x v="3"/>
    <n v="0.60000000000000009"/>
    <n v="4750"/>
    <n v="2850.0000000000005"/>
    <n v="855.00000000000011"/>
    <n v="0.3"/>
  </r>
  <r>
    <s v="FizzySip"/>
    <n v="1128299"/>
    <x v="47"/>
    <x v="2"/>
    <x v="5"/>
    <s v="Las Vegas"/>
    <x v="4"/>
    <n v="0.70000000000000007"/>
    <n v="4000"/>
    <n v="2800.0000000000005"/>
    <n v="1400.0000000000005"/>
    <n v="0.50000000000000011"/>
  </r>
  <r>
    <s v="FizzySip"/>
    <n v="1128299"/>
    <x v="47"/>
    <x v="2"/>
    <x v="5"/>
    <s v="Las Vegas"/>
    <x v="5"/>
    <n v="0.75000000000000011"/>
    <n v="5000"/>
    <n v="3750.0000000000005"/>
    <n v="562.50000000000011"/>
    <n v="0.15000000000000002"/>
  </r>
  <r>
    <s v="FizzySip"/>
    <n v="1128299"/>
    <x v="58"/>
    <x v="2"/>
    <x v="6"/>
    <s v="Denver"/>
    <x v="0"/>
    <n v="0.3"/>
    <n v="4250"/>
    <n v="1275"/>
    <n v="446.25000000000006"/>
    <n v="0.35000000000000003"/>
  </r>
  <r>
    <s v="FizzySip"/>
    <n v="1128299"/>
    <x v="58"/>
    <x v="2"/>
    <x v="6"/>
    <s v="Denver"/>
    <x v="1"/>
    <n v="0.4"/>
    <n v="4250"/>
    <n v="1700"/>
    <n v="340"/>
    <n v="0.2"/>
  </r>
  <r>
    <s v="FizzySip"/>
    <n v="1128299"/>
    <x v="58"/>
    <x v="2"/>
    <x v="6"/>
    <s v="Denver"/>
    <x v="2"/>
    <n v="0.4"/>
    <n v="4250"/>
    <n v="1700"/>
    <n v="595"/>
    <n v="0.35000000000000003"/>
  </r>
  <r>
    <s v="FizzySip"/>
    <n v="1128299"/>
    <x v="58"/>
    <x v="2"/>
    <x v="6"/>
    <s v="Denver"/>
    <x v="3"/>
    <n v="0.4"/>
    <n v="2750"/>
    <n v="1100"/>
    <n v="330"/>
    <n v="0.3"/>
  </r>
  <r>
    <s v="FizzySip"/>
    <n v="1128299"/>
    <x v="58"/>
    <x v="2"/>
    <x v="6"/>
    <s v="Denver"/>
    <x v="4"/>
    <n v="0.45"/>
    <n v="2250"/>
    <n v="1012.5"/>
    <n v="506.25"/>
    <n v="0.5"/>
  </r>
  <r>
    <s v="FizzySip"/>
    <n v="1128299"/>
    <x v="58"/>
    <x v="2"/>
    <x v="6"/>
    <s v="Denver"/>
    <x v="5"/>
    <n v="0.4"/>
    <n v="4750"/>
    <n v="1900"/>
    <n v="285.00000000000006"/>
    <n v="0.15000000000000002"/>
  </r>
  <r>
    <s v="FizzySip"/>
    <n v="1128299"/>
    <x v="49"/>
    <x v="2"/>
    <x v="6"/>
    <s v="Denver"/>
    <x v="0"/>
    <n v="0.3"/>
    <n v="5250"/>
    <n v="1575"/>
    <n v="551.25"/>
    <n v="0.35000000000000003"/>
  </r>
  <r>
    <s v="FizzySip"/>
    <n v="1128299"/>
    <x v="49"/>
    <x v="2"/>
    <x v="6"/>
    <s v="Denver"/>
    <x v="1"/>
    <n v="0.4"/>
    <n v="4250"/>
    <n v="1700"/>
    <n v="340"/>
    <n v="0.2"/>
  </r>
  <r>
    <s v="FizzySip"/>
    <n v="1128299"/>
    <x v="49"/>
    <x v="2"/>
    <x v="6"/>
    <s v="Denver"/>
    <x v="2"/>
    <n v="0.4"/>
    <n v="4250"/>
    <n v="1700"/>
    <n v="595"/>
    <n v="0.35000000000000003"/>
  </r>
  <r>
    <s v="FizzySip"/>
    <n v="1128299"/>
    <x v="49"/>
    <x v="2"/>
    <x v="6"/>
    <s v="Denver"/>
    <x v="3"/>
    <n v="0.4"/>
    <n v="2750"/>
    <n v="1100"/>
    <n v="330"/>
    <n v="0.3"/>
  </r>
  <r>
    <s v="FizzySip"/>
    <n v="1128299"/>
    <x v="49"/>
    <x v="2"/>
    <x v="6"/>
    <s v="Denver"/>
    <x v="4"/>
    <n v="0.45"/>
    <n v="2000"/>
    <n v="900"/>
    <n v="450"/>
    <n v="0.5"/>
  </r>
  <r>
    <s v="FizzySip"/>
    <n v="1128299"/>
    <x v="49"/>
    <x v="2"/>
    <x v="6"/>
    <s v="Denver"/>
    <x v="5"/>
    <n v="0.4"/>
    <n v="4000"/>
    <n v="1600"/>
    <n v="240.00000000000003"/>
    <n v="0.15000000000000002"/>
  </r>
  <r>
    <s v="FizzySip"/>
    <n v="1128299"/>
    <x v="59"/>
    <x v="2"/>
    <x v="6"/>
    <s v="Denver"/>
    <x v="0"/>
    <n v="0.4"/>
    <n v="5500"/>
    <n v="2200"/>
    <n v="770.00000000000011"/>
    <n v="0.35000000000000003"/>
  </r>
  <r>
    <s v="FizzySip"/>
    <n v="1128299"/>
    <x v="59"/>
    <x v="2"/>
    <x v="6"/>
    <s v="Denver"/>
    <x v="1"/>
    <n v="0.49999999999999994"/>
    <n v="4000"/>
    <n v="1999.9999999999998"/>
    <n v="400"/>
    <n v="0.2"/>
  </r>
  <r>
    <s v="FizzySip"/>
    <n v="1128299"/>
    <x v="59"/>
    <x v="2"/>
    <x v="6"/>
    <s v="Denver"/>
    <x v="2"/>
    <n v="0.54999999999999993"/>
    <n v="4000"/>
    <n v="2199.9999999999995"/>
    <n v="769.99999999999989"/>
    <n v="0.35000000000000003"/>
  </r>
  <r>
    <s v="FizzySip"/>
    <n v="1128299"/>
    <x v="59"/>
    <x v="2"/>
    <x v="6"/>
    <s v="Denver"/>
    <x v="3"/>
    <n v="0.54999999999999993"/>
    <n v="3000"/>
    <n v="1649.9999999999998"/>
    <n v="494.99999999999989"/>
    <n v="0.3"/>
  </r>
  <r>
    <s v="FizzySip"/>
    <n v="1128299"/>
    <x v="59"/>
    <x v="2"/>
    <x v="6"/>
    <s v="Denver"/>
    <x v="4"/>
    <n v="0.6"/>
    <n v="1500"/>
    <n v="900"/>
    <n v="450"/>
    <n v="0.5"/>
  </r>
  <r>
    <s v="FizzySip"/>
    <n v="1128299"/>
    <x v="59"/>
    <x v="2"/>
    <x v="6"/>
    <s v="Denver"/>
    <x v="5"/>
    <n v="0.54999999999999993"/>
    <n v="3500"/>
    <n v="1924.9999999999998"/>
    <n v="288.75"/>
    <n v="0.15000000000000002"/>
  </r>
  <r>
    <s v="FizzySip"/>
    <n v="1128299"/>
    <x v="60"/>
    <x v="2"/>
    <x v="6"/>
    <s v="Denver"/>
    <x v="0"/>
    <n v="0.6"/>
    <n v="5250"/>
    <n v="3150"/>
    <n v="1102.5"/>
    <n v="0.35000000000000003"/>
  </r>
  <r>
    <s v="FizzySip"/>
    <n v="1128299"/>
    <x v="60"/>
    <x v="2"/>
    <x v="6"/>
    <s v="Denver"/>
    <x v="1"/>
    <n v="0.65"/>
    <n v="3250"/>
    <n v="2112.5"/>
    <n v="422.5"/>
    <n v="0.2"/>
  </r>
  <r>
    <s v="FizzySip"/>
    <n v="1128299"/>
    <x v="60"/>
    <x v="2"/>
    <x v="6"/>
    <s v="Denver"/>
    <x v="2"/>
    <n v="0.65"/>
    <n v="3750"/>
    <n v="2437.5"/>
    <n v="853.12500000000011"/>
    <n v="0.35000000000000003"/>
  </r>
  <r>
    <s v="FizzySip"/>
    <n v="1128299"/>
    <x v="60"/>
    <x v="2"/>
    <x v="6"/>
    <s v="Denver"/>
    <x v="3"/>
    <n v="0.6"/>
    <n v="2750"/>
    <n v="1650"/>
    <n v="495"/>
    <n v="0.3"/>
  </r>
  <r>
    <s v="FizzySip"/>
    <n v="1128299"/>
    <x v="60"/>
    <x v="2"/>
    <x v="6"/>
    <s v="Denver"/>
    <x v="4"/>
    <n v="0.65"/>
    <n v="1750"/>
    <n v="1137.5"/>
    <n v="568.75"/>
    <n v="0.5"/>
  </r>
  <r>
    <s v="FizzySip"/>
    <n v="1128299"/>
    <x v="60"/>
    <x v="2"/>
    <x v="6"/>
    <s v="Denver"/>
    <x v="5"/>
    <n v="0.8"/>
    <n v="3250"/>
    <n v="2600"/>
    <n v="390.00000000000006"/>
    <n v="0.15000000000000002"/>
  </r>
  <r>
    <s v="FizzySip"/>
    <n v="1128299"/>
    <x v="61"/>
    <x v="2"/>
    <x v="6"/>
    <s v="Denver"/>
    <x v="0"/>
    <n v="0.6"/>
    <n v="5250"/>
    <n v="3150"/>
    <n v="1575"/>
    <n v="0.5"/>
  </r>
  <r>
    <s v="FizzySip"/>
    <n v="1128299"/>
    <x v="61"/>
    <x v="2"/>
    <x v="6"/>
    <s v="Denver"/>
    <x v="1"/>
    <n v="0.65"/>
    <n v="3750"/>
    <n v="2437.5"/>
    <n v="853.125"/>
    <n v="0.35"/>
  </r>
  <r>
    <s v="FizzySip"/>
    <n v="1128299"/>
    <x v="61"/>
    <x v="2"/>
    <x v="6"/>
    <s v="Denver"/>
    <x v="2"/>
    <n v="0.65"/>
    <n v="3750"/>
    <n v="2437.5"/>
    <n v="1218.75"/>
    <n v="0.5"/>
  </r>
  <r>
    <s v="FizzySip"/>
    <n v="1128299"/>
    <x v="61"/>
    <x v="2"/>
    <x v="6"/>
    <s v="Denver"/>
    <x v="3"/>
    <n v="0.6"/>
    <n v="2750"/>
    <n v="1650"/>
    <n v="742.49999999999989"/>
    <n v="0.44999999999999996"/>
  </r>
  <r>
    <s v="FizzySip"/>
    <n v="1128299"/>
    <x v="61"/>
    <x v="2"/>
    <x v="6"/>
    <s v="Denver"/>
    <x v="4"/>
    <n v="0.65"/>
    <n v="1750"/>
    <n v="1137.5"/>
    <n v="739.37500000000011"/>
    <n v="0.65000000000000013"/>
  </r>
  <r>
    <s v="FizzySip"/>
    <n v="1128299"/>
    <x v="61"/>
    <x v="2"/>
    <x v="6"/>
    <s v="Denver"/>
    <x v="5"/>
    <n v="0.8"/>
    <n v="4750"/>
    <n v="3800"/>
    <n v="1140"/>
    <n v="0.3"/>
  </r>
  <r>
    <s v="FizzySip"/>
    <n v="1128299"/>
    <x v="52"/>
    <x v="2"/>
    <x v="6"/>
    <s v="Denver"/>
    <x v="0"/>
    <n v="0.6"/>
    <n v="7250"/>
    <n v="4350"/>
    <n v="2175"/>
    <n v="0.5"/>
  </r>
  <r>
    <s v="FizzySip"/>
    <n v="1128299"/>
    <x v="52"/>
    <x v="2"/>
    <x v="6"/>
    <s v="Denver"/>
    <x v="1"/>
    <n v="0.65"/>
    <n v="5750"/>
    <n v="3737.5"/>
    <n v="1308.125"/>
    <n v="0.35"/>
  </r>
  <r>
    <s v="FizzySip"/>
    <n v="1128299"/>
    <x v="52"/>
    <x v="2"/>
    <x v="6"/>
    <s v="Denver"/>
    <x v="2"/>
    <n v="0.65"/>
    <n v="5750"/>
    <n v="3737.5"/>
    <n v="1868.75"/>
    <n v="0.5"/>
  </r>
  <r>
    <s v="FizzySip"/>
    <n v="1128299"/>
    <x v="52"/>
    <x v="2"/>
    <x v="6"/>
    <s v="Denver"/>
    <x v="3"/>
    <n v="0.65"/>
    <n v="4500"/>
    <n v="2925"/>
    <n v="1316.2499999999998"/>
    <n v="0.44999999999999996"/>
  </r>
  <r>
    <s v="FizzySip"/>
    <n v="1128299"/>
    <x v="52"/>
    <x v="2"/>
    <x v="6"/>
    <s v="Denver"/>
    <x v="4"/>
    <n v="0.70000000000000007"/>
    <n v="3250"/>
    <n v="2275"/>
    <n v="1478.7500000000002"/>
    <n v="0.65000000000000013"/>
  </r>
  <r>
    <s v="FizzySip"/>
    <n v="1128299"/>
    <x v="52"/>
    <x v="2"/>
    <x v="6"/>
    <s v="Denver"/>
    <x v="5"/>
    <n v="0.85000000000000009"/>
    <n v="6250"/>
    <n v="5312.5000000000009"/>
    <n v="1593.7500000000002"/>
    <n v="0.3"/>
  </r>
  <r>
    <s v="FizzySip"/>
    <n v="1128299"/>
    <x v="62"/>
    <x v="2"/>
    <x v="6"/>
    <s v="Denver"/>
    <x v="0"/>
    <n v="0.65"/>
    <n v="7750"/>
    <n v="5037.5"/>
    <n v="2266.875"/>
    <n v="0.45"/>
  </r>
  <r>
    <s v="FizzySip"/>
    <n v="1128299"/>
    <x v="62"/>
    <x v="2"/>
    <x v="6"/>
    <s v="Denver"/>
    <x v="1"/>
    <n v="0.70000000000000007"/>
    <n v="6250"/>
    <n v="4375"/>
    <n v="1312.5"/>
    <n v="0.3"/>
  </r>
  <r>
    <s v="FizzySip"/>
    <n v="1128299"/>
    <x v="62"/>
    <x v="2"/>
    <x v="6"/>
    <s v="Denver"/>
    <x v="2"/>
    <n v="0.70000000000000007"/>
    <n v="5750"/>
    <n v="4025.0000000000005"/>
    <n v="1811.2500000000002"/>
    <n v="0.45"/>
  </r>
  <r>
    <s v="FizzySip"/>
    <n v="1128299"/>
    <x v="62"/>
    <x v="2"/>
    <x v="6"/>
    <s v="Denver"/>
    <x v="3"/>
    <n v="0.65"/>
    <n v="4750"/>
    <n v="3087.5"/>
    <n v="1235"/>
    <n v="0.39999999999999997"/>
  </r>
  <r>
    <s v="FizzySip"/>
    <n v="1128299"/>
    <x v="62"/>
    <x v="2"/>
    <x v="6"/>
    <s v="Denver"/>
    <x v="4"/>
    <n v="0.70000000000000007"/>
    <n v="5250"/>
    <n v="3675.0000000000005"/>
    <n v="2205.0000000000005"/>
    <n v="0.60000000000000009"/>
  </r>
  <r>
    <s v="FizzySip"/>
    <n v="1128299"/>
    <x v="62"/>
    <x v="2"/>
    <x v="6"/>
    <s v="Denver"/>
    <x v="5"/>
    <n v="0.85000000000000009"/>
    <n v="5250"/>
    <n v="4462.5000000000009"/>
    <n v="1115.6250000000002"/>
    <n v="0.25"/>
  </r>
  <r>
    <s v="FizzySip"/>
    <n v="1128299"/>
    <x v="19"/>
    <x v="2"/>
    <x v="6"/>
    <s v="Denver"/>
    <x v="0"/>
    <n v="0.70000000000000007"/>
    <n v="7250"/>
    <n v="5075.0000000000009"/>
    <n v="2283.7500000000005"/>
    <n v="0.45"/>
  </r>
  <r>
    <s v="FizzySip"/>
    <n v="1128299"/>
    <x v="19"/>
    <x v="2"/>
    <x v="6"/>
    <s v="Denver"/>
    <x v="1"/>
    <n v="0.75000000000000011"/>
    <n v="6750"/>
    <n v="5062.5000000000009"/>
    <n v="1518.7500000000002"/>
    <n v="0.3"/>
  </r>
  <r>
    <s v="FizzySip"/>
    <n v="1128299"/>
    <x v="19"/>
    <x v="2"/>
    <x v="6"/>
    <s v="Denver"/>
    <x v="2"/>
    <n v="0.70000000000000007"/>
    <n v="5500"/>
    <n v="3850.0000000000005"/>
    <n v="1732.5000000000002"/>
    <n v="0.45"/>
  </r>
  <r>
    <s v="FizzySip"/>
    <n v="1128299"/>
    <x v="19"/>
    <x v="2"/>
    <x v="6"/>
    <s v="Denver"/>
    <x v="3"/>
    <n v="0.70000000000000007"/>
    <n v="5000"/>
    <n v="3500.0000000000005"/>
    <n v="1400"/>
    <n v="0.39999999999999997"/>
  </r>
  <r>
    <s v="FizzySip"/>
    <n v="1128299"/>
    <x v="19"/>
    <x v="2"/>
    <x v="6"/>
    <s v="Denver"/>
    <x v="4"/>
    <n v="0.75"/>
    <n v="5000"/>
    <n v="3750"/>
    <n v="2250.0000000000005"/>
    <n v="0.60000000000000009"/>
  </r>
  <r>
    <s v="FizzySip"/>
    <n v="1128299"/>
    <x v="19"/>
    <x v="2"/>
    <x v="6"/>
    <s v="Denver"/>
    <x v="5"/>
    <n v="0.8"/>
    <n v="4000"/>
    <n v="3200"/>
    <n v="800"/>
    <n v="0.25"/>
  </r>
  <r>
    <s v="FizzySip"/>
    <n v="1128299"/>
    <x v="63"/>
    <x v="2"/>
    <x v="6"/>
    <s v="Denver"/>
    <x v="0"/>
    <n v="0.65000000000000013"/>
    <n v="6000"/>
    <n v="3900.0000000000009"/>
    <n v="1560.0000000000005"/>
    <n v="0.4"/>
  </r>
  <r>
    <s v="FizzySip"/>
    <n v="1128299"/>
    <x v="63"/>
    <x v="2"/>
    <x v="6"/>
    <s v="Denver"/>
    <x v="1"/>
    <n v="0.70000000000000018"/>
    <n v="6000"/>
    <n v="4200.0000000000009"/>
    <n v="1050.0000000000002"/>
    <n v="0.25"/>
  </r>
  <r>
    <s v="FizzySip"/>
    <n v="1128299"/>
    <x v="63"/>
    <x v="2"/>
    <x v="6"/>
    <s v="Denver"/>
    <x v="2"/>
    <n v="0.65000000000000013"/>
    <n v="4500"/>
    <n v="2925.0000000000005"/>
    <n v="1170.0000000000002"/>
    <n v="0.4"/>
  </r>
  <r>
    <s v="FizzySip"/>
    <n v="1128299"/>
    <x v="63"/>
    <x v="2"/>
    <x v="6"/>
    <s v="Denver"/>
    <x v="3"/>
    <n v="0.65000000000000013"/>
    <n v="4000"/>
    <n v="2600.0000000000005"/>
    <n v="910.00000000000011"/>
    <n v="0.35"/>
  </r>
  <r>
    <s v="FizzySip"/>
    <n v="1128299"/>
    <x v="63"/>
    <x v="2"/>
    <x v="6"/>
    <s v="Denver"/>
    <x v="4"/>
    <n v="0.75000000000000011"/>
    <n v="4000"/>
    <n v="3000.0000000000005"/>
    <n v="1650.0000000000007"/>
    <n v="0.55000000000000016"/>
  </r>
  <r>
    <s v="FizzySip"/>
    <n v="1128299"/>
    <x v="63"/>
    <x v="2"/>
    <x v="6"/>
    <s v="Denver"/>
    <x v="5"/>
    <n v="0.70000000000000007"/>
    <n v="4250"/>
    <n v="2975.0000000000005"/>
    <n v="595.00000000000011"/>
    <n v="0.2"/>
  </r>
  <r>
    <s v="FizzySip"/>
    <n v="1128299"/>
    <x v="55"/>
    <x v="2"/>
    <x v="6"/>
    <s v="Denver"/>
    <x v="0"/>
    <n v="0.55000000000000004"/>
    <n v="5250"/>
    <n v="2887.5000000000005"/>
    <n v="1155.0000000000002"/>
    <n v="0.4"/>
  </r>
  <r>
    <s v="FizzySip"/>
    <n v="1128299"/>
    <x v="55"/>
    <x v="2"/>
    <x v="6"/>
    <s v="Denver"/>
    <x v="1"/>
    <n v="0.60000000000000009"/>
    <n v="5250"/>
    <n v="3150.0000000000005"/>
    <n v="787.50000000000011"/>
    <n v="0.25"/>
  </r>
  <r>
    <s v="FizzySip"/>
    <n v="1128299"/>
    <x v="55"/>
    <x v="2"/>
    <x v="6"/>
    <s v="Denver"/>
    <x v="2"/>
    <n v="0.55000000000000004"/>
    <n v="3500"/>
    <n v="1925.0000000000002"/>
    <n v="770.00000000000011"/>
    <n v="0.4"/>
  </r>
  <r>
    <s v="FizzySip"/>
    <n v="1128299"/>
    <x v="55"/>
    <x v="2"/>
    <x v="6"/>
    <s v="Denver"/>
    <x v="3"/>
    <n v="0.55000000000000004"/>
    <n v="3250"/>
    <n v="1787.5000000000002"/>
    <n v="625.625"/>
    <n v="0.35"/>
  </r>
  <r>
    <s v="FizzySip"/>
    <n v="1128299"/>
    <x v="55"/>
    <x v="2"/>
    <x v="6"/>
    <s v="Denver"/>
    <x v="4"/>
    <n v="0.65"/>
    <n v="3000"/>
    <n v="1950"/>
    <n v="1072.5000000000002"/>
    <n v="0.55000000000000016"/>
  </r>
  <r>
    <s v="FizzySip"/>
    <n v="1128299"/>
    <x v="55"/>
    <x v="2"/>
    <x v="6"/>
    <s v="Denver"/>
    <x v="5"/>
    <n v="0.70000000000000007"/>
    <n v="3500"/>
    <n v="2450.0000000000005"/>
    <n v="490.00000000000011"/>
    <n v="0.2"/>
  </r>
  <r>
    <s v="FizzySip"/>
    <n v="1128299"/>
    <x v="64"/>
    <x v="2"/>
    <x v="6"/>
    <s v="Denver"/>
    <x v="0"/>
    <n v="0.55000000000000004"/>
    <n v="5750"/>
    <n v="3162.5000000000005"/>
    <n v="1265.0000000000002"/>
    <n v="0.4"/>
  </r>
  <r>
    <s v="FizzySip"/>
    <n v="1128299"/>
    <x v="64"/>
    <x v="2"/>
    <x v="6"/>
    <s v="Denver"/>
    <x v="1"/>
    <n v="0.60000000000000009"/>
    <n v="5750"/>
    <n v="3450.0000000000005"/>
    <n v="862.50000000000011"/>
    <n v="0.25"/>
  </r>
  <r>
    <s v="FizzySip"/>
    <n v="1128299"/>
    <x v="64"/>
    <x v="2"/>
    <x v="6"/>
    <s v="Denver"/>
    <x v="2"/>
    <n v="0.55000000000000004"/>
    <n v="4250"/>
    <n v="2337.5"/>
    <n v="935"/>
    <n v="0.4"/>
  </r>
  <r>
    <s v="FizzySip"/>
    <n v="1128299"/>
    <x v="64"/>
    <x v="2"/>
    <x v="6"/>
    <s v="Denver"/>
    <x v="3"/>
    <n v="0.65000000000000013"/>
    <n v="4000"/>
    <n v="2600.0000000000005"/>
    <n v="910.00000000000011"/>
    <n v="0.35"/>
  </r>
  <r>
    <s v="FizzySip"/>
    <n v="1128299"/>
    <x v="64"/>
    <x v="2"/>
    <x v="6"/>
    <s v="Denver"/>
    <x v="4"/>
    <n v="0.75000000000000011"/>
    <n v="3750"/>
    <n v="2812.5000000000005"/>
    <n v="1546.8750000000007"/>
    <n v="0.55000000000000016"/>
  </r>
  <r>
    <s v="FizzySip"/>
    <n v="1128299"/>
    <x v="64"/>
    <x v="2"/>
    <x v="6"/>
    <s v="Denver"/>
    <x v="5"/>
    <n v="0.80000000000000016"/>
    <n v="5000"/>
    <n v="4000.0000000000009"/>
    <n v="800.00000000000023"/>
    <n v="0.2"/>
  </r>
  <r>
    <s v="FizzySip"/>
    <n v="1128299"/>
    <x v="65"/>
    <x v="2"/>
    <x v="6"/>
    <s v="Denver"/>
    <x v="0"/>
    <n v="0.65000000000000013"/>
    <n v="7000"/>
    <n v="4550.0000000000009"/>
    <n v="1820.0000000000005"/>
    <n v="0.4"/>
  </r>
  <r>
    <s v="FizzySip"/>
    <n v="1128299"/>
    <x v="65"/>
    <x v="2"/>
    <x v="6"/>
    <s v="Denver"/>
    <x v="1"/>
    <n v="0.70000000000000018"/>
    <n v="7000"/>
    <n v="4900.0000000000009"/>
    <n v="1225.0000000000002"/>
    <n v="0.25"/>
  </r>
  <r>
    <s v="FizzySip"/>
    <n v="1128299"/>
    <x v="65"/>
    <x v="2"/>
    <x v="6"/>
    <s v="Denver"/>
    <x v="2"/>
    <n v="0.65000000000000013"/>
    <n v="5000"/>
    <n v="3250.0000000000005"/>
    <n v="1300.0000000000002"/>
    <n v="0.4"/>
  </r>
  <r>
    <s v="FizzySip"/>
    <n v="1128299"/>
    <x v="65"/>
    <x v="2"/>
    <x v="6"/>
    <s v="Denver"/>
    <x v="3"/>
    <n v="0.65000000000000013"/>
    <n v="5000"/>
    <n v="3250.0000000000005"/>
    <n v="1137.5"/>
    <n v="0.35"/>
  </r>
  <r>
    <s v="FizzySip"/>
    <n v="1128299"/>
    <x v="65"/>
    <x v="2"/>
    <x v="6"/>
    <s v="Denver"/>
    <x v="4"/>
    <n v="0.75000000000000011"/>
    <n v="4250"/>
    <n v="3187.5000000000005"/>
    <n v="1753.1250000000007"/>
    <n v="0.55000000000000016"/>
  </r>
  <r>
    <s v="FizzySip"/>
    <n v="1128299"/>
    <x v="65"/>
    <x v="2"/>
    <x v="6"/>
    <s v="Denver"/>
    <x v="5"/>
    <n v="0.80000000000000016"/>
    <n v="5250"/>
    <n v="4200.0000000000009"/>
    <n v="840.00000000000023"/>
    <n v="0.2"/>
  </r>
  <r>
    <s v="FizzySip"/>
    <n v="1128299"/>
    <x v="66"/>
    <x v="2"/>
    <x v="7"/>
    <s v="Seattle"/>
    <x v="0"/>
    <n v="0.4"/>
    <n v="4500"/>
    <n v="1800"/>
    <n v="540"/>
    <n v="0.3"/>
  </r>
  <r>
    <s v="FizzySip"/>
    <n v="1128299"/>
    <x v="66"/>
    <x v="2"/>
    <x v="7"/>
    <s v="Seattle"/>
    <x v="1"/>
    <n v="0.5"/>
    <n v="4500"/>
    <n v="2250"/>
    <n v="562.5"/>
    <n v="0.25"/>
  </r>
  <r>
    <s v="FizzySip"/>
    <n v="1128299"/>
    <x v="66"/>
    <x v="2"/>
    <x v="7"/>
    <s v="Seattle"/>
    <x v="2"/>
    <n v="0.5"/>
    <n v="4500"/>
    <n v="2250"/>
    <n v="562.5"/>
    <n v="0.25"/>
  </r>
  <r>
    <s v="FizzySip"/>
    <n v="1128299"/>
    <x v="66"/>
    <x v="2"/>
    <x v="7"/>
    <s v="Seattle"/>
    <x v="3"/>
    <n v="0.5"/>
    <n v="3000"/>
    <n v="1500"/>
    <n v="450"/>
    <n v="0.3"/>
  </r>
  <r>
    <s v="FizzySip"/>
    <n v="1128299"/>
    <x v="66"/>
    <x v="2"/>
    <x v="7"/>
    <s v="Seattle"/>
    <x v="4"/>
    <n v="0.55000000000000004"/>
    <n v="2500"/>
    <n v="1375"/>
    <n v="343.75"/>
    <n v="0.25"/>
  </r>
  <r>
    <s v="FizzySip"/>
    <n v="1128299"/>
    <x v="66"/>
    <x v="2"/>
    <x v="7"/>
    <s v="Seattle"/>
    <x v="5"/>
    <n v="0.5"/>
    <n v="5000"/>
    <n v="2500"/>
    <n v="500"/>
    <n v="0.2"/>
  </r>
  <r>
    <s v="FizzySip"/>
    <n v="1128299"/>
    <x v="67"/>
    <x v="2"/>
    <x v="7"/>
    <s v="Seattle"/>
    <x v="0"/>
    <n v="0.4"/>
    <n v="5500"/>
    <n v="2200"/>
    <n v="660"/>
    <n v="0.3"/>
  </r>
  <r>
    <s v="FizzySip"/>
    <n v="1128299"/>
    <x v="67"/>
    <x v="2"/>
    <x v="7"/>
    <s v="Seattle"/>
    <x v="1"/>
    <n v="0.5"/>
    <n v="4500"/>
    <n v="2250"/>
    <n v="562.5"/>
    <n v="0.25"/>
  </r>
  <r>
    <s v="FizzySip"/>
    <n v="1128299"/>
    <x v="67"/>
    <x v="2"/>
    <x v="7"/>
    <s v="Seattle"/>
    <x v="2"/>
    <n v="0.5"/>
    <n v="4500"/>
    <n v="2250"/>
    <n v="562.5"/>
    <n v="0.25"/>
  </r>
  <r>
    <s v="FizzySip"/>
    <n v="1128299"/>
    <x v="67"/>
    <x v="2"/>
    <x v="7"/>
    <s v="Seattle"/>
    <x v="3"/>
    <n v="0.5"/>
    <n v="3000"/>
    <n v="1500"/>
    <n v="450"/>
    <n v="0.3"/>
  </r>
  <r>
    <s v="FizzySip"/>
    <n v="1128299"/>
    <x v="67"/>
    <x v="2"/>
    <x v="7"/>
    <s v="Seattle"/>
    <x v="4"/>
    <n v="0.55000000000000004"/>
    <n v="2250"/>
    <n v="1237.5"/>
    <n v="309.375"/>
    <n v="0.25"/>
  </r>
  <r>
    <s v="FizzySip"/>
    <n v="1128299"/>
    <x v="67"/>
    <x v="2"/>
    <x v="7"/>
    <s v="Seattle"/>
    <x v="5"/>
    <n v="0.5"/>
    <n v="4250"/>
    <n v="2125"/>
    <n v="425"/>
    <n v="0.2"/>
  </r>
  <r>
    <s v="FizzySip"/>
    <n v="1128299"/>
    <x v="68"/>
    <x v="2"/>
    <x v="7"/>
    <s v="Seattle"/>
    <x v="0"/>
    <n v="0.5"/>
    <n v="5750"/>
    <n v="2875"/>
    <n v="862.5"/>
    <n v="0.3"/>
  </r>
  <r>
    <s v="FizzySip"/>
    <n v="1128299"/>
    <x v="68"/>
    <x v="2"/>
    <x v="7"/>
    <s v="Seattle"/>
    <x v="1"/>
    <n v="0.6"/>
    <n v="4250"/>
    <n v="2550"/>
    <n v="637.5"/>
    <n v="0.25"/>
  </r>
  <r>
    <s v="FizzySip"/>
    <n v="1128299"/>
    <x v="68"/>
    <x v="2"/>
    <x v="7"/>
    <s v="Seattle"/>
    <x v="2"/>
    <n v="0.64999999999999991"/>
    <n v="4250"/>
    <n v="2762.4999999999995"/>
    <n v="690.62499999999989"/>
    <n v="0.25"/>
  </r>
  <r>
    <s v="FizzySip"/>
    <n v="1128299"/>
    <x v="68"/>
    <x v="2"/>
    <x v="7"/>
    <s v="Seattle"/>
    <x v="3"/>
    <n v="0.64999999999999991"/>
    <n v="3250"/>
    <n v="2112.4999999999995"/>
    <n v="633.74999999999989"/>
    <n v="0.3"/>
  </r>
  <r>
    <s v="FizzySip"/>
    <n v="1128299"/>
    <x v="68"/>
    <x v="2"/>
    <x v="7"/>
    <s v="Seattle"/>
    <x v="4"/>
    <n v="0.7"/>
    <n v="1750"/>
    <n v="1225"/>
    <n v="306.25"/>
    <n v="0.25"/>
  </r>
  <r>
    <s v="FizzySip"/>
    <n v="1128299"/>
    <x v="68"/>
    <x v="2"/>
    <x v="7"/>
    <s v="Seattle"/>
    <x v="5"/>
    <n v="0.64999999999999991"/>
    <n v="3750"/>
    <n v="2437.4999999999995"/>
    <n v="487.49999999999994"/>
    <n v="0.2"/>
  </r>
  <r>
    <s v="FizzySip"/>
    <n v="1128299"/>
    <x v="69"/>
    <x v="2"/>
    <x v="7"/>
    <s v="Seattle"/>
    <x v="0"/>
    <n v="0.7"/>
    <n v="5500"/>
    <n v="3849.9999999999995"/>
    <n v="1154.9999999999998"/>
    <n v="0.3"/>
  </r>
  <r>
    <s v="FizzySip"/>
    <n v="1128299"/>
    <x v="69"/>
    <x v="2"/>
    <x v="7"/>
    <s v="Seattle"/>
    <x v="1"/>
    <n v="0.75"/>
    <n v="3500"/>
    <n v="2625"/>
    <n v="656.25"/>
    <n v="0.25"/>
  </r>
  <r>
    <s v="FizzySip"/>
    <n v="1128299"/>
    <x v="69"/>
    <x v="2"/>
    <x v="7"/>
    <s v="Seattle"/>
    <x v="2"/>
    <n v="0.75"/>
    <n v="4000"/>
    <n v="3000"/>
    <n v="750"/>
    <n v="0.25"/>
  </r>
  <r>
    <s v="FizzySip"/>
    <n v="1128299"/>
    <x v="69"/>
    <x v="2"/>
    <x v="7"/>
    <s v="Seattle"/>
    <x v="3"/>
    <n v="0.6"/>
    <n v="3000"/>
    <n v="1800"/>
    <n v="540"/>
    <n v="0.3"/>
  </r>
  <r>
    <s v="FizzySip"/>
    <n v="1128299"/>
    <x v="69"/>
    <x v="2"/>
    <x v="7"/>
    <s v="Seattle"/>
    <x v="4"/>
    <n v="0.65"/>
    <n v="2000"/>
    <n v="1300"/>
    <n v="325"/>
    <n v="0.25"/>
  </r>
  <r>
    <s v="FizzySip"/>
    <n v="1128299"/>
    <x v="69"/>
    <x v="2"/>
    <x v="7"/>
    <s v="Seattle"/>
    <x v="5"/>
    <n v="0.8"/>
    <n v="3500"/>
    <n v="2800"/>
    <n v="560"/>
    <n v="0.2"/>
  </r>
  <r>
    <s v="FizzySip"/>
    <n v="1128299"/>
    <x v="70"/>
    <x v="2"/>
    <x v="7"/>
    <s v="Seattle"/>
    <x v="0"/>
    <n v="0.6"/>
    <n v="5500"/>
    <n v="3300"/>
    <n v="990"/>
    <n v="0.3"/>
  </r>
  <r>
    <s v="FizzySip"/>
    <n v="1128299"/>
    <x v="70"/>
    <x v="2"/>
    <x v="7"/>
    <s v="Seattle"/>
    <x v="1"/>
    <n v="0.65"/>
    <n v="4000"/>
    <n v="2600"/>
    <n v="650"/>
    <n v="0.25"/>
  </r>
  <r>
    <s v="FizzySip"/>
    <n v="1128299"/>
    <x v="70"/>
    <x v="2"/>
    <x v="7"/>
    <s v="Seattle"/>
    <x v="2"/>
    <n v="0.65"/>
    <n v="4000"/>
    <n v="2600"/>
    <n v="650"/>
    <n v="0.25"/>
  </r>
  <r>
    <s v="FizzySip"/>
    <n v="1128299"/>
    <x v="70"/>
    <x v="2"/>
    <x v="7"/>
    <s v="Seattle"/>
    <x v="3"/>
    <n v="0.6"/>
    <n v="3000"/>
    <n v="1800"/>
    <n v="540"/>
    <n v="0.3"/>
  </r>
  <r>
    <s v="FizzySip"/>
    <n v="1128299"/>
    <x v="70"/>
    <x v="2"/>
    <x v="7"/>
    <s v="Seattle"/>
    <x v="4"/>
    <n v="0.65"/>
    <n v="2000"/>
    <n v="1300"/>
    <n v="325"/>
    <n v="0.25"/>
  </r>
  <r>
    <s v="FizzySip"/>
    <n v="1128299"/>
    <x v="70"/>
    <x v="2"/>
    <x v="7"/>
    <s v="Seattle"/>
    <x v="5"/>
    <n v="0.8"/>
    <n v="5000"/>
    <n v="4000"/>
    <n v="800"/>
    <n v="0.2"/>
  </r>
  <r>
    <s v="FizzySip"/>
    <n v="1128299"/>
    <x v="71"/>
    <x v="2"/>
    <x v="7"/>
    <s v="Seattle"/>
    <x v="0"/>
    <n v="0.75"/>
    <n v="7500"/>
    <n v="5625"/>
    <n v="1687.5"/>
    <n v="0.3"/>
  </r>
  <r>
    <s v="FizzySip"/>
    <n v="1128299"/>
    <x v="71"/>
    <x v="2"/>
    <x v="7"/>
    <s v="Seattle"/>
    <x v="1"/>
    <n v="0.8"/>
    <n v="6250"/>
    <n v="5000"/>
    <n v="1250"/>
    <n v="0.25"/>
  </r>
  <r>
    <s v="FizzySip"/>
    <n v="1128299"/>
    <x v="71"/>
    <x v="2"/>
    <x v="7"/>
    <s v="Seattle"/>
    <x v="2"/>
    <n v="0.8"/>
    <n v="6250"/>
    <n v="5000"/>
    <n v="1250"/>
    <n v="0.25"/>
  </r>
  <r>
    <s v="FizzySip"/>
    <n v="1128299"/>
    <x v="71"/>
    <x v="2"/>
    <x v="7"/>
    <s v="Seattle"/>
    <x v="3"/>
    <n v="0.8"/>
    <n v="5000"/>
    <n v="4000"/>
    <n v="1200"/>
    <n v="0.3"/>
  </r>
  <r>
    <s v="FizzySip"/>
    <n v="1128299"/>
    <x v="71"/>
    <x v="2"/>
    <x v="7"/>
    <s v="Seattle"/>
    <x v="4"/>
    <n v="0.85000000000000009"/>
    <n v="3750"/>
    <n v="3187.5000000000005"/>
    <n v="796.87500000000011"/>
    <n v="0.25"/>
  </r>
  <r>
    <s v="FizzySip"/>
    <n v="1128299"/>
    <x v="71"/>
    <x v="2"/>
    <x v="7"/>
    <s v="Seattle"/>
    <x v="5"/>
    <n v="1"/>
    <n v="6750"/>
    <n v="6750"/>
    <n v="1350"/>
    <n v="0.2"/>
  </r>
  <r>
    <s v="FizzySip"/>
    <n v="1128299"/>
    <x v="72"/>
    <x v="2"/>
    <x v="7"/>
    <s v="Seattle"/>
    <x v="0"/>
    <n v="0.8"/>
    <n v="8250"/>
    <n v="6600"/>
    <n v="1980"/>
    <n v="0.3"/>
  </r>
  <r>
    <s v="FizzySip"/>
    <n v="1128299"/>
    <x v="72"/>
    <x v="2"/>
    <x v="7"/>
    <s v="Seattle"/>
    <x v="1"/>
    <n v="0.85000000000000009"/>
    <n v="6750"/>
    <n v="5737.5000000000009"/>
    <n v="1434.3750000000002"/>
    <n v="0.25"/>
  </r>
  <r>
    <s v="FizzySip"/>
    <n v="1128299"/>
    <x v="72"/>
    <x v="2"/>
    <x v="7"/>
    <s v="Seattle"/>
    <x v="2"/>
    <n v="0.85000000000000009"/>
    <n v="6250"/>
    <n v="5312.5000000000009"/>
    <n v="1328.1250000000002"/>
    <n v="0.25"/>
  </r>
  <r>
    <s v="FizzySip"/>
    <n v="1128299"/>
    <x v="72"/>
    <x v="2"/>
    <x v="7"/>
    <s v="Seattle"/>
    <x v="3"/>
    <n v="0.8"/>
    <n v="5250"/>
    <n v="4200"/>
    <n v="1260"/>
    <n v="0.3"/>
  </r>
  <r>
    <s v="FizzySip"/>
    <n v="1128299"/>
    <x v="72"/>
    <x v="2"/>
    <x v="7"/>
    <s v="Seattle"/>
    <x v="4"/>
    <n v="0.85000000000000009"/>
    <n v="5750"/>
    <n v="4887.5000000000009"/>
    <n v="1221.8750000000002"/>
    <n v="0.25"/>
  </r>
  <r>
    <s v="FizzySip"/>
    <n v="1128299"/>
    <x v="72"/>
    <x v="2"/>
    <x v="7"/>
    <s v="Seattle"/>
    <x v="5"/>
    <n v="1"/>
    <n v="5750"/>
    <n v="5750"/>
    <n v="1150"/>
    <n v="0.2"/>
  </r>
  <r>
    <s v="FizzySip"/>
    <n v="1128299"/>
    <x v="73"/>
    <x v="2"/>
    <x v="7"/>
    <s v="Seattle"/>
    <x v="0"/>
    <n v="0.85000000000000009"/>
    <n v="7750"/>
    <n v="6587.5000000000009"/>
    <n v="1976.2500000000002"/>
    <n v="0.3"/>
  </r>
  <r>
    <s v="FizzySip"/>
    <n v="1128299"/>
    <x v="73"/>
    <x v="2"/>
    <x v="7"/>
    <s v="Seattle"/>
    <x v="1"/>
    <n v="0.80000000000000016"/>
    <n v="7500"/>
    <n v="6000.0000000000009"/>
    <n v="1500.0000000000002"/>
    <n v="0.25"/>
  </r>
  <r>
    <s v="FizzySip"/>
    <n v="1128299"/>
    <x v="73"/>
    <x v="2"/>
    <x v="7"/>
    <s v="Seattle"/>
    <x v="2"/>
    <n v="0.75000000000000011"/>
    <n v="6250"/>
    <n v="4687.5000000000009"/>
    <n v="1171.8750000000002"/>
    <n v="0.25"/>
  </r>
  <r>
    <s v="FizzySip"/>
    <n v="1128299"/>
    <x v="73"/>
    <x v="2"/>
    <x v="7"/>
    <s v="Seattle"/>
    <x v="3"/>
    <n v="0.75000000000000011"/>
    <n v="5750"/>
    <n v="4312.5000000000009"/>
    <n v="1293.7500000000002"/>
    <n v="0.3"/>
  </r>
  <r>
    <s v="FizzySip"/>
    <n v="1128299"/>
    <x v="73"/>
    <x v="2"/>
    <x v="7"/>
    <s v="Seattle"/>
    <x v="4"/>
    <n v="0.75"/>
    <n v="5750"/>
    <n v="4312.5"/>
    <n v="1078.125"/>
    <n v="0.25"/>
  </r>
  <r>
    <s v="FizzySip"/>
    <n v="1128299"/>
    <x v="73"/>
    <x v="2"/>
    <x v="7"/>
    <s v="Seattle"/>
    <x v="5"/>
    <n v="0.8"/>
    <n v="4000"/>
    <n v="3200"/>
    <n v="640"/>
    <n v="0.2"/>
  </r>
  <r>
    <s v="FizzySip"/>
    <n v="1128299"/>
    <x v="74"/>
    <x v="2"/>
    <x v="7"/>
    <s v="Seattle"/>
    <x v="0"/>
    <n v="0.70000000000000018"/>
    <n v="6000"/>
    <n v="4200.0000000000009"/>
    <n v="1260.0000000000002"/>
    <n v="0.3"/>
  </r>
  <r>
    <s v="FizzySip"/>
    <n v="1128299"/>
    <x v="74"/>
    <x v="2"/>
    <x v="7"/>
    <s v="Seattle"/>
    <x v="1"/>
    <n v="0.75000000000000022"/>
    <n v="6000"/>
    <n v="4500.0000000000009"/>
    <n v="1125.0000000000002"/>
    <n v="0.25"/>
  </r>
  <r>
    <s v="FizzySip"/>
    <n v="1128299"/>
    <x v="74"/>
    <x v="2"/>
    <x v="7"/>
    <s v="Seattle"/>
    <x v="2"/>
    <n v="0.70000000000000018"/>
    <n v="4500"/>
    <n v="3150.0000000000009"/>
    <n v="787.50000000000023"/>
    <n v="0.25"/>
  </r>
  <r>
    <s v="FizzySip"/>
    <n v="1128299"/>
    <x v="74"/>
    <x v="2"/>
    <x v="7"/>
    <s v="Seattle"/>
    <x v="3"/>
    <n v="0.70000000000000018"/>
    <n v="4000"/>
    <n v="2800.0000000000009"/>
    <n v="840.00000000000023"/>
    <n v="0.3"/>
  </r>
  <r>
    <s v="FizzySip"/>
    <n v="1128299"/>
    <x v="74"/>
    <x v="2"/>
    <x v="7"/>
    <s v="Seattle"/>
    <x v="4"/>
    <n v="0.80000000000000016"/>
    <n v="4250"/>
    <n v="3400.0000000000005"/>
    <n v="850.00000000000011"/>
    <n v="0.25"/>
  </r>
  <r>
    <s v="FizzySip"/>
    <n v="1128299"/>
    <x v="74"/>
    <x v="2"/>
    <x v="7"/>
    <s v="Seattle"/>
    <x v="5"/>
    <n v="0.65"/>
    <n v="4500"/>
    <n v="2925"/>
    <n v="585"/>
    <n v="0.2"/>
  </r>
  <r>
    <s v="FizzySip"/>
    <n v="1128299"/>
    <x v="75"/>
    <x v="2"/>
    <x v="7"/>
    <s v="Seattle"/>
    <x v="0"/>
    <n v="0.60000000000000009"/>
    <n v="5500"/>
    <n v="3300.0000000000005"/>
    <n v="990.00000000000011"/>
    <n v="0.3"/>
  </r>
  <r>
    <s v="FizzySip"/>
    <n v="1128299"/>
    <x v="75"/>
    <x v="2"/>
    <x v="7"/>
    <s v="Seattle"/>
    <x v="1"/>
    <n v="0.65000000000000013"/>
    <n v="5500"/>
    <n v="3575.0000000000009"/>
    <n v="893.75000000000023"/>
    <n v="0.25"/>
  </r>
  <r>
    <s v="FizzySip"/>
    <n v="1128299"/>
    <x v="75"/>
    <x v="2"/>
    <x v="7"/>
    <s v="Seattle"/>
    <x v="2"/>
    <n v="0.60000000000000009"/>
    <n v="3750"/>
    <n v="2250.0000000000005"/>
    <n v="562.50000000000011"/>
    <n v="0.25"/>
  </r>
  <r>
    <s v="FizzySip"/>
    <n v="1128299"/>
    <x v="75"/>
    <x v="2"/>
    <x v="7"/>
    <s v="Seattle"/>
    <x v="3"/>
    <n v="0.60000000000000009"/>
    <n v="3500"/>
    <n v="2100.0000000000005"/>
    <n v="630.00000000000011"/>
    <n v="0.3"/>
  </r>
  <r>
    <s v="FizzySip"/>
    <n v="1128299"/>
    <x v="75"/>
    <x v="2"/>
    <x v="7"/>
    <s v="Seattle"/>
    <x v="4"/>
    <n v="0.70000000000000007"/>
    <n v="3250"/>
    <n v="2275"/>
    <n v="568.75"/>
    <n v="0.25"/>
  </r>
  <r>
    <s v="FizzySip"/>
    <n v="1128299"/>
    <x v="75"/>
    <x v="2"/>
    <x v="7"/>
    <s v="Seattle"/>
    <x v="5"/>
    <n v="0.75000000000000011"/>
    <n v="3750"/>
    <n v="2812.5000000000005"/>
    <n v="562.50000000000011"/>
    <n v="0.2"/>
  </r>
  <r>
    <s v="FizzySip"/>
    <n v="1128299"/>
    <x v="76"/>
    <x v="2"/>
    <x v="7"/>
    <s v="Seattle"/>
    <x v="0"/>
    <n v="0.60000000000000009"/>
    <n v="6000"/>
    <n v="3600.0000000000005"/>
    <n v="1080"/>
    <n v="0.3"/>
  </r>
  <r>
    <s v="FizzySip"/>
    <n v="1128299"/>
    <x v="76"/>
    <x v="2"/>
    <x v="7"/>
    <s v="Seattle"/>
    <x v="1"/>
    <n v="0.65000000000000013"/>
    <n v="6250"/>
    <n v="4062.5000000000009"/>
    <n v="1015.6250000000002"/>
    <n v="0.25"/>
  </r>
  <r>
    <s v="FizzySip"/>
    <n v="1128299"/>
    <x v="76"/>
    <x v="2"/>
    <x v="7"/>
    <s v="Seattle"/>
    <x v="2"/>
    <n v="0.60000000000000009"/>
    <n v="4750"/>
    <n v="2850.0000000000005"/>
    <n v="712.50000000000011"/>
    <n v="0.25"/>
  </r>
  <r>
    <s v="FizzySip"/>
    <n v="1128299"/>
    <x v="76"/>
    <x v="2"/>
    <x v="7"/>
    <s v="Seattle"/>
    <x v="3"/>
    <n v="0.70000000000000018"/>
    <n v="4500"/>
    <n v="3150.0000000000009"/>
    <n v="945.00000000000023"/>
    <n v="0.3"/>
  </r>
  <r>
    <s v="FizzySip"/>
    <n v="1128299"/>
    <x v="76"/>
    <x v="2"/>
    <x v="7"/>
    <s v="Seattle"/>
    <x v="4"/>
    <n v="0.90000000000000013"/>
    <n v="4250"/>
    <n v="3825.0000000000005"/>
    <n v="956.25000000000011"/>
    <n v="0.25"/>
  </r>
  <r>
    <s v="FizzySip"/>
    <n v="1128299"/>
    <x v="76"/>
    <x v="2"/>
    <x v="7"/>
    <s v="Seattle"/>
    <x v="5"/>
    <n v="0.95000000000000018"/>
    <n v="5500"/>
    <n v="5225.0000000000009"/>
    <n v="1045.0000000000002"/>
    <n v="0.2"/>
  </r>
  <r>
    <s v="FizzySip"/>
    <n v="1128299"/>
    <x v="77"/>
    <x v="2"/>
    <x v="7"/>
    <s v="Seattle"/>
    <x v="0"/>
    <n v="0.80000000000000016"/>
    <n v="7500"/>
    <n v="6000.0000000000009"/>
    <n v="1800.0000000000002"/>
    <n v="0.3"/>
  </r>
  <r>
    <s v="FizzySip"/>
    <n v="1128299"/>
    <x v="77"/>
    <x v="2"/>
    <x v="7"/>
    <s v="Seattle"/>
    <x v="1"/>
    <n v="0.8500000000000002"/>
    <n v="7500"/>
    <n v="6375.0000000000018"/>
    <n v="1593.7500000000005"/>
    <n v="0.25"/>
  </r>
  <r>
    <s v="FizzySip"/>
    <n v="1128299"/>
    <x v="77"/>
    <x v="2"/>
    <x v="7"/>
    <s v="Seattle"/>
    <x v="2"/>
    <n v="0.80000000000000016"/>
    <n v="5500"/>
    <n v="4400.0000000000009"/>
    <n v="1100.0000000000002"/>
    <n v="0.25"/>
  </r>
  <r>
    <s v="FizzySip"/>
    <n v="1128299"/>
    <x v="77"/>
    <x v="2"/>
    <x v="7"/>
    <s v="Seattle"/>
    <x v="3"/>
    <n v="0.80000000000000016"/>
    <n v="5500"/>
    <n v="4400.0000000000009"/>
    <n v="1320.0000000000002"/>
    <n v="0.3"/>
  </r>
  <r>
    <s v="FizzySip"/>
    <n v="1128299"/>
    <x v="77"/>
    <x v="2"/>
    <x v="7"/>
    <s v="Seattle"/>
    <x v="4"/>
    <n v="0.90000000000000013"/>
    <n v="4750"/>
    <n v="4275.0000000000009"/>
    <n v="1068.7500000000002"/>
    <n v="0.25"/>
  </r>
  <r>
    <s v="FizzySip"/>
    <n v="1128299"/>
    <x v="77"/>
    <x v="2"/>
    <x v="7"/>
    <s v="Seattle"/>
    <x v="5"/>
    <n v="0.95000000000000018"/>
    <n v="5750"/>
    <n v="5462.5000000000009"/>
    <n v="1092.5000000000002"/>
    <n v="0.2"/>
  </r>
  <r>
    <s v="Sodapop"/>
    <n v="1185732"/>
    <x v="78"/>
    <x v="4"/>
    <x v="8"/>
    <s v="Miami"/>
    <x v="0"/>
    <n v="0.45"/>
    <n v="10500"/>
    <n v="4725"/>
    <n v="2126.25"/>
    <n v="0.45"/>
  </r>
  <r>
    <s v="Sodapop"/>
    <n v="1185732"/>
    <x v="78"/>
    <x v="4"/>
    <x v="8"/>
    <s v="Miami"/>
    <x v="1"/>
    <n v="0.45"/>
    <n v="8500"/>
    <n v="3825"/>
    <n v="1338.75"/>
    <n v="0.35"/>
  </r>
  <r>
    <s v="Sodapop"/>
    <n v="1185732"/>
    <x v="78"/>
    <x v="4"/>
    <x v="8"/>
    <s v="Miami"/>
    <x v="2"/>
    <n v="0.35000000000000003"/>
    <n v="8500"/>
    <n v="2975.0000000000005"/>
    <n v="743.75000000000011"/>
    <n v="0.25"/>
  </r>
  <r>
    <s v="Sodapop"/>
    <n v="1185732"/>
    <x v="78"/>
    <x v="4"/>
    <x v="8"/>
    <s v="Miami"/>
    <x v="3"/>
    <n v="0.39999999999999997"/>
    <n v="7000"/>
    <n v="2799.9999999999995"/>
    <n v="839.99999999999989"/>
    <n v="0.3"/>
  </r>
  <r>
    <s v="Sodapop"/>
    <n v="1185732"/>
    <x v="78"/>
    <x v="4"/>
    <x v="8"/>
    <s v="Miami"/>
    <x v="4"/>
    <n v="0.55000000000000004"/>
    <n v="7500"/>
    <n v="4125"/>
    <n v="1443.75"/>
    <n v="0.35"/>
  </r>
  <r>
    <s v="Sodapop"/>
    <n v="1185732"/>
    <x v="78"/>
    <x v="4"/>
    <x v="8"/>
    <s v="Miami"/>
    <x v="5"/>
    <n v="0.45"/>
    <n v="8500"/>
    <n v="3825"/>
    <n v="1912.5"/>
    <n v="0.5"/>
  </r>
  <r>
    <s v="Sodapop"/>
    <n v="1185732"/>
    <x v="79"/>
    <x v="4"/>
    <x v="8"/>
    <s v="Miami"/>
    <x v="0"/>
    <n v="0.45"/>
    <n v="11000"/>
    <n v="4950"/>
    <n v="2227.5"/>
    <n v="0.45"/>
  </r>
  <r>
    <s v="Sodapop"/>
    <n v="1185732"/>
    <x v="79"/>
    <x v="4"/>
    <x v="8"/>
    <s v="Miami"/>
    <x v="1"/>
    <n v="0.45"/>
    <n v="7500"/>
    <n v="3375"/>
    <n v="1181.25"/>
    <n v="0.35"/>
  </r>
  <r>
    <s v="Sodapop"/>
    <n v="1185732"/>
    <x v="79"/>
    <x v="4"/>
    <x v="8"/>
    <s v="Miami"/>
    <x v="2"/>
    <n v="0.35000000000000003"/>
    <n v="8000"/>
    <n v="2800.0000000000005"/>
    <n v="700.00000000000011"/>
    <n v="0.25"/>
  </r>
  <r>
    <s v="Sodapop"/>
    <n v="1185732"/>
    <x v="79"/>
    <x v="4"/>
    <x v="8"/>
    <s v="Miami"/>
    <x v="3"/>
    <n v="0.39999999999999997"/>
    <n v="6750"/>
    <n v="2700"/>
    <n v="810"/>
    <n v="0.3"/>
  </r>
  <r>
    <s v="Sodapop"/>
    <n v="1185732"/>
    <x v="79"/>
    <x v="4"/>
    <x v="8"/>
    <s v="Miami"/>
    <x v="4"/>
    <n v="0.55000000000000004"/>
    <n v="7500"/>
    <n v="4125"/>
    <n v="1443.75"/>
    <n v="0.35"/>
  </r>
  <r>
    <s v="Sodapop"/>
    <n v="1185732"/>
    <x v="79"/>
    <x v="4"/>
    <x v="8"/>
    <s v="Miami"/>
    <x v="5"/>
    <n v="0.45"/>
    <n v="8500"/>
    <n v="3825"/>
    <n v="1912.5"/>
    <n v="0.5"/>
  </r>
  <r>
    <s v="Sodapop"/>
    <n v="1185732"/>
    <x v="80"/>
    <x v="4"/>
    <x v="8"/>
    <s v="Miami"/>
    <x v="0"/>
    <n v="0.45"/>
    <n v="10700"/>
    <n v="4815"/>
    <n v="2166.75"/>
    <n v="0.45"/>
  </r>
  <r>
    <s v="Sodapop"/>
    <n v="1185732"/>
    <x v="80"/>
    <x v="4"/>
    <x v="8"/>
    <s v="Miami"/>
    <x v="1"/>
    <n v="0.45"/>
    <n v="7500"/>
    <n v="3375"/>
    <n v="1181.25"/>
    <n v="0.35"/>
  </r>
  <r>
    <s v="Sodapop"/>
    <n v="1185732"/>
    <x v="80"/>
    <x v="4"/>
    <x v="8"/>
    <s v="Miami"/>
    <x v="2"/>
    <n v="0.35000000000000003"/>
    <n v="7750"/>
    <n v="2712.5000000000005"/>
    <n v="678.12500000000011"/>
    <n v="0.25"/>
  </r>
  <r>
    <s v="Sodapop"/>
    <n v="1185732"/>
    <x v="80"/>
    <x v="4"/>
    <x v="8"/>
    <s v="Miami"/>
    <x v="3"/>
    <n v="0.39999999999999997"/>
    <n v="6250"/>
    <n v="2500"/>
    <n v="750"/>
    <n v="0.3"/>
  </r>
  <r>
    <s v="Sodapop"/>
    <n v="1185732"/>
    <x v="80"/>
    <x v="4"/>
    <x v="8"/>
    <s v="Miami"/>
    <x v="4"/>
    <n v="0.55000000000000004"/>
    <n v="6750"/>
    <n v="3712.5000000000005"/>
    <n v="1299.375"/>
    <n v="0.35"/>
  </r>
  <r>
    <s v="Sodapop"/>
    <n v="1185732"/>
    <x v="80"/>
    <x v="4"/>
    <x v="8"/>
    <s v="Miami"/>
    <x v="5"/>
    <n v="0.45"/>
    <n v="7750"/>
    <n v="3487.5"/>
    <n v="1743.75"/>
    <n v="0.5"/>
  </r>
  <r>
    <s v="Sodapop"/>
    <n v="1185732"/>
    <x v="81"/>
    <x v="4"/>
    <x v="8"/>
    <s v="Miami"/>
    <x v="0"/>
    <n v="0.45"/>
    <n v="10250"/>
    <n v="4612.5"/>
    <n v="2075.625"/>
    <n v="0.45"/>
  </r>
  <r>
    <s v="Sodapop"/>
    <n v="1185732"/>
    <x v="81"/>
    <x v="4"/>
    <x v="8"/>
    <s v="Miami"/>
    <x v="1"/>
    <n v="0.45"/>
    <n v="7250"/>
    <n v="3262.5"/>
    <n v="1141.875"/>
    <n v="0.35"/>
  </r>
  <r>
    <s v="Sodapop"/>
    <n v="1185732"/>
    <x v="81"/>
    <x v="4"/>
    <x v="8"/>
    <s v="Miami"/>
    <x v="2"/>
    <n v="0.35000000000000003"/>
    <n v="7250"/>
    <n v="2537.5000000000005"/>
    <n v="634.37500000000011"/>
    <n v="0.25"/>
  </r>
  <r>
    <s v="Sodapop"/>
    <n v="1185732"/>
    <x v="81"/>
    <x v="4"/>
    <x v="8"/>
    <s v="Miami"/>
    <x v="3"/>
    <n v="0.39999999999999997"/>
    <n v="6500"/>
    <n v="2600"/>
    <n v="780"/>
    <n v="0.3"/>
  </r>
  <r>
    <s v="Sodapop"/>
    <n v="1185732"/>
    <x v="81"/>
    <x v="4"/>
    <x v="8"/>
    <s v="Miami"/>
    <x v="4"/>
    <n v="0.55000000000000004"/>
    <n v="6750"/>
    <n v="3712.5000000000005"/>
    <n v="1299.375"/>
    <n v="0.35"/>
  </r>
  <r>
    <s v="Sodapop"/>
    <n v="1185732"/>
    <x v="81"/>
    <x v="4"/>
    <x v="8"/>
    <s v="Miami"/>
    <x v="5"/>
    <n v="0.45"/>
    <n v="8000"/>
    <n v="3600"/>
    <n v="1800"/>
    <n v="0.5"/>
  </r>
  <r>
    <s v="Sodapop"/>
    <n v="1185732"/>
    <x v="82"/>
    <x v="4"/>
    <x v="8"/>
    <s v="Miami"/>
    <x v="0"/>
    <n v="0.55000000000000004"/>
    <n v="10700"/>
    <n v="5885.0000000000009"/>
    <n v="2648.2500000000005"/>
    <n v="0.45"/>
  </r>
  <r>
    <s v="Sodapop"/>
    <n v="1185732"/>
    <x v="82"/>
    <x v="4"/>
    <x v="8"/>
    <s v="Miami"/>
    <x v="1"/>
    <n v="0.55000000000000004"/>
    <n v="7750"/>
    <n v="4262.5"/>
    <n v="1491.875"/>
    <n v="0.35"/>
  </r>
  <r>
    <s v="Sodapop"/>
    <n v="1185732"/>
    <x v="82"/>
    <x v="4"/>
    <x v="8"/>
    <s v="Miami"/>
    <x v="2"/>
    <n v="0.5"/>
    <n v="7500"/>
    <n v="3750"/>
    <n v="937.5"/>
    <n v="0.25"/>
  </r>
  <r>
    <s v="Sodapop"/>
    <n v="1185732"/>
    <x v="82"/>
    <x v="4"/>
    <x v="8"/>
    <s v="Miami"/>
    <x v="3"/>
    <n v="0.5"/>
    <n v="7000"/>
    <n v="3500"/>
    <n v="1050"/>
    <n v="0.3"/>
  </r>
  <r>
    <s v="Sodapop"/>
    <n v="1185732"/>
    <x v="82"/>
    <x v="4"/>
    <x v="8"/>
    <s v="Miami"/>
    <x v="4"/>
    <n v="0.6"/>
    <n v="7250"/>
    <n v="4350"/>
    <n v="1522.5"/>
    <n v="0.35"/>
  </r>
  <r>
    <s v="Sodapop"/>
    <n v="1185732"/>
    <x v="82"/>
    <x v="4"/>
    <x v="8"/>
    <s v="Miami"/>
    <x v="5"/>
    <n v="0.65"/>
    <n v="8250"/>
    <n v="5362.5"/>
    <n v="2681.25"/>
    <n v="0.5"/>
  </r>
  <r>
    <s v="Sodapop"/>
    <n v="1185732"/>
    <x v="83"/>
    <x v="4"/>
    <x v="8"/>
    <s v="Miami"/>
    <x v="0"/>
    <n v="0.6"/>
    <n v="10750"/>
    <n v="6450"/>
    <n v="2902.5"/>
    <n v="0.45"/>
  </r>
  <r>
    <s v="Sodapop"/>
    <n v="1185732"/>
    <x v="83"/>
    <x v="4"/>
    <x v="8"/>
    <s v="Miami"/>
    <x v="1"/>
    <n v="0.55000000000000004"/>
    <n v="8250"/>
    <n v="4537.5"/>
    <n v="1588.125"/>
    <n v="0.35"/>
  </r>
  <r>
    <s v="Sodapop"/>
    <n v="1185732"/>
    <x v="83"/>
    <x v="4"/>
    <x v="8"/>
    <s v="Miami"/>
    <x v="2"/>
    <n v="0.5"/>
    <n v="8000"/>
    <n v="4000"/>
    <n v="1000"/>
    <n v="0.25"/>
  </r>
  <r>
    <s v="Sodapop"/>
    <n v="1185732"/>
    <x v="83"/>
    <x v="4"/>
    <x v="8"/>
    <s v="Miami"/>
    <x v="3"/>
    <n v="0.5"/>
    <n v="7750"/>
    <n v="3875"/>
    <n v="1162.5"/>
    <n v="0.3"/>
  </r>
  <r>
    <s v="Sodapop"/>
    <n v="1185732"/>
    <x v="83"/>
    <x v="4"/>
    <x v="8"/>
    <s v="Miami"/>
    <x v="4"/>
    <n v="0.65"/>
    <n v="7750"/>
    <n v="5037.5"/>
    <n v="1763.125"/>
    <n v="0.35"/>
  </r>
  <r>
    <s v="Sodapop"/>
    <n v="1185732"/>
    <x v="83"/>
    <x v="4"/>
    <x v="8"/>
    <s v="Miami"/>
    <x v="5"/>
    <n v="0.70000000000000007"/>
    <n v="9250"/>
    <n v="6475.0000000000009"/>
    <n v="3237.5000000000005"/>
    <n v="0.5"/>
  </r>
  <r>
    <s v="Sodapop"/>
    <n v="1185732"/>
    <x v="84"/>
    <x v="4"/>
    <x v="8"/>
    <s v="Miami"/>
    <x v="0"/>
    <n v="0.65"/>
    <n v="11500"/>
    <n v="7475"/>
    <n v="3363.75"/>
    <n v="0.45"/>
  </r>
  <r>
    <s v="Sodapop"/>
    <n v="1185732"/>
    <x v="84"/>
    <x v="4"/>
    <x v="8"/>
    <s v="Miami"/>
    <x v="1"/>
    <n v="0.60000000000000009"/>
    <n v="9000"/>
    <n v="5400.0000000000009"/>
    <n v="1890.0000000000002"/>
    <n v="0.35"/>
  </r>
  <r>
    <s v="Sodapop"/>
    <n v="1185732"/>
    <x v="84"/>
    <x v="4"/>
    <x v="8"/>
    <s v="Miami"/>
    <x v="2"/>
    <n v="0.55000000000000004"/>
    <n v="8250"/>
    <n v="4537.5"/>
    <n v="1134.375"/>
    <n v="0.25"/>
  </r>
  <r>
    <s v="Sodapop"/>
    <n v="1185732"/>
    <x v="84"/>
    <x v="4"/>
    <x v="8"/>
    <s v="Miami"/>
    <x v="3"/>
    <n v="0.55000000000000004"/>
    <n v="7750"/>
    <n v="4262.5"/>
    <n v="1278.75"/>
    <n v="0.3"/>
  </r>
  <r>
    <s v="Sodapop"/>
    <n v="1185732"/>
    <x v="84"/>
    <x v="4"/>
    <x v="8"/>
    <s v="Miami"/>
    <x v="4"/>
    <n v="0.65"/>
    <n v="8000"/>
    <n v="5200"/>
    <n v="1819.9999999999998"/>
    <n v="0.35"/>
  </r>
  <r>
    <s v="Sodapop"/>
    <n v="1185732"/>
    <x v="84"/>
    <x v="4"/>
    <x v="8"/>
    <s v="Miami"/>
    <x v="5"/>
    <n v="0.70000000000000007"/>
    <n v="9750"/>
    <n v="6825.0000000000009"/>
    <n v="3412.5000000000005"/>
    <n v="0.5"/>
  </r>
  <r>
    <s v="Sodapop"/>
    <n v="1185732"/>
    <x v="85"/>
    <x v="4"/>
    <x v="8"/>
    <s v="Miami"/>
    <x v="0"/>
    <n v="0.65"/>
    <n v="11250"/>
    <n v="7312.5"/>
    <n v="3290.625"/>
    <n v="0.45"/>
  </r>
  <r>
    <s v="Sodapop"/>
    <n v="1185732"/>
    <x v="85"/>
    <x v="4"/>
    <x v="8"/>
    <s v="Miami"/>
    <x v="1"/>
    <n v="0.60000000000000009"/>
    <n v="9000"/>
    <n v="5400.0000000000009"/>
    <n v="1890.0000000000002"/>
    <n v="0.35"/>
  </r>
  <r>
    <s v="Sodapop"/>
    <n v="1185732"/>
    <x v="85"/>
    <x v="4"/>
    <x v="8"/>
    <s v="Miami"/>
    <x v="2"/>
    <n v="0.55000000000000004"/>
    <n v="8250"/>
    <n v="4537.5"/>
    <n v="1134.375"/>
    <n v="0.25"/>
  </r>
  <r>
    <s v="Sodapop"/>
    <n v="1185732"/>
    <x v="85"/>
    <x v="4"/>
    <x v="8"/>
    <s v="Miami"/>
    <x v="3"/>
    <n v="0.45"/>
    <n v="7750"/>
    <n v="3487.5"/>
    <n v="1046.25"/>
    <n v="0.3"/>
  </r>
  <r>
    <s v="Sodapop"/>
    <n v="1185732"/>
    <x v="85"/>
    <x v="4"/>
    <x v="8"/>
    <s v="Miami"/>
    <x v="4"/>
    <n v="0.55000000000000004"/>
    <n v="7500"/>
    <n v="4125"/>
    <n v="1443.75"/>
    <n v="0.35"/>
  </r>
  <r>
    <s v="Sodapop"/>
    <n v="1185732"/>
    <x v="85"/>
    <x v="4"/>
    <x v="8"/>
    <s v="Miami"/>
    <x v="5"/>
    <n v="0.60000000000000009"/>
    <n v="9250"/>
    <n v="5550.0000000000009"/>
    <n v="2775.0000000000005"/>
    <n v="0.5"/>
  </r>
  <r>
    <s v="Sodapop"/>
    <n v="1185732"/>
    <x v="86"/>
    <x v="4"/>
    <x v="8"/>
    <s v="Miami"/>
    <x v="0"/>
    <n v="0.55000000000000004"/>
    <n v="10500"/>
    <n v="5775.0000000000009"/>
    <n v="2598.7500000000005"/>
    <n v="0.45"/>
  </r>
  <r>
    <s v="Sodapop"/>
    <n v="1185732"/>
    <x v="86"/>
    <x v="4"/>
    <x v="8"/>
    <s v="Miami"/>
    <x v="1"/>
    <n v="0.50000000000000011"/>
    <n v="8500"/>
    <n v="4250.0000000000009"/>
    <n v="1487.5000000000002"/>
    <n v="0.35"/>
  </r>
  <r>
    <s v="Sodapop"/>
    <n v="1185732"/>
    <x v="86"/>
    <x v="4"/>
    <x v="8"/>
    <s v="Miami"/>
    <x v="2"/>
    <n v="0.45"/>
    <n v="7500"/>
    <n v="3375"/>
    <n v="843.75"/>
    <n v="0.25"/>
  </r>
  <r>
    <s v="Sodapop"/>
    <n v="1185732"/>
    <x v="86"/>
    <x v="4"/>
    <x v="8"/>
    <s v="Miami"/>
    <x v="3"/>
    <n v="0.45"/>
    <n v="7250"/>
    <n v="3262.5"/>
    <n v="978.75"/>
    <n v="0.3"/>
  </r>
  <r>
    <s v="Sodapop"/>
    <n v="1185732"/>
    <x v="86"/>
    <x v="4"/>
    <x v="8"/>
    <s v="Miami"/>
    <x v="4"/>
    <n v="0.55000000000000004"/>
    <n v="7250"/>
    <n v="3987.5000000000005"/>
    <n v="1395.625"/>
    <n v="0.35"/>
  </r>
  <r>
    <s v="Sodapop"/>
    <n v="1185732"/>
    <x v="86"/>
    <x v="4"/>
    <x v="8"/>
    <s v="Miami"/>
    <x v="5"/>
    <n v="0.60000000000000009"/>
    <n v="8250"/>
    <n v="4950.0000000000009"/>
    <n v="2475.0000000000005"/>
    <n v="0.5"/>
  </r>
  <r>
    <s v="Sodapop"/>
    <n v="1185732"/>
    <x v="87"/>
    <x v="4"/>
    <x v="8"/>
    <s v="Miami"/>
    <x v="0"/>
    <n v="0.60000000000000009"/>
    <n v="10000"/>
    <n v="6000.0000000000009"/>
    <n v="2700.0000000000005"/>
    <n v="0.45"/>
  </r>
  <r>
    <s v="Sodapop"/>
    <n v="1185732"/>
    <x v="87"/>
    <x v="4"/>
    <x v="8"/>
    <s v="Miami"/>
    <x v="1"/>
    <n v="0.50000000000000011"/>
    <n v="8250"/>
    <n v="4125.0000000000009"/>
    <n v="1443.7500000000002"/>
    <n v="0.35"/>
  </r>
  <r>
    <s v="Sodapop"/>
    <n v="1185732"/>
    <x v="87"/>
    <x v="4"/>
    <x v="8"/>
    <s v="Miami"/>
    <x v="2"/>
    <n v="0.50000000000000011"/>
    <n v="7250"/>
    <n v="3625.0000000000009"/>
    <n v="906.25000000000023"/>
    <n v="0.25"/>
  </r>
  <r>
    <s v="Sodapop"/>
    <n v="1185732"/>
    <x v="87"/>
    <x v="4"/>
    <x v="8"/>
    <s v="Miami"/>
    <x v="3"/>
    <n v="0.50000000000000011"/>
    <n v="7000"/>
    <n v="3500.0000000000009"/>
    <n v="1050.0000000000002"/>
    <n v="0.3"/>
  </r>
  <r>
    <s v="Sodapop"/>
    <n v="1185732"/>
    <x v="87"/>
    <x v="4"/>
    <x v="8"/>
    <s v="Miami"/>
    <x v="4"/>
    <n v="0.60000000000000009"/>
    <n v="7000"/>
    <n v="4200.0000000000009"/>
    <n v="1470.0000000000002"/>
    <n v="0.35"/>
  </r>
  <r>
    <s v="Sodapop"/>
    <n v="1185732"/>
    <x v="87"/>
    <x v="4"/>
    <x v="8"/>
    <s v="Miami"/>
    <x v="5"/>
    <n v="0.65"/>
    <n v="8250"/>
    <n v="5362.5"/>
    <n v="2681.25"/>
    <n v="0.5"/>
  </r>
  <r>
    <s v="Sodapop"/>
    <n v="1185732"/>
    <x v="88"/>
    <x v="4"/>
    <x v="8"/>
    <s v="Miami"/>
    <x v="0"/>
    <n v="0.60000000000000009"/>
    <n v="9750"/>
    <n v="5850.0000000000009"/>
    <n v="2632.5000000000005"/>
    <n v="0.45"/>
  </r>
  <r>
    <s v="Sodapop"/>
    <n v="1185732"/>
    <x v="88"/>
    <x v="4"/>
    <x v="8"/>
    <s v="Miami"/>
    <x v="1"/>
    <n v="0.50000000000000011"/>
    <n v="8000"/>
    <n v="4000.0000000000009"/>
    <n v="1400.0000000000002"/>
    <n v="0.35"/>
  </r>
  <r>
    <s v="Sodapop"/>
    <n v="1185732"/>
    <x v="88"/>
    <x v="4"/>
    <x v="8"/>
    <s v="Miami"/>
    <x v="2"/>
    <n v="0.50000000000000011"/>
    <n v="7450"/>
    <n v="3725.0000000000009"/>
    <n v="931.25000000000023"/>
    <n v="0.25"/>
  </r>
  <r>
    <s v="Sodapop"/>
    <n v="1185732"/>
    <x v="88"/>
    <x v="4"/>
    <x v="8"/>
    <s v="Miami"/>
    <x v="3"/>
    <n v="0.50000000000000011"/>
    <n v="7750"/>
    <n v="3875.0000000000009"/>
    <n v="1162.5000000000002"/>
    <n v="0.3"/>
  </r>
  <r>
    <s v="Sodapop"/>
    <n v="1185732"/>
    <x v="88"/>
    <x v="4"/>
    <x v="8"/>
    <s v="Miami"/>
    <x v="4"/>
    <n v="0.65"/>
    <n v="7500"/>
    <n v="4875"/>
    <n v="1706.25"/>
    <n v="0.35"/>
  </r>
  <r>
    <s v="Sodapop"/>
    <n v="1185732"/>
    <x v="88"/>
    <x v="4"/>
    <x v="8"/>
    <s v="Miami"/>
    <x v="5"/>
    <n v="0.7"/>
    <n v="8500"/>
    <n v="5950"/>
    <n v="2975"/>
    <n v="0.5"/>
  </r>
  <r>
    <s v="Sodapop"/>
    <n v="1185732"/>
    <x v="89"/>
    <x v="4"/>
    <x v="8"/>
    <s v="Miami"/>
    <x v="0"/>
    <n v="0.65"/>
    <n v="10750"/>
    <n v="6987.5"/>
    <n v="3144.375"/>
    <n v="0.45"/>
  </r>
  <r>
    <s v="Sodapop"/>
    <n v="1185732"/>
    <x v="89"/>
    <x v="4"/>
    <x v="8"/>
    <s v="Miami"/>
    <x v="1"/>
    <n v="0.55000000000000004"/>
    <n v="8750"/>
    <n v="4812.5"/>
    <n v="1684.375"/>
    <n v="0.35"/>
  </r>
  <r>
    <s v="Sodapop"/>
    <n v="1185732"/>
    <x v="89"/>
    <x v="4"/>
    <x v="8"/>
    <s v="Miami"/>
    <x v="2"/>
    <n v="0.55000000000000004"/>
    <n v="8250"/>
    <n v="4537.5"/>
    <n v="1134.375"/>
    <n v="0.25"/>
  </r>
  <r>
    <s v="Sodapop"/>
    <n v="1185732"/>
    <x v="89"/>
    <x v="4"/>
    <x v="8"/>
    <s v="Miami"/>
    <x v="3"/>
    <n v="0.55000000000000004"/>
    <n v="7750"/>
    <n v="4262.5"/>
    <n v="1278.75"/>
    <n v="0.3"/>
  </r>
  <r>
    <s v="Sodapop"/>
    <n v="1185732"/>
    <x v="89"/>
    <x v="4"/>
    <x v="8"/>
    <s v="Miami"/>
    <x v="4"/>
    <n v="0.65"/>
    <n v="7750"/>
    <n v="5037.5"/>
    <n v="1763.125"/>
    <n v="0.35"/>
  </r>
  <r>
    <s v="Sodapop"/>
    <n v="1185732"/>
    <x v="89"/>
    <x v="4"/>
    <x v="8"/>
    <s v="Miami"/>
    <x v="5"/>
    <n v="0.7"/>
    <n v="8750"/>
    <n v="6125"/>
    <n v="3062.5"/>
    <n v="0.5"/>
  </r>
  <r>
    <s v="Sodapop"/>
    <n v="1185732"/>
    <x v="90"/>
    <x v="3"/>
    <x v="9"/>
    <s v="Minneapolis"/>
    <x v="0"/>
    <n v="0.35"/>
    <n v="4500"/>
    <n v="1575"/>
    <n v="551.25"/>
    <n v="0.35000000000000003"/>
  </r>
  <r>
    <s v="Sodapop"/>
    <n v="1185732"/>
    <x v="90"/>
    <x v="3"/>
    <x v="9"/>
    <s v="Minneapolis"/>
    <x v="1"/>
    <n v="0.35"/>
    <n v="2500"/>
    <n v="875"/>
    <n v="262.5"/>
    <n v="0.3"/>
  </r>
  <r>
    <s v="Sodapop"/>
    <n v="1185732"/>
    <x v="90"/>
    <x v="3"/>
    <x v="9"/>
    <s v="Minneapolis"/>
    <x v="2"/>
    <n v="0.25"/>
    <n v="2500"/>
    <n v="625"/>
    <n v="187.5"/>
    <n v="0.3"/>
  </r>
  <r>
    <s v="Sodapop"/>
    <n v="1185732"/>
    <x v="90"/>
    <x v="3"/>
    <x v="9"/>
    <s v="Minneapolis"/>
    <x v="3"/>
    <n v="0.30000000000000004"/>
    <n v="1000"/>
    <n v="300.00000000000006"/>
    <n v="105.00000000000003"/>
    <n v="0.35000000000000003"/>
  </r>
  <r>
    <s v="Sodapop"/>
    <n v="1185732"/>
    <x v="90"/>
    <x v="3"/>
    <x v="9"/>
    <s v="Minneapolis"/>
    <x v="4"/>
    <n v="0.44999999999999996"/>
    <n v="1500"/>
    <n v="674.99999999999989"/>
    <n v="202.49999999999997"/>
    <n v="0.3"/>
  </r>
  <r>
    <s v="Sodapop"/>
    <n v="1185732"/>
    <x v="90"/>
    <x v="3"/>
    <x v="9"/>
    <s v="Minneapolis"/>
    <x v="5"/>
    <n v="0.35"/>
    <n v="2500"/>
    <n v="875"/>
    <n v="393.75"/>
    <n v="0.45"/>
  </r>
  <r>
    <s v="Sodapop"/>
    <n v="1185732"/>
    <x v="91"/>
    <x v="3"/>
    <x v="9"/>
    <s v="Minneapolis"/>
    <x v="0"/>
    <n v="0.35"/>
    <n v="5000"/>
    <n v="1750"/>
    <n v="612.50000000000011"/>
    <n v="0.35000000000000003"/>
  </r>
  <r>
    <s v="Sodapop"/>
    <n v="1185732"/>
    <x v="91"/>
    <x v="3"/>
    <x v="9"/>
    <s v="Minneapolis"/>
    <x v="1"/>
    <n v="0.35"/>
    <n v="1500"/>
    <n v="525"/>
    <n v="157.5"/>
    <n v="0.3"/>
  </r>
  <r>
    <s v="Sodapop"/>
    <n v="1185732"/>
    <x v="91"/>
    <x v="3"/>
    <x v="9"/>
    <s v="Minneapolis"/>
    <x v="2"/>
    <n v="0.25"/>
    <n v="2000"/>
    <n v="500"/>
    <n v="150"/>
    <n v="0.3"/>
  </r>
  <r>
    <s v="Sodapop"/>
    <n v="1185732"/>
    <x v="91"/>
    <x v="3"/>
    <x v="9"/>
    <s v="Minneapolis"/>
    <x v="3"/>
    <n v="0.30000000000000004"/>
    <n v="750"/>
    <n v="225.00000000000003"/>
    <n v="78.750000000000014"/>
    <n v="0.35000000000000003"/>
  </r>
  <r>
    <s v="Sodapop"/>
    <n v="1185732"/>
    <x v="91"/>
    <x v="3"/>
    <x v="9"/>
    <s v="Minneapolis"/>
    <x v="4"/>
    <n v="0.44999999999999996"/>
    <n v="1500"/>
    <n v="674.99999999999989"/>
    <n v="202.49999999999997"/>
    <n v="0.3"/>
  </r>
  <r>
    <s v="Sodapop"/>
    <n v="1185732"/>
    <x v="91"/>
    <x v="3"/>
    <x v="9"/>
    <s v="Minneapolis"/>
    <x v="5"/>
    <n v="0.35"/>
    <n v="2250"/>
    <n v="787.5"/>
    <n v="354.375"/>
    <n v="0.45"/>
  </r>
  <r>
    <s v="Sodapop"/>
    <n v="1185732"/>
    <x v="92"/>
    <x v="3"/>
    <x v="9"/>
    <s v="Minneapolis"/>
    <x v="0"/>
    <n v="0.4"/>
    <n v="4450"/>
    <n v="1780"/>
    <n v="623.00000000000011"/>
    <n v="0.35000000000000003"/>
  </r>
  <r>
    <s v="Sodapop"/>
    <n v="1185732"/>
    <x v="92"/>
    <x v="3"/>
    <x v="9"/>
    <s v="Minneapolis"/>
    <x v="1"/>
    <n v="0.4"/>
    <n v="1250"/>
    <n v="500"/>
    <n v="150"/>
    <n v="0.3"/>
  </r>
  <r>
    <s v="Sodapop"/>
    <n v="1185732"/>
    <x v="92"/>
    <x v="3"/>
    <x v="9"/>
    <s v="Minneapolis"/>
    <x v="2"/>
    <n v="0.30000000000000004"/>
    <n v="1750"/>
    <n v="525.00000000000011"/>
    <n v="157.50000000000003"/>
    <n v="0.3"/>
  </r>
  <r>
    <s v="Sodapop"/>
    <n v="1185732"/>
    <x v="92"/>
    <x v="3"/>
    <x v="9"/>
    <s v="Minneapolis"/>
    <x v="3"/>
    <n v="0.35"/>
    <n v="250"/>
    <n v="87.5"/>
    <n v="30.625000000000004"/>
    <n v="0.35000000000000003"/>
  </r>
  <r>
    <s v="Sodapop"/>
    <n v="1185732"/>
    <x v="92"/>
    <x v="3"/>
    <x v="9"/>
    <s v="Minneapolis"/>
    <x v="4"/>
    <n v="0.5"/>
    <n v="750"/>
    <n v="375"/>
    <n v="112.5"/>
    <n v="0.3"/>
  </r>
  <r>
    <s v="Sodapop"/>
    <n v="1185732"/>
    <x v="92"/>
    <x v="3"/>
    <x v="9"/>
    <s v="Minneapolis"/>
    <x v="5"/>
    <n v="0.4"/>
    <n v="1750"/>
    <n v="700"/>
    <n v="315"/>
    <n v="0.45"/>
  </r>
  <r>
    <s v="Sodapop"/>
    <n v="1185732"/>
    <x v="93"/>
    <x v="3"/>
    <x v="9"/>
    <s v="Minneapolis"/>
    <x v="0"/>
    <n v="0.4"/>
    <n v="4000"/>
    <n v="1600"/>
    <n v="560"/>
    <n v="0.35000000000000003"/>
  </r>
  <r>
    <s v="Sodapop"/>
    <n v="1185732"/>
    <x v="93"/>
    <x v="3"/>
    <x v="9"/>
    <s v="Minneapolis"/>
    <x v="1"/>
    <n v="0.4"/>
    <n v="1000"/>
    <n v="400"/>
    <n v="120"/>
    <n v="0.3"/>
  </r>
  <r>
    <s v="Sodapop"/>
    <n v="1185732"/>
    <x v="93"/>
    <x v="3"/>
    <x v="9"/>
    <s v="Minneapolis"/>
    <x v="2"/>
    <n v="0.30000000000000004"/>
    <n v="1000"/>
    <n v="300.00000000000006"/>
    <n v="90.000000000000014"/>
    <n v="0.3"/>
  </r>
  <r>
    <s v="Sodapop"/>
    <n v="1185732"/>
    <x v="93"/>
    <x v="3"/>
    <x v="9"/>
    <s v="Minneapolis"/>
    <x v="3"/>
    <n v="0.35"/>
    <n v="250"/>
    <n v="87.5"/>
    <n v="30.625000000000004"/>
    <n v="0.35000000000000003"/>
  </r>
  <r>
    <s v="Sodapop"/>
    <n v="1185732"/>
    <x v="93"/>
    <x v="3"/>
    <x v="9"/>
    <s v="Minneapolis"/>
    <x v="4"/>
    <n v="0.5"/>
    <n v="500"/>
    <n v="250"/>
    <n v="75"/>
    <n v="0.3"/>
  </r>
  <r>
    <s v="Sodapop"/>
    <n v="1185732"/>
    <x v="93"/>
    <x v="3"/>
    <x v="9"/>
    <s v="Minneapolis"/>
    <x v="5"/>
    <n v="0.4"/>
    <n v="1750"/>
    <n v="700"/>
    <n v="315"/>
    <n v="0.45"/>
  </r>
  <r>
    <s v="Sodapop"/>
    <n v="1185732"/>
    <x v="94"/>
    <x v="3"/>
    <x v="9"/>
    <s v="Minneapolis"/>
    <x v="0"/>
    <n v="0.5"/>
    <n v="4450"/>
    <n v="2225"/>
    <n v="778.75000000000011"/>
    <n v="0.35000000000000003"/>
  </r>
  <r>
    <s v="Sodapop"/>
    <n v="1185732"/>
    <x v="94"/>
    <x v="3"/>
    <x v="9"/>
    <s v="Minneapolis"/>
    <x v="1"/>
    <n v="0.45000000000000007"/>
    <n v="1500"/>
    <n v="675.00000000000011"/>
    <n v="202.50000000000003"/>
    <n v="0.3"/>
  </r>
  <r>
    <s v="Sodapop"/>
    <n v="1185732"/>
    <x v="94"/>
    <x v="3"/>
    <x v="9"/>
    <s v="Minneapolis"/>
    <x v="2"/>
    <n v="0.4"/>
    <n v="1250"/>
    <n v="500"/>
    <n v="150"/>
    <n v="0.3"/>
  </r>
  <r>
    <s v="Sodapop"/>
    <n v="1185732"/>
    <x v="94"/>
    <x v="3"/>
    <x v="9"/>
    <s v="Minneapolis"/>
    <x v="3"/>
    <n v="0.4"/>
    <n v="500"/>
    <n v="200"/>
    <n v="70"/>
    <n v="0.35000000000000003"/>
  </r>
  <r>
    <s v="Sodapop"/>
    <n v="1185732"/>
    <x v="94"/>
    <x v="3"/>
    <x v="9"/>
    <s v="Minneapolis"/>
    <x v="4"/>
    <n v="0.54999999999999993"/>
    <n v="750"/>
    <n v="412.49999999999994"/>
    <n v="123.74999999999997"/>
    <n v="0.3"/>
  </r>
  <r>
    <s v="Sodapop"/>
    <n v="1185732"/>
    <x v="94"/>
    <x v="3"/>
    <x v="9"/>
    <s v="Minneapolis"/>
    <x v="5"/>
    <n v="0.6"/>
    <n v="1750"/>
    <n v="1050"/>
    <n v="472.5"/>
    <n v="0.45"/>
  </r>
  <r>
    <s v="Sodapop"/>
    <n v="1185732"/>
    <x v="95"/>
    <x v="3"/>
    <x v="9"/>
    <s v="Minneapolis"/>
    <x v="0"/>
    <n v="0.45"/>
    <n v="4250"/>
    <n v="1912.5"/>
    <n v="669.37500000000011"/>
    <n v="0.35000000000000003"/>
  </r>
  <r>
    <s v="Sodapop"/>
    <n v="1185732"/>
    <x v="95"/>
    <x v="3"/>
    <x v="9"/>
    <s v="Minneapolis"/>
    <x v="1"/>
    <n v="0.40000000000000008"/>
    <n v="1750"/>
    <n v="700.00000000000011"/>
    <n v="210.00000000000003"/>
    <n v="0.3"/>
  </r>
  <r>
    <s v="Sodapop"/>
    <n v="1185732"/>
    <x v="95"/>
    <x v="3"/>
    <x v="9"/>
    <s v="Minneapolis"/>
    <x v="2"/>
    <n v="0.35000000000000003"/>
    <n v="1750"/>
    <n v="612.50000000000011"/>
    <n v="183.75000000000003"/>
    <n v="0.3"/>
  </r>
  <r>
    <s v="Sodapop"/>
    <n v="1185732"/>
    <x v="95"/>
    <x v="3"/>
    <x v="9"/>
    <s v="Minneapolis"/>
    <x v="3"/>
    <n v="0.35000000000000003"/>
    <n v="1500"/>
    <n v="525"/>
    <n v="183.75000000000003"/>
    <n v="0.35000000000000003"/>
  </r>
  <r>
    <s v="Sodapop"/>
    <n v="1185732"/>
    <x v="95"/>
    <x v="3"/>
    <x v="9"/>
    <s v="Minneapolis"/>
    <x v="4"/>
    <n v="0.5"/>
    <n v="1500"/>
    <n v="750"/>
    <n v="225"/>
    <n v="0.3"/>
  </r>
  <r>
    <s v="Sodapop"/>
    <n v="1185732"/>
    <x v="95"/>
    <x v="3"/>
    <x v="9"/>
    <s v="Minneapolis"/>
    <x v="5"/>
    <n v="0.55000000000000004"/>
    <n v="3250"/>
    <n v="1787.5000000000002"/>
    <n v="804.37500000000011"/>
    <n v="0.45"/>
  </r>
  <r>
    <s v="Sodapop"/>
    <n v="1185732"/>
    <x v="96"/>
    <x v="3"/>
    <x v="9"/>
    <s v="Minneapolis"/>
    <x v="0"/>
    <n v="0.5"/>
    <n v="5500"/>
    <n v="2750"/>
    <n v="962.50000000000011"/>
    <n v="0.35000000000000003"/>
  </r>
  <r>
    <s v="Sodapop"/>
    <n v="1185732"/>
    <x v="96"/>
    <x v="3"/>
    <x v="9"/>
    <s v="Minneapolis"/>
    <x v="1"/>
    <n v="0.45000000000000007"/>
    <n v="3000"/>
    <n v="1350.0000000000002"/>
    <n v="405.00000000000006"/>
    <n v="0.3"/>
  </r>
  <r>
    <s v="Sodapop"/>
    <n v="1185732"/>
    <x v="96"/>
    <x v="3"/>
    <x v="9"/>
    <s v="Minneapolis"/>
    <x v="2"/>
    <n v="0.4"/>
    <n v="2250"/>
    <n v="900"/>
    <n v="270"/>
    <n v="0.3"/>
  </r>
  <r>
    <s v="Sodapop"/>
    <n v="1185732"/>
    <x v="96"/>
    <x v="3"/>
    <x v="9"/>
    <s v="Minneapolis"/>
    <x v="3"/>
    <n v="0.4"/>
    <n v="1750"/>
    <n v="700"/>
    <n v="245.00000000000003"/>
    <n v="0.35000000000000003"/>
  </r>
  <r>
    <s v="Sodapop"/>
    <n v="1185732"/>
    <x v="96"/>
    <x v="3"/>
    <x v="9"/>
    <s v="Minneapolis"/>
    <x v="4"/>
    <n v="0.5"/>
    <n v="2000"/>
    <n v="1000"/>
    <n v="300"/>
    <n v="0.3"/>
  </r>
  <r>
    <s v="Sodapop"/>
    <n v="1185732"/>
    <x v="96"/>
    <x v="3"/>
    <x v="9"/>
    <s v="Minneapolis"/>
    <x v="5"/>
    <n v="0.55000000000000004"/>
    <n v="3750"/>
    <n v="2062.5"/>
    <n v="928.125"/>
    <n v="0.45"/>
  </r>
  <r>
    <s v="Sodapop"/>
    <n v="1185732"/>
    <x v="97"/>
    <x v="3"/>
    <x v="9"/>
    <s v="Minneapolis"/>
    <x v="0"/>
    <n v="0.5"/>
    <n v="5250"/>
    <n v="2625"/>
    <n v="918.75000000000011"/>
    <n v="0.35000000000000003"/>
  </r>
  <r>
    <s v="Sodapop"/>
    <n v="1185732"/>
    <x v="97"/>
    <x v="3"/>
    <x v="9"/>
    <s v="Minneapolis"/>
    <x v="1"/>
    <n v="0.45000000000000007"/>
    <n v="3000"/>
    <n v="1350.0000000000002"/>
    <n v="405.00000000000006"/>
    <n v="0.3"/>
  </r>
  <r>
    <s v="Sodapop"/>
    <n v="1185732"/>
    <x v="97"/>
    <x v="3"/>
    <x v="9"/>
    <s v="Minneapolis"/>
    <x v="2"/>
    <n v="0.4"/>
    <n v="2250"/>
    <n v="900"/>
    <n v="270"/>
    <n v="0.3"/>
  </r>
  <r>
    <s v="Sodapop"/>
    <n v="1185732"/>
    <x v="97"/>
    <x v="3"/>
    <x v="9"/>
    <s v="Minneapolis"/>
    <x v="3"/>
    <n v="0.35000000000000003"/>
    <n v="1750"/>
    <n v="612.50000000000011"/>
    <n v="214.37500000000006"/>
    <n v="0.35000000000000003"/>
  </r>
  <r>
    <s v="Sodapop"/>
    <n v="1185732"/>
    <x v="97"/>
    <x v="3"/>
    <x v="9"/>
    <s v="Minneapolis"/>
    <x v="4"/>
    <n v="0.45"/>
    <n v="1500"/>
    <n v="675"/>
    <n v="202.5"/>
    <n v="0.3"/>
  </r>
  <r>
    <s v="Sodapop"/>
    <n v="1185732"/>
    <x v="97"/>
    <x v="3"/>
    <x v="9"/>
    <s v="Minneapolis"/>
    <x v="5"/>
    <n v="0.5"/>
    <n v="3250"/>
    <n v="1625"/>
    <n v="731.25"/>
    <n v="0.45"/>
  </r>
  <r>
    <s v="Sodapop"/>
    <n v="1185732"/>
    <x v="98"/>
    <x v="3"/>
    <x v="9"/>
    <s v="Minneapolis"/>
    <x v="0"/>
    <n v="0.45"/>
    <n v="4500"/>
    <n v="2025"/>
    <n v="708.75000000000011"/>
    <n v="0.35000000000000003"/>
  </r>
  <r>
    <s v="Sodapop"/>
    <n v="1185732"/>
    <x v="98"/>
    <x v="3"/>
    <x v="9"/>
    <s v="Minneapolis"/>
    <x v="1"/>
    <n v="0.40000000000000008"/>
    <n v="2500"/>
    <n v="1000.0000000000002"/>
    <n v="300.00000000000006"/>
    <n v="0.3"/>
  </r>
  <r>
    <s v="Sodapop"/>
    <n v="1185732"/>
    <x v="98"/>
    <x v="3"/>
    <x v="9"/>
    <s v="Minneapolis"/>
    <x v="2"/>
    <n v="0.25"/>
    <n v="1500"/>
    <n v="375"/>
    <n v="112.5"/>
    <n v="0.3"/>
  </r>
  <r>
    <s v="Sodapop"/>
    <n v="1185732"/>
    <x v="98"/>
    <x v="3"/>
    <x v="9"/>
    <s v="Minneapolis"/>
    <x v="3"/>
    <n v="0.25"/>
    <n v="1250"/>
    <n v="312.5"/>
    <n v="109.37500000000001"/>
    <n v="0.35000000000000003"/>
  </r>
  <r>
    <s v="Sodapop"/>
    <n v="1185732"/>
    <x v="98"/>
    <x v="3"/>
    <x v="9"/>
    <s v="Minneapolis"/>
    <x v="4"/>
    <n v="0.35"/>
    <n v="1250"/>
    <n v="437.5"/>
    <n v="131.25"/>
    <n v="0.3"/>
  </r>
  <r>
    <s v="Sodapop"/>
    <n v="1185732"/>
    <x v="98"/>
    <x v="3"/>
    <x v="9"/>
    <s v="Minneapolis"/>
    <x v="5"/>
    <n v="0.4"/>
    <n v="2000"/>
    <n v="800"/>
    <n v="360"/>
    <n v="0.45"/>
  </r>
  <r>
    <s v="Sodapop"/>
    <n v="1185732"/>
    <x v="99"/>
    <x v="3"/>
    <x v="9"/>
    <s v="Minneapolis"/>
    <x v="0"/>
    <n v="0.44999999999999996"/>
    <n v="3750"/>
    <n v="1687.4999999999998"/>
    <n v="590.625"/>
    <n v="0.35000000000000003"/>
  </r>
  <r>
    <s v="Sodapop"/>
    <n v="1185732"/>
    <x v="99"/>
    <x v="3"/>
    <x v="9"/>
    <s v="Minneapolis"/>
    <x v="1"/>
    <n v="0.35"/>
    <n v="2000"/>
    <n v="700"/>
    <n v="210"/>
    <n v="0.3"/>
  </r>
  <r>
    <s v="Sodapop"/>
    <n v="1185732"/>
    <x v="99"/>
    <x v="3"/>
    <x v="9"/>
    <s v="Minneapolis"/>
    <x v="2"/>
    <n v="0.35"/>
    <n v="1000"/>
    <n v="350"/>
    <n v="105"/>
    <n v="0.3"/>
  </r>
  <r>
    <s v="Sodapop"/>
    <n v="1185732"/>
    <x v="99"/>
    <x v="3"/>
    <x v="9"/>
    <s v="Minneapolis"/>
    <x v="3"/>
    <n v="0.35"/>
    <n v="750"/>
    <n v="262.5"/>
    <n v="91.875000000000014"/>
    <n v="0.35000000000000003"/>
  </r>
  <r>
    <s v="Sodapop"/>
    <n v="1185732"/>
    <x v="99"/>
    <x v="3"/>
    <x v="9"/>
    <s v="Minneapolis"/>
    <x v="4"/>
    <n v="0.44999999999999996"/>
    <n v="750"/>
    <n v="337.49999999999994"/>
    <n v="101.24999999999999"/>
    <n v="0.3"/>
  </r>
  <r>
    <s v="Sodapop"/>
    <n v="1185732"/>
    <x v="99"/>
    <x v="3"/>
    <x v="9"/>
    <s v="Minneapolis"/>
    <x v="5"/>
    <n v="0.49999999999999989"/>
    <n v="2000"/>
    <n v="999.99999999999977"/>
    <n v="449.99999999999989"/>
    <n v="0.45"/>
  </r>
  <r>
    <s v="Sodapop"/>
    <n v="1185732"/>
    <x v="100"/>
    <x v="3"/>
    <x v="9"/>
    <s v="Minneapolis"/>
    <x v="0"/>
    <n v="0.5"/>
    <n v="3500"/>
    <n v="1750"/>
    <n v="612.50000000000011"/>
    <n v="0.35000000000000003"/>
  </r>
  <r>
    <s v="Sodapop"/>
    <n v="1185732"/>
    <x v="100"/>
    <x v="3"/>
    <x v="9"/>
    <s v="Minneapolis"/>
    <x v="1"/>
    <n v="0.4"/>
    <n v="2000"/>
    <n v="800"/>
    <n v="240"/>
    <n v="0.3"/>
  </r>
  <r>
    <s v="Sodapop"/>
    <n v="1185732"/>
    <x v="100"/>
    <x v="3"/>
    <x v="9"/>
    <s v="Minneapolis"/>
    <x v="2"/>
    <n v="0.4"/>
    <n v="1450"/>
    <n v="580"/>
    <n v="174"/>
    <n v="0.3"/>
  </r>
  <r>
    <s v="Sodapop"/>
    <n v="1185732"/>
    <x v="100"/>
    <x v="3"/>
    <x v="9"/>
    <s v="Minneapolis"/>
    <x v="3"/>
    <n v="0.4"/>
    <n v="1500"/>
    <n v="600"/>
    <n v="210.00000000000003"/>
    <n v="0.35000000000000003"/>
  </r>
  <r>
    <s v="Sodapop"/>
    <n v="1185732"/>
    <x v="100"/>
    <x v="3"/>
    <x v="9"/>
    <s v="Minneapolis"/>
    <x v="4"/>
    <n v="0.54999999999999993"/>
    <n v="1250"/>
    <n v="687.49999999999989"/>
    <n v="206.24999999999997"/>
    <n v="0.3"/>
  </r>
  <r>
    <s v="Sodapop"/>
    <n v="1185732"/>
    <x v="100"/>
    <x v="3"/>
    <x v="9"/>
    <s v="Minneapolis"/>
    <x v="5"/>
    <n v="0.59999999999999987"/>
    <n v="2250"/>
    <n v="1349.9999999999998"/>
    <n v="607.49999999999989"/>
    <n v="0.45"/>
  </r>
  <r>
    <s v="Sodapop"/>
    <n v="1185732"/>
    <x v="101"/>
    <x v="3"/>
    <x v="9"/>
    <s v="Minneapolis"/>
    <x v="0"/>
    <n v="0.54999999999999993"/>
    <n v="4750"/>
    <n v="2612.4999999999995"/>
    <n v="914.37499999999989"/>
    <n v="0.35000000000000003"/>
  </r>
  <r>
    <s v="Sodapop"/>
    <n v="1185732"/>
    <x v="101"/>
    <x v="3"/>
    <x v="9"/>
    <s v="Minneapolis"/>
    <x v="1"/>
    <n v="0.45"/>
    <n v="2750"/>
    <n v="1237.5"/>
    <n v="371.25"/>
    <n v="0.3"/>
  </r>
  <r>
    <s v="Sodapop"/>
    <n v="1185732"/>
    <x v="101"/>
    <x v="3"/>
    <x v="9"/>
    <s v="Minneapolis"/>
    <x v="2"/>
    <n v="0.45"/>
    <n v="2250"/>
    <n v="1012.5"/>
    <n v="303.75"/>
    <n v="0.3"/>
  </r>
  <r>
    <s v="Sodapop"/>
    <n v="1185732"/>
    <x v="101"/>
    <x v="3"/>
    <x v="9"/>
    <s v="Minneapolis"/>
    <x v="3"/>
    <n v="0.45"/>
    <n v="1750"/>
    <n v="787.5"/>
    <n v="275.625"/>
    <n v="0.35000000000000003"/>
  </r>
  <r>
    <s v="Sodapop"/>
    <n v="1185732"/>
    <x v="101"/>
    <x v="3"/>
    <x v="9"/>
    <s v="Minneapolis"/>
    <x v="4"/>
    <n v="0.54999999999999993"/>
    <n v="1750"/>
    <n v="962.49999999999989"/>
    <n v="288.74999999999994"/>
    <n v="0.3"/>
  </r>
  <r>
    <s v="Sodapop"/>
    <n v="1185732"/>
    <x v="101"/>
    <x v="3"/>
    <x v="9"/>
    <s v="Minneapolis"/>
    <x v="5"/>
    <n v="0.59999999999999987"/>
    <n v="2750"/>
    <n v="1649.9999999999995"/>
    <n v="742.49999999999977"/>
    <n v="0.45"/>
  </r>
  <r>
    <s v="DreamCo"/>
    <n v="1189833"/>
    <x v="102"/>
    <x v="3"/>
    <x v="10"/>
    <s v="Billings"/>
    <x v="0"/>
    <n v="0.35"/>
    <n v="4750"/>
    <n v="1662.5"/>
    <n v="748.125"/>
    <n v="0.45"/>
  </r>
  <r>
    <s v="DreamCo"/>
    <n v="1189833"/>
    <x v="102"/>
    <x v="3"/>
    <x v="10"/>
    <s v="Billings"/>
    <x v="1"/>
    <n v="0.45"/>
    <n v="4750"/>
    <n v="2137.5"/>
    <n v="641.25"/>
    <n v="0.3"/>
  </r>
  <r>
    <s v="DreamCo"/>
    <n v="1189833"/>
    <x v="102"/>
    <x v="3"/>
    <x v="10"/>
    <s v="Billings"/>
    <x v="2"/>
    <n v="0.45"/>
    <n v="4750"/>
    <n v="2137.5"/>
    <n v="961.875"/>
    <n v="0.45"/>
  </r>
  <r>
    <s v="DreamCo"/>
    <n v="1189833"/>
    <x v="102"/>
    <x v="3"/>
    <x v="10"/>
    <s v="Billings"/>
    <x v="3"/>
    <n v="0.45"/>
    <n v="3250"/>
    <n v="1462.5"/>
    <n v="585"/>
    <n v="0.39999999999999997"/>
  </r>
  <r>
    <s v="DreamCo"/>
    <n v="1189833"/>
    <x v="102"/>
    <x v="3"/>
    <x v="10"/>
    <s v="Billings"/>
    <x v="4"/>
    <n v="0.5"/>
    <n v="2750"/>
    <n v="1375"/>
    <n v="825.00000000000011"/>
    <n v="0.60000000000000009"/>
  </r>
  <r>
    <s v="DreamCo"/>
    <n v="1189833"/>
    <x v="102"/>
    <x v="3"/>
    <x v="10"/>
    <s v="Billings"/>
    <x v="5"/>
    <n v="0.45"/>
    <n v="4750"/>
    <n v="2137.5"/>
    <n v="534.375"/>
    <n v="0.25"/>
  </r>
  <r>
    <s v="DreamCo"/>
    <n v="1189833"/>
    <x v="103"/>
    <x v="3"/>
    <x v="10"/>
    <s v="Billings"/>
    <x v="0"/>
    <n v="0.35"/>
    <n v="5250"/>
    <n v="1837.4999999999998"/>
    <n v="826.87499999999989"/>
    <n v="0.45"/>
  </r>
  <r>
    <s v="DreamCo"/>
    <n v="1189833"/>
    <x v="103"/>
    <x v="3"/>
    <x v="10"/>
    <s v="Billings"/>
    <x v="1"/>
    <n v="0.45"/>
    <n v="4250"/>
    <n v="1912.5"/>
    <n v="573.75"/>
    <n v="0.3"/>
  </r>
  <r>
    <s v="DreamCo"/>
    <n v="1189833"/>
    <x v="103"/>
    <x v="3"/>
    <x v="10"/>
    <s v="Billings"/>
    <x v="2"/>
    <n v="0.45"/>
    <n v="4500"/>
    <n v="2025"/>
    <n v="911.25"/>
    <n v="0.45"/>
  </r>
  <r>
    <s v="DreamCo"/>
    <n v="1189833"/>
    <x v="103"/>
    <x v="3"/>
    <x v="10"/>
    <s v="Billings"/>
    <x v="3"/>
    <n v="0.45"/>
    <n v="3000"/>
    <n v="1350"/>
    <n v="540"/>
    <n v="0.39999999999999997"/>
  </r>
  <r>
    <s v="DreamCo"/>
    <n v="1189833"/>
    <x v="103"/>
    <x v="3"/>
    <x v="10"/>
    <s v="Billings"/>
    <x v="4"/>
    <n v="0.5"/>
    <n v="2250"/>
    <n v="1125"/>
    <n v="675.00000000000011"/>
    <n v="0.60000000000000009"/>
  </r>
  <r>
    <s v="DreamCo"/>
    <n v="1189833"/>
    <x v="103"/>
    <x v="3"/>
    <x v="10"/>
    <s v="Billings"/>
    <x v="5"/>
    <n v="0.45"/>
    <n v="4250"/>
    <n v="1912.5"/>
    <n v="478.125"/>
    <n v="0.25"/>
  </r>
  <r>
    <s v="DreamCo"/>
    <n v="1189833"/>
    <x v="104"/>
    <x v="3"/>
    <x v="10"/>
    <s v="Billings"/>
    <x v="0"/>
    <n v="0.35"/>
    <n v="5750"/>
    <n v="2012.4999999999998"/>
    <n v="905.62499999999989"/>
    <n v="0.45"/>
  </r>
  <r>
    <s v="DreamCo"/>
    <n v="1189833"/>
    <x v="104"/>
    <x v="3"/>
    <x v="10"/>
    <s v="Billings"/>
    <x v="1"/>
    <n v="0.45"/>
    <n v="4250"/>
    <n v="1912.5"/>
    <n v="573.75"/>
    <n v="0.3"/>
  </r>
  <r>
    <s v="DreamCo"/>
    <n v="1189833"/>
    <x v="104"/>
    <x v="3"/>
    <x v="10"/>
    <s v="Billings"/>
    <x v="2"/>
    <n v="0.45"/>
    <n v="4250"/>
    <n v="1912.5"/>
    <n v="860.625"/>
    <n v="0.45"/>
  </r>
  <r>
    <s v="DreamCo"/>
    <n v="1189833"/>
    <x v="104"/>
    <x v="3"/>
    <x v="10"/>
    <s v="Billings"/>
    <x v="3"/>
    <n v="0.45"/>
    <n v="3250"/>
    <n v="1462.5"/>
    <n v="585"/>
    <n v="0.39999999999999997"/>
  </r>
  <r>
    <s v="DreamCo"/>
    <n v="1189833"/>
    <x v="104"/>
    <x v="3"/>
    <x v="10"/>
    <s v="Billings"/>
    <x v="4"/>
    <n v="0.5"/>
    <n v="2000"/>
    <n v="1000"/>
    <n v="600.00000000000011"/>
    <n v="0.60000000000000009"/>
  </r>
  <r>
    <s v="DreamCo"/>
    <n v="1189833"/>
    <x v="104"/>
    <x v="3"/>
    <x v="10"/>
    <s v="Billings"/>
    <x v="5"/>
    <n v="0.45"/>
    <n v="4000"/>
    <n v="1800"/>
    <n v="450"/>
    <n v="0.25"/>
  </r>
  <r>
    <s v="DreamCo"/>
    <n v="1189833"/>
    <x v="105"/>
    <x v="3"/>
    <x v="10"/>
    <s v="Billings"/>
    <x v="0"/>
    <n v="0.45"/>
    <n v="5750"/>
    <n v="2587.5"/>
    <n v="1164.375"/>
    <n v="0.45"/>
  </r>
  <r>
    <s v="DreamCo"/>
    <n v="1189833"/>
    <x v="105"/>
    <x v="3"/>
    <x v="10"/>
    <s v="Billings"/>
    <x v="1"/>
    <n v="0.45"/>
    <n v="3750"/>
    <n v="1687.5"/>
    <n v="506.25"/>
    <n v="0.3"/>
  </r>
  <r>
    <s v="DreamCo"/>
    <n v="1189833"/>
    <x v="105"/>
    <x v="3"/>
    <x v="10"/>
    <s v="Billings"/>
    <x v="2"/>
    <n v="0.45"/>
    <n v="4000"/>
    <n v="1800"/>
    <n v="810"/>
    <n v="0.45"/>
  </r>
  <r>
    <s v="DreamCo"/>
    <n v="1189833"/>
    <x v="105"/>
    <x v="3"/>
    <x v="10"/>
    <s v="Billings"/>
    <x v="3"/>
    <n v="0.4"/>
    <n v="3000"/>
    <n v="1200"/>
    <n v="479.99999999999994"/>
    <n v="0.39999999999999997"/>
  </r>
  <r>
    <s v="DreamCo"/>
    <n v="1189833"/>
    <x v="105"/>
    <x v="3"/>
    <x v="10"/>
    <s v="Billings"/>
    <x v="4"/>
    <n v="0.45"/>
    <n v="2000"/>
    <n v="900"/>
    <n v="540.00000000000011"/>
    <n v="0.60000000000000009"/>
  </r>
  <r>
    <s v="DreamCo"/>
    <n v="1189833"/>
    <x v="105"/>
    <x v="3"/>
    <x v="10"/>
    <s v="Billings"/>
    <x v="5"/>
    <n v="0.6"/>
    <n v="3750"/>
    <n v="2250"/>
    <n v="562.5"/>
    <n v="0.25"/>
  </r>
  <r>
    <s v="DreamCo"/>
    <n v="1189833"/>
    <x v="106"/>
    <x v="3"/>
    <x v="10"/>
    <s v="Billings"/>
    <x v="0"/>
    <n v="0.4"/>
    <n v="5750"/>
    <n v="2300"/>
    <n v="1035"/>
    <n v="0.45"/>
  </r>
  <r>
    <s v="DreamCo"/>
    <n v="1189833"/>
    <x v="106"/>
    <x v="3"/>
    <x v="10"/>
    <s v="Billings"/>
    <x v="1"/>
    <n v="0.45"/>
    <n v="4250"/>
    <n v="1912.5"/>
    <n v="573.75"/>
    <n v="0.3"/>
  </r>
  <r>
    <s v="DreamCo"/>
    <n v="1189833"/>
    <x v="106"/>
    <x v="3"/>
    <x v="10"/>
    <s v="Billings"/>
    <x v="2"/>
    <n v="0.45"/>
    <n v="4250"/>
    <n v="1912.5"/>
    <n v="860.625"/>
    <n v="0.45"/>
  </r>
  <r>
    <s v="DreamCo"/>
    <n v="1189833"/>
    <x v="106"/>
    <x v="3"/>
    <x v="10"/>
    <s v="Billings"/>
    <x v="3"/>
    <n v="0.4"/>
    <n v="3250"/>
    <n v="1300"/>
    <n v="520"/>
    <n v="0.39999999999999997"/>
  </r>
  <r>
    <s v="DreamCo"/>
    <n v="1189833"/>
    <x v="106"/>
    <x v="3"/>
    <x v="10"/>
    <s v="Billings"/>
    <x v="4"/>
    <n v="0.45"/>
    <n v="2250"/>
    <n v="1012.5"/>
    <n v="607.50000000000011"/>
    <n v="0.60000000000000009"/>
  </r>
  <r>
    <s v="DreamCo"/>
    <n v="1189833"/>
    <x v="106"/>
    <x v="3"/>
    <x v="10"/>
    <s v="Billings"/>
    <x v="5"/>
    <n v="0.6"/>
    <n v="4000"/>
    <n v="2400"/>
    <n v="600"/>
    <n v="0.25"/>
  </r>
  <r>
    <s v="DreamCo"/>
    <n v="1189833"/>
    <x v="107"/>
    <x v="3"/>
    <x v="10"/>
    <s v="Billings"/>
    <x v="0"/>
    <n v="0.4"/>
    <n v="6750"/>
    <n v="2700"/>
    <n v="1215"/>
    <n v="0.45"/>
  </r>
  <r>
    <s v="DreamCo"/>
    <n v="1189833"/>
    <x v="107"/>
    <x v="3"/>
    <x v="10"/>
    <s v="Billings"/>
    <x v="1"/>
    <n v="0.45"/>
    <n v="5250"/>
    <n v="2362.5"/>
    <n v="708.75"/>
    <n v="0.3"/>
  </r>
  <r>
    <s v="DreamCo"/>
    <n v="1189833"/>
    <x v="107"/>
    <x v="3"/>
    <x v="10"/>
    <s v="Billings"/>
    <x v="2"/>
    <n v="0.45"/>
    <n v="5500"/>
    <n v="2475"/>
    <n v="1113.75"/>
    <n v="0.45"/>
  </r>
  <r>
    <s v="DreamCo"/>
    <n v="1189833"/>
    <x v="107"/>
    <x v="3"/>
    <x v="10"/>
    <s v="Billings"/>
    <x v="3"/>
    <n v="0.4"/>
    <n v="4250"/>
    <n v="1700"/>
    <n v="680"/>
    <n v="0.39999999999999997"/>
  </r>
  <r>
    <s v="DreamCo"/>
    <n v="1189833"/>
    <x v="107"/>
    <x v="3"/>
    <x v="10"/>
    <s v="Billings"/>
    <x v="4"/>
    <n v="0.45"/>
    <n v="3000"/>
    <n v="1350"/>
    <n v="810.00000000000011"/>
    <n v="0.60000000000000009"/>
  </r>
  <r>
    <s v="DreamCo"/>
    <n v="1189833"/>
    <x v="107"/>
    <x v="3"/>
    <x v="10"/>
    <s v="Billings"/>
    <x v="5"/>
    <n v="0.6"/>
    <n v="6000"/>
    <n v="3600"/>
    <n v="900"/>
    <n v="0.25"/>
  </r>
  <r>
    <s v="DreamCo"/>
    <n v="1189833"/>
    <x v="108"/>
    <x v="3"/>
    <x v="10"/>
    <s v="Billings"/>
    <x v="0"/>
    <n v="0.4"/>
    <n v="7500"/>
    <n v="3000"/>
    <n v="1350"/>
    <n v="0.45"/>
  </r>
  <r>
    <s v="DreamCo"/>
    <n v="1189833"/>
    <x v="108"/>
    <x v="3"/>
    <x v="10"/>
    <s v="Billings"/>
    <x v="1"/>
    <n v="0.45"/>
    <n v="6000"/>
    <n v="2700"/>
    <n v="810"/>
    <n v="0.3"/>
  </r>
  <r>
    <s v="DreamCo"/>
    <n v="1189833"/>
    <x v="108"/>
    <x v="3"/>
    <x v="10"/>
    <s v="Billings"/>
    <x v="2"/>
    <n v="0.45"/>
    <n v="5500"/>
    <n v="2475"/>
    <n v="1113.75"/>
    <n v="0.45"/>
  </r>
  <r>
    <s v="DreamCo"/>
    <n v="1189833"/>
    <x v="108"/>
    <x v="3"/>
    <x v="10"/>
    <s v="Billings"/>
    <x v="3"/>
    <n v="0.4"/>
    <n v="4500"/>
    <n v="1800"/>
    <n v="719.99999999999989"/>
    <n v="0.39999999999999997"/>
  </r>
  <r>
    <s v="DreamCo"/>
    <n v="1189833"/>
    <x v="108"/>
    <x v="3"/>
    <x v="10"/>
    <s v="Billings"/>
    <x v="4"/>
    <n v="0.45"/>
    <n v="4750"/>
    <n v="2137.5"/>
    <n v="1282.5000000000002"/>
    <n v="0.60000000000000009"/>
  </r>
  <r>
    <s v="DreamCo"/>
    <n v="1189833"/>
    <x v="108"/>
    <x v="3"/>
    <x v="10"/>
    <s v="Billings"/>
    <x v="5"/>
    <n v="0.6"/>
    <n v="4750"/>
    <n v="2850"/>
    <n v="712.5"/>
    <n v="0.25"/>
  </r>
  <r>
    <s v="DreamCo"/>
    <n v="1189833"/>
    <x v="109"/>
    <x v="3"/>
    <x v="10"/>
    <s v="Billings"/>
    <x v="0"/>
    <n v="0.45"/>
    <n v="6750"/>
    <n v="3037.5"/>
    <n v="1366.875"/>
    <n v="0.45"/>
  </r>
  <r>
    <s v="DreamCo"/>
    <n v="1189833"/>
    <x v="109"/>
    <x v="3"/>
    <x v="10"/>
    <s v="Billings"/>
    <x v="1"/>
    <n v="0.55000000000000004"/>
    <n v="6250"/>
    <n v="3437.5000000000005"/>
    <n v="1031.25"/>
    <n v="0.3"/>
  </r>
  <r>
    <s v="DreamCo"/>
    <n v="1189833"/>
    <x v="109"/>
    <x v="3"/>
    <x v="10"/>
    <s v="Billings"/>
    <x v="2"/>
    <n v="0.5"/>
    <n v="5000"/>
    <n v="2500"/>
    <n v="1125"/>
    <n v="0.45"/>
  </r>
  <r>
    <s v="DreamCo"/>
    <n v="1189833"/>
    <x v="109"/>
    <x v="3"/>
    <x v="10"/>
    <s v="Billings"/>
    <x v="3"/>
    <n v="0.45"/>
    <n v="4250"/>
    <n v="1912.5"/>
    <n v="764.99999999999989"/>
    <n v="0.39999999999999997"/>
  </r>
  <r>
    <s v="DreamCo"/>
    <n v="1189833"/>
    <x v="109"/>
    <x v="3"/>
    <x v="10"/>
    <s v="Billings"/>
    <x v="4"/>
    <n v="0.54999999999999993"/>
    <n v="4250"/>
    <n v="2337.4999999999995"/>
    <n v="1402.5"/>
    <n v="0.60000000000000009"/>
  </r>
  <r>
    <s v="DreamCo"/>
    <n v="1189833"/>
    <x v="109"/>
    <x v="3"/>
    <x v="10"/>
    <s v="Billings"/>
    <x v="5"/>
    <n v="0.6"/>
    <n v="4000"/>
    <n v="2400"/>
    <n v="600"/>
    <n v="0.25"/>
  </r>
  <r>
    <s v="DreamCo"/>
    <n v="1189833"/>
    <x v="110"/>
    <x v="3"/>
    <x v="10"/>
    <s v="Billings"/>
    <x v="0"/>
    <n v="0.45"/>
    <n v="6000"/>
    <n v="2700"/>
    <n v="1215"/>
    <n v="0.45"/>
  </r>
  <r>
    <s v="DreamCo"/>
    <n v="1189833"/>
    <x v="110"/>
    <x v="3"/>
    <x v="10"/>
    <s v="Billings"/>
    <x v="1"/>
    <n v="0.5"/>
    <n v="6000"/>
    <n v="3000"/>
    <n v="900"/>
    <n v="0.3"/>
  </r>
  <r>
    <s v="DreamCo"/>
    <n v="1189833"/>
    <x v="110"/>
    <x v="3"/>
    <x v="10"/>
    <s v="Billings"/>
    <x v="2"/>
    <n v="0.45"/>
    <n v="4500"/>
    <n v="2025"/>
    <n v="911.25"/>
    <n v="0.45"/>
  </r>
  <r>
    <s v="DreamCo"/>
    <n v="1189833"/>
    <x v="110"/>
    <x v="3"/>
    <x v="10"/>
    <s v="Billings"/>
    <x v="3"/>
    <n v="0.45"/>
    <n v="4000"/>
    <n v="1800"/>
    <n v="719.99999999999989"/>
    <n v="0.39999999999999997"/>
  </r>
  <r>
    <s v="DreamCo"/>
    <n v="1189833"/>
    <x v="110"/>
    <x v="3"/>
    <x v="10"/>
    <s v="Billings"/>
    <x v="4"/>
    <n v="0.54999999999999993"/>
    <n v="4000"/>
    <n v="2199.9999999999995"/>
    <n v="1320"/>
    <n v="0.60000000000000009"/>
  </r>
  <r>
    <s v="DreamCo"/>
    <n v="1189833"/>
    <x v="110"/>
    <x v="3"/>
    <x v="10"/>
    <s v="Billings"/>
    <x v="5"/>
    <n v="0.6"/>
    <n v="4500"/>
    <n v="2700"/>
    <n v="675"/>
    <n v="0.25"/>
  </r>
  <r>
    <s v="DreamCo"/>
    <n v="1189833"/>
    <x v="111"/>
    <x v="3"/>
    <x v="10"/>
    <s v="Billings"/>
    <x v="0"/>
    <n v="0.45"/>
    <n v="5500"/>
    <n v="2475"/>
    <n v="1113.75"/>
    <n v="0.45"/>
  </r>
  <r>
    <s v="DreamCo"/>
    <n v="1189833"/>
    <x v="111"/>
    <x v="3"/>
    <x v="10"/>
    <s v="Billings"/>
    <x v="1"/>
    <n v="0.5"/>
    <n v="5500"/>
    <n v="2750"/>
    <n v="825"/>
    <n v="0.3"/>
  </r>
  <r>
    <s v="DreamCo"/>
    <n v="1189833"/>
    <x v="111"/>
    <x v="3"/>
    <x v="10"/>
    <s v="Billings"/>
    <x v="2"/>
    <n v="0.45"/>
    <n v="4000"/>
    <n v="1800"/>
    <n v="810"/>
    <n v="0.45"/>
  </r>
  <r>
    <s v="DreamCo"/>
    <n v="1189833"/>
    <x v="111"/>
    <x v="3"/>
    <x v="10"/>
    <s v="Billings"/>
    <x v="3"/>
    <n v="0.45"/>
    <n v="3750"/>
    <n v="1687.5"/>
    <n v="675"/>
    <n v="0.39999999999999997"/>
  </r>
  <r>
    <s v="DreamCo"/>
    <n v="1189833"/>
    <x v="111"/>
    <x v="3"/>
    <x v="10"/>
    <s v="Billings"/>
    <x v="4"/>
    <n v="0.54999999999999993"/>
    <n v="3500"/>
    <n v="1924.9999999999998"/>
    <n v="1155"/>
    <n v="0.60000000000000009"/>
  </r>
  <r>
    <s v="DreamCo"/>
    <n v="1189833"/>
    <x v="111"/>
    <x v="3"/>
    <x v="10"/>
    <s v="Billings"/>
    <x v="5"/>
    <n v="0.6"/>
    <n v="4000"/>
    <n v="2400"/>
    <n v="600"/>
    <n v="0.25"/>
  </r>
  <r>
    <s v="DreamCo"/>
    <n v="1189833"/>
    <x v="112"/>
    <x v="3"/>
    <x v="10"/>
    <s v="Billings"/>
    <x v="0"/>
    <n v="0.4"/>
    <n v="5750"/>
    <n v="2300"/>
    <n v="1035"/>
    <n v="0.45"/>
  </r>
  <r>
    <s v="DreamCo"/>
    <n v="1189833"/>
    <x v="112"/>
    <x v="3"/>
    <x v="10"/>
    <s v="Billings"/>
    <x v="1"/>
    <n v="0.45000000000000007"/>
    <n v="5750"/>
    <n v="2587.5000000000005"/>
    <n v="776.25000000000011"/>
    <n v="0.3"/>
  </r>
  <r>
    <s v="DreamCo"/>
    <n v="1189833"/>
    <x v="112"/>
    <x v="3"/>
    <x v="10"/>
    <s v="Billings"/>
    <x v="2"/>
    <n v="0.4"/>
    <n v="4250"/>
    <n v="1700"/>
    <n v="765"/>
    <n v="0.45"/>
  </r>
  <r>
    <s v="DreamCo"/>
    <n v="1189833"/>
    <x v="112"/>
    <x v="3"/>
    <x v="10"/>
    <s v="Billings"/>
    <x v="3"/>
    <n v="0.4"/>
    <n v="4250"/>
    <n v="1700"/>
    <n v="680"/>
    <n v="0.39999999999999997"/>
  </r>
  <r>
    <s v="DreamCo"/>
    <n v="1189833"/>
    <x v="112"/>
    <x v="3"/>
    <x v="10"/>
    <s v="Billings"/>
    <x v="4"/>
    <n v="0.54999999999999993"/>
    <n v="3750"/>
    <n v="2062.4999999999995"/>
    <n v="1237.5"/>
    <n v="0.60000000000000009"/>
  </r>
  <r>
    <s v="DreamCo"/>
    <n v="1189833"/>
    <x v="112"/>
    <x v="3"/>
    <x v="10"/>
    <s v="Billings"/>
    <x v="5"/>
    <n v="0.6"/>
    <n v="4750"/>
    <n v="2850"/>
    <n v="712.5"/>
    <n v="0.25"/>
  </r>
  <r>
    <s v="DreamCo"/>
    <n v="1189833"/>
    <x v="113"/>
    <x v="3"/>
    <x v="10"/>
    <s v="Billings"/>
    <x v="0"/>
    <n v="0.45"/>
    <n v="6750"/>
    <n v="3037.5"/>
    <n v="1366.875"/>
    <n v="0.45"/>
  </r>
  <r>
    <s v="DreamCo"/>
    <n v="1189833"/>
    <x v="113"/>
    <x v="3"/>
    <x v="10"/>
    <s v="Billings"/>
    <x v="1"/>
    <n v="0.5"/>
    <n v="6750"/>
    <n v="3375"/>
    <n v="1012.5"/>
    <n v="0.3"/>
  </r>
  <r>
    <s v="DreamCo"/>
    <n v="1189833"/>
    <x v="113"/>
    <x v="3"/>
    <x v="10"/>
    <s v="Billings"/>
    <x v="2"/>
    <n v="0.45"/>
    <n v="4750"/>
    <n v="2137.5"/>
    <n v="961.875"/>
    <n v="0.45"/>
  </r>
  <r>
    <s v="DreamCo"/>
    <n v="1189833"/>
    <x v="113"/>
    <x v="3"/>
    <x v="10"/>
    <s v="Billings"/>
    <x v="3"/>
    <n v="0.45"/>
    <n v="4750"/>
    <n v="2137.5"/>
    <n v="854.99999999999989"/>
    <n v="0.39999999999999997"/>
  </r>
  <r>
    <s v="DreamCo"/>
    <n v="1189833"/>
    <x v="113"/>
    <x v="3"/>
    <x v="10"/>
    <s v="Billings"/>
    <x v="4"/>
    <n v="0.54999999999999993"/>
    <n v="4000"/>
    <n v="2199.9999999999995"/>
    <n v="1320"/>
    <n v="0.60000000000000009"/>
  </r>
  <r>
    <s v="DreamCo"/>
    <n v="1189833"/>
    <x v="113"/>
    <x v="3"/>
    <x v="10"/>
    <s v="Billings"/>
    <x v="5"/>
    <n v="0.6"/>
    <n v="5000"/>
    <n v="3000"/>
    <n v="750"/>
    <n v="0.25"/>
  </r>
  <r>
    <s v="BevCo"/>
    <n v="1197831"/>
    <x v="114"/>
    <x v="1"/>
    <x v="11"/>
    <s v="Knoxville"/>
    <x v="0"/>
    <n v="0.2"/>
    <n v="7000"/>
    <n v="1400"/>
    <n v="489.99999999999994"/>
    <n v="0.35"/>
  </r>
  <r>
    <s v="BevCo"/>
    <n v="1197831"/>
    <x v="114"/>
    <x v="1"/>
    <x v="11"/>
    <s v="Knoxville"/>
    <x v="1"/>
    <n v="0.3"/>
    <n v="7000"/>
    <n v="2100"/>
    <n v="735"/>
    <n v="0.35"/>
  </r>
  <r>
    <s v="BevCo"/>
    <n v="1197831"/>
    <x v="114"/>
    <x v="1"/>
    <x v="11"/>
    <s v="Knoxville"/>
    <x v="2"/>
    <n v="0.3"/>
    <n v="5000"/>
    <n v="1500"/>
    <n v="525"/>
    <n v="0.35"/>
  </r>
  <r>
    <s v="BevCo"/>
    <n v="1197831"/>
    <x v="114"/>
    <x v="1"/>
    <x v="11"/>
    <s v="Knoxville"/>
    <x v="3"/>
    <n v="0.35"/>
    <n v="5000"/>
    <n v="1750"/>
    <n v="787.5"/>
    <n v="0.45"/>
  </r>
  <r>
    <s v="BevCo"/>
    <n v="1197831"/>
    <x v="114"/>
    <x v="1"/>
    <x v="11"/>
    <s v="Knoxville"/>
    <x v="4"/>
    <n v="0.4"/>
    <n v="3500"/>
    <n v="1400"/>
    <n v="420"/>
    <n v="0.3"/>
  </r>
  <r>
    <s v="BevCo"/>
    <n v="1197831"/>
    <x v="114"/>
    <x v="1"/>
    <x v="11"/>
    <s v="Knoxville"/>
    <x v="5"/>
    <n v="0.35"/>
    <n v="5000"/>
    <n v="1750"/>
    <n v="875"/>
    <n v="0.5"/>
  </r>
  <r>
    <s v="BevCo"/>
    <n v="1197831"/>
    <x v="67"/>
    <x v="1"/>
    <x v="11"/>
    <s v="Knoxville"/>
    <x v="0"/>
    <n v="0.25"/>
    <n v="6500"/>
    <n v="1625"/>
    <n v="568.75"/>
    <n v="0.35"/>
  </r>
  <r>
    <s v="BevCo"/>
    <n v="1197831"/>
    <x v="67"/>
    <x v="1"/>
    <x v="11"/>
    <s v="Knoxville"/>
    <x v="1"/>
    <n v="0.35"/>
    <n v="6250"/>
    <n v="2187.5"/>
    <n v="765.625"/>
    <n v="0.35"/>
  </r>
  <r>
    <s v="BevCo"/>
    <n v="1197831"/>
    <x v="67"/>
    <x v="1"/>
    <x v="11"/>
    <s v="Knoxville"/>
    <x v="2"/>
    <n v="0.35"/>
    <n v="4500"/>
    <n v="1575"/>
    <n v="551.25"/>
    <n v="0.35"/>
  </r>
  <r>
    <s v="BevCo"/>
    <n v="1197831"/>
    <x v="67"/>
    <x v="1"/>
    <x v="11"/>
    <s v="Knoxville"/>
    <x v="3"/>
    <n v="0.35"/>
    <n v="4000"/>
    <n v="1400"/>
    <n v="630"/>
    <n v="0.45"/>
  </r>
  <r>
    <s v="BevCo"/>
    <n v="1197831"/>
    <x v="67"/>
    <x v="1"/>
    <x v="11"/>
    <s v="Knoxville"/>
    <x v="4"/>
    <n v="0.4"/>
    <n v="2750"/>
    <n v="1100"/>
    <n v="330"/>
    <n v="0.3"/>
  </r>
  <r>
    <s v="BevCo"/>
    <n v="1197831"/>
    <x v="67"/>
    <x v="1"/>
    <x v="11"/>
    <s v="Knoxville"/>
    <x v="5"/>
    <n v="0.35"/>
    <n v="4750"/>
    <n v="1662.5"/>
    <n v="831.25"/>
    <n v="0.5"/>
  </r>
  <r>
    <s v="BevCo"/>
    <n v="1197831"/>
    <x v="115"/>
    <x v="1"/>
    <x v="11"/>
    <s v="Knoxville"/>
    <x v="0"/>
    <n v="0.3"/>
    <n v="6500"/>
    <n v="1950"/>
    <n v="779.99999999999989"/>
    <n v="0.39999999999999997"/>
  </r>
  <r>
    <s v="BevCo"/>
    <n v="1197831"/>
    <x v="115"/>
    <x v="1"/>
    <x v="11"/>
    <s v="Knoxville"/>
    <x v="1"/>
    <n v="0.4"/>
    <n v="6500"/>
    <n v="2600"/>
    <n v="1040"/>
    <n v="0.39999999999999997"/>
  </r>
  <r>
    <s v="BevCo"/>
    <n v="1197831"/>
    <x v="115"/>
    <x v="1"/>
    <x v="11"/>
    <s v="Knoxville"/>
    <x v="2"/>
    <n v="0.3"/>
    <n v="4750"/>
    <n v="1425"/>
    <n v="570"/>
    <n v="0.39999999999999997"/>
  </r>
  <r>
    <s v="BevCo"/>
    <n v="1197831"/>
    <x v="115"/>
    <x v="1"/>
    <x v="11"/>
    <s v="Knoxville"/>
    <x v="3"/>
    <n v="0.35000000000000003"/>
    <n v="3750"/>
    <n v="1312.5000000000002"/>
    <n v="656.25000000000011"/>
    <n v="0.5"/>
  </r>
  <r>
    <s v="BevCo"/>
    <n v="1197831"/>
    <x v="115"/>
    <x v="1"/>
    <x v="11"/>
    <s v="Knoxville"/>
    <x v="4"/>
    <n v="0.4"/>
    <n v="2750"/>
    <n v="1100"/>
    <n v="385"/>
    <n v="0.35"/>
  </r>
  <r>
    <s v="BevCo"/>
    <n v="1197831"/>
    <x v="115"/>
    <x v="1"/>
    <x v="11"/>
    <s v="Knoxville"/>
    <x v="5"/>
    <n v="0.35000000000000003"/>
    <n v="4250"/>
    <n v="1487.5000000000002"/>
    <n v="818.12500000000023"/>
    <n v="0.55000000000000004"/>
  </r>
  <r>
    <s v="BevCo"/>
    <n v="1197831"/>
    <x v="50"/>
    <x v="1"/>
    <x v="11"/>
    <s v="Knoxville"/>
    <x v="0"/>
    <n v="0.19999999999999998"/>
    <n v="6750"/>
    <n v="1350"/>
    <n v="540"/>
    <n v="0.39999999999999997"/>
  </r>
  <r>
    <s v="BevCo"/>
    <n v="1197831"/>
    <x v="50"/>
    <x v="1"/>
    <x v="11"/>
    <s v="Knoxville"/>
    <x v="1"/>
    <n v="0.25000000000000006"/>
    <n v="6750"/>
    <n v="1687.5000000000005"/>
    <n v="675.00000000000011"/>
    <n v="0.39999999999999997"/>
  </r>
  <r>
    <s v="BevCo"/>
    <n v="1197831"/>
    <x v="50"/>
    <x v="1"/>
    <x v="11"/>
    <s v="Knoxville"/>
    <x v="2"/>
    <n v="0.19999999999999996"/>
    <n v="5000"/>
    <n v="999.99999999999977"/>
    <n v="399.99999999999989"/>
    <n v="0.39999999999999997"/>
  </r>
  <r>
    <s v="BevCo"/>
    <n v="1197831"/>
    <x v="50"/>
    <x v="1"/>
    <x v="11"/>
    <s v="Knoxville"/>
    <x v="3"/>
    <n v="0.25000000000000006"/>
    <n v="4000"/>
    <n v="1000.0000000000002"/>
    <n v="500.00000000000011"/>
    <n v="0.5"/>
  </r>
  <r>
    <s v="BevCo"/>
    <n v="1197831"/>
    <x v="50"/>
    <x v="1"/>
    <x v="11"/>
    <s v="Knoxville"/>
    <x v="4"/>
    <n v="0.3"/>
    <n v="3000"/>
    <n v="900"/>
    <n v="315"/>
    <n v="0.35"/>
  </r>
  <r>
    <s v="BevCo"/>
    <n v="1197831"/>
    <x v="50"/>
    <x v="1"/>
    <x v="11"/>
    <s v="Knoxville"/>
    <x v="5"/>
    <n v="0.25000000000000006"/>
    <n v="5750"/>
    <n v="1437.5000000000002"/>
    <n v="790.62500000000023"/>
    <n v="0.55000000000000004"/>
  </r>
  <r>
    <s v="BevCo"/>
    <n v="1197831"/>
    <x v="70"/>
    <x v="1"/>
    <x v="11"/>
    <s v="Knoxville"/>
    <x v="0"/>
    <n v="0.14999999999999997"/>
    <n v="7250"/>
    <n v="1087.4999999999998"/>
    <n v="434.99999999999989"/>
    <n v="0.39999999999999997"/>
  </r>
  <r>
    <s v="BevCo"/>
    <n v="1197831"/>
    <x v="70"/>
    <x v="1"/>
    <x v="11"/>
    <s v="Knoxville"/>
    <x v="1"/>
    <n v="0.25000000000000006"/>
    <n v="7500"/>
    <n v="1875.0000000000005"/>
    <n v="750.00000000000011"/>
    <n v="0.39999999999999997"/>
  </r>
  <r>
    <s v="BevCo"/>
    <n v="1197831"/>
    <x v="70"/>
    <x v="1"/>
    <x v="11"/>
    <s v="Knoxville"/>
    <x v="2"/>
    <n v="0.19999999999999996"/>
    <n v="6000"/>
    <n v="1199.9999999999998"/>
    <n v="479.99999999999989"/>
    <n v="0.39999999999999997"/>
  </r>
  <r>
    <s v="BevCo"/>
    <n v="1197831"/>
    <x v="70"/>
    <x v="1"/>
    <x v="11"/>
    <s v="Knoxville"/>
    <x v="3"/>
    <n v="0.30000000000000004"/>
    <n v="5250"/>
    <n v="1575.0000000000002"/>
    <n v="787.50000000000011"/>
    <n v="0.5"/>
  </r>
  <r>
    <s v="BevCo"/>
    <n v="1197831"/>
    <x v="70"/>
    <x v="1"/>
    <x v="11"/>
    <s v="Knoxville"/>
    <x v="4"/>
    <n v="0.45"/>
    <n v="4250"/>
    <n v="1912.5"/>
    <n v="669.375"/>
    <n v="0.35"/>
  </r>
  <r>
    <s v="BevCo"/>
    <n v="1197831"/>
    <x v="70"/>
    <x v="1"/>
    <x v="11"/>
    <s v="Knoxville"/>
    <x v="5"/>
    <n v="0.4"/>
    <n v="7750"/>
    <n v="3100"/>
    <n v="1705.0000000000002"/>
    <n v="0.55000000000000004"/>
  </r>
  <r>
    <s v="BevCo"/>
    <n v="1197831"/>
    <x v="71"/>
    <x v="1"/>
    <x v="11"/>
    <s v="Knoxville"/>
    <x v="0"/>
    <n v="0.4"/>
    <n v="7750"/>
    <n v="3100"/>
    <n v="1240"/>
    <n v="0.39999999999999997"/>
  </r>
  <r>
    <s v="BevCo"/>
    <n v="1197831"/>
    <x v="71"/>
    <x v="1"/>
    <x v="11"/>
    <s v="Knoxville"/>
    <x v="1"/>
    <n v="0.45"/>
    <n v="7750"/>
    <n v="3487.5"/>
    <n v="1394.9999999999998"/>
    <n v="0.39999999999999997"/>
  </r>
  <r>
    <s v="BevCo"/>
    <n v="1197831"/>
    <x v="71"/>
    <x v="1"/>
    <x v="11"/>
    <s v="Knoxville"/>
    <x v="2"/>
    <n v="0.4"/>
    <n v="6500"/>
    <n v="2600"/>
    <n v="1040"/>
    <n v="0.39999999999999997"/>
  </r>
  <r>
    <s v="BevCo"/>
    <n v="1197831"/>
    <x v="71"/>
    <x v="1"/>
    <x v="11"/>
    <s v="Knoxville"/>
    <x v="3"/>
    <n v="0.4"/>
    <n v="6000"/>
    <n v="2400"/>
    <n v="1200"/>
    <n v="0.5"/>
  </r>
  <r>
    <s v="BevCo"/>
    <n v="1197831"/>
    <x v="71"/>
    <x v="1"/>
    <x v="11"/>
    <s v="Knoxville"/>
    <x v="4"/>
    <n v="0.45"/>
    <n v="5000"/>
    <n v="2250"/>
    <n v="787.5"/>
    <n v="0.35"/>
  </r>
  <r>
    <s v="BevCo"/>
    <n v="1197831"/>
    <x v="71"/>
    <x v="1"/>
    <x v="11"/>
    <s v="Knoxville"/>
    <x v="5"/>
    <n v="0.5"/>
    <n v="8750"/>
    <n v="4375"/>
    <n v="2406.25"/>
    <n v="0.55000000000000004"/>
  </r>
  <r>
    <s v="BevCo"/>
    <n v="1197831"/>
    <x v="116"/>
    <x v="1"/>
    <x v="11"/>
    <s v="Knoxville"/>
    <x v="0"/>
    <n v="0.4"/>
    <n v="8250"/>
    <n v="3300"/>
    <n v="1484.9999999999998"/>
    <n v="0.44999999999999996"/>
  </r>
  <r>
    <s v="BevCo"/>
    <n v="1197831"/>
    <x v="116"/>
    <x v="1"/>
    <x v="11"/>
    <s v="Knoxville"/>
    <x v="1"/>
    <n v="0.45"/>
    <n v="8250"/>
    <n v="3712.5"/>
    <n v="1670.6249999999998"/>
    <n v="0.44999999999999996"/>
  </r>
  <r>
    <s v="BevCo"/>
    <n v="1197831"/>
    <x v="116"/>
    <x v="1"/>
    <x v="11"/>
    <s v="Knoxville"/>
    <x v="2"/>
    <n v="0.4"/>
    <n v="9750"/>
    <n v="3900"/>
    <n v="1754.9999999999998"/>
    <n v="0.44999999999999996"/>
  </r>
  <r>
    <s v="BevCo"/>
    <n v="1197831"/>
    <x v="116"/>
    <x v="1"/>
    <x v="11"/>
    <s v="Knoxville"/>
    <x v="3"/>
    <n v="0.4"/>
    <n v="5750"/>
    <n v="2300"/>
    <n v="1265"/>
    <n v="0.55000000000000004"/>
  </r>
  <r>
    <s v="BevCo"/>
    <n v="1197831"/>
    <x v="116"/>
    <x v="1"/>
    <x v="11"/>
    <s v="Knoxville"/>
    <x v="4"/>
    <n v="0.45"/>
    <n v="5500"/>
    <n v="2475"/>
    <n v="989.99999999999989"/>
    <n v="0.39999999999999997"/>
  </r>
  <r>
    <s v="BevCo"/>
    <n v="1197831"/>
    <x v="116"/>
    <x v="1"/>
    <x v="11"/>
    <s v="Knoxville"/>
    <x v="5"/>
    <n v="0.54999999999999993"/>
    <n v="8250"/>
    <n v="4537.4999999999991"/>
    <n v="2722.5"/>
    <n v="0.60000000000000009"/>
  </r>
  <r>
    <s v="BevCo"/>
    <n v="1197831"/>
    <x v="117"/>
    <x v="1"/>
    <x v="11"/>
    <s v="Knoxville"/>
    <x v="0"/>
    <n v="0.45"/>
    <n v="7750"/>
    <n v="3487.5"/>
    <n v="1569.3749999999998"/>
    <n v="0.44999999999999996"/>
  </r>
  <r>
    <s v="BevCo"/>
    <n v="1197831"/>
    <x v="117"/>
    <x v="1"/>
    <x v="11"/>
    <s v="Knoxville"/>
    <x v="1"/>
    <n v="0.55000000000000004"/>
    <n v="7750"/>
    <n v="4262.5"/>
    <n v="1918.1249999999998"/>
    <n v="0.44999999999999996"/>
  </r>
  <r>
    <s v="BevCo"/>
    <n v="1197831"/>
    <x v="117"/>
    <x v="1"/>
    <x v="11"/>
    <s v="Knoxville"/>
    <x v="2"/>
    <n v="0.5"/>
    <n v="9500"/>
    <n v="4750"/>
    <n v="2137.5"/>
    <n v="0.44999999999999996"/>
  </r>
  <r>
    <s v="BevCo"/>
    <n v="1197831"/>
    <x v="117"/>
    <x v="1"/>
    <x v="11"/>
    <s v="Knoxville"/>
    <x v="3"/>
    <n v="0.45"/>
    <n v="4750"/>
    <n v="2137.5"/>
    <n v="1175.625"/>
    <n v="0.55000000000000004"/>
  </r>
  <r>
    <s v="BevCo"/>
    <n v="1197831"/>
    <x v="117"/>
    <x v="1"/>
    <x v="11"/>
    <s v="Knoxville"/>
    <x v="4"/>
    <n v="0.5"/>
    <n v="4750"/>
    <n v="2375"/>
    <n v="949.99999999999989"/>
    <n v="0.39999999999999997"/>
  </r>
  <r>
    <s v="BevCo"/>
    <n v="1197831"/>
    <x v="117"/>
    <x v="1"/>
    <x v="11"/>
    <s v="Knoxville"/>
    <x v="5"/>
    <n v="0.54999999999999993"/>
    <n v="7250"/>
    <n v="3987.4999999999995"/>
    <n v="2392.5"/>
    <n v="0.60000000000000009"/>
  </r>
  <r>
    <s v="BevCo"/>
    <n v="1197831"/>
    <x v="74"/>
    <x v="1"/>
    <x v="11"/>
    <s v="Knoxville"/>
    <x v="0"/>
    <n v="0.5"/>
    <n v="6750"/>
    <n v="3375"/>
    <n v="1518.7499999999998"/>
    <n v="0.44999999999999996"/>
  </r>
  <r>
    <s v="BevCo"/>
    <n v="1197831"/>
    <x v="74"/>
    <x v="1"/>
    <x v="11"/>
    <s v="Knoxville"/>
    <x v="1"/>
    <n v="0.5"/>
    <n v="6250"/>
    <n v="3125"/>
    <n v="1406.2499999999998"/>
    <n v="0.44999999999999996"/>
  </r>
  <r>
    <s v="BevCo"/>
    <n v="1197831"/>
    <x v="74"/>
    <x v="1"/>
    <x v="11"/>
    <s v="Knoxville"/>
    <x v="2"/>
    <n v="0.54999999999999993"/>
    <n v="6750"/>
    <n v="3712.4999999999995"/>
    <n v="1670.6249999999995"/>
    <n v="0.44999999999999996"/>
  </r>
  <r>
    <s v="BevCo"/>
    <n v="1197831"/>
    <x v="74"/>
    <x v="1"/>
    <x v="11"/>
    <s v="Knoxville"/>
    <x v="3"/>
    <n v="0.54999999999999993"/>
    <n v="4000"/>
    <n v="2199.9999999999995"/>
    <n v="1209.9999999999998"/>
    <n v="0.55000000000000004"/>
  </r>
  <r>
    <s v="BevCo"/>
    <n v="1197831"/>
    <x v="74"/>
    <x v="1"/>
    <x v="11"/>
    <s v="Knoxville"/>
    <x v="4"/>
    <n v="0.5"/>
    <n v="4000"/>
    <n v="2000"/>
    <n v="799.99999999999989"/>
    <n v="0.39999999999999997"/>
  </r>
  <r>
    <s v="BevCo"/>
    <n v="1197831"/>
    <x v="74"/>
    <x v="1"/>
    <x v="11"/>
    <s v="Knoxville"/>
    <x v="5"/>
    <n v="0.45"/>
    <n v="6250"/>
    <n v="2812.5"/>
    <n v="1687.5000000000002"/>
    <n v="0.60000000000000009"/>
  </r>
  <r>
    <s v="BevCo"/>
    <n v="1197831"/>
    <x v="75"/>
    <x v="1"/>
    <x v="11"/>
    <s v="Knoxville"/>
    <x v="0"/>
    <n v="0.35000000000000003"/>
    <n v="5750"/>
    <n v="2012.5000000000002"/>
    <n v="905.625"/>
    <n v="0.44999999999999996"/>
  </r>
  <r>
    <s v="BevCo"/>
    <n v="1197831"/>
    <x v="75"/>
    <x v="1"/>
    <x v="11"/>
    <s v="Knoxville"/>
    <x v="1"/>
    <n v="0.35000000000000003"/>
    <n v="5750"/>
    <n v="2012.5000000000002"/>
    <n v="905.625"/>
    <n v="0.44999999999999996"/>
  </r>
  <r>
    <s v="BevCo"/>
    <n v="1197831"/>
    <x v="75"/>
    <x v="1"/>
    <x v="11"/>
    <s v="Knoxville"/>
    <x v="2"/>
    <n v="0.4"/>
    <n v="5250"/>
    <n v="2100"/>
    <n v="944.99999999999989"/>
    <n v="0.44999999999999996"/>
  </r>
  <r>
    <s v="BevCo"/>
    <n v="1197831"/>
    <x v="75"/>
    <x v="1"/>
    <x v="11"/>
    <s v="Knoxville"/>
    <x v="3"/>
    <n v="0.4"/>
    <n v="3750"/>
    <n v="1500"/>
    <n v="825.00000000000011"/>
    <n v="0.55000000000000004"/>
  </r>
  <r>
    <s v="BevCo"/>
    <n v="1197831"/>
    <x v="75"/>
    <x v="1"/>
    <x v="11"/>
    <s v="Knoxville"/>
    <x v="4"/>
    <n v="0.35000000000000003"/>
    <n v="3500"/>
    <n v="1225.0000000000002"/>
    <n v="490.00000000000006"/>
    <n v="0.39999999999999997"/>
  </r>
  <r>
    <s v="BevCo"/>
    <n v="1197831"/>
    <x v="75"/>
    <x v="1"/>
    <x v="11"/>
    <s v="Knoxville"/>
    <x v="5"/>
    <n v="0.45"/>
    <n v="5250"/>
    <n v="2362.5"/>
    <n v="1417.5000000000002"/>
    <n v="0.60000000000000009"/>
  </r>
  <r>
    <s v="BevCo"/>
    <n v="1197831"/>
    <x v="56"/>
    <x v="1"/>
    <x v="11"/>
    <s v="Knoxville"/>
    <x v="0"/>
    <n v="0.30000000000000004"/>
    <n v="6750"/>
    <n v="2025.0000000000002"/>
    <n v="911.25"/>
    <n v="0.44999999999999996"/>
  </r>
  <r>
    <s v="BevCo"/>
    <n v="1197831"/>
    <x v="56"/>
    <x v="1"/>
    <x v="11"/>
    <s v="Knoxville"/>
    <x v="1"/>
    <n v="0.30000000000000004"/>
    <n v="6750"/>
    <n v="2025.0000000000002"/>
    <n v="911.25"/>
    <n v="0.44999999999999996"/>
  </r>
  <r>
    <s v="BevCo"/>
    <n v="1197831"/>
    <x v="56"/>
    <x v="1"/>
    <x v="11"/>
    <s v="Knoxville"/>
    <x v="2"/>
    <n v="0.55000000000000004"/>
    <n v="6000"/>
    <n v="3300.0000000000005"/>
    <n v="1485"/>
    <n v="0.44999999999999996"/>
  </r>
  <r>
    <s v="BevCo"/>
    <n v="1197831"/>
    <x v="56"/>
    <x v="1"/>
    <x v="11"/>
    <s v="Knoxville"/>
    <x v="3"/>
    <n v="0.55000000000000004"/>
    <n v="4750"/>
    <n v="2612.5"/>
    <n v="1436.8750000000002"/>
    <n v="0.55000000000000004"/>
  </r>
  <r>
    <s v="BevCo"/>
    <n v="1197831"/>
    <x v="56"/>
    <x v="1"/>
    <x v="11"/>
    <s v="Knoxville"/>
    <x v="4"/>
    <n v="0.54999999999999993"/>
    <n v="4500"/>
    <n v="2474.9999999999995"/>
    <n v="989.99999999999977"/>
    <n v="0.39999999999999997"/>
  </r>
  <r>
    <s v="BevCo"/>
    <n v="1197831"/>
    <x v="56"/>
    <x v="1"/>
    <x v="11"/>
    <s v="Knoxville"/>
    <x v="5"/>
    <n v="0.65"/>
    <n v="6500"/>
    <n v="4225"/>
    <n v="2535.0000000000005"/>
    <n v="0.60000000000000009"/>
  </r>
  <r>
    <s v="BevCo"/>
    <n v="1197831"/>
    <x v="57"/>
    <x v="1"/>
    <x v="11"/>
    <s v="Knoxville"/>
    <x v="0"/>
    <n v="0.54999999999999993"/>
    <n v="8000"/>
    <n v="4399.9999999999991"/>
    <n v="1979.9999999999993"/>
    <n v="0.44999999999999996"/>
  </r>
  <r>
    <s v="BevCo"/>
    <n v="1197831"/>
    <x v="57"/>
    <x v="1"/>
    <x v="11"/>
    <s v="Knoxville"/>
    <x v="1"/>
    <n v="0.54999999999999993"/>
    <n v="8000"/>
    <n v="4399.9999999999991"/>
    <n v="1979.9999999999993"/>
    <n v="0.44999999999999996"/>
  </r>
  <r>
    <s v="BevCo"/>
    <n v="1197831"/>
    <x v="57"/>
    <x v="1"/>
    <x v="11"/>
    <s v="Knoxville"/>
    <x v="2"/>
    <n v="0.6"/>
    <n v="7000"/>
    <n v="4200"/>
    <n v="1889.9999999999998"/>
    <n v="0.44999999999999996"/>
  </r>
  <r>
    <s v="BevCo"/>
    <n v="1197831"/>
    <x v="57"/>
    <x v="1"/>
    <x v="11"/>
    <s v="Knoxville"/>
    <x v="3"/>
    <n v="0.6"/>
    <n v="5500"/>
    <n v="3300"/>
    <n v="1815.0000000000002"/>
    <n v="0.55000000000000004"/>
  </r>
  <r>
    <s v="BevCo"/>
    <n v="1197831"/>
    <x v="57"/>
    <x v="1"/>
    <x v="11"/>
    <s v="Knoxville"/>
    <x v="4"/>
    <n v="0.54999999999999993"/>
    <n v="5000"/>
    <n v="2749.9999999999995"/>
    <n v="1099.9999999999998"/>
    <n v="0.39999999999999997"/>
  </r>
  <r>
    <s v="BevCo"/>
    <n v="1197831"/>
    <x v="57"/>
    <x v="1"/>
    <x v="11"/>
    <s v="Knoxville"/>
    <x v="5"/>
    <n v="0.65"/>
    <n v="7500"/>
    <n v="4875"/>
    <n v="2925.0000000000005"/>
    <n v="0.60000000000000009"/>
  </r>
  <r>
    <s v="Sodapop"/>
    <n v="1185732"/>
    <x v="118"/>
    <x v="3"/>
    <x v="12"/>
    <s v="Omaha"/>
    <x v="0"/>
    <n v="0.35"/>
    <n v="4250"/>
    <n v="1487.5"/>
    <n v="595"/>
    <n v="0.4"/>
  </r>
  <r>
    <s v="Sodapop"/>
    <n v="1185732"/>
    <x v="118"/>
    <x v="3"/>
    <x v="12"/>
    <s v="Omaha"/>
    <x v="1"/>
    <n v="0.35"/>
    <n v="2250"/>
    <n v="787.5"/>
    <n v="275.625"/>
    <n v="0.35"/>
  </r>
  <r>
    <s v="Sodapop"/>
    <n v="1185732"/>
    <x v="118"/>
    <x v="3"/>
    <x v="12"/>
    <s v="Omaha"/>
    <x v="2"/>
    <n v="0.25"/>
    <n v="2250"/>
    <n v="562.5"/>
    <n v="196.875"/>
    <n v="0.35"/>
  </r>
  <r>
    <s v="Sodapop"/>
    <n v="1185732"/>
    <x v="118"/>
    <x v="3"/>
    <x v="12"/>
    <s v="Omaha"/>
    <x v="3"/>
    <n v="0.30000000000000004"/>
    <n v="750"/>
    <n v="225.00000000000003"/>
    <n v="90.000000000000014"/>
    <n v="0.4"/>
  </r>
  <r>
    <s v="Sodapop"/>
    <n v="1185732"/>
    <x v="118"/>
    <x v="3"/>
    <x v="12"/>
    <s v="Omaha"/>
    <x v="4"/>
    <n v="0.44999999999999996"/>
    <n v="1250"/>
    <n v="562.5"/>
    <n v="196.875"/>
    <n v="0.35"/>
  </r>
  <r>
    <s v="Sodapop"/>
    <n v="1185732"/>
    <x v="118"/>
    <x v="3"/>
    <x v="12"/>
    <s v="Omaha"/>
    <x v="5"/>
    <n v="0.35"/>
    <n v="2250"/>
    <n v="787.5"/>
    <n v="393.75"/>
    <n v="0.5"/>
  </r>
  <r>
    <s v="Sodapop"/>
    <n v="1185732"/>
    <x v="119"/>
    <x v="3"/>
    <x v="12"/>
    <s v="Omaha"/>
    <x v="0"/>
    <n v="0.35"/>
    <n v="4750"/>
    <n v="1662.5"/>
    <n v="665"/>
    <n v="0.4"/>
  </r>
  <r>
    <s v="Sodapop"/>
    <n v="1185732"/>
    <x v="119"/>
    <x v="3"/>
    <x v="12"/>
    <s v="Omaha"/>
    <x v="1"/>
    <n v="0.35"/>
    <n v="1250"/>
    <n v="437.5"/>
    <n v="153.125"/>
    <n v="0.35"/>
  </r>
  <r>
    <s v="Sodapop"/>
    <n v="1185732"/>
    <x v="119"/>
    <x v="3"/>
    <x v="12"/>
    <s v="Omaha"/>
    <x v="2"/>
    <n v="0.25"/>
    <n v="1750"/>
    <n v="437.5"/>
    <n v="153.125"/>
    <n v="0.35"/>
  </r>
  <r>
    <s v="Sodapop"/>
    <n v="1185732"/>
    <x v="119"/>
    <x v="3"/>
    <x v="12"/>
    <s v="Omaha"/>
    <x v="3"/>
    <n v="0.30000000000000004"/>
    <n v="500"/>
    <n v="150.00000000000003"/>
    <n v="60.000000000000014"/>
    <n v="0.4"/>
  </r>
  <r>
    <s v="Sodapop"/>
    <n v="1185732"/>
    <x v="119"/>
    <x v="3"/>
    <x v="12"/>
    <s v="Omaha"/>
    <x v="4"/>
    <n v="0.44999999999999996"/>
    <n v="1250"/>
    <n v="562.5"/>
    <n v="196.875"/>
    <n v="0.35"/>
  </r>
  <r>
    <s v="Sodapop"/>
    <n v="1185732"/>
    <x v="119"/>
    <x v="3"/>
    <x v="12"/>
    <s v="Omaha"/>
    <x v="5"/>
    <n v="0.35"/>
    <n v="2000"/>
    <n v="700"/>
    <n v="350"/>
    <n v="0.5"/>
  </r>
  <r>
    <s v="Sodapop"/>
    <n v="1185732"/>
    <x v="2"/>
    <x v="3"/>
    <x v="12"/>
    <s v="Omaha"/>
    <x v="0"/>
    <n v="0.4"/>
    <n v="4200"/>
    <n v="1680"/>
    <n v="672"/>
    <n v="0.4"/>
  </r>
  <r>
    <s v="Sodapop"/>
    <n v="1185732"/>
    <x v="2"/>
    <x v="3"/>
    <x v="12"/>
    <s v="Omaha"/>
    <x v="1"/>
    <n v="0.4"/>
    <n v="1000"/>
    <n v="400"/>
    <n v="140"/>
    <n v="0.35"/>
  </r>
  <r>
    <s v="Sodapop"/>
    <n v="1185732"/>
    <x v="2"/>
    <x v="3"/>
    <x v="12"/>
    <s v="Omaha"/>
    <x v="2"/>
    <n v="0.30000000000000004"/>
    <n v="1500"/>
    <n v="450.00000000000006"/>
    <n v="157.5"/>
    <n v="0.35"/>
  </r>
  <r>
    <s v="Sodapop"/>
    <n v="1185732"/>
    <x v="2"/>
    <x v="3"/>
    <x v="12"/>
    <s v="Omaha"/>
    <x v="3"/>
    <n v="0.35"/>
    <n v="0"/>
    <n v="0"/>
    <n v="0"/>
    <n v="0.4"/>
  </r>
  <r>
    <s v="Sodapop"/>
    <n v="1185732"/>
    <x v="2"/>
    <x v="3"/>
    <x v="12"/>
    <s v="Omaha"/>
    <x v="4"/>
    <n v="0.5"/>
    <n v="500"/>
    <n v="250"/>
    <n v="87.5"/>
    <n v="0.35"/>
  </r>
  <r>
    <s v="Sodapop"/>
    <n v="1185732"/>
    <x v="2"/>
    <x v="3"/>
    <x v="12"/>
    <s v="Omaha"/>
    <x v="5"/>
    <n v="0.4"/>
    <n v="1500"/>
    <n v="600"/>
    <n v="300"/>
    <n v="0.5"/>
  </r>
  <r>
    <s v="Sodapop"/>
    <n v="1185732"/>
    <x v="3"/>
    <x v="3"/>
    <x v="12"/>
    <s v="Omaha"/>
    <x v="0"/>
    <n v="0.4"/>
    <n v="3750"/>
    <n v="1500"/>
    <n v="600"/>
    <n v="0.4"/>
  </r>
  <r>
    <s v="Sodapop"/>
    <n v="1185732"/>
    <x v="3"/>
    <x v="3"/>
    <x v="12"/>
    <s v="Omaha"/>
    <x v="1"/>
    <n v="0.35000000000000003"/>
    <n v="750"/>
    <n v="262.5"/>
    <n v="91.875"/>
    <n v="0.35"/>
  </r>
  <r>
    <s v="Sodapop"/>
    <n v="1185732"/>
    <x v="3"/>
    <x v="3"/>
    <x v="12"/>
    <s v="Omaha"/>
    <x v="2"/>
    <n v="0.25000000000000006"/>
    <n v="750"/>
    <n v="187.50000000000003"/>
    <n v="65.625"/>
    <n v="0.35"/>
  </r>
  <r>
    <s v="Sodapop"/>
    <n v="1185732"/>
    <x v="3"/>
    <x v="3"/>
    <x v="12"/>
    <s v="Omaha"/>
    <x v="3"/>
    <n v="0.3"/>
    <n v="0"/>
    <n v="0"/>
    <n v="0"/>
    <n v="0.4"/>
  </r>
  <r>
    <s v="Sodapop"/>
    <n v="1185732"/>
    <x v="3"/>
    <x v="3"/>
    <x v="12"/>
    <s v="Omaha"/>
    <x v="4"/>
    <n v="0.45"/>
    <n v="250"/>
    <n v="112.5"/>
    <n v="39.375"/>
    <n v="0.35"/>
  </r>
  <r>
    <s v="Sodapop"/>
    <n v="1185732"/>
    <x v="3"/>
    <x v="3"/>
    <x v="12"/>
    <s v="Omaha"/>
    <x v="5"/>
    <n v="0.35000000000000003"/>
    <n v="1500"/>
    <n v="525"/>
    <n v="262.5"/>
    <n v="0.5"/>
  </r>
  <r>
    <s v="Sodapop"/>
    <n v="1185732"/>
    <x v="120"/>
    <x v="3"/>
    <x v="12"/>
    <s v="Omaha"/>
    <x v="0"/>
    <n v="0.45"/>
    <n v="4200"/>
    <n v="1890"/>
    <n v="756"/>
    <n v="0.4"/>
  </r>
  <r>
    <s v="Sodapop"/>
    <n v="1185732"/>
    <x v="120"/>
    <x v="3"/>
    <x v="12"/>
    <s v="Omaha"/>
    <x v="1"/>
    <n v="0.40000000000000008"/>
    <n v="1250"/>
    <n v="500.00000000000011"/>
    <n v="175.00000000000003"/>
    <n v="0.35"/>
  </r>
  <r>
    <s v="Sodapop"/>
    <n v="1185732"/>
    <x v="120"/>
    <x v="3"/>
    <x v="12"/>
    <s v="Omaha"/>
    <x v="2"/>
    <n v="0.35000000000000003"/>
    <n v="1000"/>
    <n v="350.00000000000006"/>
    <n v="122.50000000000001"/>
    <n v="0.35"/>
  </r>
  <r>
    <s v="Sodapop"/>
    <n v="1185732"/>
    <x v="120"/>
    <x v="3"/>
    <x v="12"/>
    <s v="Omaha"/>
    <x v="3"/>
    <n v="0.35000000000000003"/>
    <n v="250"/>
    <n v="87.500000000000014"/>
    <n v="35.000000000000007"/>
    <n v="0.4"/>
  </r>
  <r>
    <s v="Sodapop"/>
    <n v="1185732"/>
    <x v="120"/>
    <x v="3"/>
    <x v="12"/>
    <s v="Omaha"/>
    <x v="4"/>
    <n v="0.49999999999999994"/>
    <n v="500"/>
    <n v="249.99999999999997"/>
    <n v="87.499999999999986"/>
    <n v="0.35"/>
  </r>
  <r>
    <s v="Sodapop"/>
    <n v="1185732"/>
    <x v="120"/>
    <x v="3"/>
    <x v="12"/>
    <s v="Omaha"/>
    <x v="5"/>
    <n v="0.54999999999999993"/>
    <n v="1500"/>
    <n v="824.99999999999989"/>
    <n v="412.49999999999994"/>
    <n v="0.5"/>
  </r>
  <r>
    <s v="Sodapop"/>
    <n v="1185732"/>
    <x v="121"/>
    <x v="3"/>
    <x v="12"/>
    <s v="Omaha"/>
    <x v="0"/>
    <n v="0.4"/>
    <n v="4000"/>
    <n v="1600"/>
    <n v="640"/>
    <n v="0.4"/>
  </r>
  <r>
    <s v="Sodapop"/>
    <n v="1185732"/>
    <x v="121"/>
    <x v="3"/>
    <x v="12"/>
    <s v="Omaha"/>
    <x v="1"/>
    <n v="0.35000000000000009"/>
    <n v="1500"/>
    <n v="525.00000000000011"/>
    <n v="183.75000000000003"/>
    <n v="0.35"/>
  </r>
  <r>
    <s v="Sodapop"/>
    <n v="1185732"/>
    <x v="121"/>
    <x v="3"/>
    <x v="12"/>
    <s v="Omaha"/>
    <x v="2"/>
    <n v="0.30000000000000004"/>
    <n v="1750"/>
    <n v="525.00000000000011"/>
    <n v="183.75000000000003"/>
    <n v="0.35"/>
  </r>
  <r>
    <s v="Sodapop"/>
    <n v="1185732"/>
    <x v="121"/>
    <x v="3"/>
    <x v="12"/>
    <s v="Omaha"/>
    <x v="3"/>
    <n v="0.30000000000000004"/>
    <n v="1500"/>
    <n v="450.00000000000006"/>
    <n v="180.00000000000003"/>
    <n v="0.4"/>
  </r>
  <r>
    <s v="Sodapop"/>
    <n v="1185732"/>
    <x v="121"/>
    <x v="3"/>
    <x v="12"/>
    <s v="Omaha"/>
    <x v="4"/>
    <n v="0.45"/>
    <n v="1500"/>
    <n v="675"/>
    <n v="236.24999999999997"/>
    <n v="0.35"/>
  </r>
  <r>
    <s v="Sodapop"/>
    <n v="1185732"/>
    <x v="121"/>
    <x v="3"/>
    <x v="12"/>
    <s v="Omaha"/>
    <x v="5"/>
    <n v="0.5"/>
    <n v="3250"/>
    <n v="1625"/>
    <n v="812.5"/>
    <n v="0.5"/>
  </r>
  <r>
    <s v="Sodapop"/>
    <n v="1185732"/>
    <x v="6"/>
    <x v="3"/>
    <x v="12"/>
    <s v="Omaha"/>
    <x v="0"/>
    <n v="0.45"/>
    <n v="5500"/>
    <n v="2475"/>
    <n v="990"/>
    <n v="0.4"/>
  </r>
  <r>
    <s v="Sodapop"/>
    <n v="1185732"/>
    <x v="6"/>
    <x v="3"/>
    <x v="12"/>
    <s v="Omaha"/>
    <x v="1"/>
    <n v="0.40000000000000008"/>
    <n v="3000"/>
    <n v="1200.0000000000002"/>
    <n v="420.00000000000006"/>
    <n v="0.35"/>
  </r>
  <r>
    <s v="Sodapop"/>
    <n v="1185732"/>
    <x v="6"/>
    <x v="3"/>
    <x v="12"/>
    <s v="Omaha"/>
    <x v="2"/>
    <n v="0.35000000000000003"/>
    <n v="2250"/>
    <n v="787.50000000000011"/>
    <n v="275.625"/>
    <n v="0.35"/>
  </r>
  <r>
    <s v="Sodapop"/>
    <n v="1185732"/>
    <x v="6"/>
    <x v="3"/>
    <x v="12"/>
    <s v="Omaha"/>
    <x v="3"/>
    <n v="0.35000000000000003"/>
    <n v="1750"/>
    <n v="612.50000000000011"/>
    <n v="245.00000000000006"/>
    <n v="0.4"/>
  </r>
  <r>
    <s v="Sodapop"/>
    <n v="1185732"/>
    <x v="6"/>
    <x v="3"/>
    <x v="12"/>
    <s v="Omaha"/>
    <x v="4"/>
    <n v="0.45"/>
    <n v="1750"/>
    <n v="787.5"/>
    <n v="275.625"/>
    <n v="0.35"/>
  </r>
  <r>
    <s v="Sodapop"/>
    <n v="1185732"/>
    <x v="6"/>
    <x v="3"/>
    <x v="12"/>
    <s v="Omaha"/>
    <x v="5"/>
    <n v="0.5"/>
    <n v="3500"/>
    <n v="1750"/>
    <n v="875"/>
    <n v="0.5"/>
  </r>
  <r>
    <s v="Sodapop"/>
    <n v="1185732"/>
    <x v="7"/>
    <x v="3"/>
    <x v="12"/>
    <s v="Omaha"/>
    <x v="0"/>
    <n v="0.45"/>
    <n v="5000"/>
    <n v="2250"/>
    <n v="900"/>
    <n v="0.4"/>
  </r>
  <r>
    <s v="Sodapop"/>
    <n v="1185732"/>
    <x v="7"/>
    <x v="3"/>
    <x v="12"/>
    <s v="Omaha"/>
    <x v="1"/>
    <n v="0.45000000000000007"/>
    <n v="2750"/>
    <n v="1237.5000000000002"/>
    <n v="433.12500000000006"/>
    <n v="0.35"/>
  </r>
  <r>
    <s v="Sodapop"/>
    <n v="1185732"/>
    <x v="7"/>
    <x v="3"/>
    <x v="12"/>
    <s v="Omaha"/>
    <x v="2"/>
    <n v="0.4"/>
    <n v="2000"/>
    <n v="800"/>
    <n v="280"/>
    <n v="0.35"/>
  </r>
  <r>
    <s v="Sodapop"/>
    <n v="1185732"/>
    <x v="7"/>
    <x v="3"/>
    <x v="12"/>
    <s v="Omaha"/>
    <x v="3"/>
    <n v="0.30000000000000004"/>
    <n v="1250"/>
    <n v="375.00000000000006"/>
    <n v="150.00000000000003"/>
    <n v="0.4"/>
  </r>
  <r>
    <s v="Sodapop"/>
    <n v="1185732"/>
    <x v="7"/>
    <x v="3"/>
    <x v="12"/>
    <s v="Omaha"/>
    <x v="4"/>
    <n v="0.4"/>
    <n v="1000"/>
    <n v="400"/>
    <n v="140"/>
    <n v="0.35"/>
  </r>
  <r>
    <s v="Sodapop"/>
    <n v="1185732"/>
    <x v="7"/>
    <x v="3"/>
    <x v="12"/>
    <s v="Omaha"/>
    <x v="5"/>
    <n v="0.45"/>
    <n v="2750"/>
    <n v="1237.5"/>
    <n v="618.75"/>
    <n v="0.5"/>
  </r>
  <r>
    <s v="Sodapop"/>
    <n v="1185732"/>
    <x v="122"/>
    <x v="3"/>
    <x v="12"/>
    <s v="Omaha"/>
    <x v="0"/>
    <n v="0.4"/>
    <n v="4000"/>
    <n v="1600"/>
    <n v="640"/>
    <n v="0.4"/>
  </r>
  <r>
    <s v="Sodapop"/>
    <n v="1185732"/>
    <x v="122"/>
    <x v="3"/>
    <x v="12"/>
    <s v="Omaha"/>
    <x v="1"/>
    <n v="0.35000000000000009"/>
    <n v="2000"/>
    <n v="700.00000000000023"/>
    <n v="245.00000000000006"/>
    <n v="0.35"/>
  </r>
  <r>
    <s v="Sodapop"/>
    <n v="1185732"/>
    <x v="122"/>
    <x v="3"/>
    <x v="12"/>
    <s v="Omaha"/>
    <x v="2"/>
    <n v="0.2"/>
    <n v="1000"/>
    <n v="200"/>
    <n v="70"/>
    <n v="0.35"/>
  </r>
  <r>
    <s v="Sodapop"/>
    <n v="1185732"/>
    <x v="122"/>
    <x v="3"/>
    <x v="12"/>
    <s v="Omaha"/>
    <x v="3"/>
    <n v="0.2"/>
    <n v="750"/>
    <n v="150"/>
    <n v="60"/>
    <n v="0.4"/>
  </r>
  <r>
    <s v="Sodapop"/>
    <n v="1185732"/>
    <x v="122"/>
    <x v="3"/>
    <x v="12"/>
    <s v="Omaha"/>
    <x v="4"/>
    <n v="0.3"/>
    <n v="750"/>
    <n v="225"/>
    <n v="78.75"/>
    <n v="0.35"/>
  </r>
  <r>
    <s v="Sodapop"/>
    <n v="1185732"/>
    <x v="122"/>
    <x v="3"/>
    <x v="12"/>
    <s v="Omaha"/>
    <x v="5"/>
    <n v="0.35000000000000003"/>
    <n v="1500"/>
    <n v="525"/>
    <n v="262.5"/>
    <n v="0.5"/>
  </r>
  <r>
    <s v="Sodapop"/>
    <n v="1185732"/>
    <x v="123"/>
    <x v="3"/>
    <x v="12"/>
    <s v="Omaha"/>
    <x v="0"/>
    <n v="0.39999999999999997"/>
    <n v="3250"/>
    <n v="1300"/>
    <n v="520"/>
    <n v="0.4"/>
  </r>
  <r>
    <s v="Sodapop"/>
    <n v="1185732"/>
    <x v="123"/>
    <x v="3"/>
    <x v="12"/>
    <s v="Omaha"/>
    <x v="1"/>
    <n v="0.3"/>
    <n v="1500"/>
    <n v="450"/>
    <n v="157.5"/>
    <n v="0.35"/>
  </r>
  <r>
    <s v="Sodapop"/>
    <n v="1185732"/>
    <x v="123"/>
    <x v="3"/>
    <x v="12"/>
    <s v="Omaha"/>
    <x v="2"/>
    <n v="0.3"/>
    <n v="500"/>
    <n v="150"/>
    <n v="52.5"/>
    <n v="0.35"/>
  </r>
  <r>
    <s v="Sodapop"/>
    <n v="1185732"/>
    <x v="123"/>
    <x v="3"/>
    <x v="12"/>
    <s v="Omaha"/>
    <x v="3"/>
    <n v="0.3"/>
    <n v="250"/>
    <n v="75"/>
    <n v="30"/>
    <n v="0.4"/>
  </r>
  <r>
    <s v="Sodapop"/>
    <n v="1185732"/>
    <x v="123"/>
    <x v="3"/>
    <x v="12"/>
    <s v="Omaha"/>
    <x v="4"/>
    <n v="0.39999999999999997"/>
    <n v="250"/>
    <n v="99.999999999999986"/>
    <n v="34.999999999999993"/>
    <n v="0.35"/>
  </r>
  <r>
    <s v="Sodapop"/>
    <n v="1185732"/>
    <x v="123"/>
    <x v="3"/>
    <x v="12"/>
    <s v="Omaha"/>
    <x v="5"/>
    <n v="0.4499999999999999"/>
    <n v="1500"/>
    <n v="674.99999999999989"/>
    <n v="337.49999999999994"/>
    <n v="0.5"/>
  </r>
  <r>
    <s v="Sodapop"/>
    <n v="1185732"/>
    <x v="10"/>
    <x v="3"/>
    <x v="12"/>
    <s v="Omaha"/>
    <x v="0"/>
    <n v="0.4"/>
    <n v="3000"/>
    <n v="1200"/>
    <n v="480"/>
    <n v="0.4"/>
  </r>
  <r>
    <s v="Sodapop"/>
    <n v="1185732"/>
    <x v="10"/>
    <x v="3"/>
    <x v="12"/>
    <s v="Omaha"/>
    <x v="1"/>
    <n v="0.30000000000000004"/>
    <n v="1500"/>
    <n v="450.00000000000006"/>
    <n v="157.5"/>
    <n v="0.35"/>
  </r>
  <r>
    <s v="Sodapop"/>
    <n v="1185732"/>
    <x v="10"/>
    <x v="3"/>
    <x v="12"/>
    <s v="Omaha"/>
    <x v="2"/>
    <n v="0.30000000000000004"/>
    <n v="950"/>
    <n v="285.00000000000006"/>
    <n v="99.750000000000014"/>
    <n v="0.35"/>
  </r>
  <r>
    <s v="Sodapop"/>
    <n v="1185732"/>
    <x v="10"/>
    <x v="3"/>
    <x v="12"/>
    <s v="Omaha"/>
    <x v="3"/>
    <n v="0.30000000000000004"/>
    <n v="1250"/>
    <n v="375.00000000000006"/>
    <n v="150.00000000000003"/>
    <n v="0.4"/>
  </r>
  <r>
    <s v="Sodapop"/>
    <n v="1185732"/>
    <x v="10"/>
    <x v="3"/>
    <x v="12"/>
    <s v="Omaha"/>
    <x v="4"/>
    <n v="0.49999999999999994"/>
    <n v="1000"/>
    <n v="499.99999999999994"/>
    <n v="174.99999999999997"/>
    <n v="0.35"/>
  </r>
  <r>
    <s v="Sodapop"/>
    <n v="1185732"/>
    <x v="10"/>
    <x v="3"/>
    <x v="12"/>
    <s v="Omaha"/>
    <x v="5"/>
    <n v="0.54999999999999982"/>
    <n v="2000"/>
    <n v="1099.9999999999995"/>
    <n v="549.99999999999977"/>
    <n v="0.5"/>
  </r>
  <r>
    <s v="Sodapop"/>
    <n v="1185732"/>
    <x v="11"/>
    <x v="3"/>
    <x v="12"/>
    <s v="Omaha"/>
    <x v="0"/>
    <n v="0.49999999999999994"/>
    <n v="4500"/>
    <n v="2249.9999999999995"/>
    <n v="899.99999999999989"/>
    <n v="0.4"/>
  </r>
  <r>
    <s v="Sodapop"/>
    <n v="1185732"/>
    <x v="11"/>
    <x v="3"/>
    <x v="12"/>
    <s v="Omaha"/>
    <x v="1"/>
    <n v="0.4"/>
    <n v="2500"/>
    <n v="1000"/>
    <n v="350"/>
    <n v="0.35"/>
  </r>
  <r>
    <s v="Sodapop"/>
    <n v="1185732"/>
    <x v="11"/>
    <x v="3"/>
    <x v="12"/>
    <s v="Omaha"/>
    <x v="2"/>
    <n v="0.4"/>
    <n v="2000"/>
    <n v="800"/>
    <n v="280"/>
    <n v="0.35"/>
  </r>
  <r>
    <s v="Sodapop"/>
    <n v="1185732"/>
    <x v="11"/>
    <x v="3"/>
    <x v="12"/>
    <s v="Omaha"/>
    <x v="3"/>
    <n v="0.4"/>
    <n v="1500"/>
    <n v="600"/>
    <n v="240"/>
    <n v="0.4"/>
  </r>
  <r>
    <s v="Sodapop"/>
    <n v="1185732"/>
    <x v="11"/>
    <x v="3"/>
    <x v="12"/>
    <s v="Omaha"/>
    <x v="4"/>
    <n v="0.49999999999999994"/>
    <n v="1500"/>
    <n v="749.99999999999989"/>
    <n v="262.49999999999994"/>
    <n v="0.35"/>
  </r>
  <r>
    <s v="Sodapop"/>
    <n v="1185732"/>
    <x v="11"/>
    <x v="3"/>
    <x v="12"/>
    <s v="Omaha"/>
    <x v="5"/>
    <n v="0.54999999999999982"/>
    <n v="2500"/>
    <n v="1374.9999999999995"/>
    <n v="687.49999999999977"/>
    <n v="0.5"/>
  </r>
  <r>
    <s v="BevCo"/>
    <n v="1197831"/>
    <x v="12"/>
    <x v="1"/>
    <x v="13"/>
    <s v="Birmingham"/>
    <x v="0"/>
    <n v="0.2"/>
    <n v="6750"/>
    <n v="1350"/>
    <n v="540"/>
    <n v="0.39999999999999997"/>
  </r>
  <r>
    <s v="BevCo"/>
    <n v="1197831"/>
    <x v="12"/>
    <x v="1"/>
    <x v="13"/>
    <s v="Birmingham"/>
    <x v="1"/>
    <n v="0.3"/>
    <n v="6750"/>
    <n v="2025"/>
    <n v="809.99999999999989"/>
    <n v="0.39999999999999997"/>
  </r>
  <r>
    <s v="BevCo"/>
    <n v="1197831"/>
    <x v="12"/>
    <x v="1"/>
    <x v="13"/>
    <s v="Birmingham"/>
    <x v="2"/>
    <n v="0.3"/>
    <n v="4750"/>
    <n v="1425"/>
    <n v="570"/>
    <n v="0.39999999999999997"/>
  </r>
  <r>
    <s v="BevCo"/>
    <n v="1197831"/>
    <x v="12"/>
    <x v="1"/>
    <x v="13"/>
    <s v="Birmingham"/>
    <x v="3"/>
    <n v="0.35"/>
    <n v="4750"/>
    <n v="1662.5"/>
    <n v="831.25"/>
    <n v="0.5"/>
  </r>
  <r>
    <s v="BevCo"/>
    <n v="1197831"/>
    <x v="12"/>
    <x v="1"/>
    <x v="13"/>
    <s v="Birmingham"/>
    <x v="4"/>
    <n v="0.4"/>
    <n v="3250"/>
    <n v="1300"/>
    <n v="454.99999999999994"/>
    <n v="0.35"/>
  </r>
  <r>
    <s v="BevCo"/>
    <n v="1197831"/>
    <x v="12"/>
    <x v="1"/>
    <x v="13"/>
    <s v="Birmingham"/>
    <x v="5"/>
    <n v="0.35"/>
    <n v="4750"/>
    <n v="1662.5"/>
    <n v="914.37500000000011"/>
    <n v="0.55000000000000004"/>
  </r>
  <r>
    <s v="BevCo"/>
    <n v="1197831"/>
    <x v="13"/>
    <x v="1"/>
    <x v="13"/>
    <s v="Birmingham"/>
    <x v="0"/>
    <n v="0.25"/>
    <n v="6250"/>
    <n v="1562.5"/>
    <n v="625"/>
    <n v="0.39999999999999997"/>
  </r>
  <r>
    <s v="BevCo"/>
    <n v="1197831"/>
    <x v="13"/>
    <x v="1"/>
    <x v="13"/>
    <s v="Birmingham"/>
    <x v="1"/>
    <n v="0.35"/>
    <n v="6000"/>
    <n v="2100"/>
    <n v="839.99999999999989"/>
    <n v="0.39999999999999997"/>
  </r>
  <r>
    <s v="BevCo"/>
    <n v="1197831"/>
    <x v="13"/>
    <x v="1"/>
    <x v="13"/>
    <s v="Birmingham"/>
    <x v="2"/>
    <n v="0.35"/>
    <n v="4250"/>
    <n v="1487.5"/>
    <n v="595"/>
    <n v="0.39999999999999997"/>
  </r>
  <r>
    <s v="BevCo"/>
    <n v="1197831"/>
    <x v="13"/>
    <x v="1"/>
    <x v="13"/>
    <s v="Birmingham"/>
    <x v="3"/>
    <n v="0.35"/>
    <n v="3750"/>
    <n v="1312.5"/>
    <n v="656.25"/>
    <n v="0.5"/>
  </r>
  <r>
    <s v="BevCo"/>
    <n v="1197831"/>
    <x v="13"/>
    <x v="1"/>
    <x v="13"/>
    <s v="Birmingham"/>
    <x v="4"/>
    <n v="0.4"/>
    <n v="2500"/>
    <n v="1000"/>
    <n v="350"/>
    <n v="0.35"/>
  </r>
  <r>
    <s v="BevCo"/>
    <n v="1197831"/>
    <x v="13"/>
    <x v="1"/>
    <x v="13"/>
    <s v="Birmingham"/>
    <x v="5"/>
    <n v="0.35"/>
    <n v="4500"/>
    <n v="1575"/>
    <n v="866.25000000000011"/>
    <n v="0.55000000000000004"/>
  </r>
  <r>
    <s v="BevCo"/>
    <n v="1197831"/>
    <x v="14"/>
    <x v="1"/>
    <x v="13"/>
    <s v="Birmingham"/>
    <x v="0"/>
    <n v="0.3"/>
    <n v="6250"/>
    <n v="1875"/>
    <n v="843.74999999999989"/>
    <n v="0.44999999999999996"/>
  </r>
  <r>
    <s v="BevCo"/>
    <n v="1197831"/>
    <x v="14"/>
    <x v="1"/>
    <x v="13"/>
    <s v="Birmingham"/>
    <x v="1"/>
    <n v="0.4"/>
    <n v="6250"/>
    <n v="2500"/>
    <n v="1125"/>
    <n v="0.44999999999999996"/>
  </r>
  <r>
    <s v="BevCo"/>
    <n v="1197831"/>
    <x v="14"/>
    <x v="1"/>
    <x v="13"/>
    <s v="Birmingham"/>
    <x v="2"/>
    <n v="0.3"/>
    <n v="4500"/>
    <n v="1350"/>
    <n v="607.49999999999989"/>
    <n v="0.44999999999999996"/>
  </r>
  <r>
    <s v="BevCo"/>
    <n v="1197831"/>
    <x v="14"/>
    <x v="1"/>
    <x v="13"/>
    <s v="Birmingham"/>
    <x v="3"/>
    <n v="0.35000000000000003"/>
    <n v="3500"/>
    <n v="1225.0000000000002"/>
    <n v="673.75000000000023"/>
    <n v="0.55000000000000004"/>
  </r>
  <r>
    <s v="BevCo"/>
    <n v="1197831"/>
    <x v="14"/>
    <x v="1"/>
    <x v="13"/>
    <s v="Birmingham"/>
    <x v="4"/>
    <n v="0.4"/>
    <n v="2500"/>
    <n v="1000"/>
    <n v="399.99999999999994"/>
    <n v="0.39999999999999997"/>
  </r>
  <r>
    <s v="BevCo"/>
    <n v="1197831"/>
    <x v="14"/>
    <x v="1"/>
    <x v="13"/>
    <s v="Birmingham"/>
    <x v="5"/>
    <n v="0.35000000000000003"/>
    <n v="4000"/>
    <n v="1400.0000000000002"/>
    <n v="840.00000000000023"/>
    <n v="0.60000000000000009"/>
  </r>
  <r>
    <s v="BevCo"/>
    <n v="1197831"/>
    <x v="15"/>
    <x v="1"/>
    <x v="13"/>
    <s v="Birmingham"/>
    <x v="0"/>
    <n v="0.19999999999999998"/>
    <n v="6500"/>
    <n v="1300"/>
    <n v="584.99999999999989"/>
    <n v="0.44999999999999996"/>
  </r>
  <r>
    <s v="BevCo"/>
    <n v="1197831"/>
    <x v="15"/>
    <x v="1"/>
    <x v="13"/>
    <s v="Birmingham"/>
    <x v="1"/>
    <n v="0.20000000000000007"/>
    <n v="6500"/>
    <n v="1300.0000000000005"/>
    <n v="585.00000000000011"/>
    <n v="0.44999999999999996"/>
  </r>
  <r>
    <s v="BevCo"/>
    <n v="1197831"/>
    <x v="15"/>
    <x v="1"/>
    <x v="13"/>
    <s v="Birmingham"/>
    <x v="2"/>
    <n v="0.14999999999999997"/>
    <n v="4750"/>
    <n v="712.49999999999989"/>
    <n v="320.62499999999994"/>
    <n v="0.44999999999999996"/>
  </r>
  <r>
    <s v="BevCo"/>
    <n v="1197831"/>
    <x v="15"/>
    <x v="1"/>
    <x v="13"/>
    <s v="Birmingham"/>
    <x v="3"/>
    <n v="0.20000000000000007"/>
    <n v="3750"/>
    <n v="750.00000000000023"/>
    <n v="412.50000000000017"/>
    <n v="0.55000000000000004"/>
  </r>
  <r>
    <s v="BevCo"/>
    <n v="1197831"/>
    <x v="15"/>
    <x v="1"/>
    <x v="13"/>
    <s v="Birmingham"/>
    <x v="4"/>
    <n v="0.25"/>
    <n v="2750"/>
    <n v="687.5"/>
    <n v="275"/>
    <n v="0.39999999999999997"/>
  </r>
  <r>
    <s v="BevCo"/>
    <n v="1197831"/>
    <x v="15"/>
    <x v="1"/>
    <x v="13"/>
    <s v="Birmingham"/>
    <x v="5"/>
    <n v="0.20000000000000007"/>
    <n v="5500"/>
    <n v="1100.0000000000005"/>
    <n v="660.00000000000034"/>
    <n v="0.60000000000000009"/>
  </r>
  <r>
    <s v="BevCo"/>
    <n v="1197831"/>
    <x v="16"/>
    <x v="1"/>
    <x v="13"/>
    <s v="Birmingham"/>
    <x v="0"/>
    <n v="9.9999999999999964E-2"/>
    <n v="7000"/>
    <n v="699.99999999999977"/>
    <n v="314.99999999999989"/>
    <n v="0.44999999999999996"/>
  </r>
  <r>
    <s v="BevCo"/>
    <n v="1197831"/>
    <x v="16"/>
    <x v="1"/>
    <x v="13"/>
    <s v="Birmingham"/>
    <x v="1"/>
    <n v="0.20000000000000007"/>
    <n v="7250"/>
    <n v="1450.0000000000005"/>
    <n v="652.50000000000011"/>
    <n v="0.44999999999999996"/>
  </r>
  <r>
    <s v="BevCo"/>
    <n v="1197831"/>
    <x v="16"/>
    <x v="1"/>
    <x v="13"/>
    <s v="Birmingham"/>
    <x v="2"/>
    <n v="0.14999999999999997"/>
    <n v="5750"/>
    <n v="862.49999999999977"/>
    <n v="388.12499999999989"/>
    <n v="0.44999999999999996"/>
  </r>
  <r>
    <s v="BevCo"/>
    <n v="1197831"/>
    <x v="16"/>
    <x v="1"/>
    <x v="13"/>
    <s v="Birmingham"/>
    <x v="3"/>
    <n v="0.35000000000000003"/>
    <n v="5000"/>
    <n v="1750.0000000000002"/>
    <n v="962.50000000000023"/>
    <n v="0.55000000000000004"/>
  </r>
  <r>
    <s v="BevCo"/>
    <n v="1197831"/>
    <x v="16"/>
    <x v="1"/>
    <x v="13"/>
    <s v="Birmingham"/>
    <x v="4"/>
    <n v="0.5"/>
    <n v="4000"/>
    <n v="2000"/>
    <n v="799.99999999999989"/>
    <n v="0.39999999999999997"/>
  </r>
  <r>
    <s v="BevCo"/>
    <n v="1197831"/>
    <x v="16"/>
    <x v="1"/>
    <x v="13"/>
    <s v="Birmingham"/>
    <x v="5"/>
    <n v="0.45"/>
    <n v="7500"/>
    <n v="3375"/>
    <n v="2025.0000000000002"/>
    <n v="0.60000000000000009"/>
  </r>
  <r>
    <s v="BevCo"/>
    <n v="1197831"/>
    <x v="17"/>
    <x v="1"/>
    <x v="13"/>
    <s v="Birmingham"/>
    <x v="0"/>
    <n v="0.45"/>
    <n v="7500"/>
    <n v="3375"/>
    <n v="1518.7499999999998"/>
    <n v="0.44999999999999996"/>
  </r>
  <r>
    <s v="BevCo"/>
    <n v="1197831"/>
    <x v="17"/>
    <x v="1"/>
    <x v="13"/>
    <s v="Birmingham"/>
    <x v="1"/>
    <n v="0.5"/>
    <n v="7500"/>
    <n v="3750"/>
    <n v="1687.4999999999998"/>
    <n v="0.44999999999999996"/>
  </r>
  <r>
    <s v="BevCo"/>
    <n v="1197831"/>
    <x v="17"/>
    <x v="1"/>
    <x v="13"/>
    <s v="Birmingham"/>
    <x v="2"/>
    <n v="0.45"/>
    <n v="6500"/>
    <n v="2925"/>
    <n v="1316.2499999999998"/>
    <n v="0.44999999999999996"/>
  </r>
  <r>
    <s v="BevCo"/>
    <n v="1197831"/>
    <x v="17"/>
    <x v="1"/>
    <x v="13"/>
    <s v="Birmingham"/>
    <x v="3"/>
    <n v="0.45"/>
    <n v="6000"/>
    <n v="2700"/>
    <n v="1485.0000000000002"/>
    <n v="0.55000000000000004"/>
  </r>
  <r>
    <s v="BevCo"/>
    <n v="1197831"/>
    <x v="17"/>
    <x v="1"/>
    <x v="13"/>
    <s v="Birmingham"/>
    <x v="4"/>
    <n v="0.5"/>
    <n v="5000"/>
    <n v="2500"/>
    <n v="999.99999999999989"/>
    <n v="0.39999999999999997"/>
  </r>
  <r>
    <s v="BevCo"/>
    <n v="1197831"/>
    <x v="17"/>
    <x v="1"/>
    <x v="13"/>
    <s v="Birmingham"/>
    <x v="5"/>
    <n v="0.55000000000000004"/>
    <n v="8750"/>
    <n v="4812.5"/>
    <n v="2887.5000000000005"/>
    <n v="0.60000000000000009"/>
  </r>
  <r>
    <s v="BevCo"/>
    <n v="1197831"/>
    <x v="18"/>
    <x v="1"/>
    <x v="13"/>
    <s v="Birmingham"/>
    <x v="0"/>
    <n v="0.45"/>
    <n v="8250"/>
    <n v="3712.5"/>
    <n v="1856.2499999999998"/>
    <n v="0.49999999999999994"/>
  </r>
  <r>
    <s v="BevCo"/>
    <n v="1197831"/>
    <x v="18"/>
    <x v="1"/>
    <x v="13"/>
    <s v="Birmingham"/>
    <x v="1"/>
    <n v="0.5"/>
    <n v="8250"/>
    <n v="4125"/>
    <n v="2062.4999999999995"/>
    <n v="0.49999999999999994"/>
  </r>
  <r>
    <s v="BevCo"/>
    <n v="1197831"/>
    <x v="18"/>
    <x v="1"/>
    <x v="13"/>
    <s v="Birmingham"/>
    <x v="2"/>
    <n v="0.45"/>
    <n v="9750"/>
    <n v="4387.5"/>
    <n v="2193.7499999999995"/>
    <n v="0.49999999999999994"/>
  </r>
  <r>
    <s v="BevCo"/>
    <n v="1197831"/>
    <x v="18"/>
    <x v="1"/>
    <x v="13"/>
    <s v="Birmingham"/>
    <x v="3"/>
    <n v="0.45"/>
    <n v="5750"/>
    <n v="2587.5"/>
    <n v="1552.5000000000002"/>
    <n v="0.60000000000000009"/>
  </r>
  <r>
    <s v="BevCo"/>
    <n v="1197831"/>
    <x v="18"/>
    <x v="1"/>
    <x v="13"/>
    <s v="Birmingham"/>
    <x v="4"/>
    <n v="0.5"/>
    <n v="5250"/>
    <n v="2625"/>
    <n v="1181.2499999999998"/>
    <n v="0.44999999999999996"/>
  </r>
  <r>
    <s v="BevCo"/>
    <n v="1197831"/>
    <x v="18"/>
    <x v="1"/>
    <x v="13"/>
    <s v="Birmingham"/>
    <x v="5"/>
    <n v="0.6"/>
    <n v="8000"/>
    <n v="4800"/>
    <n v="3120.0000000000005"/>
    <n v="0.65000000000000013"/>
  </r>
  <r>
    <s v="BevCo"/>
    <n v="1197831"/>
    <x v="19"/>
    <x v="1"/>
    <x v="13"/>
    <s v="Birmingham"/>
    <x v="0"/>
    <n v="0.4"/>
    <n v="7500"/>
    <n v="3000"/>
    <n v="1499.9999999999998"/>
    <n v="0.49999999999999994"/>
  </r>
  <r>
    <s v="BevCo"/>
    <n v="1197831"/>
    <x v="19"/>
    <x v="1"/>
    <x v="13"/>
    <s v="Birmingham"/>
    <x v="1"/>
    <n v="0.55000000000000004"/>
    <n v="7500"/>
    <n v="4125"/>
    <n v="2062.4999999999995"/>
    <n v="0.49999999999999994"/>
  </r>
  <r>
    <s v="BevCo"/>
    <n v="1197831"/>
    <x v="19"/>
    <x v="1"/>
    <x v="13"/>
    <s v="Birmingham"/>
    <x v="2"/>
    <n v="0.55000000000000004"/>
    <n v="9250"/>
    <n v="5087.5"/>
    <n v="2543.7499999999995"/>
    <n v="0.49999999999999994"/>
  </r>
  <r>
    <s v="BevCo"/>
    <n v="1197831"/>
    <x v="19"/>
    <x v="1"/>
    <x v="13"/>
    <s v="Birmingham"/>
    <x v="3"/>
    <n v="0.5"/>
    <n v="4250"/>
    <n v="2125"/>
    <n v="1275.0000000000002"/>
    <n v="0.60000000000000009"/>
  </r>
  <r>
    <s v="BevCo"/>
    <n v="1197831"/>
    <x v="19"/>
    <x v="1"/>
    <x v="13"/>
    <s v="Birmingham"/>
    <x v="4"/>
    <n v="0.55000000000000004"/>
    <n v="4250"/>
    <n v="2337.5"/>
    <n v="1051.875"/>
    <n v="0.44999999999999996"/>
  </r>
  <r>
    <s v="BevCo"/>
    <n v="1197831"/>
    <x v="19"/>
    <x v="1"/>
    <x v="13"/>
    <s v="Birmingham"/>
    <x v="5"/>
    <n v="0.6"/>
    <n v="6750"/>
    <n v="4050"/>
    <n v="2632.5000000000005"/>
    <n v="0.65000000000000013"/>
  </r>
  <r>
    <s v="BevCo"/>
    <n v="1197831"/>
    <x v="20"/>
    <x v="1"/>
    <x v="13"/>
    <s v="Birmingham"/>
    <x v="0"/>
    <n v="0.55000000000000004"/>
    <n v="6250"/>
    <n v="3437.5000000000005"/>
    <n v="1718.75"/>
    <n v="0.49999999999999994"/>
  </r>
  <r>
    <s v="BevCo"/>
    <n v="1197831"/>
    <x v="20"/>
    <x v="1"/>
    <x v="13"/>
    <s v="Birmingham"/>
    <x v="1"/>
    <n v="0.55000000000000004"/>
    <n v="5750"/>
    <n v="3162.5000000000005"/>
    <n v="1581.25"/>
    <n v="0.49999999999999994"/>
  </r>
  <r>
    <s v="BevCo"/>
    <n v="1197831"/>
    <x v="20"/>
    <x v="1"/>
    <x v="13"/>
    <s v="Birmingham"/>
    <x v="2"/>
    <n v="0.6"/>
    <n v="6250"/>
    <n v="3750"/>
    <n v="1874.9999999999998"/>
    <n v="0.49999999999999994"/>
  </r>
  <r>
    <s v="BevCo"/>
    <n v="1197831"/>
    <x v="20"/>
    <x v="1"/>
    <x v="13"/>
    <s v="Birmingham"/>
    <x v="3"/>
    <n v="0.6"/>
    <n v="3500"/>
    <n v="2100"/>
    <n v="1260.0000000000002"/>
    <n v="0.60000000000000009"/>
  </r>
  <r>
    <s v="BevCo"/>
    <n v="1197831"/>
    <x v="20"/>
    <x v="1"/>
    <x v="13"/>
    <s v="Birmingham"/>
    <x v="4"/>
    <n v="0.45"/>
    <n v="3500"/>
    <n v="1575"/>
    <n v="708.74999999999989"/>
    <n v="0.44999999999999996"/>
  </r>
  <r>
    <s v="BevCo"/>
    <n v="1197831"/>
    <x v="20"/>
    <x v="1"/>
    <x v="13"/>
    <s v="Birmingham"/>
    <x v="5"/>
    <n v="0.4"/>
    <n v="5750"/>
    <n v="2300"/>
    <n v="1495.0000000000002"/>
    <n v="0.65000000000000013"/>
  </r>
  <r>
    <s v="BevCo"/>
    <n v="1197831"/>
    <x v="21"/>
    <x v="1"/>
    <x v="13"/>
    <s v="Birmingham"/>
    <x v="0"/>
    <n v="0.30000000000000004"/>
    <n v="5250"/>
    <n v="1575.0000000000002"/>
    <n v="787.5"/>
    <n v="0.49999999999999994"/>
  </r>
  <r>
    <s v="BevCo"/>
    <n v="1197831"/>
    <x v="21"/>
    <x v="1"/>
    <x v="13"/>
    <s v="Birmingham"/>
    <x v="1"/>
    <n v="0.30000000000000004"/>
    <n v="5250"/>
    <n v="1575.0000000000002"/>
    <n v="787.5"/>
    <n v="0.49999999999999994"/>
  </r>
  <r>
    <s v="BevCo"/>
    <n v="1197831"/>
    <x v="21"/>
    <x v="1"/>
    <x v="13"/>
    <s v="Birmingham"/>
    <x v="2"/>
    <n v="0.35000000000000003"/>
    <n v="4750"/>
    <n v="1662.5000000000002"/>
    <n v="831.25"/>
    <n v="0.49999999999999994"/>
  </r>
  <r>
    <s v="BevCo"/>
    <n v="1197831"/>
    <x v="21"/>
    <x v="1"/>
    <x v="13"/>
    <s v="Birmingham"/>
    <x v="3"/>
    <n v="0.35000000000000003"/>
    <n v="3250"/>
    <n v="1137.5"/>
    <n v="682.50000000000011"/>
    <n v="0.60000000000000009"/>
  </r>
  <r>
    <s v="BevCo"/>
    <n v="1197831"/>
    <x v="21"/>
    <x v="1"/>
    <x v="13"/>
    <s v="Birmingham"/>
    <x v="4"/>
    <n v="0.30000000000000004"/>
    <n v="3000"/>
    <n v="900.00000000000011"/>
    <n v="405"/>
    <n v="0.44999999999999996"/>
  </r>
  <r>
    <s v="BevCo"/>
    <n v="1197831"/>
    <x v="21"/>
    <x v="1"/>
    <x v="13"/>
    <s v="Birmingham"/>
    <x v="5"/>
    <n v="0.4"/>
    <n v="4750"/>
    <n v="1900"/>
    <n v="1235.0000000000002"/>
    <n v="0.65000000000000013"/>
  </r>
  <r>
    <s v="BevCo"/>
    <n v="1197831"/>
    <x v="22"/>
    <x v="1"/>
    <x v="13"/>
    <s v="Birmingham"/>
    <x v="0"/>
    <n v="0.20000000000000004"/>
    <n v="6250"/>
    <n v="1250.0000000000002"/>
    <n v="625"/>
    <n v="0.49999999999999994"/>
  </r>
  <r>
    <s v="BevCo"/>
    <n v="1197831"/>
    <x v="22"/>
    <x v="1"/>
    <x v="13"/>
    <s v="Birmingham"/>
    <x v="1"/>
    <n v="0.20000000000000004"/>
    <n v="6250"/>
    <n v="1250.0000000000002"/>
    <n v="625"/>
    <n v="0.49999999999999994"/>
  </r>
  <r>
    <s v="BevCo"/>
    <n v="1197831"/>
    <x v="22"/>
    <x v="1"/>
    <x v="13"/>
    <s v="Birmingham"/>
    <x v="2"/>
    <n v="0.45000000000000007"/>
    <n v="5750"/>
    <n v="2587.5000000000005"/>
    <n v="1293.75"/>
    <n v="0.49999999999999994"/>
  </r>
  <r>
    <s v="BevCo"/>
    <n v="1197831"/>
    <x v="22"/>
    <x v="1"/>
    <x v="13"/>
    <s v="Birmingham"/>
    <x v="3"/>
    <n v="0.45000000000000007"/>
    <n v="4500"/>
    <n v="2025.0000000000002"/>
    <n v="1215.0000000000002"/>
    <n v="0.60000000000000009"/>
  </r>
  <r>
    <s v="BevCo"/>
    <n v="1197831"/>
    <x v="22"/>
    <x v="1"/>
    <x v="13"/>
    <s v="Birmingham"/>
    <x v="4"/>
    <n v="0.49999999999999994"/>
    <n v="4250"/>
    <n v="2124.9999999999995"/>
    <n v="956.24999999999966"/>
    <n v="0.44999999999999996"/>
  </r>
  <r>
    <s v="BevCo"/>
    <n v="1197831"/>
    <x v="22"/>
    <x v="1"/>
    <x v="13"/>
    <s v="Birmingham"/>
    <x v="5"/>
    <n v="0.6"/>
    <n v="6250"/>
    <n v="3750"/>
    <n v="2437.5000000000005"/>
    <n v="0.65000000000000013"/>
  </r>
  <r>
    <s v="BevCo"/>
    <n v="1197831"/>
    <x v="23"/>
    <x v="1"/>
    <x v="13"/>
    <s v="Birmingham"/>
    <x v="0"/>
    <n v="0.6"/>
    <n v="7750"/>
    <n v="4650"/>
    <n v="2324.9999999999995"/>
    <n v="0.49999999999999994"/>
  </r>
  <r>
    <s v="BevCo"/>
    <n v="1197831"/>
    <x v="23"/>
    <x v="1"/>
    <x v="13"/>
    <s v="Birmingham"/>
    <x v="1"/>
    <n v="0.6"/>
    <n v="7750"/>
    <n v="4650"/>
    <n v="2324.9999999999995"/>
    <n v="0.49999999999999994"/>
  </r>
  <r>
    <s v="BevCo"/>
    <n v="1197831"/>
    <x v="23"/>
    <x v="1"/>
    <x v="13"/>
    <s v="Birmingham"/>
    <x v="2"/>
    <n v="0.65"/>
    <n v="7000"/>
    <n v="4550"/>
    <n v="2274.9999999999995"/>
    <n v="0.49999999999999994"/>
  </r>
  <r>
    <s v="BevCo"/>
    <n v="1197831"/>
    <x v="23"/>
    <x v="1"/>
    <x v="13"/>
    <s v="Birmingham"/>
    <x v="3"/>
    <n v="0.65"/>
    <n v="5500"/>
    <n v="3575"/>
    <n v="2145.0000000000005"/>
    <n v="0.60000000000000009"/>
  </r>
  <r>
    <s v="BevCo"/>
    <n v="1197831"/>
    <x v="23"/>
    <x v="1"/>
    <x v="13"/>
    <s v="Birmingham"/>
    <x v="4"/>
    <n v="0.6"/>
    <n v="5000"/>
    <n v="3000"/>
    <n v="1349.9999999999998"/>
    <n v="0.44999999999999996"/>
  </r>
  <r>
    <s v="BevCo"/>
    <n v="1197831"/>
    <x v="23"/>
    <x v="1"/>
    <x v="13"/>
    <s v="Birmingham"/>
    <x v="5"/>
    <n v="0.70000000000000007"/>
    <n v="7500"/>
    <n v="5250.0000000000009"/>
    <n v="3412.5000000000014"/>
    <n v="0.65000000000000013"/>
  </r>
  <r>
    <s v="Sodapop"/>
    <n v="1185732"/>
    <x v="124"/>
    <x v="0"/>
    <x v="14"/>
    <s v="Portland"/>
    <x v="0"/>
    <n v="0.4"/>
    <n v="4500"/>
    <n v="1800"/>
    <n v="630"/>
    <n v="0.35"/>
  </r>
  <r>
    <s v="Sodapop"/>
    <n v="1185732"/>
    <x v="124"/>
    <x v="0"/>
    <x v="14"/>
    <s v="Portland"/>
    <x v="1"/>
    <n v="0.4"/>
    <n v="2500"/>
    <n v="1000"/>
    <n v="350"/>
    <n v="0.35"/>
  </r>
  <r>
    <s v="Sodapop"/>
    <n v="1185732"/>
    <x v="124"/>
    <x v="0"/>
    <x v="14"/>
    <s v="Portland"/>
    <x v="2"/>
    <n v="0.30000000000000004"/>
    <n v="2500"/>
    <n v="750.00000000000011"/>
    <n v="300"/>
    <n v="0.39999999999999997"/>
  </r>
  <r>
    <s v="Sodapop"/>
    <n v="1185732"/>
    <x v="124"/>
    <x v="0"/>
    <x v="14"/>
    <s v="Portland"/>
    <x v="3"/>
    <n v="0.35"/>
    <n v="1000"/>
    <n v="350"/>
    <n v="105"/>
    <n v="0.3"/>
  </r>
  <r>
    <s v="Sodapop"/>
    <n v="1185732"/>
    <x v="124"/>
    <x v="0"/>
    <x v="14"/>
    <s v="Portland"/>
    <x v="4"/>
    <n v="0.5"/>
    <n v="1500"/>
    <n v="750"/>
    <n v="187.5"/>
    <n v="0.25"/>
  </r>
  <r>
    <s v="Sodapop"/>
    <n v="1185732"/>
    <x v="124"/>
    <x v="0"/>
    <x v="14"/>
    <s v="Portland"/>
    <x v="5"/>
    <n v="0.4"/>
    <n v="2500"/>
    <n v="1000"/>
    <n v="400"/>
    <n v="0.4"/>
  </r>
  <r>
    <s v="Sodapop"/>
    <n v="1185732"/>
    <x v="125"/>
    <x v="0"/>
    <x v="14"/>
    <s v="Portland"/>
    <x v="0"/>
    <n v="0.4"/>
    <n v="5000"/>
    <n v="2000"/>
    <n v="700"/>
    <n v="0.35"/>
  </r>
  <r>
    <s v="Sodapop"/>
    <n v="1185732"/>
    <x v="125"/>
    <x v="0"/>
    <x v="14"/>
    <s v="Portland"/>
    <x v="1"/>
    <n v="0.4"/>
    <n v="1500"/>
    <n v="600"/>
    <n v="210"/>
    <n v="0.35"/>
  </r>
  <r>
    <s v="Sodapop"/>
    <n v="1185732"/>
    <x v="125"/>
    <x v="0"/>
    <x v="14"/>
    <s v="Portland"/>
    <x v="2"/>
    <n v="0.30000000000000004"/>
    <n v="2000"/>
    <n v="600.00000000000011"/>
    <n v="240.00000000000003"/>
    <n v="0.39999999999999997"/>
  </r>
  <r>
    <s v="Sodapop"/>
    <n v="1185732"/>
    <x v="125"/>
    <x v="0"/>
    <x v="14"/>
    <s v="Portland"/>
    <x v="3"/>
    <n v="0.35"/>
    <n v="750"/>
    <n v="262.5"/>
    <n v="78.75"/>
    <n v="0.3"/>
  </r>
  <r>
    <s v="Sodapop"/>
    <n v="1185732"/>
    <x v="125"/>
    <x v="0"/>
    <x v="14"/>
    <s v="Portland"/>
    <x v="4"/>
    <n v="0.5"/>
    <n v="1500"/>
    <n v="750"/>
    <n v="187.5"/>
    <n v="0.25"/>
  </r>
  <r>
    <s v="Sodapop"/>
    <n v="1185732"/>
    <x v="125"/>
    <x v="0"/>
    <x v="14"/>
    <s v="Portland"/>
    <x v="5"/>
    <n v="0.4"/>
    <n v="2500"/>
    <n v="1000"/>
    <n v="400"/>
    <n v="0.4"/>
  </r>
  <r>
    <s v="Sodapop"/>
    <n v="1185732"/>
    <x v="126"/>
    <x v="0"/>
    <x v="14"/>
    <s v="Portland"/>
    <x v="0"/>
    <n v="0.4"/>
    <n v="4700"/>
    <n v="1880"/>
    <n v="658"/>
    <n v="0.35"/>
  </r>
  <r>
    <s v="Sodapop"/>
    <n v="1185732"/>
    <x v="126"/>
    <x v="0"/>
    <x v="14"/>
    <s v="Portland"/>
    <x v="1"/>
    <n v="0.4"/>
    <n v="1750"/>
    <n v="700"/>
    <n v="244.99999999999997"/>
    <n v="0.35"/>
  </r>
  <r>
    <s v="Sodapop"/>
    <n v="1185732"/>
    <x v="126"/>
    <x v="0"/>
    <x v="14"/>
    <s v="Portland"/>
    <x v="2"/>
    <n v="0.30000000000000004"/>
    <n v="2000"/>
    <n v="600.00000000000011"/>
    <n v="240.00000000000003"/>
    <n v="0.39999999999999997"/>
  </r>
  <r>
    <s v="Sodapop"/>
    <n v="1185732"/>
    <x v="126"/>
    <x v="0"/>
    <x v="14"/>
    <s v="Portland"/>
    <x v="3"/>
    <n v="0.35"/>
    <n v="500"/>
    <n v="175"/>
    <n v="52.5"/>
    <n v="0.3"/>
  </r>
  <r>
    <s v="Sodapop"/>
    <n v="1185732"/>
    <x v="126"/>
    <x v="0"/>
    <x v="14"/>
    <s v="Portland"/>
    <x v="4"/>
    <n v="0.5"/>
    <n v="1000"/>
    <n v="500"/>
    <n v="125"/>
    <n v="0.25"/>
  </r>
  <r>
    <s v="Sodapop"/>
    <n v="1185732"/>
    <x v="126"/>
    <x v="0"/>
    <x v="14"/>
    <s v="Portland"/>
    <x v="5"/>
    <n v="0.4"/>
    <n v="2000"/>
    <n v="800"/>
    <n v="320"/>
    <n v="0.4"/>
  </r>
  <r>
    <s v="Sodapop"/>
    <n v="1185732"/>
    <x v="127"/>
    <x v="0"/>
    <x v="14"/>
    <s v="Portland"/>
    <x v="0"/>
    <n v="0.4"/>
    <n v="4500"/>
    <n v="1800"/>
    <n v="630"/>
    <n v="0.35"/>
  </r>
  <r>
    <s v="Sodapop"/>
    <n v="1185732"/>
    <x v="127"/>
    <x v="0"/>
    <x v="14"/>
    <s v="Portland"/>
    <x v="1"/>
    <n v="0.4"/>
    <n v="1500"/>
    <n v="600"/>
    <n v="210"/>
    <n v="0.35"/>
  </r>
  <r>
    <s v="Sodapop"/>
    <n v="1185732"/>
    <x v="127"/>
    <x v="0"/>
    <x v="14"/>
    <s v="Portland"/>
    <x v="2"/>
    <n v="0.30000000000000004"/>
    <n v="1500"/>
    <n v="450.00000000000006"/>
    <n v="180"/>
    <n v="0.39999999999999997"/>
  </r>
  <r>
    <s v="Sodapop"/>
    <n v="1185732"/>
    <x v="127"/>
    <x v="0"/>
    <x v="14"/>
    <s v="Portland"/>
    <x v="3"/>
    <n v="0.35"/>
    <n v="750"/>
    <n v="262.5"/>
    <n v="78.75"/>
    <n v="0.3"/>
  </r>
  <r>
    <s v="Sodapop"/>
    <n v="1185732"/>
    <x v="127"/>
    <x v="0"/>
    <x v="14"/>
    <s v="Portland"/>
    <x v="4"/>
    <n v="0.5"/>
    <n v="750"/>
    <n v="375"/>
    <n v="93.75"/>
    <n v="0.25"/>
  </r>
  <r>
    <s v="Sodapop"/>
    <n v="1185732"/>
    <x v="127"/>
    <x v="0"/>
    <x v="14"/>
    <s v="Portland"/>
    <x v="5"/>
    <n v="0.4"/>
    <n v="2250"/>
    <n v="900"/>
    <n v="360"/>
    <n v="0.4"/>
  </r>
  <r>
    <s v="Sodapop"/>
    <n v="1185732"/>
    <x v="128"/>
    <x v="0"/>
    <x v="14"/>
    <s v="Portland"/>
    <x v="0"/>
    <n v="0.54999999999999993"/>
    <n v="4950"/>
    <n v="2722.4999999999995"/>
    <n v="952.87499999999977"/>
    <n v="0.35"/>
  </r>
  <r>
    <s v="Sodapop"/>
    <n v="1185732"/>
    <x v="128"/>
    <x v="0"/>
    <x v="14"/>
    <s v="Portland"/>
    <x v="1"/>
    <n v="0.5"/>
    <n v="2000"/>
    <n v="1000"/>
    <n v="350"/>
    <n v="0.35"/>
  </r>
  <r>
    <s v="Sodapop"/>
    <n v="1185732"/>
    <x v="128"/>
    <x v="0"/>
    <x v="14"/>
    <s v="Portland"/>
    <x v="2"/>
    <n v="0.45"/>
    <n v="1750"/>
    <n v="787.5"/>
    <n v="315"/>
    <n v="0.39999999999999997"/>
  </r>
  <r>
    <s v="Sodapop"/>
    <n v="1185732"/>
    <x v="128"/>
    <x v="0"/>
    <x v="14"/>
    <s v="Portland"/>
    <x v="3"/>
    <n v="0.45"/>
    <n v="1250"/>
    <n v="562.5"/>
    <n v="168.75"/>
    <n v="0.3"/>
  </r>
  <r>
    <s v="Sodapop"/>
    <n v="1185732"/>
    <x v="128"/>
    <x v="0"/>
    <x v="14"/>
    <s v="Portland"/>
    <x v="4"/>
    <n v="0.54999999999999993"/>
    <n v="1500"/>
    <n v="824.99999999999989"/>
    <n v="206.24999999999997"/>
    <n v="0.25"/>
  </r>
  <r>
    <s v="Sodapop"/>
    <n v="1185732"/>
    <x v="128"/>
    <x v="0"/>
    <x v="14"/>
    <s v="Portland"/>
    <x v="5"/>
    <n v="0.6"/>
    <n v="2750"/>
    <n v="1650"/>
    <n v="660"/>
    <n v="0.4"/>
  </r>
  <r>
    <s v="Sodapop"/>
    <n v="1185732"/>
    <x v="129"/>
    <x v="0"/>
    <x v="14"/>
    <s v="Portland"/>
    <x v="0"/>
    <n v="0.54999999999999993"/>
    <n v="5250"/>
    <n v="2887.4999999999995"/>
    <n v="1010.6249999999998"/>
    <n v="0.35"/>
  </r>
  <r>
    <s v="Sodapop"/>
    <n v="1185732"/>
    <x v="129"/>
    <x v="0"/>
    <x v="14"/>
    <s v="Portland"/>
    <x v="1"/>
    <n v="0.5"/>
    <n v="2750"/>
    <n v="1375"/>
    <n v="481.24999999999994"/>
    <n v="0.35"/>
  </r>
  <r>
    <s v="Sodapop"/>
    <n v="1185732"/>
    <x v="129"/>
    <x v="0"/>
    <x v="14"/>
    <s v="Portland"/>
    <x v="2"/>
    <n v="0.45"/>
    <n v="2000"/>
    <n v="900"/>
    <n v="359.99999999999994"/>
    <n v="0.39999999999999997"/>
  </r>
  <r>
    <s v="Sodapop"/>
    <n v="1185732"/>
    <x v="129"/>
    <x v="0"/>
    <x v="14"/>
    <s v="Portland"/>
    <x v="3"/>
    <n v="0.45"/>
    <n v="1750"/>
    <n v="787.5"/>
    <n v="236.25"/>
    <n v="0.3"/>
  </r>
  <r>
    <s v="Sodapop"/>
    <n v="1185732"/>
    <x v="129"/>
    <x v="0"/>
    <x v="14"/>
    <s v="Portland"/>
    <x v="4"/>
    <n v="0.54999999999999993"/>
    <n v="1750"/>
    <n v="962.49999999999989"/>
    <n v="240.62499999999997"/>
    <n v="0.25"/>
  </r>
  <r>
    <s v="Sodapop"/>
    <n v="1185732"/>
    <x v="129"/>
    <x v="0"/>
    <x v="14"/>
    <s v="Portland"/>
    <x v="5"/>
    <n v="0.6"/>
    <n v="3250"/>
    <n v="1950"/>
    <n v="780"/>
    <n v="0.4"/>
  </r>
  <r>
    <s v="Sodapop"/>
    <n v="1185732"/>
    <x v="130"/>
    <x v="0"/>
    <x v="14"/>
    <s v="Portland"/>
    <x v="0"/>
    <n v="0.54999999999999993"/>
    <n v="5500"/>
    <n v="3024.9999999999995"/>
    <n v="1058.7499999999998"/>
    <n v="0.35"/>
  </r>
  <r>
    <s v="Sodapop"/>
    <n v="1185732"/>
    <x v="130"/>
    <x v="0"/>
    <x v="14"/>
    <s v="Portland"/>
    <x v="1"/>
    <n v="0.5"/>
    <n v="3000"/>
    <n v="1500"/>
    <n v="525"/>
    <n v="0.35"/>
  </r>
  <r>
    <s v="Sodapop"/>
    <n v="1185732"/>
    <x v="130"/>
    <x v="0"/>
    <x v="14"/>
    <s v="Portland"/>
    <x v="2"/>
    <n v="0.45"/>
    <n v="2250"/>
    <n v="1012.5"/>
    <n v="404.99999999999994"/>
    <n v="0.39999999999999997"/>
  </r>
  <r>
    <s v="Sodapop"/>
    <n v="1185732"/>
    <x v="130"/>
    <x v="0"/>
    <x v="14"/>
    <s v="Portland"/>
    <x v="3"/>
    <n v="0.45"/>
    <n v="1750"/>
    <n v="787.5"/>
    <n v="236.25"/>
    <n v="0.3"/>
  </r>
  <r>
    <s v="Sodapop"/>
    <n v="1185732"/>
    <x v="130"/>
    <x v="0"/>
    <x v="14"/>
    <s v="Portland"/>
    <x v="4"/>
    <n v="0.54999999999999993"/>
    <n v="2000"/>
    <n v="1099.9999999999998"/>
    <n v="274.99999999999994"/>
    <n v="0.25"/>
  </r>
  <r>
    <s v="Sodapop"/>
    <n v="1185732"/>
    <x v="130"/>
    <x v="0"/>
    <x v="14"/>
    <s v="Portland"/>
    <x v="5"/>
    <n v="0.6"/>
    <n v="3750"/>
    <n v="2250"/>
    <n v="900"/>
    <n v="0.4"/>
  </r>
  <r>
    <s v="Sodapop"/>
    <n v="1185732"/>
    <x v="131"/>
    <x v="0"/>
    <x v="14"/>
    <s v="Portland"/>
    <x v="0"/>
    <n v="0.54999999999999993"/>
    <n v="5250"/>
    <n v="2887.4999999999995"/>
    <n v="1010.6249999999998"/>
    <n v="0.35"/>
  </r>
  <r>
    <s v="Sodapop"/>
    <n v="1185732"/>
    <x v="131"/>
    <x v="0"/>
    <x v="14"/>
    <s v="Portland"/>
    <x v="1"/>
    <n v="0.5"/>
    <n v="3000"/>
    <n v="1500"/>
    <n v="525"/>
    <n v="0.35"/>
  </r>
  <r>
    <s v="Sodapop"/>
    <n v="1185732"/>
    <x v="131"/>
    <x v="0"/>
    <x v="14"/>
    <s v="Portland"/>
    <x v="2"/>
    <n v="0.45"/>
    <n v="2250"/>
    <n v="1012.5"/>
    <n v="404.99999999999994"/>
    <n v="0.39999999999999997"/>
  </r>
  <r>
    <s v="Sodapop"/>
    <n v="1185732"/>
    <x v="131"/>
    <x v="0"/>
    <x v="14"/>
    <s v="Portland"/>
    <x v="3"/>
    <n v="0.45"/>
    <n v="1750"/>
    <n v="787.5"/>
    <n v="236.25"/>
    <n v="0.3"/>
  </r>
  <r>
    <s v="Sodapop"/>
    <n v="1185732"/>
    <x v="131"/>
    <x v="0"/>
    <x v="14"/>
    <s v="Portland"/>
    <x v="4"/>
    <n v="0.54999999999999993"/>
    <n v="1500"/>
    <n v="824.99999999999989"/>
    <n v="206.24999999999997"/>
    <n v="0.25"/>
  </r>
  <r>
    <s v="Sodapop"/>
    <n v="1185732"/>
    <x v="131"/>
    <x v="0"/>
    <x v="14"/>
    <s v="Portland"/>
    <x v="5"/>
    <n v="0.6"/>
    <n v="3250"/>
    <n v="1950"/>
    <n v="780"/>
    <n v="0.4"/>
  </r>
  <r>
    <s v="Sodapop"/>
    <n v="1185732"/>
    <x v="132"/>
    <x v="0"/>
    <x v="14"/>
    <s v="Portland"/>
    <x v="0"/>
    <n v="0.54999999999999993"/>
    <n v="4500"/>
    <n v="2474.9999999999995"/>
    <n v="866.24999999999977"/>
    <n v="0.35"/>
  </r>
  <r>
    <s v="Sodapop"/>
    <n v="1185732"/>
    <x v="132"/>
    <x v="0"/>
    <x v="14"/>
    <s v="Portland"/>
    <x v="1"/>
    <n v="0.5"/>
    <n v="2500"/>
    <n v="1250"/>
    <n v="437.5"/>
    <n v="0.35"/>
  </r>
  <r>
    <s v="Sodapop"/>
    <n v="1185732"/>
    <x v="132"/>
    <x v="0"/>
    <x v="14"/>
    <s v="Portland"/>
    <x v="2"/>
    <n v="0.45"/>
    <n v="1500"/>
    <n v="675"/>
    <n v="270"/>
    <n v="0.39999999999999997"/>
  </r>
  <r>
    <s v="Sodapop"/>
    <n v="1185732"/>
    <x v="132"/>
    <x v="0"/>
    <x v="14"/>
    <s v="Portland"/>
    <x v="3"/>
    <n v="0.45"/>
    <n v="1250"/>
    <n v="562.5"/>
    <n v="168.75"/>
    <n v="0.3"/>
  </r>
  <r>
    <s v="Sodapop"/>
    <n v="1185732"/>
    <x v="132"/>
    <x v="0"/>
    <x v="14"/>
    <s v="Portland"/>
    <x v="4"/>
    <n v="0.54999999999999993"/>
    <n v="1250"/>
    <n v="687.49999999999989"/>
    <n v="171.87499999999997"/>
    <n v="0.25"/>
  </r>
  <r>
    <s v="Sodapop"/>
    <n v="1185732"/>
    <x v="132"/>
    <x v="0"/>
    <x v="14"/>
    <s v="Portland"/>
    <x v="5"/>
    <n v="0.6"/>
    <n v="2250"/>
    <n v="1350"/>
    <n v="540"/>
    <n v="0.4"/>
  </r>
  <r>
    <s v="Sodapop"/>
    <n v="1185732"/>
    <x v="133"/>
    <x v="0"/>
    <x v="14"/>
    <s v="Portland"/>
    <x v="0"/>
    <n v="0.6"/>
    <n v="4000"/>
    <n v="2400"/>
    <n v="840"/>
    <n v="0.35"/>
  </r>
  <r>
    <s v="Sodapop"/>
    <n v="1185732"/>
    <x v="133"/>
    <x v="0"/>
    <x v="14"/>
    <s v="Portland"/>
    <x v="1"/>
    <n v="0.55000000000000004"/>
    <n v="2250"/>
    <n v="1237.5"/>
    <n v="433.125"/>
    <n v="0.35"/>
  </r>
  <r>
    <s v="Sodapop"/>
    <n v="1185732"/>
    <x v="133"/>
    <x v="0"/>
    <x v="14"/>
    <s v="Portland"/>
    <x v="2"/>
    <n v="0.55000000000000004"/>
    <n v="1250"/>
    <n v="687.5"/>
    <n v="275"/>
    <n v="0.39999999999999997"/>
  </r>
  <r>
    <s v="Sodapop"/>
    <n v="1185732"/>
    <x v="133"/>
    <x v="0"/>
    <x v="14"/>
    <s v="Portland"/>
    <x v="3"/>
    <n v="0.55000000000000004"/>
    <n v="1000"/>
    <n v="550"/>
    <n v="165"/>
    <n v="0.3"/>
  </r>
  <r>
    <s v="Sodapop"/>
    <n v="1185732"/>
    <x v="133"/>
    <x v="0"/>
    <x v="14"/>
    <s v="Portland"/>
    <x v="4"/>
    <n v="0.65"/>
    <n v="1000"/>
    <n v="650"/>
    <n v="162.5"/>
    <n v="0.25"/>
  </r>
  <r>
    <s v="Sodapop"/>
    <n v="1185732"/>
    <x v="133"/>
    <x v="0"/>
    <x v="14"/>
    <s v="Portland"/>
    <x v="5"/>
    <n v="0.7"/>
    <n v="2250"/>
    <n v="1575"/>
    <n v="630"/>
    <n v="0.4"/>
  </r>
  <r>
    <s v="Sodapop"/>
    <n v="1185732"/>
    <x v="134"/>
    <x v="0"/>
    <x v="14"/>
    <s v="Portland"/>
    <x v="0"/>
    <n v="0.65"/>
    <n v="3750"/>
    <n v="2437.5"/>
    <n v="853.125"/>
    <n v="0.35"/>
  </r>
  <r>
    <s v="Sodapop"/>
    <n v="1185732"/>
    <x v="134"/>
    <x v="0"/>
    <x v="14"/>
    <s v="Portland"/>
    <x v="1"/>
    <n v="0.55000000000000004"/>
    <n v="2000"/>
    <n v="1100"/>
    <n v="385"/>
    <n v="0.35"/>
  </r>
  <r>
    <s v="Sodapop"/>
    <n v="1185732"/>
    <x v="134"/>
    <x v="0"/>
    <x v="14"/>
    <s v="Portland"/>
    <x v="2"/>
    <n v="0.55000000000000004"/>
    <n v="1950"/>
    <n v="1072.5"/>
    <n v="428.99999999999994"/>
    <n v="0.39999999999999997"/>
  </r>
  <r>
    <s v="Sodapop"/>
    <n v="1185732"/>
    <x v="134"/>
    <x v="0"/>
    <x v="14"/>
    <s v="Portland"/>
    <x v="3"/>
    <n v="0.55000000000000004"/>
    <n v="1750"/>
    <n v="962.50000000000011"/>
    <n v="288.75"/>
    <n v="0.3"/>
  </r>
  <r>
    <s v="Sodapop"/>
    <n v="1185732"/>
    <x v="134"/>
    <x v="0"/>
    <x v="14"/>
    <s v="Portland"/>
    <x v="4"/>
    <n v="0.65"/>
    <n v="1500"/>
    <n v="975"/>
    <n v="243.75"/>
    <n v="0.25"/>
  </r>
  <r>
    <s v="Sodapop"/>
    <n v="1185732"/>
    <x v="134"/>
    <x v="0"/>
    <x v="14"/>
    <s v="Portland"/>
    <x v="5"/>
    <n v="0.7"/>
    <n v="2500"/>
    <n v="1750"/>
    <n v="700"/>
    <n v="0.4"/>
  </r>
  <r>
    <s v="Sodapop"/>
    <n v="1185732"/>
    <x v="135"/>
    <x v="0"/>
    <x v="14"/>
    <s v="Portland"/>
    <x v="0"/>
    <n v="0.65"/>
    <n v="4750"/>
    <n v="3087.5"/>
    <n v="1080.625"/>
    <n v="0.35"/>
  </r>
  <r>
    <s v="Sodapop"/>
    <n v="1185732"/>
    <x v="135"/>
    <x v="0"/>
    <x v="14"/>
    <s v="Portland"/>
    <x v="1"/>
    <n v="0.55000000000000004"/>
    <n v="2750"/>
    <n v="1512.5000000000002"/>
    <n v="529.375"/>
    <n v="0.35"/>
  </r>
  <r>
    <s v="Sodapop"/>
    <n v="1185732"/>
    <x v="135"/>
    <x v="0"/>
    <x v="14"/>
    <s v="Portland"/>
    <x v="2"/>
    <n v="0.55000000000000004"/>
    <n v="2500"/>
    <n v="1375"/>
    <n v="550"/>
    <n v="0.39999999999999997"/>
  </r>
  <r>
    <s v="Sodapop"/>
    <n v="1185732"/>
    <x v="135"/>
    <x v="0"/>
    <x v="14"/>
    <s v="Portland"/>
    <x v="3"/>
    <n v="0.55000000000000004"/>
    <n v="2000"/>
    <n v="1100"/>
    <n v="330"/>
    <n v="0.3"/>
  </r>
  <r>
    <s v="Sodapop"/>
    <n v="1185732"/>
    <x v="135"/>
    <x v="0"/>
    <x v="14"/>
    <s v="Portland"/>
    <x v="4"/>
    <n v="0.65"/>
    <n v="2000"/>
    <n v="1300"/>
    <n v="325"/>
    <n v="0.25"/>
  </r>
  <r>
    <s v="Sodapop"/>
    <n v="1185732"/>
    <x v="135"/>
    <x v="0"/>
    <x v="14"/>
    <s v="Portland"/>
    <x v="5"/>
    <n v="0.7"/>
    <n v="3000"/>
    <n v="2100"/>
    <n v="840"/>
    <n v="0.4"/>
  </r>
  <r>
    <s v="FizzySip"/>
    <n v="1128299"/>
    <x v="136"/>
    <x v="2"/>
    <x v="15"/>
    <s v="Anchorage"/>
    <x v="0"/>
    <n v="0.35000000000000003"/>
    <n v="3750"/>
    <n v="1312.5000000000002"/>
    <n v="328.12500000000006"/>
    <n v="0.25"/>
  </r>
  <r>
    <s v="FizzySip"/>
    <n v="1128299"/>
    <x v="136"/>
    <x v="2"/>
    <x v="15"/>
    <s v="Anchorage"/>
    <x v="1"/>
    <n v="0.45"/>
    <n v="3750"/>
    <n v="1687.5"/>
    <n v="337.5"/>
    <n v="0.2"/>
  </r>
  <r>
    <s v="FizzySip"/>
    <n v="1128299"/>
    <x v="136"/>
    <x v="2"/>
    <x v="15"/>
    <s v="Anchorage"/>
    <x v="2"/>
    <n v="0.45"/>
    <n v="3750"/>
    <n v="1687.5"/>
    <n v="421.875"/>
    <n v="0.25"/>
  </r>
  <r>
    <s v="FizzySip"/>
    <n v="1128299"/>
    <x v="136"/>
    <x v="2"/>
    <x v="15"/>
    <s v="Anchorage"/>
    <x v="3"/>
    <n v="0.45"/>
    <n v="2250"/>
    <n v="1012.5"/>
    <n v="253.125"/>
    <n v="0.25"/>
  </r>
  <r>
    <s v="FizzySip"/>
    <n v="1128299"/>
    <x v="136"/>
    <x v="2"/>
    <x v="15"/>
    <s v="Anchorage"/>
    <x v="4"/>
    <n v="0.5"/>
    <n v="1750"/>
    <n v="875"/>
    <n v="131.25"/>
    <n v="0.15"/>
  </r>
  <r>
    <s v="FizzySip"/>
    <n v="1128299"/>
    <x v="136"/>
    <x v="2"/>
    <x v="15"/>
    <s v="Anchorage"/>
    <x v="5"/>
    <n v="0.45"/>
    <n v="4250"/>
    <n v="1912.5"/>
    <n v="765"/>
    <n v="0.4"/>
  </r>
  <r>
    <s v="FizzySip"/>
    <n v="1128299"/>
    <x v="79"/>
    <x v="2"/>
    <x v="15"/>
    <s v="Anchorage"/>
    <x v="0"/>
    <n v="0.35000000000000003"/>
    <n v="4750"/>
    <n v="1662.5000000000002"/>
    <n v="415.62500000000006"/>
    <n v="0.25"/>
  </r>
  <r>
    <s v="FizzySip"/>
    <n v="1128299"/>
    <x v="79"/>
    <x v="2"/>
    <x v="15"/>
    <s v="Anchorage"/>
    <x v="1"/>
    <n v="0.45"/>
    <n v="3750"/>
    <n v="1687.5"/>
    <n v="337.5"/>
    <n v="0.2"/>
  </r>
  <r>
    <s v="FizzySip"/>
    <n v="1128299"/>
    <x v="79"/>
    <x v="2"/>
    <x v="15"/>
    <s v="Anchorage"/>
    <x v="2"/>
    <n v="0.45"/>
    <n v="3750"/>
    <n v="1687.5"/>
    <n v="421.875"/>
    <n v="0.25"/>
  </r>
  <r>
    <s v="FizzySip"/>
    <n v="1128299"/>
    <x v="79"/>
    <x v="2"/>
    <x v="15"/>
    <s v="Anchorage"/>
    <x v="3"/>
    <n v="0.45"/>
    <n v="2250"/>
    <n v="1012.5"/>
    <n v="253.125"/>
    <n v="0.25"/>
  </r>
  <r>
    <s v="FizzySip"/>
    <n v="1128299"/>
    <x v="79"/>
    <x v="2"/>
    <x v="15"/>
    <s v="Anchorage"/>
    <x v="4"/>
    <n v="0.5"/>
    <n v="1500"/>
    <n v="750"/>
    <n v="112.5"/>
    <n v="0.15"/>
  </r>
  <r>
    <s v="FizzySip"/>
    <n v="1128299"/>
    <x v="79"/>
    <x v="2"/>
    <x v="15"/>
    <s v="Anchorage"/>
    <x v="5"/>
    <n v="0.45"/>
    <n v="3500"/>
    <n v="1575"/>
    <n v="630"/>
    <n v="0.4"/>
  </r>
  <r>
    <s v="FizzySip"/>
    <n v="1128299"/>
    <x v="137"/>
    <x v="2"/>
    <x v="15"/>
    <s v="Anchorage"/>
    <x v="0"/>
    <n v="0.45"/>
    <n v="5000"/>
    <n v="2250"/>
    <n v="562.5"/>
    <n v="0.25"/>
  </r>
  <r>
    <s v="FizzySip"/>
    <n v="1128299"/>
    <x v="137"/>
    <x v="2"/>
    <x v="15"/>
    <s v="Anchorage"/>
    <x v="1"/>
    <n v="0.54999999999999993"/>
    <n v="3500"/>
    <n v="1924.9999999999998"/>
    <n v="385"/>
    <n v="0.2"/>
  </r>
  <r>
    <s v="FizzySip"/>
    <n v="1128299"/>
    <x v="137"/>
    <x v="2"/>
    <x v="15"/>
    <s v="Anchorage"/>
    <x v="2"/>
    <n v="0.59999999999999987"/>
    <n v="3750"/>
    <n v="2249.9999999999995"/>
    <n v="562.49999999999989"/>
    <n v="0.25"/>
  </r>
  <r>
    <s v="FizzySip"/>
    <n v="1128299"/>
    <x v="137"/>
    <x v="2"/>
    <x v="15"/>
    <s v="Anchorage"/>
    <x v="3"/>
    <n v="0.54999999999999993"/>
    <n v="2750"/>
    <n v="1512.4999999999998"/>
    <n v="378.12499999999994"/>
    <n v="0.25"/>
  </r>
  <r>
    <s v="FizzySip"/>
    <n v="1128299"/>
    <x v="137"/>
    <x v="2"/>
    <x v="15"/>
    <s v="Anchorage"/>
    <x v="4"/>
    <n v="0.6"/>
    <n v="1250"/>
    <n v="750"/>
    <n v="112.5"/>
    <n v="0.15"/>
  </r>
  <r>
    <s v="FizzySip"/>
    <n v="1128299"/>
    <x v="137"/>
    <x v="2"/>
    <x v="15"/>
    <s v="Anchorage"/>
    <x v="5"/>
    <n v="0.54999999999999993"/>
    <n v="3250"/>
    <n v="1787.4999999999998"/>
    <n v="715"/>
    <n v="0.4"/>
  </r>
  <r>
    <s v="FizzySip"/>
    <n v="1128299"/>
    <x v="138"/>
    <x v="2"/>
    <x v="15"/>
    <s v="Anchorage"/>
    <x v="0"/>
    <n v="0.6"/>
    <n v="5000"/>
    <n v="3000"/>
    <n v="750"/>
    <n v="0.25"/>
  </r>
  <r>
    <s v="FizzySip"/>
    <n v="1128299"/>
    <x v="138"/>
    <x v="2"/>
    <x v="15"/>
    <s v="Anchorage"/>
    <x v="1"/>
    <n v="0.65"/>
    <n v="3000"/>
    <n v="1950"/>
    <n v="390"/>
    <n v="0.2"/>
  </r>
  <r>
    <s v="FizzySip"/>
    <n v="1128299"/>
    <x v="138"/>
    <x v="2"/>
    <x v="15"/>
    <s v="Anchorage"/>
    <x v="2"/>
    <n v="0.65"/>
    <n v="3500"/>
    <n v="2275"/>
    <n v="568.75"/>
    <n v="0.25"/>
  </r>
  <r>
    <s v="FizzySip"/>
    <n v="1128299"/>
    <x v="138"/>
    <x v="2"/>
    <x v="15"/>
    <s v="Anchorage"/>
    <x v="3"/>
    <n v="0.5"/>
    <n v="2500"/>
    <n v="1250"/>
    <n v="312.5"/>
    <n v="0.25"/>
  </r>
  <r>
    <s v="FizzySip"/>
    <n v="1128299"/>
    <x v="138"/>
    <x v="2"/>
    <x v="15"/>
    <s v="Anchorage"/>
    <x v="4"/>
    <n v="0.55000000000000004"/>
    <n v="1500"/>
    <n v="825.00000000000011"/>
    <n v="123.75000000000001"/>
    <n v="0.15"/>
  </r>
  <r>
    <s v="FizzySip"/>
    <n v="1128299"/>
    <x v="138"/>
    <x v="2"/>
    <x v="15"/>
    <s v="Anchorage"/>
    <x v="5"/>
    <n v="0.70000000000000007"/>
    <n v="3250"/>
    <n v="2275"/>
    <n v="910"/>
    <n v="0.4"/>
  </r>
  <r>
    <s v="FizzySip"/>
    <n v="1128299"/>
    <x v="139"/>
    <x v="2"/>
    <x v="15"/>
    <s v="Anchorage"/>
    <x v="0"/>
    <n v="0.54999999999999993"/>
    <n v="5250"/>
    <n v="2887.4999999999995"/>
    <n v="721.87499999999989"/>
    <n v="0.25"/>
  </r>
  <r>
    <s v="FizzySip"/>
    <n v="1128299"/>
    <x v="139"/>
    <x v="2"/>
    <x v="15"/>
    <s v="Anchorage"/>
    <x v="1"/>
    <n v="0.6"/>
    <n v="3750"/>
    <n v="2250"/>
    <n v="450"/>
    <n v="0.2"/>
  </r>
  <r>
    <s v="FizzySip"/>
    <n v="1128299"/>
    <x v="139"/>
    <x v="2"/>
    <x v="15"/>
    <s v="Anchorage"/>
    <x v="2"/>
    <n v="0.6"/>
    <n v="3750"/>
    <n v="2250"/>
    <n v="562.5"/>
    <n v="0.25"/>
  </r>
  <r>
    <s v="FizzySip"/>
    <n v="1128299"/>
    <x v="139"/>
    <x v="2"/>
    <x v="15"/>
    <s v="Anchorage"/>
    <x v="3"/>
    <n v="0.54999999999999993"/>
    <n v="2750"/>
    <n v="1512.4999999999998"/>
    <n v="378.12499999999994"/>
    <n v="0.25"/>
  </r>
  <r>
    <s v="FizzySip"/>
    <n v="1128299"/>
    <x v="139"/>
    <x v="2"/>
    <x v="15"/>
    <s v="Anchorage"/>
    <x v="4"/>
    <n v="0.6"/>
    <n v="1750"/>
    <n v="1050"/>
    <n v="157.5"/>
    <n v="0.15"/>
  </r>
  <r>
    <s v="FizzySip"/>
    <n v="1128299"/>
    <x v="139"/>
    <x v="2"/>
    <x v="15"/>
    <s v="Anchorage"/>
    <x v="5"/>
    <n v="0.75"/>
    <n v="4750"/>
    <n v="3562.5"/>
    <n v="1425"/>
    <n v="0.4"/>
  </r>
  <r>
    <s v="FizzySip"/>
    <n v="1128299"/>
    <x v="83"/>
    <x v="2"/>
    <x v="15"/>
    <s v="Anchorage"/>
    <x v="0"/>
    <n v="0.7"/>
    <n v="7250"/>
    <n v="5075"/>
    <n v="1268.75"/>
    <n v="0.25"/>
  </r>
  <r>
    <s v="FizzySip"/>
    <n v="1128299"/>
    <x v="83"/>
    <x v="2"/>
    <x v="15"/>
    <s v="Anchorage"/>
    <x v="1"/>
    <n v="0.75"/>
    <n v="6000"/>
    <n v="4500"/>
    <n v="900"/>
    <n v="0.2"/>
  </r>
  <r>
    <s v="FizzySip"/>
    <n v="1128299"/>
    <x v="83"/>
    <x v="2"/>
    <x v="15"/>
    <s v="Anchorage"/>
    <x v="2"/>
    <n v="0.75"/>
    <n v="6000"/>
    <n v="4500"/>
    <n v="1125"/>
    <n v="0.25"/>
  </r>
  <r>
    <s v="FizzySip"/>
    <n v="1128299"/>
    <x v="83"/>
    <x v="2"/>
    <x v="15"/>
    <s v="Anchorage"/>
    <x v="3"/>
    <n v="0.75"/>
    <n v="4750"/>
    <n v="3562.5"/>
    <n v="890.625"/>
    <n v="0.25"/>
  </r>
  <r>
    <s v="FizzySip"/>
    <n v="1128299"/>
    <x v="83"/>
    <x v="2"/>
    <x v="15"/>
    <s v="Anchorage"/>
    <x v="4"/>
    <n v="0.85000000000000009"/>
    <n v="3500"/>
    <n v="2975.0000000000005"/>
    <n v="446.25000000000006"/>
    <n v="0.15"/>
  </r>
  <r>
    <s v="FizzySip"/>
    <n v="1128299"/>
    <x v="83"/>
    <x v="2"/>
    <x v="15"/>
    <s v="Anchorage"/>
    <x v="5"/>
    <n v="1"/>
    <n v="6500"/>
    <n v="6500"/>
    <n v="2600"/>
    <n v="0.4"/>
  </r>
  <r>
    <s v="FizzySip"/>
    <n v="1128299"/>
    <x v="140"/>
    <x v="2"/>
    <x v="15"/>
    <s v="Anchorage"/>
    <x v="0"/>
    <n v="0.8"/>
    <n v="8000"/>
    <n v="6400"/>
    <n v="1600"/>
    <n v="0.25"/>
  </r>
  <r>
    <s v="FizzySip"/>
    <n v="1128299"/>
    <x v="140"/>
    <x v="2"/>
    <x v="15"/>
    <s v="Anchorage"/>
    <x v="1"/>
    <n v="0.85000000000000009"/>
    <n v="6500"/>
    <n v="5525.0000000000009"/>
    <n v="1105.0000000000002"/>
    <n v="0.2"/>
  </r>
  <r>
    <s v="FizzySip"/>
    <n v="1128299"/>
    <x v="140"/>
    <x v="2"/>
    <x v="15"/>
    <s v="Anchorage"/>
    <x v="2"/>
    <n v="0.85000000000000009"/>
    <n v="6000"/>
    <n v="5100.0000000000009"/>
    <n v="1275.0000000000002"/>
    <n v="0.25"/>
  </r>
  <r>
    <s v="FizzySip"/>
    <n v="1128299"/>
    <x v="140"/>
    <x v="2"/>
    <x v="15"/>
    <s v="Anchorage"/>
    <x v="3"/>
    <n v="0.8"/>
    <n v="5000"/>
    <n v="4000"/>
    <n v="1000"/>
    <n v="0.25"/>
  </r>
  <r>
    <s v="FizzySip"/>
    <n v="1128299"/>
    <x v="140"/>
    <x v="2"/>
    <x v="15"/>
    <s v="Anchorage"/>
    <x v="4"/>
    <n v="0.85000000000000009"/>
    <n v="5500"/>
    <n v="4675.0000000000009"/>
    <n v="701.25000000000011"/>
    <n v="0.15"/>
  </r>
  <r>
    <s v="FizzySip"/>
    <n v="1128299"/>
    <x v="140"/>
    <x v="2"/>
    <x v="15"/>
    <s v="Anchorage"/>
    <x v="5"/>
    <n v="1"/>
    <n v="5500"/>
    <n v="5500"/>
    <n v="2200"/>
    <n v="0.4"/>
  </r>
  <r>
    <s v="FizzySip"/>
    <n v="1128299"/>
    <x v="141"/>
    <x v="2"/>
    <x v="15"/>
    <s v="Anchorage"/>
    <x v="0"/>
    <n v="0.85000000000000009"/>
    <n v="7500"/>
    <n v="6375.0000000000009"/>
    <n v="1593.7500000000002"/>
    <n v="0.25"/>
  </r>
  <r>
    <s v="FizzySip"/>
    <n v="1128299"/>
    <x v="141"/>
    <x v="2"/>
    <x v="15"/>
    <s v="Anchorage"/>
    <x v="1"/>
    <n v="0.75000000000000011"/>
    <n v="7250"/>
    <n v="5437.5000000000009"/>
    <n v="1087.5000000000002"/>
    <n v="0.2"/>
  </r>
  <r>
    <s v="FizzySip"/>
    <n v="1128299"/>
    <x v="141"/>
    <x v="2"/>
    <x v="15"/>
    <s v="Anchorage"/>
    <x v="2"/>
    <n v="0.70000000000000007"/>
    <n v="6000"/>
    <n v="4200"/>
    <n v="1050"/>
    <n v="0.25"/>
  </r>
  <r>
    <s v="FizzySip"/>
    <n v="1128299"/>
    <x v="141"/>
    <x v="2"/>
    <x v="15"/>
    <s v="Anchorage"/>
    <x v="3"/>
    <n v="0.70000000000000007"/>
    <n v="5250"/>
    <n v="3675.0000000000005"/>
    <n v="918.75000000000011"/>
    <n v="0.25"/>
  </r>
  <r>
    <s v="FizzySip"/>
    <n v="1128299"/>
    <x v="141"/>
    <x v="2"/>
    <x v="15"/>
    <s v="Anchorage"/>
    <x v="4"/>
    <n v="0.7"/>
    <n v="5250"/>
    <n v="3674.9999999999995"/>
    <n v="551.24999999999989"/>
    <n v="0.15"/>
  </r>
  <r>
    <s v="FizzySip"/>
    <n v="1128299"/>
    <x v="141"/>
    <x v="2"/>
    <x v="15"/>
    <s v="Anchorage"/>
    <x v="5"/>
    <n v="0.75"/>
    <n v="3500"/>
    <n v="2625"/>
    <n v="1050"/>
    <n v="0.4"/>
  </r>
  <r>
    <s v="FizzySip"/>
    <n v="1128299"/>
    <x v="142"/>
    <x v="2"/>
    <x v="15"/>
    <s v="Anchorage"/>
    <x v="0"/>
    <n v="0.65000000000000013"/>
    <n v="5500"/>
    <n v="3575.0000000000009"/>
    <n v="893.75000000000023"/>
    <n v="0.25"/>
  </r>
  <r>
    <s v="FizzySip"/>
    <n v="1128299"/>
    <x v="142"/>
    <x v="2"/>
    <x v="15"/>
    <s v="Anchorage"/>
    <x v="1"/>
    <n v="0.70000000000000018"/>
    <n v="5500"/>
    <n v="3850.0000000000009"/>
    <n v="770.00000000000023"/>
    <n v="0.2"/>
  </r>
  <r>
    <s v="FizzySip"/>
    <n v="1128299"/>
    <x v="142"/>
    <x v="2"/>
    <x v="15"/>
    <s v="Anchorage"/>
    <x v="2"/>
    <n v="0.65000000000000013"/>
    <n v="3750"/>
    <n v="2437.5000000000005"/>
    <n v="609.37500000000011"/>
    <n v="0.25"/>
  </r>
  <r>
    <s v="FizzySip"/>
    <n v="1128299"/>
    <x v="142"/>
    <x v="2"/>
    <x v="15"/>
    <s v="Anchorage"/>
    <x v="3"/>
    <n v="0.65000000000000013"/>
    <n v="3250"/>
    <n v="2112.5000000000005"/>
    <n v="528.12500000000011"/>
    <n v="0.25"/>
  </r>
  <r>
    <s v="FizzySip"/>
    <n v="1128299"/>
    <x v="142"/>
    <x v="2"/>
    <x v="15"/>
    <s v="Anchorage"/>
    <x v="4"/>
    <n v="0.75000000000000011"/>
    <n v="3500"/>
    <n v="2625.0000000000005"/>
    <n v="393.75000000000006"/>
    <n v="0.15"/>
  </r>
  <r>
    <s v="FizzySip"/>
    <n v="1128299"/>
    <x v="142"/>
    <x v="2"/>
    <x v="15"/>
    <s v="Anchorage"/>
    <x v="5"/>
    <n v="0.6"/>
    <n v="3750"/>
    <n v="2250"/>
    <n v="900"/>
    <n v="0.4"/>
  </r>
  <r>
    <s v="FizzySip"/>
    <n v="1128299"/>
    <x v="87"/>
    <x v="2"/>
    <x v="15"/>
    <s v="Anchorage"/>
    <x v="0"/>
    <n v="0.55000000000000004"/>
    <n v="4750"/>
    <n v="2612.5"/>
    <n v="653.125"/>
    <n v="0.25"/>
  </r>
  <r>
    <s v="FizzySip"/>
    <n v="1128299"/>
    <x v="87"/>
    <x v="2"/>
    <x v="15"/>
    <s v="Anchorage"/>
    <x v="1"/>
    <n v="0.65000000000000013"/>
    <n v="4750"/>
    <n v="3087.5000000000005"/>
    <n v="617.50000000000011"/>
    <n v="0.2"/>
  </r>
  <r>
    <s v="FizzySip"/>
    <n v="1128299"/>
    <x v="87"/>
    <x v="2"/>
    <x v="15"/>
    <s v="Anchorage"/>
    <x v="2"/>
    <n v="0.60000000000000009"/>
    <n v="3000"/>
    <n v="1800.0000000000002"/>
    <n v="450.00000000000006"/>
    <n v="0.25"/>
  </r>
  <r>
    <s v="FizzySip"/>
    <n v="1128299"/>
    <x v="87"/>
    <x v="2"/>
    <x v="15"/>
    <s v="Anchorage"/>
    <x v="3"/>
    <n v="0.55000000000000004"/>
    <n v="2750"/>
    <n v="1512.5000000000002"/>
    <n v="378.12500000000006"/>
    <n v="0.25"/>
  </r>
  <r>
    <s v="FizzySip"/>
    <n v="1128299"/>
    <x v="87"/>
    <x v="2"/>
    <x v="15"/>
    <s v="Anchorage"/>
    <x v="4"/>
    <n v="0.65"/>
    <n v="2500"/>
    <n v="1625"/>
    <n v="243.75"/>
    <n v="0.15"/>
  </r>
  <r>
    <s v="FizzySip"/>
    <n v="1128299"/>
    <x v="87"/>
    <x v="2"/>
    <x v="15"/>
    <s v="Anchorage"/>
    <x v="5"/>
    <n v="0.70000000000000007"/>
    <n v="3000"/>
    <n v="2100"/>
    <n v="840"/>
    <n v="0.4"/>
  </r>
  <r>
    <s v="FizzySip"/>
    <n v="1128299"/>
    <x v="143"/>
    <x v="2"/>
    <x v="15"/>
    <s v="Anchorage"/>
    <x v="0"/>
    <n v="0.55000000000000004"/>
    <n v="5250"/>
    <n v="2887.5000000000005"/>
    <n v="721.87500000000011"/>
    <n v="0.25"/>
  </r>
  <r>
    <s v="FizzySip"/>
    <n v="1128299"/>
    <x v="143"/>
    <x v="2"/>
    <x v="15"/>
    <s v="Anchorage"/>
    <x v="1"/>
    <n v="0.60000000000000009"/>
    <n v="6000"/>
    <n v="3600.0000000000005"/>
    <n v="720.00000000000011"/>
    <n v="0.2"/>
  </r>
  <r>
    <s v="FizzySip"/>
    <n v="1128299"/>
    <x v="143"/>
    <x v="2"/>
    <x v="15"/>
    <s v="Anchorage"/>
    <x v="2"/>
    <n v="0.55000000000000004"/>
    <n v="4250"/>
    <n v="2337.5"/>
    <n v="584.375"/>
    <n v="0.25"/>
  </r>
  <r>
    <s v="FizzySip"/>
    <n v="1128299"/>
    <x v="143"/>
    <x v="2"/>
    <x v="15"/>
    <s v="Anchorage"/>
    <x v="3"/>
    <n v="0.65000000000000013"/>
    <n v="4000"/>
    <n v="2600.0000000000005"/>
    <n v="650.00000000000011"/>
    <n v="0.25"/>
  </r>
  <r>
    <s v="FizzySip"/>
    <n v="1128299"/>
    <x v="143"/>
    <x v="2"/>
    <x v="15"/>
    <s v="Anchorage"/>
    <x v="4"/>
    <n v="0.85000000000000009"/>
    <n v="3750"/>
    <n v="3187.5000000000005"/>
    <n v="478.12500000000006"/>
    <n v="0.15"/>
  </r>
  <r>
    <s v="FizzySip"/>
    <n v="1128299"/>
    <x v="143"/>
    <x v="2"/>
    <x v="15"/>
    <s v="Anchorage"/>
    <x v="5"/>
    <n v="0.90000000000000013"/>
    <n v="5000"/>
    <n v="4500.0000000000009"/>
    <n v="1800.0000000000005"/>
    <n v="0.4"/>
  </r>
  <r>
    <s v="FizzySip"/>
    <n v="1128299"/>
    <x v="144"/>
    <x v="2"/>
    <x v="15"/>
    <s v="Anchorage"/>
    <x v="0"/>
    <n v="0.75000000000000011"/>
    <n v="7000"/>
    <n v="5250.0000000000009"/>
    <n v="1312.5000000000002"/>
    <n v="0.25"/>
  </r>
  <r>
    <s v="FizzySip"/>
    <n v="1128299"/>
    <x v="144"/>
    <x v="2"/>
    <x v="15"/>
    <s v="Anchorage"/>
    <x v="1"/>
    <n v="0.8500000000000002"/>
    <n v="7000"/>
    <n v="5950.0000000000018"/>
    <n v="1190.0000000000005"/>
    <n v="0.2"/>
  </r>
  <r>
    <s v="FizzySip"/>
    <n v="1128299"/>
    <x v="144"/>
    <x v="2"/>
    <x v="15"/>
    <s v="Anchorage"/>
    <x v="2"/>
    <n v="0.80000000000000016"/>
    <n v="5000"/>
    <n v="4000.0000000000009"/>
    <n v="1000.0000000000002"/>
    <n v="0.25"/>
  </r>
  <r>
    <s v="FizzySip"/>
    <n v="1128299"/>
    <x v="144"/>
    <x v="2"/>
    <x v="15"/>
    <s v="Anchorage"/>
    <x v="3"/>
    <n v="0.80000000000000016"/>
    <n v="5000"/>
    <n v="4000.0000000000009"/>
    <n v="1000.0000000000002"/>
    <n v="0.25"/>
  </r>
  <r>
    <s v="FizzySip"/>
    <n v="1128299"/>
    <x v="144"/>
    <x v="2"/>
    <x v="15"/>
    <s v="Anchorage"/>
    <x v="4"/>
    <n v="0.90000000000000013"/>
    <n v="4250"/>
    <n v="3825.0000000000005"/>
    <n v="573.75"/>
    <n v="0.15"/>
  </r>
  <r>
    <s v="FizzySip"/>
    <n v="1128299"/>
    <x v="144"/>
    <x v="2"/>
    <x v="15"/>
    <s v="Anchorage"/>
    <x v="5"/>
    <n v="0.95000000000000018"/>
    <n v="5250"/>
    <n v="4987.5000000000009"/>
    <n v="1995.0000000000005"/>
    <n v="0.4"/>
  </r>
  <r>
    <s v="FizzySip"/>
    <n v="1128299"/>
    <x v="102"/>
    <x v="2"/>
    <x v="16"/>
    <s v="Honolulu"/>
    <x v="0"/>
    <n v="0.4"/>
    <n v="4250"/>
    <n v="1700"/>
    <n v="510"/>
    <n v="0.3"/>
  </r>
  <r>
    <s v="FizzySip"/>
    <n v="1128299"/>
    <x v="102"/>
    <x v="2"/>
    <x v="16"/>
    <s v="Honolulu"/>
    <x v="1"/>
    <n v="0.5"/>
    <n v="4250"/>
    <n v="2125"/>
    <n v="531.25"/>
    <n v="0.25"/>
  </r>
  <r>
    <s v="FizzySip"/>
    <n v="1128299"/>
    <x v="102"/>
    <x v="2"/>
    <x v="16"/>
    <s v="Honolulu"/>
    <x v="2"/>
    <n v="0.5"/>
    <n v="4250"/>
    <n v="2125"/>
    <n v="637.5"/>
    <n v="0.3"/>
  </r>
  <r>
    <s v="FizzySip"/>
    <n v="1128299"/>
    <x v="102"/>
    <x v="2"/>
    <x v="16"/>
    <s v="Honolulu"/>
    <x v="3"/>
    <n v="0.5"/>
    <n v="2750"/>
    <n v="1375"/>
    <n v="412.5"/>
    <n v="0.3"/>
  </r>
  <r>
    <s v="FizzySip"/>
    <n v="1128299"/>
    <x v="102"/>
    <x v="2"/>
    <x v="16"/>
    <s v="Honolulu"/>
    <x v="4"/>
    <n v="0.55000000000000004"/>
    <n v="2250"/>
    <n v="1237.5"/>
    <n v="247.5"/>
    <n v="0.2"/>
  </r>
  <r>
    <s v="FizzySip"/>
    <n v="1128299"/>
    <x v="102"/>
    <x v="2"/>
    <x v="16"/>
    <s v="Honolulu"/>
    <x v="5"/>
    <n v="0.5"/>
    <n v="4750"/>
    <n v="2375"/>
    <n v="1068.75"/>
    <n v="0.45"/>
  </r>
  <r>
    <s v="FizzySip"/>
    <n v="1128299"/>
    <x v="103"/>
    <x v="2"/>
    <x v="16"/>
    <s v="Honolulu"/>
    <x v="0"/>
    <n v="0.4"/>
    <n v="5250"/>
    <n v="2100"/>
    <n v="630"/>
    <n v="0.3"/>
  </r>
  <r>
    <s v="FizzySip"/>
    <n v="1128299"/>
    <x v="103"/>
    <x v="2"/>
    <x v="16"/>
    <s v="Honolulu"/>
    <x v="1"/>
    <n v="0.5"/>
    <n v="4250"/>
    <n v="2125"/>
    <n v="531.25"/>
    <n v="0.25"/>
  </r>
  <r>
    <s v="FizzySip"/>
    <n v="1128299"/>
    <x v="103"/>
    <x v="2"/>
    <x v="16"/>
    <s v="Honolulu"/>
    <x v="2"/>
    <n v="0.5"/>
    <n v="4250"/>
    <n v="2125"/>
    <n v="637.5"/>
    <n v="0.3"/>
  </r>
  <r>
    <s v="FizzySip"/>
    <n v="1128299"/>
    <x v="103"/>
    <x v="2"/>
    <x v="16"/>
    <s v="Honolulu"/>
    <x v="3"/>
    <n v="0.5"/>
    <n v="2750"/>
    <n v="1375"/>
    <n v="412.5"/>
    <n v="0.3"/>
  </r>
  <r>
    <s v="FizzySip"/>
    <n v="1128299"/>
    <x v="103"/>
    <x v="2"/>
    <x v="16"/>
    <s v="Honolulu"/>
    <x v="4"/>
    <n v="0.55000000000000004"/>
    <n v="2000"/>
    <n v="1100"/>
    <n v="220"/>
    <n v="0.2"/>
  </r>
  <r>
    <s v="FizzySip"/>
    <n v="1128299"/>
    <x v="103"/>
    <x v="2"/>
    <x v="16"/>
    <s v="Honolulu"/>
    <x v="5"/>
    <n v="0.5"/>
    <n v="4000"/>
    <n v="2000"/>
    <n v="900"/>
    <n v="0.45"/>
  </r>
  <r>
    <s v="FizzySip"/>
    <n v="1128299"/>
    <x v="104"/>
    <x v="2"/>
    <x v="16"/>
    <s v="Honolulu"/>
    <x v="0"/>
    <n v="0.5"/>
    <n v="5500"/>
    <n v="2750"/>
    <n v="825"/>
    <n v="0.3"/>
  </r>
  <r>
    <s v="FizzySip"/>
    <n v="1128299"/>
    <x v="104"/>
    <x v="2"/>
    <x v="16"/>
    <s v="Honolulu"/>
    <x v="1"/>
    <n v="0.6"/>
    <n v="4000"/>
    <n v="2400"/>
    <n v="600"/>
    <n v="0.25"/>
  </r>
  <r>
    <s v="FizzySip"/>
    <n v="1128299"/>
    <x v="104"/>
    <x v="2"/>
    <x v="16"/>
    <s v="Honolulu"/>
    <x v="2"/>
    <n v="0.64999999999999991"/>
    <n v="4250"/>
    <n v="2762.4999999999995"/>
    <n v="828.74999999999989"/>
    <n v="0.3"/>
  </r>
  <r>
    <s v="FizzySip"/>
    <n v="1128299"/>
    <x v="104"/>
    <x v="2"/>
    <x v="16"/>
    <s v="Honolulu"/>
    <x v="3"/>
    <n v="0.6"/>
    <n v="3250"/>
    <n v="1950"/>
    <n v="585"/>
    <n v="0.3"/>
  </r>
  <r>
    <s v="FizzySip"/>
    <n v="1128299"/>
    <x v="104"/>
    <x v="2"/>
    <x v="16"/>
    <s v="Honolulu"/>
    <x v="4"/>
    <n v="0.65"/>
    <n v="1750"/>
    <n v="1137.5"/>
    <n v="227.5"/>
    <n v="0.2"/>
  </r>
  <r>
    <s v="FizzySip"/>
    <n v="1128299"/>
    <x v="104"/>
    <x v="2"/>
    <x v="16"/>
    <s v="Honolulu"/>
    <x v="5"/>
    <n v="0.6"/>
    <n v="3750"/>
    <n v="2250"/>
    <n v="1012.5"/>
    <n v="0.45"/>
  </r>
  <r>
    <s v="FizzySip"/>
    <n v="1128299"/>
    <x v="105"/>
    <x v="2"/>
    <x v="16"/>
    <s v="Honolulu"/>
    <x v="0"/>
    <n v="0.65"/>
    <n v="5500"/>
    <n v="3575"/>
    <n v="1072.5"/>
    <n v="0.3"/>
  </r>
  <r>
    <s v="FizzySip"/>
    <n v="1128299"/>
    <x v="105"/>
    <x v="2"/>
    <x v="16"/>
    <s v="Honolulu"/>
    <x v="1"/>
    <n v="0.70000000000000007"/>
    <n v="3500"/>
    <n v="2450.0000000000005"/>
    <n v="612.50000000000011"/>
    <n v="0.25"/>
  </r>
  <r>
    <s v="FizzySip"/>
    <n v="1128299"/>
    <x v="105"/>
    <x v="2"/>
    <x v="16"/>
    <s v="Honolulu"/>
    <x v="2"/>
    <n v="0.70000000000000007"/>
    <n v="4000"/>
    <n v="2800.0000000000005"/>
    <n v="840.00000000000011"/>
    <n v="0.3"/>
  </r>
  <r>
    <s v="FizzySip"/>
    <n v="1128299"/>
    <x v="105"/>
    <x v="2"/>
    <x v="16"/>
    <s v="Honolulu"/>
    <x v="3"/>
    <n v="0.55000000000000004"/>
    <n v="3000"/>
    <n v="1650.0000000000002"/>
    <n v="495.00000000000006"/>
    <n v="0.3"/>
  </r>
  <r>
    <s v="FizzySip"/>
    <n v="1128299"/>
    <x v="105"/>
    <x v="2"/>
    <x v="16"/>
    <s v="Honolulu"/>
    <x v="4"/>
    <n v="0.60000000000000009"/>
    <n v="2000"/>
    <n v="1200.0000000000002"/>
    <n v="240.00000000000006"/>
    <n v="0.2"/>
  </r>
  <r>
    <s v="FizzySip"/>
    <n v="1128299"/>
    <x v="105"/>
    <x v="2"/>
    <x v="16"/>
    <s v="Honolulu"/>
    <x v="5"/>
    <n v="0.75000000000000011"/>
    <n v="3750"/>
    <n v="2812.5000000000005"/>
    <n v="1265.6250000000002"/>
    <n v="0.45"/>
  </r>
  <r>
    <s v="FizzySip"/>
    <n v="1128299"/>
    <x v="106"/>
    <x v="2"/>
    <x v="16"/>
    <s v="Honolulu"/>
    <x v="0"/>
    <n v="0.6"/>
    <n v="5750"/>
    <n v="3450"/>
    <n v="1035"/>
    <n v="0.3"/>
  </r>
  <r>
    <s v="FizzySip"/>
    <n v="1128299"/>
    <x v="106"/>
    <x v="2"/>
    <x v="16"/>
    <s v="Honolulu"/>
    <x v="1"/>
    <n v="0.65"/>
    <n v="4250"/>
    <n v="2762.5"/>
    <n v="690.625"/>
    <n v="0.25"/>
  </r>
  <r>
    <s v="FizzySip"/>
    <n v="1128299"/>
    <x v="106"/>
    <x v="2"/>
    <x v="16"/>
    <s v="Honolulu"/>
    <x v="2"/>
    <n v="0.65"/>
    <n v="4250"/>
    <n v="2762.5"/>
    <n v="828.75"/>
    <n v="0.3"/>
  </r>
  <r>
    <s v="FizzySip"/>
    <n v="1128299"/>
    <x v="106"/>
    <x v="2"/>
    <x v="16"/>
    <s v="Honolulu"/>
    <x v="3"/>
    <n v="0.6"/>
    <n v="3250"/>
    <n v="1950"/>
    <n v="585"/>
    <n v="0.3"/>
  </r>
  <r>
    <s v="FizzySip"/>
    <n v="1128299"/>
    <x v="106"/>
    <x v="2"/>
    <x v="16"/>
    <s v="Honolulu"/>
    <x v="4"/>
    <n v="0.54999999999999993"/>
    <n v="2250"/>
    <n v="1237.4999999999998"/>
    <n v="247.49999999999997"/>
    <n v="0.2"/>
  </r>
  <r>
    <s v="FizzySip"/>
    <n v="1128299"/>
    <x v="106"/>
    <x v="2"/>
    <x v="16"/>
    <s v="Honolulu"/>
    <x v="5"/>
    <n v="0.7"/>
    <n v="5750"/>
    <n v="4024.9999999999995"/>
    <n v="1811.2499999999998"/>
    <n v="0.45"/>
  </r>
  <r>
    <s v="FizzySip"/>
    <n v="1128299"/>
    <x v="107"/>
    <x v="2"/>
    <x v="16"/>
    <s v="Honolulu"/>
    <x v="0"/>
    <n v="0.64999999999999991"/>
    <n v="8250"/>
    <n v="5362.4999999999991"/>
    <n v="1608.7499999999998"/>
    <n v="0.3"/>
  </r>
  <r>
    <s v="FizzySip"/>
    <n v="1128299"/>
    <x v="107"/>
    <x v="2"/>
    <x v="16"/>
    <s v="Honolulu"/>
    <x v="1"/>
    <n v="0.7"/>
    <n v="7000"/>
    <n v="4900"/>
    <n v="1225"/>
    <n v="0.25"/>
  </r>
  <r>
    <s v="FizzySip"/>
    <n v="1128299"/>
    <x v="107"/>
    <x v="2"/>
    <x v="16"/>
    <s v="Honolulu"/>
    <x v="2"/>
    <n v="0.85"/>
    <n v="7000"/>
    <n v="5950"/>
    <n v="1785"/>
    <n v="0.3"/>
  </r>
  <r>
    <s v="FizzySip"/>
    <n v="1128299"/>
    <x v="107"/>
    <x v="2"/>
    <x v="16"/>
    <s v="Honolulu"/>
    <x v="3"/>
    <n v="0.85"/>
    <n v="5750"/>
    <n v="4887.5"/>
    <n v="1466.25"/>
    <n v="0.3"/>
  </r>
  <r>
    <s v="FizzySip"/>
    <n v="1128299"/>
    <x v="107"/>
    <x v="2"/>
    <x v="16"/>
    <s v="Honolulu"/>
    <x v="4"/>
    <n v="0.95000000000000007"/>
    <n v="4500"/>
    <n v="4275"/>
    <n v="855"/>
    <n v="0.2"/>
  </r>
  <r>
    <s v="FizzySip"/>
    <n v="1128299"/>
    <x v="107"/>
    <x v="2"/>
    <x v="16"/>
    <s v="Honolulu"/>
    <x v="5"/>
    <n v="1.1000000000000001"/>
    <n v="7500"/>
    <n v="8250"/>
    <n v="3712.5"/>
    <n v="0.45"/>
  </r>
  <r>
    <s v="FizzySip"/>
    <n v="1128299"/>
    <x v="108"/>
    <x v="2"/>
    <x v="16"/>
    <s v="Honolulu"/>
    <x v="0"/>
    <n v="0.9"/>
    <n v="9000"/>
    <n v="8100"/>
    <n v="2430"/>
    <n v="0.3"/>
  </r>
  <r>
    <s v="FizzySip"/>
    <n v="1128299"/>
    <x v="108"/>
    <x v="2"/>
    <x v="16"/>
    <s v="Honolulu"/>
    <x v="1"/>
    <n v="0.95000000000000007"/>
    <n v="7500"/>
    <n v="7125.0000000000009"/>
    <n v="1781.2500000000002"/>
    <n v="0.25"/>
  </r>
  <r>
    <s v="FizzySip"/>
    <n v="1128299"/>
    <x v="108"/>
    <x v="2"/>
    <x v="16"/>
    <s v="Honolulu"/>
    <x v="2"/>
    <n v="0.95000000000000007"/>
    <n v="7000"/>
    <n v="6650.0000000000009"/>
    <n v="1995.0000000000002"/>
    <n v="0.3"/>
  </r>
  <r>
    <s v="FizzySip"/>
    <n v="1128299"/>
    <x v="108"/>
    <x v="2"/>
    <x v="16"/>
    <s v="Honolulu"/>
    <x v="3"/>
    <n v="0.9"/>
    <n v="6000"/>
    <n v="5400"/>
    <n v="1620"/>
    <n v="0.3"/>
  </r>
  <r>
    <s v="FizzySip"/>
    <n v="1128299"/>
    <x v="108"/>
    <x v="2"/>
    <x v="16"/>
    <s v="Honolulu"/>
    <x v="4"/>
    <n v="0.95000000000000007"/>
    <n v="6500"/>
    <n v="6175"/>
    <n v="1235"/>
    <n v="0.2"/>
  </r>
  <r>
    <s v="FizzySip"/>
    <n v="1128299"/>
    <x v="108"/>
    <x v="2"/>
    <x v="16"/>
    <s v="Honolulu"/>
    <x v="5"/>
    <n v="1.1000000000000001"/>
    <n v="6500"/>
    <n v="7150.0000000000009"/>
    <n v="3217.5000000000005"/>
    <n v="0.45"/>
  </r>
  <r>
    <s v="FizzySip"/>
    <n v="1128299"/>
    <x v="109"/>
    <x v="2"/>
    <x v="16"/>
    <s v="Honolulu"/>
    <x v="0"/>
    <n v="0.95000000000000007"/>
    <n v="8500"/>
    <n v="8075.0000000000009"/>
    <n v="2422.5"/>
    <n v="0.3"/>
  </r>
  <r>
    <s v="FizzySip"/>
    <n v="1128299"/>
    <x v="109"/>
    <x v="2"/>
    <x v="16"/>
    <s v="Honolulu"/>
    <x v="1"/>
    <n v="0.85000000000000009"/>
    <n v="8250"/>
    <n v="7012.5000000000009"/>
    <n v="1753.1250000000002"/>
    <n v="0.25"/>
  </r>
  <r>
    <s v="FizzySip"/>
    <n v="1128299"/>
    <x v="109"/>
    <x v="2"/>
    <x v="16"/>
    <s v="Honolulu"/>
    <x v="2"/>
    <n v="0.8"/>
    <n v="7000"/>
    <n v="5600"/>
    <n v="1680"/>
    <n v="0.3"/>
  </r>
  <r>
    <s v="FizzySip"/>
    <n v="1128299"/>
    <x v="109"/>
    <x v="2"/>
    <x v="16"/>
    <s v="Honolulu"/>
    <x v="3"/>
    <n v="0.8"/>
    <n v="4750"/>
    <n v="3800"/>
    <n v="1140"/>
    <n v="0.3"/>
  </r>
  <r>
    <s v="FizzySip"/>
    <n v="1128299"/>
    <x v="109"/>
    <x v="2"/>
    <x v="16"/>
    <s v="Honolulu"/>
    <x v="4"/>
    <n v="0.79999999999999993"/>
    <n v="4750"/>
    <n v="3799.9999999999995"/>
    <n v="760"/>
    <n v="0.2"/>
  </r>
  <r>
    <s v="FizzySip"/>
    <n v="1128299"/>
    <x v="109"/>
    <x v="2"/>
    <x v="16"/>
    <s v="Honolulu"/>
    <x v="5"/>
    <n v="0.85"/>
    <n v="3000"/>
    <n v="2550"/>
    <n v="1147.5"/>
    <n v="0.45"/>
  </r>
  <r>
    <s v="FizzySip"/>
    <n v="1128299"/>
    <x v="110"/>
    <x v="2"/>
    <x v="16"/>
    <s v="Honolulu"/>
    <x v="0"/>
    <n v="0.60000000000000009"/>
    <n v="5000"/>
    <n v="3000.0000000000005"/>
    <n v="900.00000000000011"/>
    <n v="0.3"/>
  </r>
  <r>
    <s v="FizzySip"/>
    <n v="1128299"/>
    <x v="110"/>
    <x v="2"/>
    <x v="16"/>
    <s v="Honolulu"/>
    <x v="1"/>
    <n v="0.65000000000000013"/>
    <n v="5000"/>
    <n v="3250.0000000000005"/>
    <n v="812.50000000000011"/>
    <n v="0.25"/>
  </r>
  <r>
    <s v="FizzySip"/>
    <n v="1128299"/>
    <x v="110"/>
    <x v="2"/>
    <x v="16"/>
    <s v="Honolulu"/>
    <x v="2"/>
    <n v="0.60000000000000009"/>
    <n v="3000"/>
    <n v="1800.0000000000002"/>
    <n v="540"/>
    <n v="0.3"/>
  </r>
  <r>
    <s v="FizzySip"/>
    <n v="1128299"/>
    <x v="110"/>
    <x v="2"/>
    <x v="16"/>
    <s v="Honolulu"/>
    <x v="3"/>
    <n v="0.60000000000000009"/>
    <n v="2500"/>
    <n v="1500.0000000000002"/>
    <n v="450.00000000000006"/>
    <n v="0.3"/>
  </r>
  <r>
    <s v="FizzySip"/>
    <n v="1128299"/>
    <x v="110"/>
    <x v="2"/>
    <x v="16"/>
    <s v="Honolulu"/>
    <x v="4"/>
    <n v="0.70000000000000007"/>
    <n v="2750"/>
    <n v="1925.0000000000002"/>
    <n v="385.00000000000006"/>
    <n v="0.2"/>
  </r>
  <r>
    <s v="FizzySip"/>
    <n v="1128299"/>
    <x v="110"/>
    <x v="2"/>
    <x v="16"/>
    <s v="Honolulu"/>
    <x v="5"/>
    <n v="0.54999999999999993"/>
    <n v="3000"/>
    <n v="1649.9999999999998"/>
    <n v="742.49999999999989"/>
    <n v="0.45"/>
  </r>
  <r>
    <s v="FizzySip"/>
    <n v="1128299"/>
    <x v="111"/>
    <x v="2"/>
    <x v="16"/>
    <s v="Honolulu"/>
    <x v="0"/>
    <n v="0.5"/>
    <n v="4000"/>
    <n v="2000"/>
    <n v="600"/>
    <n v="0.3"/>
  </r>
  <r>
    <s v="FizzySip"/>
    <n v="1128299"/>
    <x v="111"/>
    <x v="2"/>
    <x v="16"/>
    <s v="Honolulu"/>
    <x v="1"/>
    <n v="0.65000000000000013"/>
    <n v="5750"/>
    <n v="3737.5000000000009"/>
    <n v="934.37500000000023"/>
    <n v="0.25"/>
  </r>
  <r>
    <s v="FizzySip"/>
    <n v="1128299"/>
    <x v="111"/>
    <x v="2"/>
    <x v="16"/>
    <s v="Honolulu"/>
    <x v="2"/>
    <n v="0.60000000000000009"/>
    <n v="4000"/>
    <n v="2400.0000000000005"/>
    <n v="720.00000000000011"/>
    <n v="0.3"/>
  </r>
  <r>
    <s v="FizzySip"/>
    <n v="1128299"/>
    <x v="111"/>
    <x v="2"/>
    <x v="16"/>
    <s v="Honolulu"/>
    <x v="3"/>
    <n v="0.55000000000000004"/>
    <n v="3750"/>
    <n v="2062.5"/>
    <n v="618.75"/>
    <n v="0.3"/>
  </r>
  <r>
    <s v="FizzySip"/>
    <n v="1128299"/>
    <x v="111"/>
    <x v="2"/>
    <x v="16"/>
    <s v="Honolulu"/>
    <x v="4"/>
    <n v="0.65"/>
    <n v="3500"/>
    <n v="2275"/>
    <n v="455"/>
    <n v="0.2"/>
  </r>
  <r>
    <s v="FizzySip"/>
    <n v="1128299"/>
    <x v="111"/>
    <x v="2"/>
    <x v="16"/>
    <s v="Honolulu"/>
    <x v="5"/>
    <n v="0.70000000000000007"/>
    <n v="4000"/>
    <n v="2800.0000000000005"/>
    <n v="1260.0000000000002"/>
    <n v="0.45"/>
  </r>
  <r>
    <s v="FizzySip"/>
    <n v="1128299"/>
    <x v="112"/>
    <x v="2"/>
    <x v="16"/>
    <s v="Honolulu"/>
    <x v="0"/>
    <n v="0.55000000000000004"/>
    <n v="6250"/>
    <n v="3437.5000000000005"/>
    <n v="1031.25"/>
    <n v="0.3"/>
  </r>
  <r>
    <s v="FizzySip"/>
    <n v="1128299"/>
    <x v="112"/>
    <x v="2"/>
    <x v="16"/>
    <s v="Honolulu"/>
    <x v="1"/>
    <n v="0.60000000000000009"/>
    <n v="7000"/>
    <n v="4200.0000000000009"/>
    <n v="1050.0000000000002"/>
    <n v="0.25"/>
  </r>
  <r>
    <s v="FizzySip"/>
    <n v="1128299"/>
    <x v="112"/>
    <x v="2"/>
    <x v="16"/>
    <s v="Honolulu"/>
    <x v="2"/>
    <n v="0.55000000000000004"/>
    <n v="5250"/>
    <n v="2887.5000000000005"/>
    <n v="866.25000000000011"/>
    <n v="0.3"/>
  </r>
  <r>
    <s v="FizzySip"/>
    <n v="1128299"/>
    <x v="112"/>
    <x v="2"/>
    <x v="16"/>
    <s v="Honolulu"/>
    <x v="3"/>
    <n v="0.65000000000000013"/>
    <n v="5000"/>
    <n v="3250.0000000000005"/>
    <n v="975.00000000000011"/>
    <n v="0.3"/>
  </r>
  <r>
    <s v="FizzySip"/>
    <n v="1128299"/>
    <x v="112"/>
    <x v="2"/>
    <x v="16"/>
    <s v="Honolulu"/>
    <x v="4"/>
    <n v="0.85000000000000009"/>
    <n v="4750"/>
    <n v="4037.5000000000005"/>
    <n v="807.50000000000011"/>
    <n v="0.2"/>
  </r>
  <r>
    <s v="FizzySip"/>
    <n v="1128299"/>
    <x v="112"/>
    <x v="2"/>
    <x v="16"/>
    <s v="Honolulu"/>
    <x v="5"/>
    <n v="0.90000000000000013"/>
    <n v="6000"/>
    <n v="5400.0000000000009"/>
    <n v="2430.0000000000005"/>
    <n v="0.45"/>
  </r>
  <r>
    <s v="FizzySip"/>
    <n v="1128299"/>
    <x v="113"/>
    <x v="2"/>
    <x v="16"/>
    <s v="Honolulu"/>
    <x v="0"/>
    <n v="0.75000000000000011"/>
    <n v="8000"/>
    <n v="6000.0000000000009"/>
    <n v="1800.0000000000002"/>
    <n v="0.3"/>
  </r>
  <r>
    <s v="FizzySip"/>
    <n v="1128299"/>
    <x v="113"/>
    <x v="2"/>
    <x v="16"/>
    <s v="Honolulu"/>
    <x v="1"/>
    <n v="0.8500000000000002"/>
    <n v="8000"/>
    <n v="6800.0000000000018"/>
    <n v="1700.0000000000005"/>
    <n v="0.25"/>
  </r>
  <r>
    <s v="FizzySip"/>
    <n v="1128299"/>
    <x v="113"/>
    <x v="2"/>
    <x v="16"/>
    <s v="Honolulu"/>
    <x v="2"/>
    <n v="0.80000000000000016"/>
    <n v="6000"/>
    <n v="4800.0000000000009"/>
    <n v="1440.0000000000002"/>
    <n v="0.3"/>
  </r>
  <r>
    <s v="FizzySip"/>
    <n v="1128299"/>
    <x v="113"/>
    <x v="2"/>
    <x v="16"/>
    <s v="Honolulu"/>
    <x v="3"/>
    <n v="0.80000000000000016"/>
    <n v="6000"/>
    <n v="4800.0000000000009"/>
    <n v="1440.0000000000002"/>
    <n v="0.3"/>
  </r>
  <r>
    <s v="FizzySip"/>
    <n v="1128299"/>
    <x v="113"/>
    <x v="2"/>
    <x v="16"/>
    <s v="Honolulu"/>
    <x v="4"/>
    <n v="0.90000000000000013"/>
    <n v="5250"/>
    <n v="4725.0000000000009"/>
    <n v="945.00000000000023"/>
    <n v="0.2"/>
  </r>
  <r>
    <s v="FizzySip"/>
    <n v="1128299"/>
    <x v="113"/>
    <x v="2"/>
    <x v="16"/>
    <s v="Honolulu"/>
    <x v="5"/>
    <n v="0.95000000000000018"/>
    <n v="6250"/>
    <n v="5937.5000000000009"/>
    <n v="2671.8750000000005"/>
    <n v="0.45"/>
  </r>
  <r>
    <s v="Sodapop"/>
    <n v="1185732"/>
    <x v="78"/>
    <x v="4"/>
    <x v="8"/>
    <s v="Orlando"/>
    <x v="0"/>
    <n v="0.45"/>
    <n v="8500"/>
    <n v="3825"/>
    <n v="1721.25"/>
    <n v="0.45"/>
  </r>
  <r>
    <s v="Sodapop"/>
    <n v="1185732"/>
    <x v="78"/>
    <x v="4"/>
    <x v="8"/>
    <s v="Orlando"/>
    <x v="1"/>
    <n v="0.45"/>
    <n v="6500"/>
    <n v="2925"/>
    <n v="1023.7499999999999"/>
    <n v="0.35"/>
  </r>
  <r>
    <s v="Sodapop"/>
    <n v="1185732"/>
    <x v="78"/>
    <x v="4"/>
    <x v="8"/>
    <s v="Orlando"/>
    <x v="2"/>
    <n v="0.35000000000000003"/>
    <n v="6500"/>
    <n v="2275"/>
    <n v="568.75"/>
    <n v="0.25"/>
  </r>
  <r>
    <s v="Sodapop"/>
    <n v="1185732"/>
    <x v="78"/>
    <x v="4"/>
    <x v="8"/>
    <s v="Orlando"/>
    <x v="3"/>
    <n v="0.39999999999999997"/>
    <n v="5000"/>
    <n v="1999.9999999999998"/>
    <n v="599.99999999999989"/>
    <n v="0.3"/>
  </r>
  <r>
    <s v="Sodapop"/>
    <n v="1185732"/>
    <x v="78"/>
    <x v="4"/>
    <x v="8"/>
    <s v="Orlando"/>
    <x v="4"/>
    <n v="0.55000000000000004"/>
    <n v="5500"/>
    <n v="3025.0000000000005"/>
    <n v="1058.75"/>
    <n v="0.35"/>
  </r>
  <r>
    <s v="Sodapop"/>
    <n v="1185732"/>
    <x v="78"/>
    <x v="4"/>
    <x v="8"/>
    <s v="Orlando"/>
    <x v="5"/>
    <n v="0.45"/>
    <n v="6500"/>
    <n v="2925"/>
    <n v="1462.5"/>
    <n v="0.5"/>
  </r>
  <r>
    <s v="Sodapop"/>
    <n v="1185732"/>
    <x v="79"/>
    <x v="4"/>
    <x v="8"/>
    <s v="Orlando"/>
    <x v="0"/>
    <n v="0.45"/>
    <n v="9000"/>
    <n v="4050"/>
    <n v="1822.5"/>
    <n v="0.45"/>
  </r>
  <r>
    <s v="Sodapop"/>
    <n v="1185732"/>
    <x v="79"/>
    <x v="4"/>
    <x v="8"/>
    <s v="Orlando"/>
    <x v="1"/>
    <n v="0.45"/>
    <n v="5500"/>
    <n v="2475"/>
    <n v="866.25"/>
    <n v="0.35"/>
  </r>
  <r>
    <s v="Sodapop"/>
    <n v="1185732"/>
    <x v="79"/>
    <x v="4"/>
    <x v="8"/>
    <s v="Orlando"/>
    <x v="2"/>
    <n v="0.35000000000000003"/>
    <n v="6000"/>
    <n v="2100"/>
    <n v="525"/>
    <n v="0.25"/>
  </r>
  <r>
    <s v="Sodapop"/>
    <n v="1185732"/>
    <x v="79"/>
    <x v="4"/>
    <x v="8"/>
    <s v="Orlando"/>
    <x v="3"/>
    <n v="0.39999999999999997"/>
    <n v="4750"/>
    <n v="1899.9999999999998"/>
    <n v="569.99999999999989"/>
    <n v="0.3"/>
  </r>
  <r>
    <s v="Sodapop"/>
    <n v="1185732"/>
    <x v="79"/>
    <x v="4"/>
    <x v="8"/>
    <s v="Orlando"/>
    <x v="4"/>
    <n v="0.55000000000000004"/>
    <n v="5500"/>
    <n v="3025.0000000000005"/>
    <n v="1058.75"/>
    <n v="0.35"/>
  </r>
  <r>
    <s v="Sodapop"/>
    <n v="1185732"/>
    <x v="79"/>
    <x v="4"/>
    <x v="8"/>
    <s v="Orlando"/>
    <x v="5"/>
    <n v="0.45"/>
    <n v="6500"/>
    <n v="2925"/>
    <n v="1462.5"/>
    <n v="0.5"/>
  </r>
  <r>
    <s v="Sodapop"/>
    <n v="1185732"/>
    <x v="80"/>
    <x v="4"/>
    <x v="8"/>
    <s v="Orlando"/>
    <x v="0"/>
    <n v="0.45"/>
    <n v="8700"/>
    <n v="3915"/>
    <n v="1761.75"/>
    <n v="0.45"/>
  </r>
  <r>
    <s v="Sodapop"/>
    <n v="1185732"/>
    <x v="80"/>
    <x v="4"/>
    <x v="8"/>
    <s v="Orlando"/>
    <x v="1"/>
    <n v="0.45"/>
    <n v="5500"/>
    <n v="2475"/>
    <n v="866.25"/>
    <n v="0.35"/>
  </r>
  <r>
    <s v="Sodapop"/>
    <n v="1185732"/>
    <x v="80"/>
    <x v="4"/>
    <x v="8"/>
    <s v="Orlando"/>
    <x v="2"/>
    <n v="0.35000000000000003"/>
    <n v="5750"/>
    <n v="2012.5000000000002"/>
    <n v="503.12500000000006"/>
    <n v="0.25"/>
  </r>
  <r>
    <s v="Sodapop"/>
    <n v="1185732"/>
    <x v="80"/>
    <x v="4"/>
    <x v="8"/>
    <s v="Orlando"/>
    <x v="3"/>
    <n v="0.39999999999999997"/>
    <n v="4250"/>
    <n v="1699.9999999999998"/>
    <n v="509.99999999999989"/>
    <n v="0.3"/>
  </r>
  <r>
    <s v="Sodapop"/>
    <n v="1185732"/>
    <x v="80"/>
    <x v="4"/>
    <x v="8"/>
    <s v="Orlando"/>
    <x v="4"/>
    <n v="0.55000000000000004"/>
    <n v="4750"/>
    <n v="2612.5"/>
    <n v="914.37499999999989"/>
    <n v="0.35"/>
  </r>
  <r>
    <s v="Sodapop"/>
    <n v="1185732"/>
    <x v="80"/>
    <x v="4"/>
    <x v="8"/>
    <s v="Orlando"/>
    <x v="5"/>
    <n v="0.45"/>
    <n v="5750"/>
    <n v="2587.5"/>
    <n v="1293.75"/>
    <n v="0.5"/>
  </r>
  <r>
    <s v="Sodapop"/>
    <n v="1185732"/>
    <x v="81"/>
    <x v="4"/>
    <x v="8"/>
    <s v="Orlando"/>
    <x v="0"/>
    <n v="0.45"/>
    <n v="8250"/>
    <n v="3712.5"/>
    <n v="1670.625"/>
    <n v="0.45"/>
  </r>
  <r>
    <s v="Sodapop"/>
    <n v="1185732"/>
    <x v="81"/>
    <x v="4"/>
    <x v="8"/>
    <s v="Orlando"/>
    <x v="1"/>
    <n v="0.45"/>
    <n v="5250"/>
    <n v="2362.5"/>
    <n v="826.875"/>
    <n v="0.35"/>
  </r>
  <r>
    <s v="Sodapop"/>
    <n v="1185732"/>
    <x v="81"/>
    <x v="4"/>
    <x v="8"/>
    <s v="Orlando"/>
    <x v="2"/>
    <n v="0.35000000000000003"/>
    <n v="5250"/>
    <n v="1837.5000000000002"/>
    <n v="459.37500000000006"/>
    <n v="0.25"/>
  </r>
  <r>
    <s v="Sodapop"/>
    <n v="1185732"/>
    <x v="81"/>
    <x v="4"/>
    <x v="8"/>
    <s v="Orlando"/>
    <x v="3"/>
    <n v="0.39999999999999997"/>
    <n v="4500"/>
    <n v="1799.9999999999998"/>
    <n v="539.99999999999989"/>
    <n v="0.3"/>
  </r>
  <r>
    <s v="Sodapop"/>
    <n v="1185732"/>
    <x v="81"/>
    <x v="4"/>
    <x v="8"/>
    <s v="Orlando"/>
    <x v="4"/>
    <n v="0.55000000000000004"/>
    <n v="4750"/>
    <n v="2612.5"/>
    <n v="914.37499999999989"/>
    <n v="0.35"/>
  </r>
  <r>
    <s v="Sodapop"/>
    <n v="1185732"/>
    <x v="81"/>
    <x v="4"/>
    <x v="8"/>
    <s v="Orlando"/>
    <x v="5"/>
    <n v="0.45"/>
    <n v="6000"/>
    <n v="2700"/>
    <n v="1350"/>
    <n v="0.5"/>
  </r>
  <r>
    <s v="Sodapop"/>
    <n v="1185732"/>
    <x v="82"/>
    <x v="4"/>
    <x v="8"/>
    <s v="Orlando"/>
    <x v="0"/>
    <n v="0.55000000000000004"/>
    <n v="8700"/>
    <n v="4785"/>
    <n v="2153.25"/>
    <n v="0.45"/>
  </r>
  <r>
    <s v="Sodapop"/>
    <n v="1185732"/>
    <x v="82"/>
    <x v="4"/>
    <x v="8"/>
    <s v="Orlando"/>
    <x v="1"/>
    <n v="0.55000000000000004"/>
    <n v="5750"/>
    <n v="3162.5000000000005"/>
    <n v="1106.875"/>
    <n v="0.35"/>
  </r>
  <r>
    <s v="Sodapop"/>
    <n v="1185732"/>
    <x v="82"/>
    <x v="4"/>
    <x v="8"/>
    <s v="Orlando"/>
    <x v="2"/>
    <n v="0.5"/>
    <n v="5500"/>
    <n v="2750"/>
    <n v="687.5"/>
    <n v="0.25"/>
  </r>
  <r>
    <s v="Sodapop"/>
    <n v="1185732"/>
    <x v="82"/>
    <x v="4"/>
    <x v="8"/>
    <s v="Orlando"/>
    <x v="3"/>
    <n v="0.5"/>
    <n v="5000"/>
    <n v="2500"/>
    <n v="750"/>
    <n v="0.3"/>
  </r>
  <r>
    <s v="Sodapop"/>
    <n v="1185732"/>
    <x v="82"/>
    <x v="4"/>
    <x v="8"/>
    <s v="Orlando"/>
    <x v="4"/>
    <n v="0.6"/>
    <n v="5250"/>
    <n v="3150"/>
    <n v="1102.5"/>
    <n v="0.35"/>
  </r>
  <r>
    <s v="Sodapop"/>
    <n v="1185732"/>
    <x v="82"/>
    <x v="4"/>
    <x v="8"/>
    <s v="Orlando"/>
    <x v="5"/>
    <n v="0.65"/>
    <n v="6250"/>
    <n v="4062.5"/>
    <n v="2031.25"/>
    <n v="0.5"/>
  </r>
  <r>
    <s v="Sodapop"/>
    <n v="1185732"/>
    <x v="83"/>
    <x v="4"/>
    <x v="8"/>
    <s v="Orlando"/>
    <x v="0"/>
    <n v="0.6"/>
    <n v="8750"/>
    <n v="5250"/>
    <n v="2362.5"/>
    <n v="0.45"/>
  </r>
  <r>
    <s v="Sodapop"/>
    <n v="1185732"/>
    <x v="83"/>
    <x v="4"/>
    <x v="8"/>
    <s v="Orlando"/>
    <x v="1"/>
    <n v="0.55000000000000004"/>
    <n v="6250"/>
    <n v="3437.5000000000005"/>
    <n v="1203.125"/>
    <n v="0.35"/>
  </r>
  <r>
    <s v="Sodapop"/>
    <n v="1185732"/>
    <x v="83"/>
    <x v="4"/>
    <x v="8"/>
    <s v="Orlando"/>
    <x v="2"/>
    <n v="0.5"/>
    <n v="6000"/>
    <n v="3000"/>
    <n v="750"/>
    <n v="0.25"/>
  </r>
  <r>
    <s v="Sodapop"/>
    <n v="1185732"/>
    <x v="83"/>
    <x v="4"/>
    <x v="8"/>
    <s v="Orlando"/>
    <x v="3"/>
    <n v="0.5"/>
    <n v="5750"/>
    <n v="2875"/>
    <n v="862.5"/>
    <n v="0.3"/>
  </r>
  <r>
    <s v="Sodapop"/>
    <n v="1185732"/>
    <x v="83"/>
    <x v="4"/>
    <x v="8"/>
    <s v="Orlando"/>
    <x v="4"/>
    <n v="0.65"/>
    <n v="5750"/>
    <n v="3737.5"/>
    <n v="1308.125"/>
    <n v="0.35"/>
  </r>
  <r>
    <s v="Sodapop"/>
    <n v="1185732"/>
    <x v="83"/>
    <x v="4"/>
    <x v="8"/>
    <s v="Orlando"/>
    <x v="5"/>
    <n v="0.70000000000000007"/>
    <n v="7250"/>
    <n v="5075.0000000000009"/>
    <n v="2537.5000000000005"/>
    <n v="0.5"/>
  </r>
  <r>
    <s v="Sodapop"/>
    <n v="1185732"/>
    <x v="84"/>
    <x v="4"/>
    <x v="8"/>
    <s v="Orlando"/>
    <x v="0"/>
    <n v="0.65"/>
    <n v="9500"/>
    <n v="6175"/>
    <n v="2778.75"/>
    <n v="0.45"/>
  </r>
  <r>
    <s v="Sodapop"/>
    <n v="1185732"/>
    <x v="84"/>
    <x v="4"/>
    <x v="8"/>
    <s v="Orlando"/>
    <x v="1"/>
    <n v="0.60000000000000009"/>
    <n v="7000"/>
    <n v="4200.0000000000009"/>
    <n v="1470.0000000000002"/>
    <n v="0.35"/>
  </r>
  <r>
    <s v="Sodapop"/>
    <n v="1185732"/>
    <x v="84"/>
    <x v="4"/>
    <x v="8"/>
    <s v="Orlando"/>
    <x v="2"/>
    <n v="0.55000000000000004"/>
    <n v="6250"/>
    <n v="3437.5000000000005"/>
    <n v="859.37500000000011"/>
    <n v="0.25"/>
  </r>
  <r>
    <s v="Sodapop"/>
    <n v="1185732"/>
    <x v="84"/>
    <x v="4"/>
    <x v="8"/>
    <s v="Orlando"/>
    <x v="3"/>
    <n v="0.55000000000000004"/>
    <n v="5750"/>
    <n v="3162.5000000000005"/>
    <n v="948.75000000000011"/>
    <n v="0.3"/>
  </r>
  <r>
    <s v="Sodapop"/>
    <n v="1185732"/>
    <x v="84"/>
    <x v="4"/>
    <x v="8"/>
    <s v="Orlando"/>
    <x v="4"/>
    <n v="0.65"/>
    <n v="6000"/>
    <n v="3900"/>
    <n v="1365"/>
    <n v="0.35"/>
  </r>
  <r>
    <s v="Sodapop"/>
    <n v="1185732"/>
    <x v="84"/>
    <x v="4"/>
    <x v="8"/>
    <s v="Orlando"/>
    <x v="5"/>
    <n v="0.70000000000000007"/>
    <n v="7750"/>
    <n v="5425.0000000000009"/>
    <n v="2712.5000000000005"/>
    <n v="0.5"/>
  </r>
  <r>
    <s v="Sodapop"/>
    <n v="1185732"/>
    <x v="85"/>
    <x v="4"/>
    <x v="8"/>
    <s v="Orlando"/>
    <x v="0"/>
    <n v="0.65"/>
    <n v="9250"/>
    <n v="6012.5"/>
    <n v="2705.625"/>
    <n v="0.45"/>
  </r>
  <r>
    <s v="Sodapop"/>
    <n v="1185732"/>
    <x v="85"/>
    <x v="4"/>
    <x v="8"/>
    <s v="Orlando"/>
    <x v="1"/>
    <n v="0.60000000000000009"/>
    <n v="7000"/>
    <n v="4200.0000000000009"/>
    <n v="1470.0000000000002"/>
    <n v="0.35"/>
  </r>
  <r>
    <s v="Sodapop"/>
    <n v="1185732"/>
    <x v="85"/>
    <x v="4"/>
    <x v="8"/>
    <s v="Orlando"/>
    <x v="2"/>
    <n v="0.55000000000000004"/>
    <n v="6250"/>
    <n v="3437.5000000000005"/>
    <n v="859.37500000000011"/>
    <n v="0.25"/>
  </r>
  <r>
    <s v="Sodapop"/>
    <n v="1185732"/>
    <x v="85"/>
    <x v="4"/>
    <x v="8"/>
    <s v="Orlando"/>
    <x v="3"/>
    <n v="0.45"/>
    <n v="5750"/>
    <n v="2587.5"/>
    <n v="776.25"/>
    <n v="0.3"/>
  </r>
  <r>
    <s v="Sodapop"/>
    <n v="1185732"/>
    <x v="85"/>
    <x v="4"/>
    <x v="8"/>
    <s v="Orlando"/>
    <x v="4"/>
    <n v="0.55000000000000004"/>
    <n v="5500"/>
    <n v="3025.0000000000005"/>
    <n v="1058.75"/>
    <n v="0.35"/>
  </r>
  <r>
    <s v="Sodapop"/>
    <n v="1185732"/>
    <x v="85"/>
    <x v="4"/>
    <x v="8"/>
    <s v="Orlando"/>
    <x v="5"/>
    <n v="0.60000000000000009"/>
    <n v="7250"/>
    <n v="4350.0000000000009"/>
    <n v="2175.0000000000005"/>
    <n v="0.5"/>
  </r>
  <r>
    <s v="Sodapop"/>
    <n v="1185732"/>
    <x v="86"/>
    <x v="4"/>
    <x v="8"/>
    <s v="Orlando"/>
    <x v="0"/>
    <n v="0.55000000000000004"/>
    <n v="8500"/>
    <n v="4675"/>
    <n v="2103.75"/>
    <n v="0.45"/>
  </r>
  <r>
    <s v="Sodapop"/>
    <n v="1185732"/>
    <x v="86"/>
    <x v="4"/>
    <x v="8"/>
    <s v="Orlando"/>
    <x v="1"/>
    <n v="0.50000000000000011"/>
    <n v="6500"/>
    <n v="3250.0000000000009"/>
    <n v="1137.5000000000002"/>
    <n v="0.35"/>
  </r>
  <r>
    <s v="Sodapop"/>
    <n v="1185732"/>
    <x v="86"/>
    <x v="4"/>
    <x v="8"/>
    <s v="Orlando"/>
    <x v="2"/>
    <n v="0.45"/>
    <n v="5500"/>
    <n v="2475"/>
    <n v="618.75"/>
    <n v="0.25"/>
  </r>
  <r>
    <s v="Sodapop"/>
    <n v="1185732"/>
    <x v="86"/>
    <x v="4"/>
    <x v="8"/>
    <s v="Orlando"/>
    <x v="3"/>
    <n v="0.45"/>
    <n v="5250"/>
    <n v="2362.5"/>
    <n v="708.75"/>
    <n v="0.3"/>
  </r>
  <r>
    <s v="Sodapop"/>
    <n v="1185732"/>
    <x v="86"/>
    <x v="4"/>
    <x v="8"/>
    <s v="Orlando"/>
    <x v="4"/>
    <n v="0.55000000000000004"/>
    <n v="5250"/>
    <n v="2887.5000000000005"/>
    <n v="1010.6250000000001"/>
    <n v="0.35"/>
  </r>
  <r>
    <s v="Sodapop"/>
    <n v="1185732"/>
    <x v="86"/>
    <x v="4"/>
    <x v="8"/>
    <s v="Orlando"/>
    <x v="5"/>
    <n v="0.60000000000000009"/>
    <n v="6250"/>
    <n v="3750.0000000000005"/>
    <n v="1875.0000000000002"/>
    <n v="0.5"/>
  </r>
  <r>
    <s v="Sodapop"/>
    <n v="1185732"/>
    <x v="87"/>
    <x v="4"/>
    <x v="8"/>
    <s v="Orlando"/>
    <x v="0"/>
    <n v="0.60000000000000009"/>
    <n v="8000"/>
    <n v="4800.0000000000009"/>
    <n v="2160.0000000000005"/>
    <n v="0.45"/>
  </r>
  <r>
    <s v="Sodapop"/>
    <n v="1185732"/>
    <x v="87"/>
    <x v="4"/>
    <x v="8"/>
    <s v="Orlando"/>
    <x v="1"/>
    <n v="0.50000000000000011"/>
    <n v="6250"/>
    <n v="3125.0000000000009"/>
    <n v="1093.7500000000002"/>
    <n v="0.35"/>
  </r>
  <r>
    <s v="Sodapop"/>
    <n v="1185732"/>
    <x v="87"/>
    <x v="4"/>
    <x v="8"/>
    <s v="Orlando"/>
    <x v="2"/>
    <n v="0.50000000000000011"/>
    <n v="5250"/>
    <n v="2625.0000000000005"/>
    <n v="656.25000000000011"/>
    <n v="0.25"/>
  </r>
  <r>
    <s v="Sodapop"/>
    <n v="1185732"/>
    <x v="87"/>
    <x v="4"/>
    <x v="8"/>
    <s v="Orlando"/>
    <x v="3"/>
    <n v="0.50000000000000011"/>
    <n v="5000"/>
    <n v="2500.0000000000005"/>
    <n v="750.00000000000011"/>
    <n v="0.3"/>
  </r>
  <r>
    <s v="Sodapop"/>
    <n v="1185732"/>
    <x v="87"/>
    <x v="4"/>
    <x v="8"/>
    <s v="Orlando"/>
    <x v="4"/>
    <n v="0.60000000000000009"/>
    <n v="5000"/>
    <n v="3000.0000000000005"/>
    <n v="1050"/>
    <n v="0.35"/>
  </r>
  <r>
    <s v="Sodapop"/>
    <n v="1185732"/>
    <x v="87"/>
    <x v="4"/>
    <x v="8"/>
    <s v="Orlando"/>
    <x v="5"/>
    <n v="0.65"/>
    <n v="6250"/>
    <n v="4062.5"/>
    <n v="2031.25"/>
    <n v="0.5"/>
  </r>
  <r>
    <s v="Sodapop"/>
    <n v="1185732"/>
    <x v="88"/>
    <x v="4"/>
    <x v="8"/>
    <s v="Orlando"/>
    <x v="0"/>
    <n v="0.60000000000000009"/>
    <n v="7750"/>
    <n v="4650.0000000000009"/>
    <n v="2092.5000000000005"/>
    <n v="0.45"/>
  </r>
  <r>
    <s v="Sodapop"/>
    <n v="1185732"/>
    <x v="88"/>
    <x v="4"/>
    <x v="8"/>
    <s v="Orlando"/>
    <x v="1"/>
    <n v="0.50000000000000011"/>
    <n v="6000"/>
    <n v="3000.0000000000005"/>
    <n v="1050"/>
    <n v="0.35"/>
  </r>
  <r>
    <s v="Sodapop"/>
    <n v="1185732"/>
    <x v="88"/>
    <x v="4"/>
    <x v="8"/>
    <s v="Orlando"/>
    <x v="2"/>
    <n v="0.50000000000000011"/>
    <n v="5450"/>
    <n v="2725.0000000000005"/>
    <n v="681.25000000000011"/>
    <n v="0.25"/>
  </r>
  <r>
    <s v="Sodapop"/>
    <n v="1185732"/>
    <x v="88"/>
    <x v="4"/>
    <x v="8"/>
    <s v="Orlando"/>
    <x v="3"/>
    <n v="0.50000000000000011"/>
    <n v="5750"/>
    <n v="2875.0000000000005"/>
    <n v="862.50000000000011"/>
    <n v="0.3"/>
  </r>
  <r>
    <s v="Sodapop"/>
    <n v="1185732"/>
    <x v="88"/>
    <x v="4"/>
    <x v="8"/>
    <s v="Orlando"/>
    <x v="4"/>
    <n v="0.65"/>
    <n v="5500"/>
    <n v="3575"/>
    <n v="1251.25"/>
    <n v="0.35"/>
  </r>
  <r>
    <s v="Sodapop"/>
    <n v="1185732"/>
    <x v="88"/>
    <x v="4"/>
    <x v="8"/>
    <s v="Orlando"/>
    <x v="5"/>
    <n v="0.7"/>
    <n v="6500"/>
    <n v="4550"/>
    <n v="2275"/>
    <n v="0.5"/>
  </r>
  <r>
    <s v="Sodapop"/>
    <n v="1185732"/>
    <x v="89"/>
    <x v="4"/>
    <x v="8"/>
    <s v="Orlando"/>
    <x v="0"/>
    <n v="0.65"/>
    <n v="8750"/>
    <n v="5687.5"/>
    <n v="2559.375"/>
    <n v="0.45"/>
  </r>
  <r>
    <s v="Sodapop"/>
    <n v="1185732"/>
    <x v="89"/>
    <x v="4"/>
    <x v="8"/>
    <s v="Orlando"/>
    <x v="1"/>
    <n v="0.55000000000000004"/>
    <n v="6750"/>
    <n v="3712.5000000000005"/>
    <n v="1299.375"/>
    <n v="0.35"/>
  </r>
  <r>
    <s v="Sodapop"/>
    <n v="1185732"/>
    <x v="89"/>
    <x v="4"/>
    <x v="8"/>
    <s v="Orlando"/>
    <x v="2"/>
    <n v="0.55000000000000004"/>
    <n v="6250"/>
    <n v="3437.5000000000005"/>
    <n v="859.37500000000011"/>
    <n v="0.25"/>
  </r>
  <r>
    <s v="Sodapop"/>
    <n v="1185732"/>
    <x v="89"/>
    <x v="4"/>
    <x v="8"/>
    <s v="Orlando"/>
    <x v="3"/>
    <n v="0.55000000000000004"/>
    <n v="5750"/>
    <n v="3162.5000000000005"/>
    <n v="948.75000000000011"/>
    <n v="0.3"/>
  </r>
  <r>
    <s v="Sodapop"/>
    <n v="1185732"/>
    <x v="89"/>
    <x v="4"/>
    <x v="8"/>
    <s v="Orlando"/>
    <x v="4"/>
    <n v="0.65"/>
    <n v="5750"/>
    <n v="3737.5"/>
    <n v="1308.125"/>
    <n v="0.35"/>
  </r>
  <r>
    <s v="Sodapop"/>
    <n v="1185732"/>
    <x v="89"/>
    <x v="4"/>
    <x v="8"/>
    <s v="Orlando"/>
    <x v="5"/>
    <n v="0.7"/>
    <n v="6750"/>
    <n v="4725"/>
    <n v="2362.5"/>
    <n v="0.5"/>
  </r>
  <r>
    <s v="Sodapop"/>
    <n v="1185732"/>
    <x v="0"/>
    <x v="0"/>
    <x v="0"/>
    <s v="Albany"/>
    <x v="0"/>
    <n v="0.4"/>
    <n v="8000"/>
    <n v="3200"/>
    <n v="1600"/>
    <n v="0.5"/>
  </r>
  <r>
    <s v="Sodapop"/>
    <n v="1185732"/>
    <x v="0"/>
    <x v="0"/>
    <x v="0"/>
    <s v="Albany"/>
    <x v="1"/>
    <n v="0.4"/>
    <n v="6000"/>
    <n v="2400"/>
    <n v="720"/>
    <n v="0.3"/>
  </r>
  <r>
    <s v="Sodapop"/>
    <n v="1185732"/>
    <x v="0"/>
    <x v="0"/>
    <x v="0"/>
    <s v="Albany"/>
    <x v="2"/>
    <n v="0.30000000000000004"/>
    <n v="6000"/>
    <n v="1800.0000000000002"/>
    <n v="630"/>
    <n v="0.35"/>
  </r>
  <r>
    <s v="Sodapop"/>
    <n v="1185732"/>
    <x v="0"/>
    <x v="0"/>
    <x v="0"/>
    <s v="Albany"/>
    <x v="3"/>
    <n v="0.35"/>
    <n v="4500"/>
    <n v="1575"/>
    <n v="551.25"/>
    <n v="0.35"/>
  </r>
  <r>
    <s v="Sodapop"/>
    <n v="1185732"/>
    <x v="0"/>
    <x v="0"/>
    <x v="0"/>
    <s v="Albany"/>
    <x v="4"/>
    <n v="0.5"/>
    <n v="5000"/>
    <n v="2500"/>
    <n v="750"/>
    <n v="0.3"/>
  </r>
  <r>
    <s v="Sodapop"/>
    <n v="1185732"/>
    <x v="0"/>
    <x v="0"/>
    <x v="0"/>
    <s v="Albany"/>
    <x v="5"/>
    <n v="0.4"/>
    <n v="6000"/>
    <n v="2400"/>
    <n v="600"/>
    <n v="0.25"/>
  </r>
  <r>
    <s v="Sodapop"/>
    <n v="1185732"/>
    <x v="1"/>
    <x v="0"/>
    <x v="0"/>
    <s v="Albany"/>
    <x v="0"/>
    <n v="0.4"/>
    <n v="8500"/>
    <n v="3400"/>
    <n v="1700"/>
    <n v="0.5"/>
  </r>
  <r>
    <s v="Sodapop"/>
    <n v="1185732"/>
    <x v="1"/>
    <x v="0"/>
    <x v="0"/>
    <s v="Albany"/>
    <x v="1"/>
    <n v="0.4"/>
    <n v="5000"/>
    <n v="2000"/>
    <n v="600"/>
    <n v="0.3"/>
  </r>
  <r>
    <s v="Sodapop"/>
    <n v="1185732"/>
    <x v="1"/>
    <x v="0"/>
    <x v="0"/>
    <s v="Albany"/>
    <x v="2"/>
    <n v="0.30000000000000004"/>
    <n v="5500"/>
    <n v="1650.0000000000002"/>
    <n v="577.5"/>
    <n v="0.35"/>
  </r>
  <r>
    <s v="Sodapop"/>
    <n v="1185732"/>
    <x v="1"/>
    <x v="0"/>
    <x v="0"/>
    <s v="Albany"/>
    <x v="3"/>
    <n v="0.35"/>
    <n v="4250"/>
    <n v="1487.5"/>
    <n v="520.625"/>
    <n v="0.35"/>
  </r>
  <r>
    <s v="Sodapop"/>
    <n v="1185732"/>
    <x v="1"/>
    <x v="0"/>
    <x v="0"/>
    <s v="Albany"/>
    <x v="4"/>
    <n v="0.5"/>
    <n v="5000"/>
    <n v="2500"/>
    <n v="750"/>
    <n v="0.3"/>
  </r>
  <r>
    <s v="Sodapop"/>
    <n v="1185732"/>
    <x v="1"/>
    <x v="0"/>
    <x v="0"/>
    <s v="Albany"/>
    <x v="5"/>
    <n v="0.4"/>
    <n v="6000"/>
    <n v="2400"/>
    <n v="600"/>
    <n v="0.25"/>
  </r>
  <r>
    <s v="Sodapop"/>
    <n v="1185732"/>
    <x v="2"/>
    <x v="0"/>
    <x v="0"/>
    <s v="Albany"/>
    <x v="0"/>
    <n v="0.4"/>
    <n v="8200"/>
    <n v="3280"/>
    <n v="1640"/>
    <n v="0.5"/>
  </r>
  <r>
    <s v="Sodapop"/>
    <n v="1185732"/>
    <x v="2"/>
    <x v="0"/>
    <x v="0"/>
    <s v="Albany"/>
    <x v="1"/>
    <n v="0.4"/>
    <n v="5250"/>
    <n v="2100"/>
    <n v="630"/>
    <n v="0.3"/>
  </r>
  <r>
    <s v="Sodapop"/>
    <n v="1185732"/>
    <x v="2"/>
    <x v="0"/>
    <x v="0"/>
    <s v="Albany"/>
    <x v="2"/>
    <n v="0.30000000000000004"/>
    <n v="5500"/>
    <n v="1650.0000000000002"/>
    <n v="577.5"/>
    <n v="0.35"/>
  </r>
  <r>
    <s v="Sodapop"/>
    <n v="1185732"/>
    <x v="2"/>
    <x v="0"/>
    <x v="0"/>
    <s v="Albany"/>
    <x v="3"/>
    <n v="0.35"/>
    <n v="4000"/>
    <n v="1400"/>
    <n v="489.99999999999994"/>
    <n v="0.35"/>
  </r>
  <r>
    <s v="Sodapop"/>
    <n v="1185732"/>
    <x v="2"/>
    <x v="0"/>
    <x v="0"/>
    <s v="Albany"/>
    <x v="4"/>
    <n v="0.5"/>
    <n v="4500"/>
    <n v="2250"/>
    <n v="675"/>
    <n v="0.3"/>
  </r>
  <r>
    <s v="Sodapop"/>
    <n v="1185732"/>
    <x v="2"/>
    <x v="0"/>
    <x v="0"/>
    <s v="Albany"/>
    <x v="5"/>
    <n v="0.4"/>
    <n v="5500"/>
    <n v="2200"/>
    <n v="550"/>
    <n v="0.25"/>
  </r>
  <r>
    <s v="Sodapop"/>
    <n v="1185732"/>
    <x v="3"/>
    <x v="0"/>
    <x v="0"/>
    <s v="Albany"/>
    <x v="0"/>
    <n v="0.4"/>
    <n v="8000"/>
    <n v="3200"/>
    <n v="1600"/>
    <n v="0.5"/>
  </r>
  <r>
    <s v="Sodapop"/>
    <n v="1185732"/>
    <x v="3"/>
    <x v="0"/>
    <x v="0"/>
    <s v="Albany"/>
    <x v="1"/>
    <n v="0.4"/>
    <n v="5000"/>
    <n v="2000"/>
    <n v="600"/>
    <n v="0.3"/>
  </r>
  <r>
    <s v="Sodapop"/>
    <n v="1185732"/>
    <x v="3"/>
    <x v="0"/>
    <x v="0"/>
    <s v="Albany"/>
    <x v="2"/>
    <n v="0.30000000000000004"/>
    <n v="5000"/>
    <n v="1500.0000000000002"/>
    <n v="525"/>
    <n v="0.35"/>
  </r>
  <r>
    <s v="Sodapop"/>
    <n v="1185732"/>
    <x v="3"/>
    <x v="0"/>
    <x v="0"/>
    <s v="Albany"/>
    <x v="3"/>
    <n v="0.35"/>
    <n v="4250"/>
    <n v="1487.5"/>
    <n v="520.625"/>
    <n v="0.35"/>
  </r>
  <r>
    <s v="Sodapop"/>
    <n v="1185732"/>
    <x v="3"/>
    <x v="0"/>
    <x v="0"/>
    <s v="Albany"/>
    <x v="4"/>
    <n v="0.5"/>
    <n v="4250"/>
    <n v="2125"/>
    <n v="637.5"/>
    <n v="0.3"/>
  </r>
  <r>
    <s v="Sodapop"/>
    <n v="1185732"/>
    <x v="3"/>
    <x v="0"/>
    <x v="0"/>
    <s v="Albany"/>
    <x v="5"/>
    <n v="0.4"/>
    <n v="5500"/>
    <n v="2200"/>
    <n v="550"/>
    <n v="0.25"/>
  </r>
  <r>
    <s v="Sodapop"/>
    <n v="1185732"/>
    <x v="4"/>
    <x v="0"/>
    <x v="0"/>
    <s v="Albany"/>
    <x v="0"/>
    <n v="0.5"/>
    <n v="8200"/>
    <n v="4100"/>
    <n v="2050"/>
    <n v="0.5"/>
  </r>
  <r>
    <s v="Sodapop"/>
    <n v="1185732"/>
    <x v="4"/>
    <x v="0"/>
    <x v="0"/>
    <s v="Albany"/>
    <x v="1"/>
    <n v="0.45000000000000007"/>
    <n v="5250"/>
    <n v="2362.5000000000005"/>
    <n v="708.75000000000011"/>
    <n v="0.3"/>
  </r>
  <r>
    <s v="Sodapop"/>
    <n v="1185732"/>
    <x v="4"/>
    <x v="0"/>
    <x v="0"/>
    <s v="Albany"/>
    <x v="2"/>
    <n v="0.4"/>
    <n v="5000"/>
    <n v="2000"/>
    <n v="700"/>
    <n v="0.35"/>
  </r>
  <r>
    <s v="Sodapop"/>
    <n v="1185732"/>
    <x v="4"/>
    <x v="0"/>
    <x v="0"/>
    <s v="Albany"/>
    <x v="3"/>
    <n v="0.4"/>
    <n v="4500"/>
    <n v="1800"/>
    <n v="630"/>
    <n v="0.35"/>
  </r>
  <r>
    <s v="Sodapop"/>
    <n v="1185732"/>
    <x v="4"/>
    <x v="0"/>
    <x v="0"/>
    <s v="Albany"/>
    <x v="4"/>
    <n v="0.5"/>
    <n v="4750"/>
    <n v="2375"/>
    <n v="712.5"/>
    <n v="0.3"/>
  </r>
  <r>
    <s v="Sodapop"/>
    <n v="1185732"/>
    <x v="4"/>
    <x v="0"/>
    <x v="0"/>
    <s v="Albany"/>
    <x v="5"/>
    <n v="0.55000000000000004"/>
    <n v="6000"/>
    <n v="3300.0000000000005"/>
    <n v="825.00000000000011"/>
    <n v="0.25"/>
  </r>
  <r>
    <s v="Sodapop"/>
    <n v="1185732"/>
    <x v="5"/>
    <x v="0"/>
    <x v="0"/>
    <s v="Albany"/>
    <x v="0"/>
    <n v="0.5"/>
    <n v="8500"/>
    <n v="4250"/>
    <n v="2125"/>
    <n v="0.5"/>
  </r>
  <r>
    <s v="Sodapop"/>
    <n v="1185732"/>
    <x v="5"/>
    <x v="0"/>
    <x v="0"/>
    <s v="Albany"/>
    <x v="1"/>
    <n v="0.45000000000000007"/>
    <n v="6000"/>
    <n v="2700.0000000000005"/>
    <n v="810.00000000000011"/>
    <n v="0.3"/>
  </r>
  <r>
    <s v="Sodapop"/>
    <n v="1185732"/>
    <x v="5"/>
    <x v="0"/>
    <x v="0"/>
    <s v="Albany"/>
    <x v="2"/>
    <n v="0.4"/>
    <n v="5250"/>
    <n v="2100"/>
    <n v="735"/>
    <n v="0.35"/>
  </r>
  <r>
    <s v="Sodapop"/>
    <n v="1185732"/>
    <x v="5"/>
    <x v="0"/>
    <x v="0"/>
    <s v="Albany"/>
    <x v="3"/>
    <n v="0.4"/>
    <n v="5000"/>
    <n v="2000"/>
    <n v="700"/>
    <n v="0.35"/>
  </r>
  <r>
    <s v="Sodapop"/>
    <n v="1185732"/>
    <x v="5"/>
    <x v="0"/>
    <x v="0"/>
    <s v="Albany"/>
    <x v="4"/>
    <n v="0.5"/>
    <n v="5000"/>
    <n v="2500"/>
    <n v="750"/>
    <n v="0.3"/>
  </r>
  <r>
    <s v="Sodapop"/>
    <n v="1185732"/>
    <x v="5"/>
    <x v="0"/>
    <x v="0"/>
    <s v="Albany"/>
    <x v="5"/>
    <n v="0.55000000000000004"/>
    <n v="6500"/>
    <n v="3575.0000000000005"/>
    <n v="893.75000000000011"/>
    <n v="0.25"/>
  </r>
  <r>
    <s v="Sodapop"/>
    <n v="1185732"/>
    <x v="6"/>
    <x v="0"/>
    <x v="0"/>
    <s v="Albany"/>
    <x v="0"/>
    <n v="0.5"/>
    <n v="8750"/>
    <n v="4375"/>
    <n v="2187.5"/>
    <n v="0.5"/>
  </r>
  <r>
    <s v="Sodapop"/>
    <n v="1185732"/>
    <x v="6"/>
    <x v="0"/>
    <x v="0"/>
    <s v="Albany"/>
    <x v="1"/>
    <n v="0.45000000000000007"/>
    <n v="6250"/>
    <n v="2812.5000000000005"/>
    <n v="843.75000000000011"/>
    <n v="0.3"/>
  </r>
  <r>
    <s v="Sodapop"/>
    <n v="1185732"/>
    <x v="6"/>
    <x v="0"/>
    <x v="0"/>
    <s v="Albany"/>
    <x v="2"/>
    <n v="0.4"/>
    <n v="5500"/>
    <n v="2200"/>
    <n v="770"/>
    <n v="0.35"/>
  </r>
  <r>
    <s v="Sodapop"/>
    <n v="1185732"/>
    <x v="6"/>
    <x v="0"/>
    <x v="0"/>
    <s v="Albany"/>
    <x v="3"/>
    <n v="0.4"/>
    <n v="5000"/>
    <n v="2000"/>
    <n v="700"/>
    <n v="0.35"/>
  </r>
  <r>
    <s v="Sodapop"/>
    <n v="1185732"/>
    <x v="6"/>
    <x v="0"/>
    <x v="0"/>
    <s v="Albany"/>
    <x v="4"/>
    <n v="0.5"/>
    <n v="5250"/>
    <n v="2625"/>
    <n v="787.5"/>
    <n v="0.3"/>
  </r>
  <r>
    <s v="Sodapop"/>
    <n v="1185732"/>
    <x v="6"/>
    <x v="0"/>
    <x v="0"/>
    <s v="Albany"/>
    <x v="5"/>
    <n v="0.55000000000000004"/>
    <n v="7000"/>
    <n v="3850.0000000000005"/>
    <n v="962.50000000000011"/>
    <n v="0.25"/>
  </r>
  <r>
    <s v="Sodapop"/>
    <n v="1185732"/>
    <x v="7"/>
    <x v="0"/>
    <x v="0"/>
    <s v="Albany"/>
    <x v="0"/>
    <n v="0.5"/>
    <n v="8500"/>
    <n v="4250"/>
    <n v="2125"/>
    <n v="0.5"/>
  </r>
  <r>
    <s v="Sodapop"/>
    <n v="1185732"/>
    <x v="7"/>
    <x v="0"/>
    <x v="0"/>
    <s v="Albany"/>
    <x v="1"/>
    <n v="0.45000000000000007"/>
    <n v="6250"/>
    <n v="2812.5000000000005"/>
    <n v="843.75000000000011"/>
    <n v="0.3"/>
  </r>
  <r>
    <s v="Sodapop"/>
    <n v="1185732"/>
    <x v="7"/>
    <x v="0"/>
    <x v="0"/>
    <s v="Albany"/>
    <x v="2"/>
    <n v="0.4"/>
    <n v="5500"/>
    <n v="2200"/>
    <n v="770"/>
    <n v="0.35"/>
  </r>
  <r>
    <s v="Sodapop"/>
    <n v="1185732"/>
    <x v="7"/>
    <x v="0"/>
    <x v="0"/>
    <s v="Albany"/>
    <x v="3"/>
    <n v="0.4"/>
    <n v="5250"/>
    <n v="2100"/>
    <n v="735"/>
    <n v="0.35"/>
  </r>
  <r>
    <s v="Sodapop"/>
    <n v="1185732"/>
    <x v="7"/>
    <x v="0"/>
    <x v="0"/>
    <s v="Albany"/>
    <x v="4"/>
    <n v="0.5"/>
    <n v="5000"/>
    <n v="2500"/>
    <n v="750"/>
    <n v="0.3"/>
  </r>
  <r>
    <s v="Sodapop"/>
    <n v="1185732"/>
    <x v="7"/>
    <x v="0"/>
    <x v="0"/>
    <s v="Albany"/>
    <x v="5"/>
    <n v="0.55000000000000004"/>
    <n v="6750"/>
    <n v="3712.5000000000005"/>
    <n v="928.12500000000011"/>
    <n v="0.25"/>
  </r>
  <r>
    <s v="Sodapop"/>
    <n v="1185732"/>
    <x v="8"/>
    <x v="0"/>
    <x v="0"/>
    <s v="Albany"/>
    <x v="0"/>
    <n v="0.5"/>
    <n v="8000"/>
    <n v="4000"/>
    <n v="2000"/>
    <n v="0.5"/>
  </r>
  <r>
    <s v="Sodapop"/>
    <n v="1185732"/>
    <x v="8"/>
    <x v="0"/>
    <x v="0"/>
    <s v="Albany"/>
    <x v="1"/>
    <n v="0.45000000000000007"/>
    <n v="6000"/>
    <n v="2700.0000000000005"/>
    <n v="810.00000000000011"/>
    <n v="0.3"/>
  </r>
  <r>
    <s v="Sodapop"/>
    <n v="1185732"/>
    <x v="8"/>
    <x v="0"/>
    <x v="0"/>
    <s v="Albany"/>
    <x v="2"/>
    <n v="0.4"/>
    <n v="5250"/>
    <n v="2100"/>
    <n v="735"/>
    <n v="0.35"/>
  </r>
  <r>
    <s v="Sodapop"/>
    <n v="1185732"/>
    <x v="8"/>
    <x v="0"/>
    <x v="0"/>
    <s v="Albany"/>
    <x v="3"/>
    <n v="0.4"/>
    <n v="5000"/>
    <n v="2000"/>
    <n v="700"/>
    <n v="0.35"/>
  </r>
  <r>
    <s v="Sodapop"/>
    <n v="1185732"/>
    <x v="8"/>
    <x v="0"/>
    <x v="0"/>
    <s v="Albany"/>
    <x v="4"/>
    <n v="0.5"/>
    <n v="5000"/>
    <n v="2500"/>
    <n v="750"/>
    <n v="0.3"/>
  </r>
  <r>
    <s v="Sodapop"/>
    <n v="1185732"/>
    <x v="8"/>
    <x v="0"/>
    <x v="0"/>
    <s v="Albany"/>
    <x v="5"/>
    <n v="0.55000000000000004"/>
    <n v="6000"/>
    <n v="3300.0000000000005"/>
    <n v="825.00000000000011"/>
    <n v="0.25"/>
  </r>
  <r>
    <s v="Sodapop"/>
    <n v="1185732"/>
    <x v="9"/>
    <x v="0"/>
    <x v="0"/>
    <s v="Albany"/>
    <x v="0"/>
    <n v="0.55000000000000004"/>
    <n v="7750"/>
    <n v="4262.5"/>
    <n v="2131.25"/>
    <n v="0.5"/>
  </r>
  <r>
    <s v="Sodapop"/>
    <n v="1185732"/>
    <x v="9"/>
    <x v="0"/>
    <x v="0"/>
    <s v="Albany"/>
    <x v="1"/>
    <n v="0.45000000000000007"/>
    <n v="6000"/>
    <n v="2700.0000000000005"/>
    <n v="810.00000000000011"/>
    <n v="0.3"/>
  </r>
  <r>
    <s v="Sodapop"/>
    <n v="1185732"/>
    <x v="9"/>
    <x v="0"/>
    <x v="0"/>
    <s v="Albany"/>
    <x v="2"/>
    <n v="0.45000000000000007"/>
    <n v="5000"/>
    <n v="2250.0000000000005"/>
    <n v="787.50000000000011"/>
    <n v="0.35"/>
  </r>
  <r>
    <s v="Sodapop"/>
    <n v="1185732"/>
    <x v="9"/>
    <x v="0"/>
    <x v="0"/>
    <s v="Albany"/>
    <x v="3"/>
    <n v="0.45000000000000007"/>
    <n v="4750"/>
    <n v="2137.5000000000005"/>
    <n v="748.12500000000011"/>
    <n v="0.35"/>
  </r>
  <r>
    <s v="Sodapop"/>
    <n v="1185732"/>
    <x v="9"/>
    <x v="0"/>
    <x v="0"/>
    <s v="Albany"/>
    <x v="4"/>
    <n v="0.55000000000000004"/>
    <n v="4750"/>
    <n v="2612.5"/>
    <n v="783.75"/>
    <n v="0.3"/>
  </r>
  <r>
    <s v="Sodapop"/>
    <n v="1185732"/>
    <x v="9"/>
    <x v="0"/>
    <x v="0"/>
    <s v="Albany"/>
    <x v="5"/>
    <n v="0.6"/>
    <n v="6000"/>
    <n v="3600"/>
    <n v="900"/>
    <n v="0.25"/>
  </r>
  <r>
    <s v="Sodapop"/>
    <n v="1185732"/>
    <x v="10"/>
    <x v="0"/>
    <x v="0"/>
    <s v="Albany"/>
    <x v="0"/>
    <n v="0.55000000000000004"/>
    <n v="7500"/>
    <n v="4125"/>
    <n v="2062.5"/>
    <n v="0.5"/>
  </r>
  <r>
    <s v="Sodapop"/>
    <n v="1185732"/>
    <x v="10"/>
    <x v="0"/>
    <x v="0"/>
    <s v="Albany"/>
    <x v="1"/>
    <n v="0.45000000000000007"/>
    <n v="5750"/>
    <n v="2587.5000000000005"/>
    <n v="776.25000000000011"/>
    <n v="0.3"/>
  </r>
  <r>
    <s v="Sodapop"/>
    <n v="1185732"/>
    <x v="10"/>
    <x v="0"/>
    <x v="0"/>
    <s v="Albany"/>
    <x v="2"/>
    <n v="0.45000000000000007"/>
    <n v="5200"/>
    <n v="2340.0000000000005"/>
    <n v="819.00000000000011"/>
    <n v="0.35"/>
  </r>
  <r>
    <s v="Sodapop"/>
    <n v="1185732"/>
    <x v="10"/>
    <x v="0"/>
    <x v="0"/>
    <s v="Albany"/>
    <x v="3"/>
    <n v="0.45000000000000007"/>
    <n v="5000"/>
    <n v="2250.0000000000005"/>
    <n v="787.50000000000011"/>
    <n v="0.35"/>
  </r>
  <r>
    <s v="Sodapop"/>
    <n v="1185732"/>
    <x v="10"/>
    <x v="0"/>
    <x v="0"/>
    <s v="Albany"/>
    <x v="4"/>
    <n v="0.55000000000000004"/>
    <n v="4750"/>
    <n v="2612.5"/>
    <n v="783.75"/>
    <n v="0.3"/>
  </r>
  <r>
    <s v="Sodapop"/>
    <n v="1185732"/>
    <x v="10"/>
    <x v="0"/>
    <x v="0"/>
    <s v="Albany"/>
    <x v="5"/>
    <n v="0.6"/>
    <n v="5750"/>
    <n v="3450"/>
    <n v="862.5"/>
    <n v="0.25"/>
  </r>
  <r>
    <s v="Sodapop"/>
    <n v="1185732"/>
    <x v="11"/>
    <x v="0"/>
    <x v="0"/>
    <s v="Albany"/>
    <x v="0"/>
    <n v="0.55000000000000004"/>
    <n v="8000"/>
    <n v="4400"/>
    <n v="2200"/>
    <n v="0.5"/>
  </r>
  <r>
    <s v="Sodapop"/>
    <n v="1185732"/>
    <x v="11"/>
    <x v="0"/>
    <x v="0"/>
    <s v="Albany"/>
    <x v="1"/>
    <n v="0.45000000000000007"/>
    <n v="6000"/>
    <n v="2700.0000000000005"/>
    <n v="810.00000000000011"/>
    <n v="0.3"/>
  </r>
  <r>
    <s v="Sodapop"/>
    <n v="1185732"/>
    <x v="11"/>
    <x v="0"/>
    <x v="0"/>
    <s v="Albany"/>
    <x v="2"/>
    <n v="0.45000000000000007"/>
    <n v="5500"/>
    <n v="2475.0000000000005"/>
    <n v="866.25000000000011"/>
    <n v="0.35"/>
  </r>
  <r>
    <s v="Sodapop"/>
    <n v="1185732"/>
    <x v="11"/>
    <x v="0"/>
    <x v="0"/>
    <s v="Albany"/>
    <x v="3"/>
    <n v="0.45000000000000007"/>
    <n v="5000"/>
    <n v="2250.0000000000005"/>
    <n v="787.50000000000011"/>
    <n v="0.35"/>
  </r>
  <r>
    <s v="Sodapop"/>
    <n v="1185732"/>
    <x v="11"/>
    <x v="0"/>
    <x v="0"/>
    <s v="Albany"/>
    <x v="4"/>
    <n v="0.55000000000000004"/>
    <n v="5000"/>
    <n v="2750"/>
    <n v="825"/>
    <n v="0.3"/>
  </r>
  <r>
    <s v="Sodapop"/>
    <n v="1185732"/>
    <x v="11"/>
    <x v="0"/>
    <x v="0"/>
    <s v="Albany"/>
    <x v="5"/>
    <n v="0.6"/>
    <n v="6000"/>
    <n v="3600"/>
    <n v="900"/>
    <n v="0.25"/>
  </r>
  <r>
    <s v="FizzySip"/>
    <n v="1128299"/>
    <x v="145"/>
    <x v="2"/>
    <x v="17"/>
    <s v="Cheyenne"/>
    <x v="0"/>
    <n v="0.30000000000000004"/>
    <n v="3500"/>
    <n v="1050.0000000000002"/>
    <n v="367.50000000000006"/>
    <n v="0.35"/>
  </r>
  <r>
    <s v="FizzySip"/>
    <n v="1128299"/>
    <x v="145"/>
    <x v="2"/>
    <x v="17"/>
    <s v="Cheyenne"/>
    <x v="1"/>
    <n v="0.4"/>
    <n v="3500"/>
    <n v="1400"/>
    <n v="489.99999999999994"/>
    <n v="0.35"/>
  </r>
  <r>
    <s v="FizzySip"/>
    <n v="1128299"/>
    <x v="145"/>
    <x v="2"/>
    <x v="17"/>
    <s v="Cheyenne"/>
    <x v="2"/>
    <n v="0.4"/>
    <n v="3500"/>
    <n v="1400"/>
    <n v="489.99999999999994"/>
    <n v="0.35"/>
  </r>
  <r>
    <s v="FizzySip"/>
    <n v="1128299"/>
    <x v="145"/>
    <x v="2"/>
    <x v="17"/>
    <s v="Cheyenne"/>
    <x v="3"/>
    <n v="0.4"/>
    <n v="2000"/>
    <n v="800"/>
    <n v="280"/>
    <n v="0.35"/>
  </r>
  <r>
    <s v="FizzySip"/>
    <n v="1128299"/>
    <x v="145"/>
    <x v="2"/>
    <x v="17"/>
    <s v="Cheyenne"/>
    <x v="4"/>
    <n v="0.45000000000000007"/>
    <n v="1500"/>
    <n v="675.00000000000011"/>
    <n v="270.00000000000006"/>
    <n v="0.4"/>
  </r>
  <r>
    <s v="FizzySip"/>
    <n v="1128299"/>
    <x v="145"/>
    <x v="2"/>
    <x v="17"/>
    <s v="Cheyenne"/>
    <x v="5"/>
    <n v="0.4"/>
    <n v="4000"/>
    <n v="1600"/>
    <n v="480"/>
    <n v="0.3"/>
  </r>
  <r>
    <s v="FizzySip"/>
    <n v="1128299"/>
    <x v="146"/>
    <x v="2"/>
    <x v="17"/>
    <s v="Cheyenne"/>
    <x v="0"/>
    <n v="0.30000000000000004"/>
    <n v="4500"/>
    <n v="1350.0000000000002"/>
    <n v="472.50000000000006"/>
    <n v="0.35"/>
  </r>
  <r>
    <s v="FizzySip"/>
    <n v="1128299"/>
    <x v="146"/>
    <x v="2"/>
    <x v="17"/>
    <s v="Cheyenne"/>
    <x v="1"/>
    <n v="0.4"/>
    <n v="3500"/>
    <n v="1400"/>
    <n v="489.99999999999994"/>
    <n v="0.35"/>
  </r>
  <r>
    <s v="FizzySip"/>
    <n v="1128299"/>
    <x v="146"/>
    <x v="2"/>
    <x v="17"/>
    <s v="Cheyenne"/>
    <x v="2"/>
    <n v="0.4"/>
    <n v="3500"/>
    <n v="1400"/>
    <n v="489.99999999999994"/>
    <n v="0.35"/>
  </r>
  <r>
    <s v="FizzySip"/>
    <n v="1128299"/>
    <x v="146"/>
    <x v="2"/>
    <x v="17"/>
    <s v="Cheyenne"/>
    <x v="3"/>
    <n v="0.4"/>
    <n v="2000"/>
    <n v="800"/>
    <n v="280"/>
    <n v="0.35"/>
  </r>
  <r>
    <s v="FizzySip"/>
    <n v="1128299"/>
    <x v="146"/>
    <x v="2"/>
    <x v="17"/>
    <s v="Cheyenne"/>
    <x v="4"/>
    <n v="0.45000000000000007"/>
    <n v="1250"/>
    <n v="562.50000000000011"/>
    <n v="225.00000000000006"/>
    <n v="0.4"/>
  </r>
  <r>
    <s v="FizzySip"/>
    <n v="1128299"/>
    <x v="146"/>
    <x v="2"/>
    <x v="17"/>
    <s v="Cheyenne"/>
    <x v="5"/>
    <n v="0.4"/>
    <n v="3250"/>
    <n v="1300"/>
    <n v="390"/>
    <n v="0.3"/>
  </r>
  <r>
    <s v="FizzySip"/>
    <n v="1128299"/>
    <x v="147"/>
    <x v="2"/>
    <x v="17"/>
    <s v="Cheyenne"/>
    <x v="0"/>
    <n v="0.4"/>
    <n v="4750"/>
    <n v="1900"/>
    <n v="665"/>
    <n v="0.35"/>
  </r>
  <r>
    <s v="FizzySip"/>
    <n v="1128299"/>
    <x v="147"/>
    <x v="2"/>
    <x v="17"/>
    <s v="Cheyenne"/>
    <x v="1"/>
    <n v="0.5"/>
    <n v="3250"/>
    <n v="1625"/>
    <n v="568.75"/>
    <n v="0.35"/>
  </r>
  <r>
    <s v="FizzySip"/>
    <n v="1128299"/>
    <x v="147"/>
    <x v="2"/>
    <x v="17"/>
    <s v="Cheyenne"/>
    <x v="2"/>
    <n v="0.54999999999999993"/>
    <n v="3500"/>
    <n v="1924.9999999999998"/>
    <n v="673.74999999999989"/>
    <n v="0.35"/>
  </r>
  <r>
    <s v="FizzySip"/>
    <n v="1128299"/>
    <x v="147"/>
    <x v="2"/>
    <x v="17"/>
    <s v="Cheyenne"/>
    <x v="3"/>
    <n v="0.5"/>
    <n v="2500"/>
    <n v="1250"/>
    <n v="437.5"/>
    <n v="0.35"/>
  </r>
  <r>
    <s v="FizzySip"/>
    <n v="1128299"/>
    <x v="147"/>
    <x v="2"/>
    <x v="17"/>
    <s v="Cheyenne"/>
    <x v="4"/>
    <n v="0.55000000000000004"/>
    <n v="1000"/>
    <n v="550"/>
    <n v="220"/>
    <n v="0.4"/>
  </r>
  <r>
    <s v="FizzySip"/>
    <n v="1128299"/>
    <x v="147"/>
    <x v="2"/>
    <x v="17"/>
    <s v="Cheyenne"/>
    <x v="5"/>
    <n v="0.5"/>
    <n v="3000"/>
    <n v="1500"/>
    <n v="450"/>
    <n v="0.3"/>
  </r>
  <r>
    <s v="FizzySip"/>
    <n v="1128299"/>
    <x v="148"/>
    <x v="2"/>
    <x v="17"/>
    <s v="Cheyenne"/>
    <x v="0"/>
    <n v="0.55000000000000004"/>
    <n v="4750"/>
    <n v="2612.5"/>
    <n v="914.37499999999989"/>
    <n v="0.35"/>
  </r>
  <r>
    <s v="FizzySip"/>
    <n v="1128299"/>
    <x v="148"/>
    <x v="2"/>
    <x v="17"/>
    <s v="Cheyenne"/>
    <x v="1"/>
    <n v="0.60000000000000009"/>
    <n v="2750"/>
    <n v="1650.0000000000002"/>
    <n v="577.5"/>
    <n v="0.35"/>
  </r>
  <r>
    <s v="FizzySip"/>
    <n v="1128299"/>
    <x v="148"/>
    <x v="2"/>
    <x v="17"/>
    <s v="Cheyenne"/>
    <x v="2"/>
    <n v="0.60000000000000009"/>
    <n v="3250"/>
    <n v="1950.0000000000002"/>
    <n v="682.5"/>
    <n v="0.35"/>
  </r>
  <r>
    <s v="FizzySip"/>
    <n v="1128299"/>
    <x v="148"/>
    <x v="2"/>
    <x v="17"/>
    <s v="Cheyenne"/>
    <x v="3"/>
    <n v="0.45000000000000007"/>
    <n v="2250"/>
    <n v="1012.5000000000001"/>
    <n v="354.375"/>
    <n v="0.35"/>
  </r>
  <r>
    <s v="FizzySip"/>
    <n v="1128299"/>
    <x v="148"/>
    <x v="2"/>
    <x v="17"/>
    <s v="Cheyenne"/>
    <x v="4"/>
    <n v="0.50000000000000011"/>
    <n v="1250"/>
    <n v="625.00000000000011"/>
    <n v="250.00000000000006"/>
    <n v="0.4"/>
  </r>
  <r>
    <s v="FizzySip"/>
    <n v="1128299"/>
    <x v="148"/>
    <x v="2"/>
    <x v="17"/>
    <s v="Cheyenne"/>
    <x v="5"/>
    <n v="0.65000000000000013"/>
    <n v="3000"/>
    <n v="1950.0000000000005"/>
    <n v="585.00000000000011"/>
    <n v="0.3"/>
  </r>
  <r>
    <s v="FizzySip"/>
    <n v="1128299"/>
    <x v="149"/>
    <x v="2"/>
    <x v="17"/>
    <s v="Cheyenne"/>
    <x v="0"/>
    <n v="0.5"/>
    <n v="5000"/>
    <n v="2500"/>
    <n v="875"/>
    <n v="0.35"/>
  </r>
  <r>
    <s v="FizzySip"/>
    <n v="1128299"/>
    <x v="149"/>
    <x v="2"/>
    <x v="17"/>
    <s v="Cheyenne"/>
    <x v="1"/>
    <n v="0.55000000000000004"/>
    <n v="3500"/>
    <n v="1925.0000000000002"/>
    <n v="673.75"/>
    <n v="0.35"/>
  </r>
  <r>
    <s v="FizzySip"/>
    <n v="1128299"/>
    <x v="149"/>
    <x v="2"/>
    <x v="17"/>
    <s v="Cheyenne"/>
    <x v="2"/>
    <n v="0.55000000000000004"/>
    <n v="3500"/>
    <n v="1925.0000000000002"/>
    <n v="673.75"/>
    <n v="0.35"/>
  </r>
  <r>
    <s v="FizzySip"/>
    <n v="1128299"/>
    <x v="149"/>
    <x v="2"/>
    <x v="17"/>
    <s v="Cheyenne"/>
    <x v="3"/>
    <n v="0.5"/>
    <n v="2750"/>
    <n v="1375"/>
    <n v="481.24999999999994"/>
    <n v="0.35"/>
  </r>
  <r>
    <s v="FizzySip"/>
    <n v="1128299"/>
    <x v="149"/>
    <x v="2"/>
    <x v="17"/>
    <s v="Cheyenne"/>
    <x v="4"/>
    <n v="0.44999999999999996"/>
    <n v="1750"/>
    <n v="787.49999999999989"/>
    <n v="315"/>
    <n v="0.4"/>
  </r>
  <r>
    <s v="FizzySip"/>
    <n v="1128299"/>
    <x v="149"/>
    <x v="2"/>
    <x v="17"/>
    <s v="Cheyenne"/>
    <x v="5"/>
    <n v="0.6"/>
    <n v="5250"/>
    <n v="3150"/>
    <n v="945"/>
    <n v="0.3"/>
  </r>
  <r>
    <s v="FizzySip"/>
    <n v="1128299"/>
    <x v="150"/>
    <x v="2"/>
    <x v="17"/>
    <s v="Cheyenne"/>
    <x v="0"/>
    <n v="0.54999999999999993"/>
    <n v="7750"/>
    <n v="4262.4999999999991"/>
    <n v="1491.8749999999995"/>
    <n v="0.35"/>
  </r>
  <r>
    <s v="FizzySip"/>
    <n v="1128299"/>
    <x v="150"/>
    <x v="2"/>
    <x v="17"/>
    <s v="Cheyenne"/>
    <x v="1"/>
    <n v="0.64999999999999991"/>
    <n v="6500"/>
    <n v="4224.9999999999991"/>
    <n v="1478.7499999999995"/>
    <n v="0.35"/>
  </r>
  <r>
    <s v="FizzySip"/>
    <n v="1128299"/>
    <x v="150"/>
    <x v="2"/>
    <x v="17"/>
    <s v="Cheyenne"/>
    <x v="2"/>
    <n v="0.79999999999999993"/>
    <n v="6500"/>
    <n v="5200"/>
    <n v="1819.9999999999998"/>
    <n v="0.35"/>
  </r>
  <r>
    <s v="FizzySip"/>
    <n v="1128299"/>
    <x v="150"/>
    <x v="2"/>
    <x v="17"/>
    <s v="Cheyenne"/>
    <x v="3"/>
    <n v="0.79999999999999993"/>
    <n v="5250"/>
    <n v="4200"/>
    <n v="1470"/>
    <n v="0.35"/>
  </r>
  <r>
    <s v="FizzySip"/>
    <n v="1128299"/>
    <x v="150"/>
    <x v="2"/>
    <x v="17"/>
    <s v="Cheyenne"/>
    <x v="4"/>
    <n v="0.9"/>
    <n v="4000"/>
    <n v="3600"/>
    <n v="1440"/>
    <n v="0.4"/>
  </r>
  <r>
    <s v="FizzySip"/>
    <n v="1128299"/>
    <x v="150"/>
    <x v="2"/>
    <x v="17"/>
    <s v="Cheyenne"/>
    <x v="5"/>
    <n v="1.05"/>
    <n v="7000"/>
    <n v="7350"/>
    <n v="2205"/>
    <n v="0.3"/>
  </r>
  <r>
    <s v="FizzySip"/>
    <n v="1128299"/>
    <x v="151"/>
    <x v="2"/>
    <x v="17"/>
    <s v="Cheyenne"/>
    <x v="0"/>
    <n v="0.85"/>
    <n v="8500"/>
    <n v="7225"/>
    <n v="2528.75"/>
    <n v="0.35"/>
  </r>
  <r>
    <s v="FizzySip"/>
    <n v="1128299"/>
    <x v="151"/>
    <x v="2"/>
    <x v="17"/>
    <s v="Cheyenne"/>
    <x v="1"/>
    <n v="0.9"/>
    <n v="7000"/>
    <n v="6300"/>
    <n v="2205"/>
    <n v="0.35"/>
  </r>
  <r>
    <s v="FizzySip"/>
    <n v="1128299"/>
    <x v="151"/>
    <x v="2"/>
    <x v="17"/>
    <s v="Cheyenne"/>
    <x v="2"/>
    <n v="0.9"/>
    <n v="6500"/>
    <n v="5850"/>
    <n v="2047.4999999999998"/>
    <n v="0.35"/>
  </r>
  <r>
    <s v="FizzySip"/>
    <n v="1128299"/>
    <x v="151"/>
    <x v="2"/>
    <x v="17"/>
    <s v="Cheyenne"/>
    <x v="3"/>
    <n v="0.85"/>
    <n v="5500"/>
    <n v="4675"/>
    <n v="1636.25"/>
    <n v="0.35"/>
  </r>
  <r>
    <s v="FizzySip"/>
    <n v="1128299"/>
    <x v="151"/>
    <x v="2"/>
    <x v="17"/>
    <s v="Cheyenne"/>
    <x v="4"/>
    <n v="0.9"/>
    <n v="6000"/>
    <n v="5400"/>
    <n v="2160"/>
    <n v="0.4"/>
  </r>
  <r>
    <s v="FizzySip"/>
    <n v="1128299"/>
    <x v="151"/>
    <x v="2"/>
    <x v="17"/>
    <s v="Cheyenne"/>
    <x v="5"/>
    <n v="1.05"/>
    <n v="6000"/>
    <n v="6300"/>
    <n v="1890"/>
    <n v="0.3"/>
  </r>
  <r>
    <s v="FizzySip"/>
    <n v="1128299"/>
    <x v="152"/>
    <x v="2"/>
    <x v="17"/>
    <s v="Cheyenne"/>
    <x v="0"/>
    <n v="0.9"/>
    <n v="8000"/>
    <n v="7200"/>
    <n v="2520"/>
    <n v="0.35"/>
  </r>
  <r>
    <s v="FizzySip"/>
    <n v="1128299"/>
    <x v="152"/>
    <x v="2"/>
    <x v="17"/>
    <s v="Cheyenne"/>
    <x v="1"/>
    <n v="0.8"/>
    <n v="7750"/>
    <n v="6200"/>
    <n v="2170"/>
    <n v="0.35"/>
  </r>
  <r>
    <s v="FizzySip"/>
    <n v="1128299"/>
    <x v="152"/>
    <x v="2"/>
    <x v="17"/>
    <s v="Cheyenne"/>
    <x v="2"/>
    <n v="0.70000000000000007"/>
    <n v="6500"/>
    <n v="4550"/>
    <n v="1592.5"/>
    <n v="0.35"/>
  </r>
  <r>
    <s v="FizzySip"/>
    <n v="1128299"/>
    <x v="152"/>
    <x v="2"/>
    <x v="17"/>
    <s v="Cheyenne"/>
    <x v="3"/>
    <n v="0.70000000000000007"/>
    <n v="4250"/>
    <n v="2975.0000000000005"/>
    <n v="1041.25"/>
    <n v="0.35"/>
  </r>
  <r>
    <s v="FizzySip"/>
    <n v="1128299"/>
    <x v="152"/>
    <x v="2"/>
    <x v="17"/>
    <s v="Cheyenne"/>
    <x v="4"/>
    <n v="0.7"/>
    <n v="4250"/>
    <n v="2975"/>
    <n v="1190"/>
    <n v="0.4"/>
  </r>
  <r>
    <s v="FizzySip"/>
    <n v="1128299"/>
    <x v="152"/>
    <x v="2"/>
    <x v="17"/>
    <s v="Cheyenne"/>
    <x v="5"/>
    <n v="0.75"/>
    <n v="2500"/>
    <n v="1875"/>
    <n v="562.5"/>
    <n v="0.3"/>
  </r>
  <r>
    <s v="FizzySip"/>
    <n v="1128299"/>
    <x v="153"/>
    <x v="2"/>
    <x v="17"/>
    <s v="Cheyenne"/>
    <x v="0"/>
    <n v="0.50000000000000011"/>
    <n v="4500"/>
    <n v="2250.0000000000005"/>
    <n v="787.50000000000011"/>
    <n v="0.35"/>
  </r>
  <r>
    <s v="FizzySip"/>
    <n v="1128299"/>
    <x v="153"/>
    <x v="2"/>
    <x v="17"/>
    <s v="Cheyenne"/>
    <x v="1"/>
    <n v="0.55000000000000016"/>
    <n v="4500"/>
    <n v="2475.0000000000009"/>
    <n v="866.25000000000023"/>
    <n v="0.35"/>
  </r>
  <r>
    <s v="FizzySip"/>
    <n v="1128299"/>
    <x v="153"/>
    <x v="2"/>
    <x v="17"/>
    <s v="Cheyenne"/>
    <x v="2"/>
    <n v="0.50000000000000011"/>
    <n v="2500"/>
    <n v="1250.0000000000002"/>
    <n v="437.50000000000006"/>
    <n v="0.35"/>
  </r>
  <r>
    <s v="FizzySip"/>
    <n v="1128299"/>
    <x v="153"/>
    <x v="2"/>
    <x v="17"/>
    <s v="Cheyenne"/>
    <x v="3"/>
    <n v="0.50000000000000011"/>
    <n v="2000"/>
    <n v="1000.0000000000002"/>
    <n v="350.00000000000006"/>
    <n v="0.35"/>
  </r>
  <r>
    <s v="FizzySip"/>
    <n v="1128299"/>
    <x v="153"/>
    <x v="2"/>
    <x v="17"/>
    <s v="Cheyenne"/>
    <x v="4"/>
    <n v="0.60000000000000009"/>
    <n v="2250"/>
    <n v="1350.0000000000002"/>
    <n v="540.00000000000011"/>
    <n v="0.4"/>
  </r>
  <r>
    <s v="FizzySip"/>
    <n v="1128299"/>
    <x v="153"/>
    <x v="2"/>
    <x v="17"/>
    <s v="Cheyenne"/>
    <x v="5"/>
    <n v="0.44999999999999996"/>
    <n v="2500"/>
    <n v="1125"/>
    <n v="337.5"/>
    <n v="0.3"/>
  </r>
  <r>
    <s v="FizzySip"/>
    <n v="1128299"/>
    <x v="154"/>
    <x v="2"/>
    <x v="17"/>
    <s v="Cheyenne"/>
    <x v="0"/>
    <n v="0.4"/>
    <n v="3500"/>
    <n v="1400"/>
    <n v="489.99999999999994"/>
    <n v="0.35"/>
  </r>
  <r>
    <s v="FizzySip"/>
    <n v="1128299"/>
    <x v="154"/>
    <x v="2"/>
    <x v="17"/>
    <s v="Cheyenne"/>
    <x v="1"/>
    <n v="0.55000000000000016"/>
    <n v="5250"/>
    <n v="2887.5000000000009"/>
    <n v="1010.6250000000002"/>
    <n v="0.35"/>
  </r>
  <r>
    <s v="FizzySip"/>
    <n v="1128299"/>
    <x v="154"/>
    <x v="2"/>
    <x v="17"/>
    <s v="Cheyenne"/>
    <x v="2"/>
    <n v="0.50000000000000011"/>
    <n v="3500"/>
    <n v="1750.0000000000005"/>
    <n v="612.50000000000011"/>
    <n v="0.35"/>
  </r>
  <r>
    <s v="FizzySip"/>
    <n v="1128299"/>
    <x v="154"/>
    <x v="2"/>
    <x v="17"/>
    <s v="Cheyenne"/>
    <x v="3"/>
    <n v="0.45000000000000007"/>
    <n v="3250"/>
    <n v="1462.5000000000002"/>
    <n v="511.87500000000006"/>
    <n v="0.35"/>
  </r>
  <r>
    <s v="FizzySip"/>
    <n v="1128299"/>
    <x v="154"/>
    <x v="2"/>
    <x v="17"/>
    <s v="Cheyenne"/>
    <x v="4"/>
    <n v="0.55000000000000004"/>
    <n v="3000"/>
    <n v="1650.0000000000002"/>
    <n v="660.00000000000011"/>
    <n v="0.4"/>
  </r>
  <r>
    <s v="FizzySip"/>
    <n v="1128299"/>
    <x v="154"/>
    <x v="2"/>
    <x v="17"/>
    <s v="Cheyenne"/>
    <x v="5"/>
    <n v="0.60000000000000009"/>
    <n v="3500"/>
    <n v="2100.0000000000005"/>
    <n v="630.00000000000011"/>
    <n v="0.3"/>
  </r>
  <r>
    <s v="FizzySip"/>
    <n v="1128299"/>
    <x v="155"/>
    <x v="2"/>
    <x v="17"/>
    <s v="Cheyenne"/>
    <x v="0"/>
    <n v="0.45000000000000007"/>
    <n v="5750"/>
    <n v="2587.5000000000005"/>
    <n v="905.62500000000011"/>
    <n v="0.35"/>
  </r>
  <r>
    <s v="FizzySip"/>
    <n v="1128299"/>
    <x v="155"/>
    <x v="2"/>
    <x v="17"/>
    <s v="Cheyenne"/>
    <x v="1"/>
    <n v="0.50000000000000011"/>
    <n v="6500"/>
    <n v="3250.0000000000009"/>
    <n v="1137.5000000000002"/>
    <n v="0.35"/>
  </r>
  <r>
    <s v="FizzySip"/>
    <n v="1128299"/>
    <x v="155"/>
    <x v="2"/>
    <x v="17"/>
    <s v="Cheyenne"/>
    <x v="2"/>
    <n v="0.45000000000000007"/>
    <n v="4750"/>
    <n v="2137.5000000000005"/>
    <n v="748.12500000000011"/>
    <n v="0.35"/>
  </r>
  <r>
    <s v="FizzySip"/>
    <n v="1128299"/>
    <x v="155"/>
    <x v="2"/>
    <x v="17"/>
    <s v="Cheyenne"/>
    <x v="3"/>
    <n v="0.55000000000000016"/>
    <n v="4500"/>
    <n v="2475.0000000000009"/>
    <n v="866.25000000000023"/>
    <n v="0.35"/>
  </r>
  <r>
    <s v="FizzySip"/>
    <n v="1128299"/>
    <x v="155"/>
    <x v="2"/>
    <x v="17"/>
    <s v="Cheyenne"/>
    <x v="4"/>
    <n v="0.75000000000000011"/>
    <n v="4250"/>
    <n v="3187.5000000000005"/>
    <n v="1275.0000000000002"/>
    <n v="0.4"/>
  </r>
  <r>
    <s v="FizzySip"/>
    <n v="1128299"/>
    <x v="155"/>
    <x v="2"/>
    <x v="17"/>
    <s v="Cheyenne"/>
    <x v="5"/>
    <n v="0.80000000000000016"/>
    <n v="5500"/>
    <n v="4400.0000000000009"/>
    <n v="1320.0000000000002"/>
    <n v="0.3"/>
  </r>
  <r>
    <s v="FizzySip"/>
    <n v="1128299"/>
    <x v="156"/>
    <x v="2"/>
    <x v="17"/>
    <s v="Cheyenne"/>
    <x v="0"/>
    <n v="0.65000000000000013"/>
    <n v="7500"/>
    <n v="4875.0000000000009"/>
    <n v="1706.2500000000002"/>
    <n v="0.35"/>
  </r>
  <r>
    <s v="FizzySip"/>
    <n v="1128299"/>
    <x v="156"/>
    <x v="2"/>
    <x v="17"/>
    <s v="Cheyenne"/>
    <x v="1"/>
    <n v="0.75000000000000022"/>
    <n v="7500"/>
    <n v="5625.0000000000018"/>
    <n v="1968.7500000000005"/>
    <n v="0.35"/>
  </r>
  <r>
    <s v="FizzySip"/>
    <n v="1128299"/>
    <x v="156"/>
    <x v="2"/>
    <x v="17"/>
    <s v="Cheyenne"/>
    <x v="2"/>
    <n v="0.70000000000000018"/>
    <n v="5500"/>
    <n v="3850.0000000000009"/>
    <n v="1347.5000000000002"/>
    <n v="0.35"/>
  </r>
  <r>
    <s v="FizzySip"/>
    <n v="1128299"/>
    <x v="156"/>
    <x v="2"/>
    <x v="17"/>
    <s v="Cheyenne"/>
    <x v="3"/>
    <n v="0.70000000000000018"/>
    <n v="5500"/>
    <n v="3850.0000000000009"/>
    <n v="1347.5000000000002"/>
    <n v="0.35"/>
  </r>
  <r>
    <s v="FizzySip"/>
    <n v="1128299"/>
    <x v="156"/>
    <x v="2"/>
    <x v="17"/>
    <s v="Cheyenne"/>
    <x v="4"/>
    <n v="0.80000000000000016"/>
    <n v="4750"/>
    <n v="3800.0000000000009"/>
    <n v="1520.0000000000005"/>
    <n v="0.4"/>
  </r>
  <r>
    <s v="FizzySip"/>
    <n v="1128299"/>
    <x v="156"/>
    <x v="2"/>
    <x v="17"/>
    <s v="Cheyenne"/>
    <x v="5"/>
    <n v="0.8500000000000002"/>
    <n v="5750"/>
    <n v="4887.5000000000009"/>
    <n v="1466.2500000000002"/>
    <n v="0.3"/>
  </r>
  <r>
    <s v="Sodapop"/>
    <n v="1185732"/>
    <x v="157"/>
    <x v="4"/>
    <x v="18"/>
    <s v="Richmond"/>
    <x v="0"/>
    <n v="0.35"/>
    <n v="7500"/>
    <n v="2625"/>
    <n v="1312.5"/>
    <n v="0.5"/>
  </r>
  <r>
    <s v="Sodapop"/>
    <n v="1185732"/>
    <x v="157"/>
    <x v="4"/>
    <x v="18"/>
    <s v="Richmond"/>
    <x v="1"/>
    <n v="0.35"/>
    <n v="5500"/>
    <n v="1924.9999999999998"/>
    <n v="769.99999999999989"/>
    <n v="0.39999999999999997"/>
  </r>
  <r>
    <s v="Sodapop"/>
    <n v="1185732"/>
    <x v="157"/>
    <x v="4"/>
    <x v="18"/>
    <s v="Richmond"/>
    <x v="2"/>
    <n v="0.25"/>
    <n v="5500"/>
    <n v="1375"/>
    <n v="412.5"/>
    <n v="0.3"/>
  </r>
  <r>
    <s v="Sodapop"/>
    <n v="1185732"/>
    <x v="157"/>
    <x v="4"/>
    <x v="18"/>
    <s v="Richmond"/>
    <x v="3"/>
    <n v="0.29999999999999993"/>
    <n v="4000"/>
    <n v="1199.9999999999998"/>
    <n v="419.99999999999989"/>
    <n v="0.35"/>
  </r>
  <r>
    <s v="Sodapop"/>
    <n v="1185732"/>
    <x v="157"/>
    <x v="4"/>
    <x v="18"/>
    <s v="Richmond"/>
    <x v="4"/>
    <n v="0.45000000000000007"/>
    <n v="4500"/>
    <n v="2025.0000000000002"/>
    <n v="810"/>
    <n v="0.39999999999999997"/>
  </r>
  <r>
    <s v="Sodapop"/>
    <n v="1185732"/>
    <x v="157"/>
    <x v="4"/>
    <x v="18"/>
    <s v="Richmond"/>
    <x v="5"/>
    <n v="0.35"/>
    <n v="5500"/>
    <n v="1924.9999999999998"/>
    <n v="1058.75"/>
    <n v="0.55000000000000004"/>
  </r>
  <r>
    <s v="Sodapop"/>
    <n v="1185732"/>
    <x v="103"/>
    <x v="4"/>
    <x v="18"/>
    <s v="Richmond"/>
    <x v="0"/>
    <n v="0.35"/>
    <n v="8000"/>
    <n v="2800"/>
    <n v="1400"/>
    <n v="0.5"/>
  </r>
  <r>
    <s v="Sodapop"/>
    <n v="1185732"/>
    <x v="103"/>
    <x v="4"/>
    <x v="18"/>
    <s v="Richmond"/>
    <x v="1"/>
    <n v="0.35"/>
    <n v="4500"/>
    <n v="1575"/>
    <n v="630"/>
    <n v="0.39999999999999997"/>
  </r>
  <r>
    <s v="Sodapop"/>
    <n v="1185732"/>
    <x v="103"/>
    <x v="4"/>
    <x v="18"/>
    <s v="Richmond"/>
    <x v="2"/>
    <n v="0.25"/>
    <n v="5000"/>
    <n v="1250"/>
    <n v="375"/>
    <n v="0.3"/>
  </r>
  <r>
    <s v="Sodapop"/>
    <n v="1185732"/>
    <x v="103"/>
    <x v="4"/>
    <x v="18"/>
    <s v="Richmond"/>
    <x v="3"/>
    <n v="0.29999999999999993"/>
    <n v="3750"/>
    <n v="1124.9999999999998"/>
    <n v="393.74999999999989"/>
    <n v="0.35"/>
  </r>
  <r>
    <s v="Sodapop"/>
    <n v="1185732"/>
    <x v="103"/>
    <x v="4"/>
    <x v="18"/>
    <s v="Richmond"/>
    <x v="4"/>
    <n v="0.45000000000000007"/>
    <n v="4500"/>
    <n v="2025.0000000000002"/>
    <n v="810"/>
    <n v="0.39999999999999997"/>
  </r>
  <r>
    <s v="Sodapop"/>
    <n v="1185732"/>
    <x v="103"/>
    <x v="4"/>
    <x v="18"/>
    <s v="Richmond"/>
    <x v="5"/>
    <n v="0.35"/>
    <n v="5500"/>
    <n v="1924.9999999999998"/>
    <n v="1058.75"/>
    <n v="0.55000000000000004"/>
  </r>
  <r>
    <s v="Sodapop"/>
    <n v="1185732"/>
    <x v="158"/>
    <x v="4"/>
    <x v="18"/>
    <s v="Richmond"/>
    <x v="0"/>
    <n v="0.35"/>
    <n v="7700"/>
    <n v="2695"/>
    <n v="1347.5"/>
    <n v="0.5"/>
  </r>
  <r>
    <s v="Sodapop"/>
    <n v="1185732"/>
    <x v="158"/>
    <x v="4"/>
    <x v="18"/>
    <s v="Richmond"/>
    <x v="1"/>
    <n v="0.35"/>
    <n v="4500"/>
    <n v="1575"/>
    <n v="630"/>
    <n v="0.39999999999999997"/>
  </r>
  <r>
    <s v="Sodapop"/>
    <n v="1185732"/>
    <x v="158"/>
    <x v="4"/>
    <x v="18"/>
    <s v="Richmond"/>
    <x v="2"/>
    <n v="0.25"/>
    <n v="4750"/>
    <n v="1187.5"/>
    <n v="356.25"/>
    <n v="0.3"/>
  </r>
  <r>
    <s v="Sodapop"/>
    <n v="1185732"/>
    <x v="158"/>
    <x v="4"/>
    <x v="18"/>
    <s v="Richmond"/>
    <x v="3"/>
    <n v="0.29999999999999993"/>
    <n v="3250"/>
    <n v="974.99999999999977"/>
    <n v="341.24999999999989"/>
    <n v="0.35"/>
  </r>
  <r>
    <s v="Sodapop"/>
    <n v="1185732"/>
    <x v="158"/>
    <x v="4"/>
    <x v="18"/>
    <s v="Richmond"/>
    <x v="4"/>
    <n v="0.45000000000000007"/>
    <n v="3750"/>
    <n v="1687.5000000000002"/>
    <n v="675"/>
    <n v="0.39999999999999997"/>
  </r>
  <r>
    <s v="Sodapop"/>
    <n v="1185732"/>
    <x v="158"/>
    <x v="4"/>
    <x v="18"/>
    <s v="Richmond"/>
    <x v="5"/>
    <n v="0.35"/>
    <n v="4750"/>
    <n v="1662.5"/>
    <n v="914.37500000000011"/>
    <n v="0.55000000000000004"/>
  </r>
  <r>
    <s v="Sodapop"/>
    <n v="1185732"/>
    <x v="159"/>
    <x v="4"/>
    <x v="18"/>
    <s v="Richmond"/>
    <x v="0"/>
    <n v="0.35"/>
    <n v="7250"/>
    <n v="2537.5"/>
    <n v="1268.75"/>
    <n v="0.5"/>
  </r>
  <r>
    <s v="Sodapop"/>
    <n v="1185732"/>
    <x v="159"/>
    <x v="4"/>
    <x v="18"/>
    <s v="Richmond"/>
    <x v="1"/>
    <n v="0.4"/>
    <n v="4250"/>
    <n v="1700"/>
    <n v="680"/>
    <n v="0.39999999999999997"/>
  </r>
  <r>
    <s v="Sodapop"/>
    <n v="1185732"/>
    <x v="159"/>
    <x v="4"/>
    <x v="18"/>
    <s v="Richmond"/>
    <x v="2"/>
    <n v="0.30000000000000004"/>
    <n v="4500"/>
    <n v="1350.0000000000002"/>
    <n v="405.00000000000006"/>
    <n v="0.3"/>
  </r>
  <r>
    <s v="Sodapop"/>
    <n v="1185732"/>
    <x v="159"/>
    <x v="4"/>
    <x v="18"/>
    <s v="Richmond"/>
    <x v="3"/>
    <n v="0.35"/>
    <n v="3750"/>
    <n v="1312.5"/>
    <n v="459.37499999999994"/>
    <n v="0.35"/>
  </r>
  <r>
    <s v="Sodapop"/>
    <n v="1185732"/>
    <x v="159"/>
    <x v="4"/>
    <x v="18"/>
    <s v="Richmond"/>
    <x v="4"/>
    <n v="0.5"/>
    <n v="4000"/>
    <n v="2000"/>
    <n v="799.99999999999989"/>
    <n v="0.39999999999999997"/>
  </r>
  <r>
    <s v="Sodapop"/>
    <n v="1185732"/>
    <x v="159"/>
    <x v="4"/>
    <x v="18"/>
    <s v="Richmond"/>
    <x v="5"/>
    <n v="0.4"/>
    <n v="5250"/>
    <n v="2100"/>
    <n v="1155"/>
    <n v="0.55000000000000004"/>
  </r>
  <r>
    <s v="Sodapop"/>
    <n v="1185732"/>
    <x v="160"/>
    <x v="4"/>
    <x v="18"/>
    <s v="Richmond"/>
    <x v="0"/>
    <n v="0.5"/>
    <n v="7950"/>
    <n v="3975"/>
    <n v="1987.5"/>
    <n v="0.5"/>
  </r>
  <r>
    <s v="Sodapop"/>
    <n v="1185732"/>
    <x v="160"/>
    <x v="4"/>
    <x v="18"/>
    <s v="Richmond"/>
    <x v="1"/>
    <n v="0.5"/>
    <n v="5000"/>
    <n v="2500"/>
    <n v="999.99999999999989"/>
    <n v="0.39999999999999997"/>
  </r>
  <r>
    <s v="Sodapop"/>
    <n v="1185732"/>
    <x v="160"/>
    <x v="4"/>
    <x v="18"/>
    <s v="Richmond"/>
    <x v="2"/>
    <n v="0.45"/>
    <n v="4750"/>
    <n v="2137.5"/>
    <n v="641.25"/>
    <n v="0.3"/>
  </r>
  <r>
    <s v="Sodapop"/>
    <n v="1185732"/>
    <x v="160"/>
    <x v="4"/>
    <x v="18"/>
    <s v="Richmond"/>
    <x v="3"/>
    <n v="0.45"/>
    <n v="4500"/>
    <n v="2025"/>
    <n v="708.75"/>
    <n v="0.35"/>
  </r>
  <r>
    <s v="Sodapop"/>
    <n v="1185732"/>
    <x v="160"/>
    <x v="4"/>
    <x v="18"/>
    <s v="Richmond"/>
    <x v="4"/>
    <n v="0.54999999999999993"/>
    <n v="4750"/>
    <n v="2612.4999999999995"/>
    <n v="1044.9999999999998"/>
    <n v="0.39999999999999997"/>
  </r>
  <r>
    <s v="Sodapop"/>
    <n v="1185732"/>
    <x v="160"/>
    <x v="4"/>
    <x v="18"/>
    <s v="Richmond"/>
    <x v="5"/>
    <n v="0.6"/>
    <n v="5750"/>
    <n v="3450"/>
    <n v="1897.5000000000002"/>
    <n v="0.55000000000000004"/>
  </r>
  <r>
    <s v="Sodapop"/>
    <n v="1185732"/>
    <x v="107"/>
    <x v="4"/>
    <x v="18"/>
    <s v="Richmond"/>
    <x v="0"/>
    <n v="0.54999999999999993"/>
    <n v="8250"/>
    <n v="4537.4999999999991"/>
    <n v="2268.7499999999995"/>
    <n v="0.5"/>
  </r>
  <r>
    <s v="Sodapop"/>
    <n v="1185732"/>
    <x v="107"/>
    <x v="4"/>
    <x v="18"/>
    <s v="Richmond"/>
    <x v="1"/>
    <n v="0.5"/>
    <n v="5750"/>
    <n v="2875"/>
    <n v="1150"/>
    <n v="0.39999999999999997"/>
  </r>
  <r>
    <s v="Sodapop"/>
    <n v="1185732"/>
    <x v="107"/>
    <x v="4"/>
    <x v="18"/>
    <s v="Richmond"/>
    <x v="2"/>
    <n v="0.45"/>
    <n v="5500"/>
    <n v="2475"/>
    <n v="742.5"/>
    <n v="0.3"/>
  </r>
  <r>
    <s v="Sodapop"/>
    <n v="1185732"/>
    <x v="107"/>
    <x v="4"/>
    <x v="18"/>
    <s v="Richmond"/>
    <x v="3"/>
    <n v="0.45"/>
    <n v="5250"/>
    <n v="2362.5"/>
    <n v="826.875"/>
    <n v="0.35"/>
  </r>
  <r>
    <s v="Sodapop"/>
    <n v="1185732"/>
    <x v="107"/>
    <x v="4"/>
    <x v="18"/>
    <s v="Richmond"/>
    <x v="4"/>
    <n v="0.6"/>
    <n v="5250"/>
    <n v="3150"/>
    <n v="1260"/>
    <n v="0.39999999999999997"/>
  </r>
  <r>
    <s v="Sodapop"/>
    <n v="1185732"/>
    <x v="107"/>
    <x v="4"/>
    <x v="18"/>
    <s v="Richmond"/>
    <x v="5"/>
    <n v="0.65"/>
    <n v="6750"/>
    <n v="4387.5"/>
    <n v="2413.125"/>
    <n v="0.55000000000000004"/>
  </r>
  <r>
    <s v="Sodapop"/>
    <n v="1185732"/>
    <x v="161"/>
    <x v="4"/>
    <x v="18"/>
    <s v="Richmond"/>
    <x v="0"/>
    <n v="0.6"/>
    <n v="9000"/>
    <n v="5400"/>
    <n v="2700"/>
    <n v="0.5"/>
  </r>
  <r>
    <s v="Sodapop"/>
    <n v="1185732"/>
    <x v="161"/>
    <x v="4"/>
    <x v="18"/>
    <s v="Richmond"/>
    <x v="1"/>
    <n v="0.55000000000000004"/>
    <n v="6500"/>
    <n v="3575.0000000000005"/>
    <n v="1430"/>
    <n v="0.39999999999999997"/>
  </r>
  <r>
    <s v="Sodapop"/>
    <n v="1185732"/>
    <x v="161"/>
    <x v="4"/>
    <x v="18"/>
    <s v="Richmond"/>
    <x v="2"/>
    <n v="0.5"/>
    <n v="5750"/>
    <n v="2875"/>
    <n v="862.5"/>
    <n v="0.3"/>
  </r>
  <r>
    <s v="Sodapop"/>
    <n v="1185732"/>
    <x v="161"/>
    <x v="4"/>
    <x v="18"/>
    <s v="Richmond"/>
    <x v="3"/>
    <n v="0.5"/>
    <n v="5250"/>
    <n v="2625"/>
    <n v="918.74999999999989"/>
    <n v="0.35"/>
  </r>
  <r>
    <s v="Sodapop"/>
    <n v="1185732"/>
    <x v="161"/>
    <x v="4"/>
    <x v="18"/>
    <s v="Richmond"/>
    <x v="4"/>
    <n v="0.6"/>
    <n v="5500"/>
    <n v="3300"/>
    <n v="1320"/>
    <n v="0.39999999999999997"/>
  </r>
  <r>
    <s v="Sodapop"/>
    <n v="1185732"/>
    <x v="161"/>
    <x v="4"/>
    <x v="18"/>
    <s v="Richmond"/>
    <x v="5"/>
    <n v="0.65"/>
    <n v="7250"/>
    <n v="4712.5"/>
    <n v="2591.875"/>
    <n v="0.55000000000000004"/>
  </r>
  <r>
    <s v="Sodapop"/>
    <n v="1185732"/>
    <x v="162"/>
    <x v="4"/>
    <x v="18"/>
    <s v="Richmond"/>
    <x v="0"/>
    <n v="0.6"/>
    <n v="8750"/>
    <n v="5250"/>
    <n v="2625"/>
    <n v="0.5"/>
  </r>
  <r>
    <s v="Sodapop"/>
    <n v="1185732"/>
    <x v="162"/>
    <x v="4"/>
    <x v="18"/>
    <s v="Richmond"/>
    <x v="1"/>
    <n v="0.55000000000000004"/>
    <n v="6500"/>
    <n v="3575.0000000000005"/>
    <n v="1430"/>
    <n v="0.39999999999999997"/>
  </r>
  <r>
    <s v="Sodapop"/>
    <n v="1185732"/>
    <x v="162"/>
    <x v="4"/>
    <x v="18"/>
    <s v="Richmond"/>
    <x v="2"/>
    <n v="0.45000000000000007"/>
    <n v="5750"/>
    <n v="2587.5000000000005"/>
    <n v="776.25000000000011"/>
    <n v="0.3"/>
  </r>
  <r>
    <s v="Sodapop"/>
    <n v="1185732"/>
    <x v="162"/>
    <x v="4"/>
    <x v="18"/>
    <s v="Richmond"/>
    <x v="3"/>
    <n v="0.35"/>
    <n v="5250"/>
    <n v="1837.4999999999998"/>
    <n v="643.12499999999989"/>
    <n v="0.35"/>
  </r>
  <r>
    <s v="Sodapop"/>
    <n v="1185732"/>
    <x v="162"/>
    <x v="4"/>
    <x v="18"/>
    <s v="Richmond"/>
    <x v="4"/>
    <n v="0.45000000000000007"/>
    <n v="5000"/>
    <n v="2250.0000000000005"/>
    <n v="900.00000000000011"/>
    <n v="0.39999999999999997"/>
  </r>
  <r>
    <s v="Sodapop"/>
    <n v="1185732"/>
    <x v="162"/>
    <x v="4"/>
    <x v="18"/>
    <s v="Richmond"/>
    <x v="5"/>
    <n v="0.50000000000000011"/>
    <n v="6750"/>
    <n v="3375.0000000000009"/>
    <n v="1856.2500000000007"/>
    <n v="0.55000000000000004"/>
  </r>
  <r>
    <s v="Sodapop"/>
    <n v="1185732"/>
    <x v="163"/>
    <x v="4"/>
    <x v="18"/>
    <s v="Richmond"/>
    <x v="0"/>
    <n v="0.45000000000000007"/>
    <n v="8000"/>
    <n v="3600.0000000000005"/>
    <n v="1800.0000000000002"/>
    <n v="0.5"/>
  </r>
  <r>
    <s v="Sodapop"/>
    <n v="1185732"/>
    <x v="163"/>
    <x v="4"/>
    <x v="18"/>
    <s v="Richmond"/>
    <x v="1"/>
    <n v="0.40000000000000013"/>
    <n v="6000"/>
    <n v="2400.0000000000009"/>
    <n v="960.00000000000023"/>
    <n v="0.39999999999999997"/>
  </r>
  <r>
    <s v="Sodapop"/>
    <n v="1185732"/>
    <x v="163"/>
    <x v="4"/>
    <x v="18"/>
    <s v="Richmond"/>
    <x v="2"/>
    <n v="0.35"/>
    <n v="5000"/>
    <n v="1750"/>
    <n v="525"/>
    <n v="0.3"/>
  </r>
  <r>
    <s v="Sodapop"/>
    <n v="1185732"/>
    <x v="163"/>
    <x v="4"/>
    <x v="18"/>
    <s v="Richmond"/>
    <x v="3"/>
    <n v="0.35"/>
    <n v="4750"/>
    <n v="1662.5"/>
    <n v="581.875"/>
    <n v="0.35"/>
  </r>
  <r>
    <s v="Sodapop"/>
    <n v="1185732"/>
    <x v="163"/>
    <x v="4"/>
    <x v="18"/>
    <s v="Richmond"/>
    <x v="4"/>
    <n v="0.45000000000000007"/>
    <n v="4750"/>
    <n v="2137.5000000000005"/>
    <n v="855.00000000000011"/>
    <n v="0.39999999999999997"/>
  </r>
  <r>
    <s v="Sodapop"/>
    <n v="1185732"/>
    <x v="163"/>
    <x v="4"/>
    <x v="18"/>
    <s v="Richmond"/>
    <x v="5"/>
    <n v="0.50000000000000011"/>
    <n v="5750"/>
    <n v="2875.0000000000005"/>
    <n v="1581.2500000000005"/>
    <n v="0.55000000000000004"/>
  </r>
  <r>
    <s v="Sodapop"/>
    <n v="1185732"/>
    <x v="111"/>
    <x v="4"/>
    <x v="18"/>
    <s v="Richmond"/>
    <x v="0"/>
    <n v="0.50000000000000011"/>
    <n v="7500"/>
    <n v="3750.0000000000009"/>
    <n v="1875.0000000000005"/>
    <n v="0.5"/>
  </r>
  <r>
    <s v="Sodapop"/>
    <n v="1185732"/>
    <x v="111"/>
    <x v="4"/>
    <x v="18"/>
    <s v="Richmond"/>
    <x v="1"/>
    <n v="0.40000000000000013"/>
    <n v="5750"/>
    <n v="2300.0000000000009"/>
    <n v="920.00000000000034"/>
    <n v="0.39999999999999997"/>
  </r>
  <r>
    <s v="Sodapop"/>
    <n v="1185732"/>
    <x v="111"/>
    <x v="4"/>
    <x v="18"/>
    <s v="Richmond"/>
    <x v="2"/>
    <n v="0.40000000000000013"/>
    <n v="4250"/>
    <n v="1700.0000000000005"/>
    <n v="510.00000000000011"/>
    <n v="0.3"/>
  </r>
  <r>
    <s v="Sodapop"/>
    <n v="1185732"/>
    <x v="111"/>
    <x v="4"/>
    <x v="18"/>
    <s v="Richmond"/>
    <x v="3"/>
    <n v="0.40000000000000013"/>
    <n v="4000"/>
    <n v="1600.0000000000005"/>
    <n v="560.00000000000011"/>
    <n v="0.35"/>
  </r>
  <r>
    <s v="Sodapop"/>
    <n v="1185732"/>
    <x v="111"/>
    <x v="4"/>
    <x v="18"/>
    <s v="Richmond"/>
    <x v="4"/>
    <n v="0.50000000000000011"/>
    <n v="4000"/>
    <n v="2000.0000000000005"/>
    <n v="800.00000000000011"/>
    <n v="0.39999999999999997"/>
  </r>
  <r>
    <s v="Sodapop"/>
    <n v="1185732"/>
    <x v="111"/>
    <x v="4"/>
    <x v="18"/>
    <s v="Richmond"/>
    <x v="5"/>
    <n v="0.55000000000000004"/>
    <n v="5250"/>
    <n v="2887.5000000000005"/>
    <n v="1588.1250000000005"/>
    <n v="0.55000000000000004"/>
  </r>
  <r>
    <s v="Sodapop"/>
    <n v="1185732"/>
    <x v="164"/>
    <x v="4"/>
    <x v="18"/>
    <s v="Richmond"/>
    <x v="0"/>
    <n v="0.50000000000000011"/>
    <n v="6750"/>
    <n v="3375.0000000000009"/>
    <n v="1687.5000000000005"/>
    <n v="0.5"/>
  </r>
  <r>
    <s v="Sodapop"/>
    <n v="1185732"/>
    <x v="164"/>
    <x v="4"/>
    <x v="18"/>
    <s v="Richmond"/>
    <x v="1"/>
    <n v="0.45000000000000012"/>
    <n v="5000"/>
    <n v="2250.0000000000005"/>
    <n v="900.00000000000011"/>
    <n v="0.39999999999999997"/>
  </r>
  <r>
    <s v="Sodapop"/>
    <n v="1185732"/>
    <x v="164"/>
    <x v="4"/>
    <x v="18"/>
    <s v="Richmond"/>
    <x v="2"/>
    <n v="0.45000000000000012"/>
    <n v="4450"/>
    <n v="2002.5000000000005"/>
    <n v="600.75000000000011"/>
    <n v="0.3"/>
  </r>
  <r>
    <s v="Sodapop"/>
    <n v="1185732"/>
    <x v="164"/>
    <x v="4"/>
    <x v="18"/>
    <s v="Richmond"/>
    <x v="3"/>
    <n v="0.45000000000000012"/>
    <n v="4750"/>
    <n v="2137.5000000000005"/>
    <n v="748.12500000000011"/>
    <n v="0.35"/>
  </r>
  <r>
    <s v="Sodapop"/>
    <n v="1185732"/>
    <x v="164"/>
    <x v="4"/>
    <x v="18"/>
    <s v="Richmond"/>
    <x v="4"/>
    <n v="0.6"/>
    <n v="4500"/>
    <n v="2700"/>
    <n v="1080"/>
    <n v="0.39999999999999997"/>
  </r>
  <r>
    <s v="Sodapop"/>
    <n v="1185732"/>
    <x v="164"/>
    <x v="4"/>
    <x v="18"/>
    <s v="Richmond"/>
    <x v="5"/>
    <n v="0.64999999999999991"/>
    <n v="6250"/>
    <n v="4062.4999999999995"/>
    <n v="2234.375"/>
    <n v="0.55000000000000004"/>
  </r>
  <r>
    <s v="Sodapop"/>
    <n v="1185732"/>
    <x v="165"/>
    <x v="4"/>
    <x v="18"/>
    <s v="Richmond"/>
    <x v="0"/>
    <n v="0.6"/>
    <n v="8500"/>
    <n v="5100"/>
    <n v="2550"/>
    <n v="0.5"/>
  </r>
  <r>
    <s v="Sodapop"/>
    <n v="1185732"/>
    <x v="165"/>
    <x v="4"/>
    <x v="18"/>
    <s v="Richmond"/>
    <x v="1"/>
    <n v="0.5"/>
    <n v="6500"/>
    <n v="3250"/>
    <n v="1300"/>
    <n v="0.39999999999999997"/>
  </r>
  <r>
    <s v="Sodapop"/>
    <n v="1185732"/>
    <x v="165"/>
    <x v="4"/>
    <x v="18"/>
    <s v="Richmond"/>
    <x v="2"/>
    <n v="0.5"/>
    <n v="6000"/>
    <n v="3000"/>
    <n v="900"/>
    <n v="0.3"/>
  </r>
  <r>
    <s v="Sodapop"/>
    <n v="1185732"/>
    <x v="165"/>
    <x v="4"/>
    <x v="18"/>
    <s v="Richmond"/>
    <x v="3"/>
    <n v="0.5"/>
    <n v="5500"/>
    <n v="2750"/>
    <n v="962.49999999999989"/>
    <n v="0.35"/>
  </r>
  <r>
    <s v="Sodapop"/>
    <n v="1185732"/>
    <x v="165"/>
    <x v="4"/>
    <x v="18"/>
    <s v="Richmond"/>
    <x v="4"/>
    <n v="0.6"/>
    <n v="5500"/>
    <n v="3300"/>
    <n v="1320"/>
    <n v="0.39999999999999997"/>
  </r>
  <r>
    <s v="Sodapop"/>
    <n v="1185732"/>
    <x v="165"/>
    <x v="4"/>
    <x v="18"/>
    <s v="Richmond"/>
    <x v="5"/>
    <n v="0.64999999999999991"/>
    <n v="6500"/>
    <n v="4224.9999999999991"/>
    <n v="2323.7499999999995"/>
    <n v="0.55000000000000004"/>
  </r>
  <r>
    <s v="Sodapop"/>
    <n v="1185732"/>
    <x v="166"/>
    <x v="3"/>
    <x v="19"/>
    <s v="Detroit"/>
    <x v="0"/>
    <n v="0.3"/>
    <n v="6250"/>
    <n v="1875"/>
    <n v="750"/>
    <n v="0.4"/>
  </r>
  <r>
    <s v="Sodapop"/>
    <n v="1185732"/>
    <x v="166"/>
    <x v="3"/>
    <x v="19"/>
    <s v="Detroit"/>
    <x v="1"/>
    <n v="0.3"/>
    <n v="4250"/>
    <n v="1275"/>
    <n v="446.25"/>
    <n v="0.35"/>
  </r>
  <r>
    <s v="Sodapop"/>
    <n v="1185732"/>
    <x v="166"/>
    <x v="3"/>
    <x v="19"/>
    <s v="Detroit"/>
    <x v="2"/>
    <n v="0.2"/>
    <n v="4250"/>
    <n v="850"/>
    <n v="297.5"/>
    <n v="0.35"/>
  </r>
  <r>
    <s v="Sodapop"/>
    <n v="1185732"/>
    <x v="166"/>
    <x v="3"/>
    <x v="19"/>
    <s v="Detroit"/>
    <x v="3"/>
    <n v="0.25000000000000006"/>
    <n v="2750"/>
    <n v="687.50000000000011"/>
    <n v="275.00000000000006"/>
    <n v="0.4"/>
  </r>
  <r>
    <s v="Sodapop"/>
    <n v="1185732"/>
    <x v="166"/>
    <x v="3"/>
    <x v="19"/>
    <s v="Detroit"/>
    <x v="4"/>
    <n v="0.39999999999999997"/>
    <n v="3250"/>
    <n v="1300"/>
    <n v="454.99999999999994"/>
    <n v="0.35"/>
  </r>
  <r>
    <s v="Sodapop"/>
    <n v="1185732"/>
    <x v="166"/>
    <x v="3"/>
    <x v="19"/>
    <s v="Detroit"/>
    <x v="5"/>
    <n v="0.3"/>
    <n v="4250"/>
    <n v="1275"/>
    <n v="637.5"/>
    <n v="0.5"/>
  </r>
  <r>
    <s v="Sodapop"/>
    <n v="1185732"/>
    <x v="167"/>
    <x v="3"/>
    <x v="19"/>
    <s v="Detroit"/>
    <x v="0"/>
    <n v="0.3"/>
    <n v="6750"/>
    <n v="2025"/>
    <n v="810"/>
    <n v="0.4"/>
  </r>
  <r>
    <s v="Sodapop"/>
    <n v="1185732"/>
    <x v="167"/>
    <x v="3"/>
    <x v="19"/>
    <s v="Detroit"/>
    <x v="1"/>
    <n v="0.3"/>
    <n v="3250"/>
    <n v="975"/>
    <n v="341.25"/>
    <n v="0.35"/>
  </r>
  <r>
    <s v="Sodapop"/>
    <n v="1185732"/>
    <x v="167"/>
    <x v="3"/>
    <x v="19"/>
    <s v="Detroit"/>
    <x v="2"/>
    <n v="0.2"/>
    <n v="3750"/>
    <n v="750"/>
    <n v="262.5"/>
    <n v="0.35"/>
  </r>
  <r>
    <s v="Sodapop"/>
    <n v="1185732"/>
    <x v="167"/>
    <x v="3"/>
    <x v="19"/>
    <s v="Detroit"/>
    <x v="3"/>
    <n v="0.25000000000000006"/>
    <n v="2500"/>
    <n v="625.00000000000011"/>
    <n v="250.00000000000006"/>
    <n v="0.4"/>
  </r>
  <r>
    <s v="Sodapop"/>
    <n v="1185732"/>
    <x v="167"/>
    <x v="3"/>
    <x v="19"/>
    <s v="Detroit"/>
    <x v="4"/>
    <n v="0.39999999999999997"/>
    <n v="3250"/>
    <n v="1300"/>
    <n v="454.99999999999994"/>
    <n v="0.35"/>
  </r>
  <r>
    <s v="Sodapop"/>
    <n v="1185732"/>
    <x v="167"/>
    <x v="3"/>
    <x v="19"/>
    <s v="Detroit"/>
    <x v="5"/>
    <n v="0.3"/>
    <n v="4000"/>
    <n v="1200"/>
    <n v="600"/>
    <n v="0.5"/>
  </r>
  <r>
    <s v="Sodapop"/>
    <n v="1185732"/>
    <x v="126"/>
    <x v="3"/>
    <x v="19"/>
    <s v="Detroit"/>
    <x v="0"/>
    <n v="0.35000000000000003"/>
    <n v="6200"/>
    <n v="2170"/>
    <n v="868"/>
    <n v="0.4"/>
  </r>
  <r>
    <s v="Sodapop"/>
    <n v="1185732"/>
    <x v="126"/>
    <x v="3"/>
    <x v="19"/>
    <s v="Detroit"/>
    <x v="1"/>
    <n v="0.35000000000000003"/>
    <n v="3000"/>
    <n v="1050"/>
    <n v="367.5"/>
    <n v="0.35"/>
  </r>
  <r>
    <s v="Sodapop"/>
    <n v="1185732"/>
    <x v="126"/>
    <x v="3"/>
    <x v="19"/>
    <s v="Detroit"/>
    <x v="2"/>
    <n v="0.25000000000000006"/>
    <n v="3500"/>
    <n v="875.00000000000023"/>
    <n v="306.25000000000006"/>
    <n v="0.35"/>
  </r>
  <r>
    <s v="Sodapop"/>
    <n v="1185732"/>
    <x v="126"/>
    <x v="3"/>
    <x v="19"/>
    <s v="Detroit"/>
    <x v="3"/>
    <n v="0.3"/>
    <n v="2000"/>
    <n v="600"/>
    <n v="240"/>
    <n v="0.4"/>
  </r>
  <r>
    <s v="Sodapop"/>
    <n v="1185732"/>
    <x v="126"/>
    <x v="3"/>
    <x v="19"/>
    <s v="Detroit"/>
    <x v="4"/>
    <n v="0.45"/>
    <n v="2500"/>
    <n v="1125"/>
    <n v="393.75"/>
    <n v="0.35"/>
  </r>
  <r>
    <s v="Sodapop"/>
    <n v="1185732"/>
    <x v="126"/>
    <x v="3"/>
    <x v="19"/>
    <s v="Detroit"/>
    <x v="5"/>
    <n v="0.35000000000000003"/>
    <n v="3500"/>
    <n v="1225.0000000000002"/>
    <n v="612.50000000000011"/>
    <n v="0.5"/>
  </r>
  <r>
    <s v="Sodapop"/>
    <n v="1185732"/>
    <x v="127"/>
    <x v="3"/>
    <x v="19"/>
    <s v="Detroit"/>
    <x v="0"/>
    <n v="0.35000000000000003"/>
    <n v="5750"/>
    <n v="2012.5000000000002"/>
    <n v="805.00000000000011"/>
    <n v="0.4"/>
  </r>
  <r>
    <s v="Sodapop"/>
    <n v="1185732"/>
    <x v="127"/>
    <x v="3"/>
    <x v="19"/>
    <s v="Detroit"/>
    <x v="1"/>
    <n v="0.30000000000000004"/>
    <n v="2750"/>
    <n v="825.00000000000011"/>
    <n v="288.75"/>
    <n v="0.35"/>
  </r>
  <r>
    <s v="Sodapop"/>
    <n v="1185732"/>
    <x v="127"/>
    <x v="3"/>
    <x v="19"/>
    <s v="Detroit"/>
    <x v="2"/>
    <n v="0.20000000000000007"/>
    <n v="2750"/>
    <n v="550.00000000000023"/>
    <n v="192.50000000000006"/>
    <n v="0.35"/>
  </r>
  <r>
    <s v="Sodapop"/>
    <n v="1185732"/>
    <x v="127"/>
    <x v="3"/>
    <x v="19"/>
    <s v="Detroit"/>
    <x v="3"/>
    <n v="0.25"/>
    <n v="2000"/>
    <n v="500"/>
    <n v="200"/>
    <n v="0.4"/>
  </r>
  <r>
    <s v="Sodapop"/>
    <n v="1185732"/>
    <x v="127"/>
    <x v="3"/>
    <x v="19"/>
    <s v="Detroit"/>
    <x v="4"/>
    <n v="0.4"/>
    <n v="2250"/>
    <n v="900"/>
    <n v="315"/>
    <n v="0.35"/>
  </r>
  <r>
    <s v="Sodapop"/>
    <n v="1185732"/>
    <x v="127"/>
    <x v="3"/>
    <x v="19"/>
    <s v="Detroit"/>
    <x v="5"/>
    <n v="0.30000000000000004"/>
    <n v="3500"/>
    <n v="1050.0000000000002"/>
    <n v="525.00000000000011"/>
    <n v="0.5"/>
  </r>
  <r>
    <s v="Sodapop"/>
    <n v="1185732"/>
    <x v="168"/>
    <x v="3"/>
    <x v="19"/>
    <s v="Detroit"/>
    <x v="0"/>
    <n v="0.4"/>
    <n v="6200"/>
    <n v="2480"/>
    <n v="992"/>
    <n v="0.4"/>
  </r>
  <r>
    <s v="Sodapop"/>
    <n v="1185732"/>
    <x v="168"/>
    <x v="3"/>
    <x v="19"/>
    <s v="Detroit"/>
    <x v="1"/>
    <n v="0.35000000000000009"/>
    <n v="3250"/>
    <n v="1137.5000000000002"/>
    <n v="398.12500000000006"/>
    <n v="0.35"/>
  </r>
  <r>
    <s v="Sodapop"/>
    <n v="1185732"/>
    <x v="168"/>
    <x v="3"/>
    <x v="19"/>
    <s v="Detroit"/>
    <x v="2"/>
    <n v="0.30000000000000004"/>
    <n v="3000"/>
    <n v="900.00000000000011"/>
    <n v="315"/>
    <n v="0.35"/>
  </r>
  <r>
    <s v="Sodapop"/>
    <n v="1185732"/>
    <x v="168"/>
    <x v="3"/>
    <x v="19"/>
    <s v="Detroit"/>
    <x v="3"/>
    <n v="0.30000000000000004"/>
    <n v="2250"/>
    <n v="675.00000000000011"/>
    <n v="270.00000000000006"/>
    <n v="0.4"/>
  </r>
  <r>
    <s v="Sodapop"/>
    <n v="1185732"/>
    <x v="168"/>
    <x v="3"/>
    <x v="19"/>
    <s v="Detroit"/>
    <x v="4"/>
    <n v="0.44999999999999996"/>
    <n v="2500"/>
    <n v="1125"/>
    <n v="393.75"/>
    <n v="0.35"/>
  </r>
  <r>
    <s v="Sodapop"/>
    <n v="1185732"/>
    <x v="168"/>
    <x v="3"/>
    <x v="19"/>
    <s v="Detroit"/>
    <x v="5"/>
    <n v="0.49999999999999994"/>
    <n v="3500"/>
    <n v="1749.9999999999998"/>
    <n v="874.99999999999989"/>
    <n v="0.5"/>
  </r>
  <r>
    <s v="Sodapop"/>
    <n v="1185732"/>
    <x v="169"/>
    <x v="3"/>
    <x v="19"/>
    <s v="Detroit"/>
    <x v="0"/>
    <n v="0.35000000000000003"/>
    <n v="6000"/>
    <n v="2100"/>
    <n v="840"/>
    <n v="0.4"/>
  </r>
  <r>
    <s v="Sodapop"/>
    <n v="1185732"/>
    <x v="169"/>
    <x v="3"/>
    <x v="19"/>
    <s v="Detroit"/>
    <x v="1"/>
    <n v="0.3000000000000001"/>
    <n v="3500"/>
    <n v="1050.0000000000005"/>
    <n v="367.50000000000011"/>
    <n v="0.35"/>
  </r>
  <r>
    <s v="Sodapop"/>
    <n v="1185732"/>
    <x v="169"/>
    <x v="3"/>
    <x v="19"/>
    <s v="Detroit"/>
    <x v="2"/>
    <n v="0.25000000000000006"/>
    <n v="3750"/>
    <n v="937.50000000000023"/>
    <n v="328.12500000000006"/>
    <n v="0.35"/>
  </r>
  <r>
    <s v="Sodapop"/>
    <n v="1185732"/>
    <x v="169"/>
    <x v="3"/>
    <x v="19"/>
    <s v="Detroit"/>
    <x v="3"/>
    <n v="0.25000000000000006"/>
    <n v="3500"/>
    <n v="875.00000000000023"/>
    <n v="350.00000000000011"/>
    <n v="0.4"/>
  </r>
  <r>
    <s v="Sodapop"/>
    <n v="1185732"/>
    <x v="169"/>
    <x v="3"/>
    <x v="19"/>
    <s v="Detroit"/>
    <x v="4"/>
    <n v="0.4"/>
    <n v="3500"/>
    <n v="1400"/>
    <n v="489.99999999999994"/>
    <n v="0.35"/>
  </r>
  <r>
    <s v="Sodapop"/>
    <n v="1185732"/>
    <x v="169"/>
    <x v="3"/>
    <x v="19"/>
    <s v="Detroit"/>
    <x v="5"/>
    <n v="0.45"/>
    <n v="5250"/>
    <n v="2362.5"/>
    <n v="1181.25"/>
    <n v="0.5"/>
  </r>
  <r>
    <s v="Sodapop"/>
    <n v="1185732"/>
    <x v="130"/>
    <x v="3"/>
    <x v="19"/>
    <s v="Detroit"/>
    <x v="0"/>
    <n v="0.4"/>
    <n v="7500"/>
    <n v="3000"/>
    <n v="1200"/>
    <n v="0.4"/>
  </r>
  <r>
    <s v="Sodapop"/>
    <n v="1185732"/>
    <x v="130"/>
    <x v="3"/>
    <x v="19"/>
    <s v="Detroit"/>
    <x v="1"/>
    <n v="0.35000000000000009"/>
    <n v="5000"/>
    <n v="1750.0000000000005"/>
    <n v="612.50000000000011"/>
    <n v="0.35"/>
  </r>
  <r>
    <s v="Sodapop"/>
    <n v="1185732"/>
    <x v="130"/>
    <x v="3"/>
    <x v="19"/>
    <s v="Detroit"/>
    <x v="2"/>
    <n v="0.30000000000000004"/>
    <n v="4250"/>
    <n v="1275.0000000000002"/>
    <n v="446.25000000000006"/>
    <n v="0.35"/>
  </r>
  <r>
    <s v="Sodapop"/>
    <n v="1185732"/>
    <x v="130"/>
    <x v="3"/>
    <x v="19"/>
    <s v="Detroit"/>
    <x v="3"/>
    <n v="0.30000000000000004"/>
    <n v="3750"/>
    <n v="1125.0000000000002"/>
    <n v="450.00000000000011"/>
    <n v="0.4"/>
  </r>
  <r>
    <s v="Sodapop"/>
    <n v="1185732"/>
    <x v="130"/>
    <x v="3"/>
    <x v="19"/>
    <s v="Detroit"/>
    <x v="4"/>
    <n v="0.4"/>
    <n v="3750"/>
    <n v="1500"/>
    <n v="525"/>
    <n v="0.35"/>
  </r>
  <r>
    <s v="Sodapop"/>
    <n v="1185732"/>
    <x v="130"/>
    <x v="3"/>
    <x v="19"/>
    <s v="Detroit"/>
    <x v="5"/>
    <n v="0.45"/>
    <n v="5500"/>
    <n v="2475"/>
    <n v="1237.5"/>
    <n v="0.5"/>
  </r>
  <r>
    <s v="Sodapop"/>
    <n v="1185732"/>
    <x v="131"/>
    <x v="3"/>
    <x v="19"/>
    <s v="Detroit"/>
    <x v="0"/>
    <n v="0.4"/>
    <n v="7000"/>
    <n v="2800"/>
    <n v="1120"/>
    <n v="0.4"/>
  </r>
  <r>
    <s v="Sodapop"/>
    <n v="1185732"/>
    <x v="131"/>
    <x v="3"/>
    <x v="19"/>
    <s v="Detroit"/>
    <x v="1"/>
    <n v="0.40000000000000008"/>
    <n v="4750"/>
    <n v="1900.0000000000005"/>
    <n v="665.00000000000011"/>
    <n v="0.35"/>
  </r>
  <r>
    <s v="Sodapop"/>
    <n v="1185732"/>
    <x v="131"/>
    <x v="3"/>
    <x v="19"/>
    <s v="Detroit"/>
    <x v="2"/>
    <n v="0.35000000000000003"/>
    <n v="4000"/>
    <n v="1400.0000000000002"/>
    <n v="490.00000000000006"/>
    <n v="0.35"/>
  </r>
  <r>
    <s v="Sodapop"/>
    <n v="1185732"/>
    <x v="131"/>
    <x v="3"/>
    <x v="19"/>
    <s v="Detroit"/>
    <x v="3"/>
    <n v="0.25000000000000006"/>
    <n v="3250"/>
    <n v="812.50000000000023"/>
    <n v="325.00000000000011"/>
    <n v="0.4"/>
  </r>
  <r>
    <s v="Sodapop"/>
    <n v="1185732"/>
    <x v="131"/>
    <x v="3"/>
    <x v="19"/>
    <s v="Detroit"/>
    <x v="4"/>
    <n v="0.35000000000000003"/>
    <n v="3000"/>
    <n v="1050"/>
    <n v="367.5"/>
    <n v="0.35"/>
  </r>
  <r>
    <s v="Sodapop"/>
    <n v="1185732"/>
    <x v="131"/>
    <x v="3"/>
    <x v="19"/>
    <s v="Detroit"/>
    <x v="5"/>
    <n v="0.4"/>
    <n v="4750"/>
    <n v="1900"/>
    <n v="950"/>
    <n v="0.5"/>
  </r>
  <r>
    <s v="Sodapop"/>
    <n v="1185732"/>
    <x v="170"/>
    <x v="3"/>
    <x v="19"/>
    <s v="Detroit"/>
    <x v="0"/>
    <n v="0.35000000000000003"/>
    <n v="6000"/>
    <n v="2100"/>
    <n v="840"/>
    <n v="0.4"/>
  </r>
  <r>
    <s v="Sodapop"/>
    <n v="1185732"/>
    <x v="170"/>
    <x v="3"/>
    <x v="19"/>
    <s v="Detroit"/>
    <x v="1"/>
    <n v="0.3000000000000001"/>
    <n v="4000"/>
    <n v="1200.0000000000005"/>
    <n v="420.00000000000011"/>
    <n v="0.35"/>
  </r>
  <r>
    <s v="Sodapop"/>
    <n v="1185732"/>
    <x v="170"/>
    <x v="3"/>
    <x v="19"/>
    <s v="Detroit"/>
    <x v="2"/>
    <n v="0.15000000000000002"/>
    <n v="3000"/>
    <n v="450.00000000000006"/>
    <n v="157.5"/>
    <n v="0.35"/>
  </r>
  <r>
    <s v="Sodapop"/>
    <n v="1185732"/>
    <x v="170"/>
    <x v="3"/>
    <x v="19"/>
    <s v="Detroit"/>
    <x v="3"/>
    <n v="0.15000000000000002"/>
    <n v="2750"/>
    <n v="412.50000000000006"/>
    <n v="165.00000000000003"/>
    <n v="0.4"/>
  </r>
  <r>
    <s v="Sodapop"/>
    <n v="1185732"/>
    <x v="170"/>
    <x v="3"/>
    <x v="19"/>
    <s v="Detroit"/>
    <x v="4"/>
    <n v="0.25"/>
    <n v="2750"/>
    <n v="687.5"/>
    <n v="240.62499999999997"/>
    <n v="0.35"/>
  </r>
  <r>
    <s v="Sodapop"/>
    <n v="1185732"/>
    <x v="170"/>
    <x v="3"/>
    <x v="19"/>
    <s v="Detroit"/>
    <x v="5"/>
    <n v="0.30000000000000004"/>
    <n v="3500"/>
    <n v="1050.0000000000002"/>
    <n v="525.00000000000011"/>
    <n v="0.5"/>
  </r>
  <r>
    <s v="Sodapop"/>
    <n v="1185732"/>
    <x v="171"/>
    <x v="3"/>
    <x v="19"/>
    <s v="Detroit"/>
    <x v="0"/>
    <n v="0.35"/>
    <n v="5250"/>
    <n v="1837.4999999999998"/>
    <n v="735"/>
    <n v="0.4"/>
  </r>
  <r>
    <s v="Sodapop"/>
    <n v="1185732"/>
    <x v="171"/>
    <x v="3"/>
    <x v="19"/>
    <s v="Detroit"/>
    <x v="1"/>
    <n v="0.25"/>
    <n v="3500"/>
    <n v="875"/>
    <n v="306.25"/>
    <n v="0.35"/>
  </r>
  <r>
    <s v="Sodapop"/>
    <n v="1185732"/>
    <x v="171"/>
    <x v="3"/>
    <x v="19"/>
    <s v="Detroit"/>
    <x v="2"/>
    <n v="0.25"/>
    <n v="2500"/>
    <n v="625"/>
    <n v="218.75"/>
    <n v="0.35"/>
  </r>
  <r>
    <s v="Sodapop"/>
    <n v="1185732"/>
    <x v="171"/>
    <x v="3"/>
    <x v="19"/>
    <s v="Detroit"/>
    <x v="3"/>
    <n v="0.25"/>
    <n v="2250"/>
    <n v="562.5"/>
    <n v="225"/>
    <n v="0.4"/>
  </r>
  <r>
    <s v="Sodapop"/>
    <n v="1185732"/>
    <x v="171"/>
    <x v="3"/>
    <x v="19"/>
    <s v="Detroit"/>
    <x v="4"/>
    <n v="0.35"/>
    <n v="2250"/>
    <n v="787.5"/>
    <n v="275.625"/>
    <n v="0.35"/>
  </r>
  <r>
    <s v="Sodapop"/>
    <n v="1185732"/>
    <x v="171"/>
    <x v="3"/>
    <x v="19"/>
    <s v="Detroit"/>
    <x v="5"/>
    <n v="0.39999999999999991"/>
    <n v="3500"/>
    <n v="1399.9999999999998"/>
    <n v="699.99999999999989"/>
    <n v="0.5"/>
  </r>
  <r>
    <s v="Sodapop"/>
    <n v="1185732"/>
    <x v="134"/>
    <x v="3"/>
    <x v="19"/>
    <s v="Detroit"/>
    <x v="0"/>
    <n v="0.35000000000000003"/>
    <n v="5000"/>
    <n v="1750.0000000000002"/>
    <n v="700.00000000000011"/>
    <n v="0.4"/>
  </r>
  <r>
    <s v="Sodapop"/>
    <n v="1185732"/>
    <x v="134"/>
    <x v="3"/>
    <x v="19"/>
    <s v="Detroit"/>
    <x v="1"/>
    <n v="0.25000000000000006"/>
    <n v="3500"/>
    <n v="875.00000000000023"/>
    <n v="306.25000000000006"/>
    <n v="0.35"/>
  </r>
  <r>
    <s v="Sodapop"/>
    <n v="1185732"/>
    <x v="134"/>
    <x v="3"/>
    <x v="19"/>
    <s v="Detroit"/>
    <x v="2"/>
    <n v="0.25000000000000006"/>
    <n v="2950"/>
    <n v="737.50000000000011"/>
    <n v="258.125"/>
    <n v="0.35"/>
  </r>
  <r>
    <s v="Sodapop"/>
    <n v="1185732"/>
    <x v="134"/>
    <x v="3"/>
    <x v="19"/>
    <s v="Detroit"/>
    <x v="3"/>
    <n v="0.25000000000000006"/>
    <n v="3250"/>
    <n v="812.50000000000023"/>
    <n v="325.00000000000011"/>
    <n v="0.4"/>
  </r>
  <r>
    <s v="Sodapop"/>
    <n v="1185732"/>
    <x v="134"/>
    <x v="3"/>
    <x v="19"/>
    <s v="Detroit"/>
    <x v="4"/>
    <n v="0.44999999999999996"/>
    <n v="3000"/>
    <n v="1349.9999999999998"/>
    <n v="472.49999999999989"/>
    <n v="0.35"/>
  </r>
  <r>
    <s v="Sodapop"/>
    <n v="1185732"/>
    <x v="134"/>
    <x v="3"/>
    <x v="19"/>
    <s v="Detroit"/>
    <x v="5"/>
    <n v="0.49999999999999983"/>
    <n v="4000"/>
    <n v="1999.9999999999993"/>
    <n v="999.99999999999966"/>
    <n v="0.5"/>
  </r>
  <r>
    <s v="Sodapop"/>
    <n v="1185732"/>
    <x v="135"/>
    <x v="3"/>
    <x v="19"/>
    <s v="Detroit"/>
    <x v="0"/>
    <n v="0.44999999999999996"/>
    <n v="6500"/>
    <n v="2924.9999999999995"/>
    <n v="1169.9999999999998"/>
    <n v="0.4"/>
  </r>
  <r>
    <s v="Sodapop"/>
    <n v="1185732"/>
    <x v="135"/>
    <x v="3"/>
    <x v="19"/>
    <s v="Detroit"/>
    <x v="1"/>
    <n v="0.35000000000000003"/>
    <n v="4500"/>
    <n v="1575.0000000000002"/>
    <n v="551.25"/>
    <n v="0.35"/>
  </r>
  <r>
    <s v="Sodapop"/>
    <n v="1185732"/>
    <x v="135"/>
    <x v="3"/>
    <x v="19"/>
    <s v="Detroit"/>
    <x v="2"/>
    <n v="0.35000000000000003"/>
    <n v="4000"/>
    <n v="1400.0000000000002"/>
    <n v="490.00000000000006"/>
    <n v="0.35"/>
  </r>
  <r>
    <s v="Sodapop"/>
    <n v="1185732"/>
    <x v="135"/>
    <x v="3"/>
    <x v="19"/>
    <s v="Detroit"/>
    <x v="3"/>
    <n v="0.35000000000000003"/>
    <n v="3500"/>
    <n v="1225.0000000000002"/>
    <n v="490.00000000000011"/>
    <n v="0.4"/>
  </r>
  <r>
    <s v="Sodapop"/>
    <n v="1185732"/>
    <x v="135"/>
    <x v="3"/>
    <x v="19"/>
    <s v="Detroit"/>
    <x v="4"/>
    <n v="0.44999999999999996"/>
    <n v="3500"/>
    <n v="1574.9999999999998"/>
    <n v="551.24999999999989"/>
    <n v="0.35"/>
  </r>
  <r>
    <s v="Sodapop"/>
    <n v="1185732"/>
    <x v="135"/>
    <x v="3"/>
    <x v="19"/>
    <s v="Detroit"/>
    <x v="5"/>
    <n v="0.49999999999999983"/>
    <n v="4500"/>
    <n v="2249.9999999999991"/>
    <n v="1124.9999999999995"/>
    <n v="0.5"/>
  </r>
  <r>
    <s v="Sodapop"/>
    <n v="1185732"/>
    <x v="118"/>
    <x v="3"/>
    <x v="20"/>
    <s v="St. Louis"/>
    <x v="0"/>
    <n v="0.25"/>
    <n v="6750"/>
    <n v="1687.5"/>
    <n v="675"/>
    <n v="0.4"/>
  </r>
  <r>
    <s v="Sodapop"/>
    <n v="1185732"/>
    <x v="118"/>
    <x v="3"/>
    <x v="20"/>
    <s v="St. Louis"/>
    <x v="1"/>
    <n v="0.25"/>
    <n v="4750"/>
    <n v="1187.5"/>
    <n v="415.625"/>
    <n v="0.35"/>
  </r>
  <r>
    <s v="Sodapop"/>
    <n v="1185732"/>
    <x v="118"/>
    <x v="3"/>
    <x v="20"/>
    <s v="St. Louis"/>
    <x v="2"/>
    <n v="0.15000000000000002"/>
    <n v="4750"/>
    <n v="712.50000000000011"/>
    <n v="249.37500000000003"/>
    <n v="0.35"/>
  </r>
  <r>
    <s v="Sodapop"/>
    <n v="1185732"/>
    <x v="118"/>
    <x v="3"/>
    <x v="20"/>
    <s v="St. Louis"/>
    <x v="3"/>
    <n v="0.20000000000000007"/>
    <n v="3250"/>
    <n v="650.00000000000023"/>
    <n v="260.00000000000011"/>
    <n v="0.4"/>
  </r>
  <r>
    <s v="Sodapop"/>
    <n v="1185732"/>
    <x v="118"/>
    <x v="3"/>
    <x v="20"/>
    <s v="St. Louis"/>
    <x v="4"/>
    <n v="0.35"/>
    <n v="3750"/>
    <n v="1312.5"/>
    <n v="459.37499999999994"/>
    <n v="0.35"/>
  </r>
  <r>
    <s v="Sodapop"/>
    <n v="1185732"/>
    <x v="118"/>
    <x v="3"/>
    <x v="20"/>
    <s v="St. Louis"/>
    <x v="5"/>
    <n v="0.25"/>
    <n v="4750"/>
    <n v="1187.5"/>
    <n v="593.75"/>
    <n v="0.5"/>
  </r>
  <r>
    <s v="Sodapop"/>
    <n v="1185732"/>
    <x v="119"/>
    <x v="3"/>
    <x v="20"/>
    <s v="St. Louis"/>
    <x v="0"/>
    <n v="0.25"/>
    <n v="7250"/>
    <n v="1812.5"/>
    <n v="725"/>
    <n v="0.4"/>
  </r>
  <r>
    <s v="Sodapop"/>
    <n v="1185732"/>
    <x v="119"/>
    <x v="3"/>
    <x v="20"/>
    <s v="St. Louis"/>
    <x v="1"/>
    <n v="0.25"/>
    <n v="3750"/>
    <n v="937.5"/>
    <n v="328.125"/>
    <n v="0.35"/>
  </r>
  <r>
    <s v="Sodapop"/>
    <n v="1185732"/>
    <x v="119"/>
    <x v="3"/>
    <x v="20"/>
    <s v="St. Louis"/>
    <x v="2"/>
    <n v="0.15000000000000002"/>
    <n v="4250"/>
    <n v="637.50000000000011"/>
    <n v="223.12500000000003"/>
    <n v="0.35"/>
  </r>
  <r>
    <s v="Sodapop"/>
    <n v="1185732"/>
    <x v="119"/>
    <x v="3"/>
    <x v="20"/>
    <s v="St. Louis"/>
    <x v="3"/>
    <n v="0.20000000000000007"/>
    <n v="3000"/>
    <n v="600.00000000000023"/>
    <n v="240.00000000000011"/>
    <n v="0.4"/>
  </r>
  <r>
    <s v="Sodapop"/>
    <n v="1185732"/>
    <x v="119"/>
    <x v="3"/>
    <x v="20"/>
    <s v="St. Louis"/>
    <x v="4"/>
    <n v="0.35"/>
    <n v="3750"/>
    <n v="1312.5"/>
    <n v="459.37499999999994"/>
    <n v="0.35"/>
  </r>
  <r>
    <s v="Sodapop"/>
    <n v="1185732"/>
    <x v="119"/>
    <x v="3"/>
    <x v="20"/>
    <s v="St. Louis"/>
    <x v="5"/>
    <n v="0.25"/>
    <n v="4500"/>
    <n v="1125"/>
    <n v="562.5"/>
    <n v="0.5"/>
  </r>
  <r>
    <s v="Sodapop"/>
    <n v="1185732"/>
    <x v="2"/>
    <x v="3"/>
    <x v="20"/>
    <s v="St. Louis"/>
    <x v="0"/>
    <n v="0.30000000000000004"/>
    <n v="6700"/>
    <n v="2010.0000000000002"/>
    <n v="804.00000000000011"/>
    <n v="0.4"/>
  </r>
  <r>
    <s v="Sodapop"/>
    <n v="1185732"/>
    <x v="2"/>
    <x v="3"/>
    <x v="20"/>
    <s v="St. Louis"/>
    <x v="1"/>
    <n v="0.30000000000000004"/>
    <n v="3500"/>
    <n v="1050.0000000000002"/>
    <n v="367.50000000000006"/>
    <n v="0.35"/>
  </r>
  <r>
    <s v="Sodapop"/>
    <n v="1185732"/>
    <x v="2"/>
    <x v="3"/>
    <x v="20"/>
    <s v="St. Louis"/>
    <x v="2"/>
    <n v="0.20000000000000007"/>
    <n v="4000"/>
    <n v="800.00000000000023"/>
    <n v="280.00000000000006"/>
    <n v="0.35"/>
  </r>
  <r>
    <s v="Sodapop"/>
    <n v="1185732"/>
    <x v="2"/>
    <x v="3"/>
    <x v="20"/>
    <s v="St. Louis"/>
    <x v="3"/>
    <n v="0.25"/>
    <n v="2500"/>
    <n v="625"/>
    <n v="250"/>
    <n v="0.4"/>
  </r>
  <r>
    <s v="Sodapop"/>
    <n v="1185732"/>
    <x v="2"/>
    <x v="3"/>
    <x v="20"/>
    <s v="St. Louis"/>
    <x v="4"/>
    <n v="0.4"/>
    <n v="3000"/>
    <n v="1200"/>
    <n v="420"/>
    <n v="0.35"/>
  </r>
  <r>
    <s v="Sodapop"/>
    <n v="1185732"/>
    <x v="2"/>
    <x v="3"/>
    <x v="20"/>
    <s v="St. Louis"/>
    <x v="5"/>
    <n v="0.30000000000000004"/>
    <n v="4000"/>
    <n v="1200.0000000000002"/>
    <n v="600.00000000000011"/>
    <n v="0.5"/>
  </r>
  <r>
    <s v="Sodapop"/>
    <n v="1185732"/>
    <x v="3"/>
    <x v="3"/>
    <x v="20"/>
    <s v="St. Louis"/>
    <x v="0"/>
    <n v="0.30000000000000004"/>
    <n v="6250"/>
    <n v="1875.0000000000002"/>
    <n v="750.00000000000011"/>
    <n v="0.4"/>
  </r>
  <r>
    <s v="Sodapop"/>
    <n v="1185732"/>
    <x v="3"/>
    <x v="3"/>
    <x v="20"/>
    <s v="St. Louis"/>
    <x v="1"/>
    <n v="0.25000000000000006"/>
    <n v="3250"/>
    <n v="812.50000000000023"/>
    <n v="284.37500000000006"/>
    <n v="0.35"/>
  </r>
  <r>
    <s v="Sodapop"/>
    <n v="1185732"/>
    <x v="3"/>
    <x v="3"/>
    <x v="20"/>
    <s v="St. Louis"/>
    <x v="2"/>
    <n v="0.15000000000000008"/>
    <n v="3250"/>
    <n v="487.50000000000023"/>
    <n v="170.62500000000006"/>
    <n v="0.35"/>
  </r>
  <r>
    <s v="Sodapop"/>
    <n v="1185732"/>
    <x v="3"/>
    <x v="3"/>
    <x v="20"/>
    <s v="St. Louis"/>
    <x v="3"/>
    <n v="0.2"/>
    <n v="2500"/>
    <n v="500"/>
    <n v="200"/>
    <n v="0.4"/>
  </r>
  <r>
    <s v="Sodapop"/>
    <n v="1185732"/>
    <x v="3"/>
    <x v="3"/>
    <x v="20"/>
    <s v="St. Louis"/>
    <x v="4"/>
    <n v="0.35000000000000003"/>
    <n v="2750"/>
    <n v="962.50000000000011"/>
    <n v="336.875"/>
    <n v="0.35"/>
  </r>
  <r>
    <s v="Sodapop"/>
    <n v="1185732"/>
    <x v="3"/>
    <x v="3"/>
    <x v="20"/>
    <s v="St. Louis"/>
    <x v="5"/>
    <n v="0.25000000000000006"/>
    <n v="4000"/>
    <n v="1000.0000000000002"/>
    <n v="500.00000000000011"/>
    <n v="0.5"/>
  </r>
  <r>
    <s v="Sodapop"/>
    <n v="1185732"/>
    <x v="120"/>
    <x v="3"/>
    <x v="20"/>
    <s v="St. Louis"/>
    <x v="0"/>
    <n v="0.35000000000000003"/>
    <n v="6700"/>
    <n v="2345"/>
    <n v="938"/>
    <n v="0.4"/>
  </r>
  <r>
    <s v="Sodapop"/>
    <n v="1185732"/>
    <x v="120"/>
    <x v="3"/>
    <x v="20"/>
    <s v="St. Louis"/>
    <x v="1"/>
    <n v="0.3000000000000001"/>
    <n v="3750"/>
    <n v="1125.0000000000005"/>
    <n v="393.75000000000011"/>
    <n v="0.35"/>
  </r>
  <r>
    <s v="Sodapop"/>
    <n v="1185732"/>
    <x v="120"/>
    <x v="3"/>
    <x v="20"/>
    <s v="St. Louis"/>
    <x v="2"/>
    <n v="0.25000000000000006"/>
    <n v="3500"/>
    <n v="875.00000000000023"/>
    <n v="306.25000000000006"/>
    <n v="0.35"/>
  </r>
  <r>
    <s v="Sodapop"/>
    <n v="1185732"/>
    <x v="120"/>
    <x v="3"/>
    <x v="20"/>
    <s v="St. Louis"/>
    <x v="3"/>
    <n v="0.25000000000000006"/>
    <n v="2750"/>
    <n v="687.50000000000011"/>
    <n v="275.00000000000006"/>
    <n v="0.4"/>
  </r>
  <r>
    <s v="Sodapop"/>
    <n v="1185732"/>
    <x v="120"/>
    <x v="3"/>
    <x v="20"/>
    <s v="St. Louis"/>
    <x v="4"/>
    <n v="0.39999999999999997"/>
    <n v="3000"/>
    <n v="1200"/>
    <n v="420"/>
    <n v="0.35"/>
  </r>
  <r>
    <s v="Sodapop"/>
    <n v="1185732"/>
    <x v="120"/>
    <x v="3"/>
    <x v="20"/>
    <s v="St. Louis"/>
    <x v="5"/>
    <n v="0.44999999999999996"/>
    <n v="4000"/>
    <n v="1799.9999999999998"/>
    <n v="899.99999999999989"/>
    <n v="0.5"/>
  </r>
  <r>
    <s v="Sodapop"/>
    <n v="1185732"/>
    <x v="121"/>
    <x v="3"/>
    <x v="20"/>
    <s v="St. Louis"/>
    <x v="0"/>
    <n v="0.30000000000000004"/>
    <n v="6500"/>
    <n v="1950.0000000000002"/>
    <n v="780.00000000000011"/>
    <n v="0.4"/>
  </r>
  <r>
    <s v="Sodapop"/>
    <n v="1185732"/>
    <x v="121"/>
    <x v="3"/>
    <x v="20"/>
    <s v="St. Louis"/>
    <x v="1"/>
    <n v="0.25000000000000011"/>
    <n v="4000"/>
    <n v="1000.0000000000005"/>
    <n v="350.00000000000011"/>
    <n v="0.35"/>
  </r>
  <r>
    <s v="Sodapop"/>
    <n v="1185732"/>
    <x v="121"/>
    <x v="3"/>
    <x v="20"/>
    <s v="St. Louis"/>
    <x v="2"/>
    <n v="0.20000000000000007"/>
    <n v="4250"/>
    <n v="850.00000000000023"/>
    <n v="297.50000000000006"/>
    <n v="0.35"/>
  </r>
  <r>
    <s v="Sodapop"/>
    <n v="1185732"/>
    <x v="121"/>
    <x v="3"/>
    <x v="20"/>
    <s v="St. Louis"/>
    <x v="3"/>
    <n v="0.20000000000000007"/>
    <n v="4000"/>
    <n v="800.00000000000023"/>
    <n v="320.00000000000011"/>
    <n v="0.4"/>
  </r>
  <r>
    <s v="Sodapop"/>
    <n v="1185732"/>
    <x v="121"/>
    <x v="3"/>
    <x v="20"/>
    <s v="St. Louis"/>
    <x v="4"/>
    <n v="0.35000000000000003"/>
    <n v="4000"/>
    <n v="1400.0000000000002"/>
    <n v="490.00000000000006"/>
    <n v="0.35"/>
  </r>
  <r>
    <s v="Sodapop"/>
    <n v="1185732"/>
    <x v="121"/>
    <x v="3"/>
    <x v="20"/>
    <s v="St. Louis"/>
    <x v="5"/>
    <n v="0.4"/>
    <n v="5750"/>
    <n v="2300"/>
    <n v="1150"/>
    <n v="0.5"/>
  </r>
  <r>
    <s v="Sodapop"/>
    <n v="1185732"/>
    <x v="6"/>
    <x v="3"/>
    <x v="20"/>
    <s v="St. Louis"/>
    <x v="0"/>
    <n v="0.35000000000000003"/>
    <n v="8000"/>
    <n v="2800.0000000000005"/>
    <n v="1120.0000000000002"/>
    <n v="0.4"/>
  </r>
  <r>
    <s v="Sodapop"/>
    <n v="1185732"/>
    <x v="6"/>
    <x v="3"/>
    <x v="20"/>
    <s v="St. Louis"/>
    <x v="1"/>
    <n v="0.3000000000000001"/>
    <n v="5500"/>
    <n v="1650.0000000000005"/>
    <n v="577.50000000000011"/>
    <n v="0.35"/>
  </r>
  <r>
    <s v="Sodapop"/>
    <n v="1185732"/>
    <x v="6"/>
    <x v="3"/>
    <x v="20"/>
    <s v="St. Louis"/>
    <x v="2"/>
    <n v="0.25000000000000006"/>
    <n v="4750"/>
    <n v="1187.5000000000002"/>
    <n v="415.62500000000006"/>
    <n v="0.35"/>
  </r>
  <r>
    <s v="Sodapop"/>
    <n v="1185732"/>
    <x v="6"/>
    <x v="3"/>
    <x v="20"/>
    <s v="St. Louis"/>
    <x v="3"/>
    <n v="0.25000000000000006"/>
    <n v="4250"/>
    <n v="1062.5000000000002"/>
    <n v="425.00000000000011"/>
    <n v="0.4"/>
  </r>
  <r>
    <s v="Sodapop"/>
    <n v="1185732"/>
    <x v="6"/>
    <x v="3"/>
    <x v="20"/>
    <s v="St. Louis"/>
    <x v="4"/>
    <n v="0.35000000000000003"/>
    <n v="4250"/>
    <n v="1487.5000000000002"/>
    <n v="520.625"/>
    <n v="0.35"/>
  </r>
  <r>
    <s v="Sodapop"/>
    <n v="1185732"/>
    <x v="6"/>
    <x v="3"/>
    <x v="20"/>
    <s v="St. Louis"/>
    <x v="5"/>
    <n v="0.4"/>
    <n v="6000"/>
    <n v="2400"/>
    <n v="1200"/>
    <n v="0.5"/>
  </r>
  <r>
    <s v="Sodapop"/>
    <n v="1185732"/>
    <x v="7"/>
    <x v="3"/>
    <x v="20"/>
    <s v="St. Louis"/>
    <x v="0"/>
    <n v="0.35000000000000003"/>
    <n v="7500"/>
    <n v="2625.0000000000005"/>
    <n v="1050.0000000000002"/>
    <n v="0.4"/>
  </r>
  <r>
    <s v="Sodapop"/>
    <n v="1185732"/>
    <x v="7"/>
    <x v="3"/>
    <x v="20"/>
    <s v="St. Louis"/>
    <x v="1"/>
    <n v="0.35000000000000009"/>
    <n v="5250"/>
    <n v="1837.5000000000005"/>
    <n v="643.12500000000011"/>
    <n v="0.35"/>
  </r>
  <r>
    <s v="Sodapop"/>
    <n v="1185732"/>
    <x v="7"/>
    <x v="3"/>
    <x v="20"/>
    <s v="St. Louis"/>
    <x v="2"/>
    <n v="0.30000000000000004"/>
    <n v="4500"/>
    <n v="1350.0000000000002"/>
    <n v="472.50000000000006"/>
    <n v="0.35"/>
  </r>
  <r>
    <s v="Sodapop"/>
    <n v="1185732"/>
    <x v="7"/>
    <x v="3"/>
    <x v="20"/>
    <s v="St. Louis"/>
    <x v="3"/>
    <n v="0.20000000000000007"/>
    <n v="3750"/>
    <n v="750.00000000000023"/>
    <n v="300.00000000000011"/>
    <n v="0.4"/>
  </r>
  <r>
    <s v="Sodapop"/>
    <n v="1185732"/>
    <x v="7"/>
    <x v="3"/>
    <x v="20"/>
    <s v="St. Louis"/>
    <x v="4"/>
    <n v="0.30000000000000004"/>
    <n v="3500"/>
    <n v="1050.0000000000002"/>
    <n v="367.50000000000006"/>
    <n v="0.35"/>
  </r>
  <r>
    <s v="Sodapop"/>
    <n v="1185732"/>
    <x v="7"/>
    <x v="3"/>
    <x v="20"/>
    <s v="St. Louis"/>
    <x v="5"/>
    <n v="0.35000000000000003"/>
    <n v="5250"/>
    <n v="1837.5000000000002"/>
    <n v="918.75000000000011"/>
    <n v="0.5"/>
  </r>
  <r>
    <s v="Sodapop"/>
    <n v="1185732"/>
    <x v="122"/>
    <x v="3"/>
    <x v="20"/>
    <s v="St. Louis"/>
    <x v="0"/>
    <n v="0.30000000000000004"/>
    <n v="6500"/>
    <n v="1950.0000000000002"/>
    <n v="780.00000000000011"/>
    <n v="0.4"/>
  </r>
  <r>
    <s v="Sodapop"/>
    <n v="1185732"/>
    <x v="122"/>
    <x v="3"/>
    <x v="20"/>
    <s v="St. Louis"/>
    <x v="1"/>
    <n v="0.25000000000000011"/>
    <n v="4500"/>
    <n v="1125.0000000000005"/>
    <n v="393.75000000000011"/>
    <n v="0.35"/>
  </r>
  <r>
    <s v="Sodapop"/>
    <n v="1185732"/>
    <x v="122"/>
    <x v="3"/>
    <x v="20"/>
    <s v="St. Louis"/>
    <x v="2"/>
    <n v="0.10000000000000002"/>
    <n v="3500"/>
    <n v="350.00000000000006"/>
    <n v="122.50000000000001"/>
    <n v="0.35"/>
  </r>
  <r>
    <s v="Sodapop"/>
    <n v="1185732"/>
    <x v="122"/>
    <x v="3"/>
    <x v="20"/>
    <s v="St. Louis"/>
    <x v="3"/>
    <n v="0.10000000000000002"/>
    <n v="3250"/>
    <n v="325.00000000000006"/>
    <n v="130.00000000000003"/>
    <n v="0.4"/>
  </r>
  <r>
    <s v="Sodapop"/>
    <n v="1185732"/>
    <x v="122"/>
    <x v="3"/>
    <x v="20"/>
    <s v="St. Louis"/>
    <x v="4"/>
    <n v="0.2"/>
    <n v="3250"/>
    <n v="650"/>
    <n v="227.49999999999997"/>
    <n v="0.35"/>
  </r>
  <r>
    <s v="Sodapop"/>
    <n v="1185732"/>
    <x v="122"/>
    <x v="3"/>
    <x v="20"/>
    <s v="St. Louis"/>
    <x v="5"/>
    <n v="0.25000000000000006"/>
    <n v="4000"/>
    <n v="1000.0000000000002"/>
    <n v="500.00000000000011"/>
    <n v="0.5"/>
  </r>
  <r>
    <s v="Sodapop"/>
    <n v="1185732"/>
    <x v="123"/>
    <x v="3"/>
    <x v="20"/>
    <s v="St. Louis"/>
    <x v="0"/>
    <n v="0.3"/>
    <n v="5750"/>
    <n v="1725"/>
    <n v="690"/>
    <n v="0.4"/>
  </r>
  <r>
    <s v="Sodapop"/>
    <n v="1185732"/>
    <x v="123"/>
    <x v="3"/>
    <x v="20"/>
    <s v="St. Louis"/>
    <x v="1"/>
    <n v="0.2"/>
    <n v="4000"/>
    <n v="800"/>
    <n v="280"/>
    <n v="0.35"/>
  </r>
  <r>
    <s v="Sodapop"/>
    <n v="1185732"/>
    <x v="123"/>
    <x v="3"/>
    <x v="20"/>
    <s v="St. Louis"/>
    <x v="2"/>
    <n v="0.2"/>
    <n v="3000"/>
    <n v="600"/>
    <n v="210"/>
    <n v="0.35"/>
  </r>
  <r>
    <s v="Sodapop"/>
    <n v="1185732"/>
    <x v="123"/>
    <x v="3"/>
    <x v="20"/>
    <s v="St. Louis"/>
    <x v="3"/>
    <n v="0.2"/>
    <n v="2750"/>
    <n v="550"/>
    <n v="220"/>
    <n v="0.4"/>
  </r>
  <r>
    <s v="Sodapop"/>
    <n v="1185732"/>
    <x v="123"/>
    <x v="3"/>
    <x v="20"/>
    <s v="St. Louis"/>
    <x v="4"/>
    <n v="0.3"/>
    <n v="2750"/>
    <n v="825"/>
    <n v="288.75"/>
    <n v="0.35"/>
  </r>
  <r>
    <s v="Sodapop"/>
    <n v="1185732"/>
    <x v="123"/>
    <x v="3"/>
    <x v="20"/>
    <s v="St. Louis"/>
    <x v="5"/>
    <n v="0.34999999999999992"/>
    <n v="4000"/>
    <n v="1399.9999999999998"/>
    <n v="699.99999999999989"/>
    <n v="0.5"/>
  </r>
  <r>
    <s v="Sodapop"/>
    <n v="1185732"/>
    <x v="10"/>
    <x v="3"/>
    <x v="20"/>
    <s v="St. Louis"/>
    <x v="0"/>
    <n v="0.30000000000000004"/>
    <n v="5500"/>
    <n v="1650.0000000000002"/>
    <n v="660.00000000000011"/>
    <n v="0.4"/>
  </r>
  <r>
    <s v="Sodapop"/>
    <n v="1185732"/>
    <x v="10"/>
    <x v="3"/>
    <x v="20"/>
    <s v="St. Louis"/>
    <x v="1"/>
    <n v="0.20000000000000007"/>
    <n v="4000"/>
    <n v="800.00000000000023"/>
    <n v="280.00000000000006"/>
    <n v="0.35"/>
  </r>
  <r>
    <s v="Sodapop"/>
    <n v="1185732"/>
    <x v="10"/>
    <x v="3"/>
    <x v="20"/>
    <s v="St. Louis"/>
    <x v="2"/>
    <n v="0.20000000000000007"/>
    <n v="3450"/>
    <n v="690.00000000000023"/>
    <n v="241.50000000000006"/>
    <n v="0.35"/>
  </r>
  <r>
    <s v="Sodapop"/>
    <n v="1185732"/>
    <x v="10"/>
    <x v="3"/>
    <x v="20"/>
    <s v="St. Louis"/>
    <x v="3"/>
    <n v="0.20000000000000007"/>
    <n v="3750"/>
    <n v="750.00000000000023"/>
    <n v="300.00000000000011"/>
    <n v="0.4"/>
  </r>
  <r>
    <s v="Sodapop"/>
    <n v="1185732"/>
    <x v="10"/>
    <x v="3"/>
    <x v="20"/>
    <s v="St. Louis"/>
    <x v="4"/>
    <n v="0.39999999999999997"/>
    <n v="3500"/>
    <n v="1399.9999999999998"/>
    <n v="489.99999999999989"/>
    <n v="0.35"/>
  </r>
  <r>
    <s v="Sodapop"/>
    <n v="1185732"/>
    <x v="10"/>
    <x v="3"/>
    <x v="20"/>
    <s v="St. Louis"/>
    <x v="5"/>
    <n v="0.44999999999999984"/>
    <n v="4500"/>
    <n v="2024.9999999999993"/>
    <n v="1012.4999999999997"/>
    <n v="0.5"/>
  </r>
  <r>
    <s v="Sodapop"/>
    <n v="1185732"/>
    <x v="11"/>
    <x v="3"/>
    <x v="20"/>
    <s v="St. Louis"/>
    <x v="0"/>
    <n v="0.39999999999999997"/>
    <n v="7000"/>
    <n v="2799.9999999999995"/>
    <n v="1119.9999999999998"/>
    <n v="0.4"/>
  </r>
  <r>
    <s v="Sodapop"/>
    <n v="1185732"/>
    <x v="11"/>
    <x v="3"/>
    <x v="20"/>
    <s v="St. Louis"/>
    <x v="1"/>
    <n v="0.30000000000000004"/>
    <n v="5000"/>
    <n v="1500.0000000000002"/>
    <n v="525"/>
    <n v="0.35"/>
  </r>
  <r>
    <s v="Sodapop"/>
    <n v="1185732"/>
    <x v="11"/>
    <x v="3"/>
    <x v="20"/>
    <s v="St. Louis"/>
    <x v="2"/>
    <n v="0.30000000000000004"/>
    <n v="4500"/>
    <n v="1350.0000000000002"/>
    <n v="472.50000000000006"/>
    <n v="0.35"/>
  </r>
  <r>
    <s v="Sodapop"/>
    <n v="1185732"/>
    <x v="11"/>
    <x v="3"/>
    <x v="20"/>
    <s v="St. Louis"/>
    <x v="3"/>
    <n v="0.30000000000000004"/>
    <n v="4000"/>
    <n v="1200.0000000000002"/>
    <n v="480.00000000000011"/>
    <n v="0.4"/>
  </r>
  <r>
    <s v="Sodapop"/>
    <n v="1185732"/>
    <x v="11"/>
    <x v="3"/>
    <x v="20"/>
    <s v="St. Louis"/>
    <x v="4"/>
    <n v="0.39999999999999997"/>
    <n v="4000"/>
    <n v="1599.9999999999998"/>
    <n v="559.99999999999989"/>
    <n v="0.35"/>
  </r>
  <r>
    <s v="Sodapop"/>
    <n v="1185732"/>
    <x v="11"/>
    <x v="3"/>
    <x v="20"/>
    <s v="St. Louis"/>
    <x v="5"/>
    <n v="0.44999999999999984"/>
    <n v="5000"/>
    <n v="2249.9999999999991"/>
    <n v="1124.9999999999995"/>
    <n v="0.5"/>
  </r>
  <r>
    <s v="FizzySip"/>
    <n v="1128299"/>
    <x v="145"/>
    <x v="2"/>
    <x v="21"/>
    <s v="Salt Lake City"/>
    <x v="0"/>
    <n v="0.30000000000000004"/>
    <n v="3500"/>
    <n v="1050.0000000000002"/>
    <n v="367.50000000000006"/>
    <n v="0.35"/>
  </r>
  <r>
    <s v="FizzySip"/>
    <n v="1128299"/>
    <x v="145"/>
    <x v="2"/>
    <x v="21"/>
    <s v="Salt Lake City"/>
    <x v="1"/>
    <n v="0.4"/>
    <n v="3500"/>
    <n v="1400"/>
    <n v="489.99999999999994"/>
    <n v="0.35"/>
  </r>
  <r>
    <s v="FizzySip"/>
    <n v="1128299"/>
    <x v="145"/>
    <x v="2"/>
    <x v="21"/>
    <s v="Salt Lake City"/>
    <x v="2"/>
    <n v="0.4"/>
    <n v="3500"/>
    <n v="1400"/>
    <n v="489.99999999999994"/>
    <n v="0.35"/>
  </r>
  <r>
    <s v="FizzySip"/>
    <n v="1128299"/>
    <x v="145"/>
    <x v="2"/>
    <x v="21"/>
    <s v="Salt Lake City"/>
    <x v="3"/>
    <n v="0.4"/>
    <n v="2000"/>
    <n v="800"/>
    <n v="280"/>
    <n v="0.35"/>
  </r>
  <r>
    <s v="FizzySip"/>
    <n v="1128299"/>
    <x v="145"/>
    <x v="2"/>
    <x v="21"/>
    <s v="Salt Lake City"/>
    <x v="4"/>
    <n v="0.45000000000000007"/>
    <n v="1500"/>
    <n v="675.00000000000011"/>
    <n v="270.00000000000006"/>
    <n v="0.4"/>
  </r>
  <r>
    <s v="FizzySip"/>
    <n v="1128299"/>
    <x v="145"/>
    <x v="2"/>
    <x v="21"/>
    <s v="Salt Lake City"/>
    <x v="5"/>
    <n v="0.4"/>
    <n v="4000"/>
    <n v="1600"/>
    <n v="480"/>
    <n v="0.3"/>
  </r>
  <r>
    <s v="FizzySip"/>
    <n v="1128299"/>
    <x v="146"/>
    <x v="2"/>
    <x v="21"/>
    <s v="Salt Lake City"/>
    <x v="0"/>
    <n v="0.30000000000000004"/>
    <n v="4500"/>
    <n v="1350.0000000000002"/>
    <n v="472.50000000000006"/>
    <n v="0.35"/>
  </r>
  <r>
    <s v="FizzySip"/>
    <n v="1128299"/>
    <x v="146"/>
    <x v="2"/>
    <x v="21"/>
    <s v="Salt Lake City"/>
    <x v="1"/>
    <n v="0.4"/>
    <n v="3500"/>
    <n v="1400"/>
    <n v="489.99999999999994"/>
    <n v="0.35"/>
  </r>
  <r>
    <s v="FizzySip"/>
    <n v="1128299"/>
    <x v="146"/>
    <x v="2"/>
    <x v="21"/>
    <s v="Salt Lake City"/>
    <x v="2"/>
    <n v="0.4"/>
    <n v="3500"/>
    <n v="1400"/>
    <n v="489.99999999999994"/>
    <n v="0.35"/>
  </r>
  <r>
    <s v="FizzySip"/>
    <n v="1128299"/>
    <x v="146"/>
    <x v="2"/>
    <x v="21"/>
    <s v="Salt Lake City"/>
    <x v="3"/>
    <n v="0.4"/>
    <n v="2000"/>
    <n v="800"/>
    <n v="280"/>
    <n v="0.35"/>
  </r>
  <r>
    <s v="FizzySip"/>
    <n v="1128299"/>
    <x v="146"/>
    <x v="2"/>
    <x v="21"/>
    <s v="Salt Lake City"/>
    <x v="4"/>
    <n v="0.45000000000000007"/>
    <n v="1250"/>
    <n v="562.50000000000011"/>
    <n v="225.00000000000006"/>
    <n v="0.4"/>
  </r>
  <r>
    <s v="FizzySip"/>
    <n v="1128299"/>
    <x v="146"/>
    <x v="2"/>
    <x v="21"/>
    <s v="Salt Lake City"/>
    <x v="5"/>
    <n v="0.4"/>
    <n v="3250"/>
    <n v="1300"/>
    <n v="390"/>
    <n v="0.3"/>
  </r>
  <r>
    <s v="FizzySip"/>
    <n v="1128299"/>
    <x v="147"/>
    <x v="2"/>
    <x v="21"/>
    <s v="Salt Lake City"/>
    <x v="0"/>
    <n v="0.4"/>
    <n v="4750"/>
    <n v="1900"/>
    <n v="665"/>
    <n v="0.35"/>
  </r>
  <r>
    <s v="FizzySip"/>
    <n v="1128299"/>
    <x v="147"/>
    <x v="2"/>
    <x v="21"/>
    <s v="Salt Lake City"/>
    <x v="1"/>
    <n v="0.5"/>
    <n v="3250"/>
    <n v="1625"/>
    <n v="568.75"/>
    <n v="0.35"/>
  </r>
  <r>
    <s v="FizzySip"/>
    <n v="1128299"/>
    <x v="147"/>
    <x v="2"/>
    <x v="21"/>
    <s v="Salt Lake City"/>
    <x v="2"/>
    <n v="0.54999999999999993"/>
    <n v="3500"/>
    <n v="1924.9999999999998"/>
    <n v="673.74999999999989"/>
    <n v="0.35"/>
  </r>
  <r>
    <s v="FizzySip"/>
    <n v="1128299"/>
    <x v="147"/>
    <x v="2"/>
    <x v="21"/>
    <s v="Salt Lake City"/>
    <x v="3"/>
    <n v="0.5"/>
    <n v="2500"/>
    <n v="1250"/>
    <n v="437.5"/>
    <n v="0.35"/>
  </r>
  <r>
    <s v="FizzySip"/>
    <n v="1128299"/>
    <x v="147"/>
    <x v="2"/>
    <x v="21"/>
    <s v="Salt Lake City"/>
    <x v="4"/>
    <n v="0.55000000000000004"/>
    <n v="1000"/>
    <n v="550"/>
    <n v="220"/>
    <n v="0.4"/>
  </r>
  <r>
    <s v="FizzySip"/>
    <n v="1128299"/>
    <x v="147"/>
    <x v="2"/>
    <x v="21"/>
    <s v="Salt Lake City"/>
    <x v="5"/>
    <n v="0.5"/>
    <n v="3000"/>
    <n v="1500"/>
    <n v="450"/>
    <n v="0.3"/>
  </r>
  <r>
    <s v="FizzySip"/>
    <n v="1128299"/>
    <x v="148"/>
    <x v="2"/>
    <x v="21"/>
    <s v="Salt Lake City"/>
    <x v="0"/>
    <n v="0.55000000000000004"/>
    <n v="4750"/>
    <n v="2612.5"/>
    <n v="914.37499999999989"/>
    <n v="0.35"/>
  </r>
  <r>
    <s v="FizzySip"/>
    <n v="1128299"/>
    <x v="148"/>
    <x v="2"/>
    <x v="21"/>
    <s v="Salt Lake City"/>
    <x v="1"/>
    <n v="0.60000000000000009"/>
    <n v="2750"/>
    <n v="1650.0000000000002"/>
    <n v="577.5"/>
    <n v="0.35"/>
  </r>
  <r>
    <s v="FizzySip"/>
    <n v="1128299"/>
    <x v="148"/>
    <x v="2"/>
    <x v="21"/>
    <s v="Salt Lake City"/>
    <x v="2"/>
    <n v="0.60000000000000009"/>
    <n v="3250"/>
    <n v="1950.0000000000002"/>
    <n v="682.5"/>
    <n v="0.35"/>
  </r>
  <r>
    <s v="FizzySip"/>
    <n v="1128299"/>
    <x v="148"/>
    <x v="2"/>
    <x v="21"/>
    <s v="Salt Lake City"/>
    <x v="3"/>
    <n v="0.45000000000000007"/>
    <n v="2250"/>
    <n v="1012.5000000000001"/>
    <n v="354.375"/>
    <n v="0.35"/>
  </r>
  <r>
    <s v="FizzySip"/>
    <n v="1128299"/>
    <x v="148"/>
    <x v="2"/>
    <x v="21"/>
    <s v="Salt Lake City"/>
    <x v="4"/>
    <n v="0.50000000000000011"/>
    <n v="1250"/>
    <n v="625.00000000000011"/>
    <n v="250.00000000000006"/>
    <n v="0.4"/>
  </r>
  <r>
    <s v="FizzySip"/>
    <n v="1128299"/>
    <x v="148"/>
    <x v="2"/>
    <x v="21"/>
    <s v="Salt Lake City"/>
    <x v="5"/>
    <n v="0.65000000000000013"/>
    <n v="3000"/>
    <n v="1950.0000000000005"/>
    <n v="585.00000000000011"/>
    <n v="0.3"/>
  </r>
  <r>
    <s v="FizzySip"/>
    <n v="1128299"/>
    <x v="149"/>
    <x v="2"/>
    <x v="21"/>
    <s v="Salt Lake City"/>
    <x v="0"/>
    <n v="0.5"/>
    <n v="5000"/>
    <n v="2500"/>
    <n v="875"/>
    <n v="0.35"/>
  </r>
  <r>
    <s v="FizzySip"/>
    <n v="1128299"/>
    <x v="149"/>
    <x v="2"/>
    <x v="21"/>
    <s v="Salt Lake City"/>
    <x v="1"/>
    <n v="0.55000000000000004"/>
    <n v="3500"/>
    <n v="1925.0000000000002"/>
    <n v="673.75"/>
    <n v="0.35"/>
  </r>
  <r>
    <s v="FizzySip"/>
    <n v="1128299"/>
    <x v="149"/>
    <x v="2"/>
    <x v="21"/>
    <s v="Salt Lake City"/>
    <x v="2"/>
    <n v="0.55000000000000004"/>
    <n v="3500"/>
    <n v="1925.0000000000002"/>
    <n v="673.75"/>
    <n v="0.35"/>
  </r>
  <r>
    <s v="FizzySip"/>
    <n v="1128299"/>
    <x v="149"/>
    <x v="2"/>
    <x v="21"/>
    <s v="Salt Lake City"/>
    <x v="3"/>
    <n v="0.5"/>
    <n v="2750"/>
    <n v="1375"/>
    <n v="481.24999999999994"/>
    <n v="0.35"/>
  </r>
  <r>
    <s v="FizzySip"/>
    <n v="1128299"/>
    <x v="149"/>
    <x v="2"/>
    <x v="21"/>
    <s v="Salt Lake City"/>
    <x v="4"/>
    <n v="0.44999999999999996"/>
    <n v="1750"/>
    <n v="787.49999999999989"/>
    <n v="315"/>
    <n v="0.4"/>
  </r>
  <r>
    <s v="FizzySip"/>
    <n v="1128299"/>
    <x v="149"/>
    <x v="2"/>
    <x v="21"/>
    <s v="Salt Lake City"/>
    <x v="5"/>
    <n v="0.6"/>
    <n v="5250"/>
    <n v="3150"/>
    <n v="945"/>
    <n v="0.3"/>
  </r>
  <r>
    <s v="FizzySip"/>
    <n v="1128299"/>
    <x v="150"/>
    <x v="2"/>
    <x v="21"/>
    <s v="Salt Lake City"/>
    <x v="0"/>
    <n v="0.54999999999999993"/>
    <n v="7750"/>
    <n v="4262.4999999999991"/>
    <n v="1491.8749999999995"/>
    <n v="0.35"/>
  </r>
  <r>
    <s v="FizzySip"/>
    <n v="1128299"/>
    <x v="150"/>
    <x v="2"/>
    <x v="21"/>
    <s v="Salt Lake City"/>
    <x v="1"/>
    <n v="0.64999999999999991"/>
    <n v="6500"/>
    <n v="4224.9999999999991"/>
    <n v="1478.7499999999995"/>
    <n v="0.35"/>
  </r>
  <r>
    <s v="FizzySip"/>
    <n v="1128299"/>
    <x v="150"/>
    <x v="2"/>
    <x v="21"/>
    <s v="Salt Lake City"/>
    <x v="2"/>
    <n v="0.79999999999999993"/>
    <n v="6500"/>
    <n v="5200"/>
    <n v="1819.9999999999998"/>
    <n v="0.35"/>
  </r>
  <r>
    <s v="FizzySip"/>
    <n v="1128299"/>
    <x v="150"/>
    <x v="2"/>
    <x v="21"/>
    <s v="Salt Lake City"/>
    <x v="3"/>
    <n v="0.79999999999999993"/>
    <n v="5250"/>
    <n v="4200"/>
    <n v="1470"/>
    <n v="0.35"/>
  </r>
  <r>
    <s v="FizzySip"/>
    <n v="1128299"/>
    <x v="150"/>
    <x v="2"/>
    <x v="21"/>
    <s v="Salt Lake City"/>
    <x v="4"/>
    <n v="0.9"/>
    <n v="4000"/>
    <n v="3600"/>
    <n v="1440"/>
    <n v="0.4"/>
  </r>
  <r>
    <s v="FizzySip"/>
    <n v="1128299"/>
    <x v="150"/>
    <x v="2"/>
    <x v="21"/>
    <s v="Salt Lake City"/>
    <x v="5"/>
    <n v="1.05"/>
    <n v="7000"/>
    <n v="7350"/>
    <n v="2205"/>
    <n v="0.3"/>
  </r>
  <r>
    <s v="FizzySip"/>
    <n v="1128299"/>
    <x v="151"/>
    <x v="2"/>
    <x v="21"/>
    <s v="Salt Lake City"/>
    <x v="0"/>
    <n v="0.85"/>
    <n v="8500"/>
    <n v="7225"/>
    <n v="2528.75"/>
    <n v="0.35"/>
  </r>
  <r>
    <s v="FizzySip"/>
    <n v="1128299"/>
    <x v="151"/>
    <x v="2"/>
    <x v="21"/>
    <s v="Salt Lake City"/>
    <x v="1"/>
    <n v="0.9"/>
    <n v="7000"/>
    <n v="6300"/>
    <n v="2205"/>
    <n v="0.35"/>
  </r>
  <r>
    <s v="FizzySip"/>
    <n v="1128299"/>
    <x v="151"/>
    <x v="2"/>
    <x v="21"/>
    <s v="Salt Lake City"/>
    <x v="2"/>
    <n v="0.9"/>
    <n v="6500"/>
    <n v="5850"/>
    <n v="2047.4999999999998"/>
    <n v="0.35"/>
  </r>
  <r>
    <s v="FizzySip"/>
    <n v="1128299"/>
    <x v="151"/>
    <x v="2"/>
    <x v="21"/>
    <s v="Salt Lake City"/>
    <x v="3"/>
    <n v="0.85"/>
    <n v="5500"/>
    <n v="4675"/>
    <n v="1636.25"/>
    <n v="0.35"/>
  </r>
  <r>
    <s v="FizzySip"/>
    <n v="1128299"/>
    <x v="151"/>
    <x v="2"/>
    <x v="21"/>
    <s v="Salt Lake City"/>
    <x v="4"/>
    <n v="0.9"/>
    <n v="6000"/>
    <n v="5400"/>
    <n v="2160"/>
    <n v="0.4"/>
  </r>
  <r>
    <s v="FizzySip"/>
    <n v="1128299"/>
    <x v="151"/>
    <x v="2"/>
    <x v="21"/>
    <s v="Salt Lake City"/>
    <x v="5"/>
    <n v="1.05"/>
    <n v="6000"/>
    <n v="6300"/>
    <n v="1890"/>
    <n v="0.3"/>
  </r>
  <r>
    <s v="FizzySip"/>
    <n v="1128299"/>
    <x v="152"/>
    <x v="2"/>
    <x v="21"/>
    <s v="Salt Lake City"/>
    <x v="0"/>
    <n v="0.9"/>
    <n v="8000"/>
    <n v="7200"/>
    <n v="2520"/>
    <n v="0.35"/>
  </r>
  <r>
    <s v="FizzySip"/>
    <n v="1128299"/>
    <x v="152"/>
    <x v="2"/>
    <x v="21"/>
    <s v="Salt Lake City"/>
    <x v="1"/>
    <n v="0.8"/>
    <n v="7750"/>
    <n v="6200"/>
    <n v="2170"/>
    <n v="0.35"/>
  </r>
  <r>
    <s v="FizzySip"/>
    <n v="1128299"/>
    <x v="152"/>
    <x v="2"/>
    <x v="21"/>
    <s v="Salt Lake City"/>
    <x v="2"/>
    <n v="0.70000000000000007"/>
    <n v="6500"/>
    <n v="4550"/>
    <n v="1592.5"/>
    <n v="0.35"/>
  </r>
  <r>
    <s v="FizzySip"/>
    <n v="1128299"/>
    <x v="152"/>
    <x v="2"/>
    <x v="21"/>
    <s v="Salt Lake City"/>
    <x v="3"/>
    <n v="0.70000000000000007"/>
    <n v="4250"/>
    <n v="2975.0000000000005"/>
    <n v="1041.25"/>
    <n v="0.35"/>
  </r>
  <r>
    <s v="FizzySip"/>
    <n v="1128299"/>
    <x v="152"/>
    <x v="2"/>
    <x v="21"/>
    <s v="Salt Lake City"/>
    <x v="4"/>
    <n v="0.7"/>
    <n v="4250"/>
    <n v="2975"/>
    <n v="1190"/>
    <n v="0.4"/>
  </r>
  <r>
    <s v="FizzySip"/>
    <n v="1128299"/>
    <x v="152"/>
    <x v="2"/>
    <x v="21"/>
    <s v="Salt Lake City"/>
    <x v="5"/>
    <n v="0.75"/>
    <n v="2500"/>
    <n v="1875"/>
    <n v="562.5"/>
    <n v="0.3"/>
  </r>
  <r>
    <s v="FizzySip"/>
    <n v="1128299"/>
    <x v="153"/>
    <x v="2"/>
    <x v="21"/>
    <s v="Salt Lake City"/>
    <x v="0"/>
    <n v="0.50000000000000011"/>
    <n v="4500"/>
    <n v="2250.0000000000005"/>
    <n v="787.50000000000011"/>
    <n v="0.35"/>
  </r>
  <r>
    <s v="FizzySip"/>
    <n v="1128299"/>
    <x v="153"/>
    <x v="2"/>
    <x v="21"/>
    <s v="Salt Lake City"/>
    <x v="1"/>
    <n v="0.55000000000000016"/>
    <n v="4500"/>
    <n v="2475.0000000000009"/>
    <n v="866.25000000000023"/>
    <n v="0.35"/>
  </r>
  <r>
    <s v="FizzySip"/>
    <n v="1128299"/>
    <x v="153"/>
    <x v="2"/>
    <x v="21"/>
    <s v="Salt Lake City"/>
    <x v="2"/>
    <n v="0.50000000000000011"/>
    <n v="2500"/>
    <n v="1250.0000000000002"/>
    <n v="437.50000000000006"/>
    <n v="0.35"/>
  </r>
  <r>
    <s v="FizzySip"/>
    <n v="1128299"/>
    <x v="153"/>
    <x v="2"/>
    <x v="21"/>
    <s v="Salt Lake City"/>
    <x v="3"/>
    <n v="0.50000000000000011"/>
    <n v="2000"/>
    <n v="1000.0000000000002"/>
    <n v="350.00000000000006"/>
    <n v="0.35"/>
  </r>
  <r>
    <s v="FizzySip"/>
    <n v="1128299"/>
    <x v="153"/>
    <x v="2"/>
    <x v="21"/>
    <s v="Salt Lake City"/>
    <x v="4"/>
    <n v="0.60000000000000009"/>
    <n v="2250"/>
    <n v="1350.0000000000002"/>
    <n v="540.00000000000011"/>
    <n v="0.4"/>
  </r>
  <r>
    <s v="FizzySip"/>
    <n v="1128299"/>
    <x v="153"/>
    <x v="2"/>
    <x v="21"/>
    <s v="Salt Lake City"/>
    <x v="5"/>
    <n v="0.44999999999999996"/>
    <n v="2500"/>
    <n v="1125"/>
    <n v="337.5"/>
    <n v="0.3"/>
  </r>
  <r>
    <s v="FizzySip"/>
    <n v="1128299"/>
    <x v="154"/>
    <x v="2"/>
    <x v="21"/>
    <s v="Salt Lake City"/>
    <x v="0"/>
    <n v="0.4"/>
    <n v="3500"/>
    <n v="1400"/>
    <n v="489.99999999999994"/>
    <n v="0.35"/>
  </r>
  <r>
    <s v="FizzySip"/>
    <n v="1128299"/>
    <x v="154"/>
    <x v="2"/>
    <x v="21"/>
    <s v="Salt Lake City"/>
    <x v="1"/>
    <n v="0.55000000000000016"/>
    <n v="5250"/>
    <n v="2887.5000000000009"/>
    <n v="1010.6250000000002"/>
    <n v="0.35"/>
  </r>
  <r>
    <s v="FizzySip"/>
    <n v="1128299"/>
    <x v="154"/>
    <x v="2"/>
    <x v="21"/>
    <s v="Salt Lake City"/>
    <x v="2"/>
    <n v="0.50000000000000011"/>
    <n v="3500"/>
    <n v="1750.0000000000005"/>
    <n v="612.50000000000011"/>
    <n v="0.35"/>
  </r>
  <r>
    <s v="FizzySip"/>
    <n v="1128299"/>
    <x v="154"/>
    <x v="2"/>
    <x v="21"/>
    <s v="Salt Lake City"/>
    <x v="3"/>
    <n v="0.45000000000000007"/>
    <n v="3250"/>
    <n v="1462.5000000000002"/>
    <n v="511.87500000000006"/>
    <n v="0.35"/>
  </r>
  <r>
    <s v="FizzySip"/>
    <n v="1128299"/>
    <x v="154"/>
    <x v="2"/>
    <x v="21"/>
    <s v="Salt Lake City"/>
    <x v="4"/>
    <n v="0.55000000000000004"/>
    <n v="3000"/>
    <n v="1650.0000000000002"/>
    <n v="660.00000000000011"/>
    <n v="0.4"/>
  </r>
  <r>
    <s v="FizzySip"/>
    <n v="1128299"/>
    <x v="154"/>
    <x v="2"/>
    <x v="21"/>
    <s v="Salt Lake City"/>
    <x v="5"/>
    <n v="0.60000000000000009"/>
    <n v="3500"/>
    <n v="2100.0000000000005"/>
    <n v="630.00000000000011"/>
    <n v="0.3"/>
  </r>
  <r>
    <s v="FizzySip"/>
    <n v="1128299"/>
    <x v="155"/>
    <x v="2"/>
    <x v="21"/>
    <s v="Salt Lake City"/>
    <x v="0"/>
    <n v="0.45000000000000007"/>
    <n v="5750"/>
    <n v="2587.5000000000005"/>
    <n v="905.62500000000011"/>
    <n v="0.35"/>
  </r>
  <r>
    <s v="FizzySip"/>
    <n v="1128299"/>
    <x v="155"/>
    <x v="2"/>
    <x v="21"/>
    <s v="Salt Lake City"/>
    <x v="1"/>
    <n v="0.50000000000000011"/>
    <n v="6500"/>
    <n v="3250.0000000000009"/>
    <n v="1137.5000000000002"/>
    <n v="0.35"/>
  </r>
  <r>
    <s v="FizzySip"/>
    <n v="1128299"/>
    <x v="155"/>
    <x v="2"/>
    <x v="21"/>
    <s v="Salt Lake City"/>
    <x v="2"/>
    <n v="0.45000000000000007"/>
    <n v="4750"/>
    <n v="2137.5000000000005"/>
    <n v="748.12500000000011"/>
    <n v="0.35"/>
  </r>
  <r>
    <s v="FizzySip"/>
    <n v="1128299"/>
    <x v="155"/>
    <x v="2"/>
    <x v="21"/>
    <s v="Salt Lake City"/>
    <x v="3"/>
    <n v="0.55000000000000016"/>
    <n v="4500"/>
    <n v="2475.0000000000009"/>
    <n v="866.25000000000023"/>
    <n v="0.35"/>
  </r>
  <r>
    <s v="FizzySip"/>
    <n v="1128299"/>
    <x v="155"/>
    <x v="2"/>
    <x v="21"/>
    <s v="Salt Lake City"/>
    <x v="4"/>
    <n v="0.75000000000000011"/>
    <n v="4250"/>
    <n v="3187.5000000000005"/>
    <n v="1275.0000000000002"/>
    <n v="0.4"/>
  </r>
  <r>
    <s v="FizzySip"/>
    <n v="1128299"/>
    <x v="155"/>
    <x v="2"/>
    <x v="21"/>
    <s v="Salt Lake City"/>
    <x v="5"/>
    <n v="0.80000000000000016"/>
    <n v="5500"/>
    <n v="4400.0000000000009"/>
    <n v="1320.0000000000002"/>
    <n v="0.3"/>
  </r>
  <r>
    <s v="FizzySip"/>
    <n v="1128299"/>
    <x v="156"/>
    <x v="2"/>
    <x v="21"/>
    <s v="Salt Lake City"/>
    <x v="0"/>
    <n v="0.65000000000000013"/>
    <n v="7500"/>
    <n v="4875.0000000000009"/>
    <n v="1706.2500000000002"/>
    <n v="0.35"/>
  </r>
  <r>
    <s v="FizzySip"/>
    <n v="1128299"/>
    <x v="156"/>
    <x v="2"/>
    <x v="21"/>
    <s v="Salt Lake City"/>
    <x v="1"/>
    <n v="0.75000000000000022"/>
    <n v="7500"/>
    <n v="5625.0000000000018"/>
    <n v="1968.7500000000005"/>
    <n v="0.35"/>
  </r>
  <r>
    <s v="FizzySip"/>
    <n v="1128299"/>
    <x v="156"/>
    <x v="2"/>
    <x v="21"/>
    <s v="Salt Lake City"/>
    <x v="2"/>
    <n v="0.70000000000000018"/>
    <n v="5500"/>
    <n v="3850.0000000000009"/>
    <n v="1347.5000000000002"/>
    <n v="0.35"/>
  </r>
  <r>
    <s v="FizzySip"/>
    <n v="1128299"/>
    <x v="156"/>
    <x v="2"/>
    <x v="21"/>
    <s v="Salt Lake City"/>
    <x v="3"/>
    <n v="0.70000000000000018"/>
    <n v="5500"/>
    <n v="3850.0000000000009"/>
    <n v="1347.5000000000002"/>
    <n v="0.35"/>
  </r>
  <r>
    <s v="FizzySip"/>
    <n v="1128299"/>
    <x v="156"/>
    <x v="2"/>
    <x v="21"/>
    <s v="Salt Lake City"/>
    <x v="4"/>
    <n v="0.80000000000000016"/>
    <n v="4750"/>
    <n v="3800.0000000000009"/>
    <n v="1520.0000000000005"/>
    <n v="0.4"/>
  </r>
  <r>
    <s v="FizzySip"/>
    <n v="1128299"/>
    <x v="156"/>
    <x v="2"/>
    <x v="21"/>
    <s v="Salt Lake City"/>
    <x v="5"/>
    <n v="0.8500000000000002"/>
    <n v="5750"/>
    <n v="4887.5000000000009"/>
    <n v="1466.2500000000002"/>
    <n v="0.3"/>
  </r>
  <r>
    <s v="FizzySip"/>
    <n v="1128299"/>
    <x v="102"/>
    <x v="2"/>
    <x v="22"/>
    <s v="Portland"/>
    <x v="0"/>
    <n v="0.35000000000000003"/>
    <n v="4000"/>
    <n v="1400.0000000000002"/>
    <n v="560"/>
    <n v="0.39999999999999997"/>
  </r>
  <r>
    <s v="FizzySip"/>
    <n v="1128299"/>
    <x v="102"/>
    <x v="2"/>
    <x v="22"/>
    <s v="Portland"/>
    <x v="1"/>
    <n v="0.45"/>
    <n v="4000"/>
    <n v="1800"/>
    <n v="719.99999999999989"/>
    <n v="0.39999999999999997"/>
  </r>
  <r>
    <s v="FizzySip"/>
    <n v="1128299"/>
    <x v="102"/>
    <x v="2"/>
    <x v="22"/>
    <s v="Portland"/>
    <x v="2"/>
    <n v="0.45"/>
    <n v="4000"/>
    <n v="1800"/>
    <n v="719.99999999999989"/>
    <n v="0.39999999999999997"/>
  </r>
  <r>
    <s v="FizzySip"/>
    <n v="1128299"/>
    <x v="102"/>
    <x v="2"/>
    <x v="22"/>
    <s v="Portland"/>
    <x v="3"/>
    <n v="0.45"/>
    <n v="2500"/>
    <n v="1125"/>
    <n v="449.99999999999994"/>
    <n v="0.39999999999999997"/>
  </r>
  <r>
    <s v="FizzySip"/>
    <n v="1128299"/>
    <x v="102"/>
    <x v="2"/>
    <x v="22"/>
    <s v="Portland"/>
    <x v="4"/>
    <n v="0.50000000000000011"/>
    <n v="2000"/>
    <n v="1000.0000000000002"/>
    <n v="450.00000000000011"/>
    <n v="0.45"/>
  </r>
  <r>
    <s v="FizzySip"/>
    <n v="1128299"/>
    <x v="102"/>
    <x v="2"/>
    <x v="22"/>
    <s v="Portland"/>
    <x v="5"/>
    <n v="0.45"/>
    <n v="4500"/>
    <n v="2025"/>
    <n v="708.75"/>
    <n v="0.35"/>
  </r>
  <r>
    <s v="FizzySip"/>
    <n v="1128299"/>
    <x v="103"/>
    <x v="2"/>
    <x v="22"/>
    <s v="Portland"/>
    <x v="0"/>
    <n v="0.35000000000000003"/>
    <n v="5000"/>
    <n v="1750.0000000000002"/>
    <n v="700"/>
    <n v="0.39999999999999997"/>
  </r>
  <r>
    <s v="FizzySip"/>
    <n v="1128299"/>
    <x v="103"/>
    <x v="2"/>
    <x v="22"/>
    <s v="Portland"/>
    <x v="1"/>
    <n v="0.45"/>
    <n v="4000"/>
    <n v="1800"/>
    <n v="719.99999999999989"/>
    <n v="0.39999999999999997"/>
  </r>
  <r>
    <s v="FizzySip"/>
    <n v="1128299"/>
    <x v="103"/>
    <x v="2"/>
    <x v="22"/>
    <s v="Portland"/>
    <x v="2"/>
    <n v="0.45"/>
    <n v="4000"/>
    <n v="1800"/>
    <n v="719.99999999999989"/>
    <n v="0.39999999999999997"/>
  </r>
  <r>
    <s v="FizzySip"/>
    <n v="1128299"/>
    <x v="103"/>
    <x v="2"/>
    <x v="22"/>
    <s v="Portland"/>
    <x v="3"/>
    <n v="0.45"/>
    <n v="2500"/>
    <n v="1125"/>
    <n v="449.99999999999994"/>
    <n v="0.39999999999999997"/>
  </r>
  <r>
    <s v="FizzySip"/>
    <n v="1128299"/>
    <x v="103"/>
    <x v="2"/>
    <x v="22"/>
    <s v="Portland"/>
    <x v="4"/>
    <n v="0.50000000000000011"/>
    <n v="1750"/>
    <n v="875.00000000000023"/>
    <n v="393.75000000000011"/>
    <n v="0.45"/>
  </r>
  <r>
    <s v="FizzySip"/>
    <n v="1128299"/>
    <x v="103"/>
    <x v="2"/>
    <x v="22"/>
    <s v="Portland"/>
    <x v="5"/>
    <n v="0.45"/>
    <n v="3750"/>
    <n v="1687.5"/>
    <n v="590.625"/>
    <n v="0.35"/>
  </r>
  <r>
    <s v="FizzySip"/>
    <n v="1128299"/>
    <x v="104"/>
    <x v="2"/>
    <x v="22"/>
    <s v="Portland"/>
    <x v="0"/>
    <n v="0.45"/>
    <n v="5250"/>
    <n v="2362.5"/>
    <n v="944.99999999999989"/>
    <n v="0.39999999999999997"/>
  </r>
  <r>
    <s v="FizzySip"/>
    <n v="1128299"/>
    <x v="104"/>
    <x v="2"/>
    <x v="22"/>
    <s v="Portland"/>
    <x v="1"/>
    <n v="0.55000000000000004"/>
    <n v="3750"/>
    <n v="2062.5"/>
    <n v="824.99999999999989"/>
    <n v="0.39999999999999997"/>
  </r>
  <r>
    <s v="FizzySip"/>
    <n v="1128299"/>
    <x v="104"/>
    <x v="2"/>
    <x v="22"/>
    <s v="Portland"/>
    <x v="2"/>
    <n v="0.6"/>
    <n v="4000"/>
    <n v="2400"/>
    <n v="959.99999999999989"/>
    <n v="0.39999999999999997"/>
  </r>
  <r>
    <s v="FizzySip"/>
    <n v="1128299"/>
    <x v="104"/>
    <x v="2"/>
    <x v="22"/>
    <s v="Portland"/>
    <x v="3"/>
    <n v="0.55000000000000004"/>
    <n v="3000"/>
    <n v="1650.0000000000002"/>
    <n v="660"/>
    <n v="0.39999999999999997"/>
  </r>
  <r>
    <s v="FizzySip"/>
    <n v="1128299"/>
    <x v="104"/>
    <x v="2"/>
    <x v="22"/>
    <s v="Portland"/>
    <x v="4"/>
    <n v="0.60000000000000009"/>
    <n v="1500"/>
    <n v="900.00000000000011"/>
    <n v="405.00000000000006"/>
    <n v="0.45"/>
  </r>
  <r>
    <s v="FizzySip"/>
    <n v="1128299"/>
    <x v="104"/>
    <x v="2"/>
    <x v="22"/>
    <s v="Portland"/>
    <x v="5"/>
    <n v="0.45"/>
    <n v="3500"/>
    <n v="1575"/>
    <n v="551.25"/>
    <n v="0.35"/>
  </r>
  <r>
    <s v="FizzySip"/>
    <n v="1128299"/>
    <x v="105"/>
    <x v="2"/>
    <x v="22"/>
    <s v="Portland"/>
    <x v="0"/>
    <n v="0.5"/>
    <n v="5250"/>
    <n v="2625"/>
    <n v="1050"/>
    <n v="0.39999999999999997"/>
  </r>
  <r>
    <s v="FizzySip"/>
    <n v="1128299"/>
    <x v="105"/>
    <x v="2"/>
    <x v="22"/>
    <s v="Portland"/>
    <x v="1"/>
    <n v="0.55000000000000004"/>
    <n v="3250"/>
    <n v="1787.5000000000002"/>
    <n v="715"/>
    <n v="0.39999999999999997"/>
  </r>
  <r>
    <s v="FizzySip"/>
    <n v="1128299"/>
    <x v="105"/>
    <x v="2"/>
    <x v="22"/>
    <s v="Portland"/>
    <x v="2"/>
    <n v="0.55000000000000004"/>
    <n v="3750"/>
    <n v="2062.5"/>
    <n v="824.99999999999989"/>
    <n v="0.39999999999999997"/>
  </r>
  <r>
    <s v="FizzySip"/>
    <n v="1128299"/>
    <x v="105"/>
    <x v="2"/>
    <x v="22"/>
    <s v="Portland"/>
    <x v="3"/>
    <n v="0.40000000000000008"/>
    <n v="2750"/>
    <n v="1100.0000000000002"/>
    <n v="440.00000000000006"/>
    <n v="0.39999999999999997"/>
  </r>
  <r>
    <s v="FizzySip"/>
    <n v="1128299"/>
    <x v="105"/>
    <x v="2"/>
    <x v="22"/>
    <s v="Portland"/>
    <x v="4"/>
    <n v="0.45000000000000012"/>
    <n v="1750"/>
    <n v="787.50000000000023"/>
    <n v="354.37500000000011"/>
    <n v="0.45"/>
  </r>
  <r>
    <s v="FizzySip"/>
    <n v="1128299"/>
    <x v="105"/>
    <x v="2"/>
    <x v="22"/>
    <s v="Portland"/>
    <x v="5"/>
    <n v="0.60000000000000009"/>
    <n v="3500"/>
    <n v="2100.0000000000005"/>
    <n v="735.00000000000011"/>
    <n v="0.35"/>
  </r>
  <r>
    <s v="FizzySip"/>
    <n v="1128299"/>
    <x v="106"/>
    <x v="2"/>
    <x v="22"/>
    <s v="Portland"/>
    <x v="0"/>
    <n v="0.45"/>
    <n v="5500"/>
    <n v="2475"/>
    <n v="989.99999999999989"/>
    <n v="0.39999999999999997"/>
  </r>
  <r>
    <s v="FizzySip"/>
    <n v="1128299"/>
    <x v="106"/>
    <x v="2"/>
    <x v="22"/>
    <s v="Portland"/>
    <x v="1"/>
    <n v="0.5"/>
    <n v="4000"/>
    <n v="2000"/>
    <n v="799.99999999999989"/>
    <n v="0.39999999999999997"/>
  </r>
  <r>
    <s v="FizzySip"/>
    <n v="1128299"/>
    <x v="106"/>
    <x v="2"/>
    <x v="22"/>
    <s v="Portland"/>
    <x v="2"/>
    <n v="0.5"/>
    <n v="4000"/>
    <n v="2000"/>
    <n v="799.99999999999989"/>
    <n v="0.39999999999999997"/>
  </r>
  <r>
    <s v="FizzySip"/>
    <n v="1128299"/>
    <x v="106"/>
    <x v="2"/>
    <x v="22"/>
    <s v="Portland"/>
    <x v="3"/>
    <n v="0.45"/>
    <n v="3250"/>
    <n v="1462.5"/>
    <n v="585"/>
    <n v="0.39999999999999997"/>
  </r>
  <r>
    <s v="FizzySip"/>
    <n v="1128299"/>
    <x v="106"/>
    <x v="2"/>
    <x v="22"/>
    <s v="Portland"/>
    <x v="4"/>
    <n v="0.39999999999999997"/>
    <n v="2250"/>
    <n v="899.99999999999989"/>
    <n v="404.99999999999994"/>
    <n v="0.45"/>
  </r>
  <r>
    <s v="FizzySip"/>
    <n v="1128299"/>
    <x v="106"/>
    <x v="2"/>
    <x v="22"/>
    <s v="Portland"/>
    <x v="5"/>
    <n v="0.65"/>
    <n v="5750"/>
    <n v="3737.5"/>
    <n v="1308.125"/>
    <n v="0.35"/>
  </r>
  <r>
    <s v="FizzySip"/>
    <n v="1128299"/>
    <x v="107"/>
    <x v="2"/>
    <x v="22"/>
    <s v="Portland"/>
    <x v="0"/>
    <n v="0.6"/>
    <n v="8250"/>
    <n v="4950"/>
    <n v="1979.9999999999998"/>
    <n v="0.39999999999999997"/>
  </r>
  <r>
    <s v="FizzySip"/>
    <n v="1128299"/>
    <x v="107"/>
    <x v="2"/>
    <x v="22"/>
    <s v="Portland"/>
    <x v="1"/>
    <n v="0.7"/>
    <n v="7000"/>
    <n v="4900"/>
    <n v="1959.9999999999998"/>
    <n v="0.39999999999999997"/>
  </r>
  <r>
    <s v="FizzySip"/>
    <n v="1128299"/>
    <x v="107"/>
    <x v="2"/>
    <x v="22"/>
    <s v="Portland"/>
    <x v="2"/>
    <n v="0.85"/>
    <n v="7000"/>
    <n v="5950"/>
    <n v="2380"/>
    <n v="0.39999999999999997"/>
  </r>
  <r>
    <s v="FizzySip"/>
    <n v="1128299"/>
    <x v="107"/>
    <x v="2"/>
    <x v="22"/>
    <s v="Portland"/>
    <x v="3"/>
    <n v="0.85"/>
    <n v="5750"/>
    <n v="4887.5"/>
    <n v="1954.9999999999998"/>
    <n v="0.39999999999999997"/>
  </r>
  <r>
    <s v="FizzySip"/>
    <n v="1128299"/>
    <x v="107"/>
    <x v="2"/>
    <x v="22"/>
    <s v="Portland"/>
    <x v="4"/>
    <n v="0.95000000000000007"/>
    <n v="4500"/>
    <n v="4275"/>
    <n v="1923.75"/>
    <n v="0.45"/>
  </r>
  <r>
    <s v="FizzySip"/>
    <n v="1128299"/>
    <x v="107"/>
    <x v="2"/>
    <x v="22"/>
    <s v="Portland"/>
    <x v="5"/>
    <n v="1.1000000000000001"/>
    <n v="7500"/>
    <n v="8250"/>
    <n v="2887.5"/>
    <n v="0.35"/>
  </r>
  <r>
    <s v="FizzySip"/>
    <n v="1128299"/>
    <x v="108"/>
    <x v="2"/>
    <x v="22"/>
    <s v="Portland"/>
    <x v="0"/>
    <n v="0.9"/>
    <n v="9000"/>
    <n v="8100"/>
    <n v="3239.9999999999995"/>
    <n v="0.39999999999999997"/>
  </r>
  <r>
    <s v="FizzySip"/>
    <n v="1128299"/>
    <x v="108"/>
    <x v="2"/>
    <x v="22"/>
    <s v="Portland"/>
    <x v="1"/>
    <n v="0.95000000000000007"/>
    <n v="7500"/>
    <n v="7125.0000000000009"/>
    <n v="2850"/>
    <n v="0.39999999999999997"/>
  </r>
  <r>
    <s v="FizzySip"/>
    <n v="1128299"/>
    <x v="108"/>
    <x v="2"/>
    <x v="22"/>
    <s v="Portland"/>
    <x v="2"/>
    <n v="0.95000000000000007"/>
    <n v="7000"/>
    <n v="6650.0000000000009"/>
    <n v="2660"/>
    <n v="0.39999999999999997"/>
  </r>
  <r>
    <s v="FizzySip"/>
    <n v="1128299"/>
    <x v="108"/>
    <x v="2"/>
    <x v="22"/>
    <s v="Portland"/>
    <x v="3"/>
    <n v="0.9"/>
    <n v="6000"/>
    <n v="5400"/>
    <n v="2160"/>
    <n v="0.39999999999999997"/>
  </r>
  <r>
    <s v="FizzySip"/>
    <n v="1128299"/>
    <x v="108"/>
    <x v="2"/>
    <x v="22"/>
    <s v="Portland"/>
    <x v="4"/>
    <n v="0.95000000000000007"/>
    <n v="6500"/>
    <n v="6175"/>
    <n v="2778.75"/>
    <n v="0.45"/>
  </r>
  <r>
    <s v="FizzySip"/>
    <n v="1128299"/>
    <x v="108"/>
    <x v="2"/>
    <x v="22"/>
    <s v="Portland"/>
    <x v="5"/>
    <n v="1.1000000000000001"/>
    <n v="6500"/>
    <n v="7150.0000000000009"/>
    <n v="2502.5"/>
    <n v="0.35"/>
  </r>
  <r>
    <s v="FizzySip"/>
    <n v="1128299"/>
    <x v="109"/>
    <x v="2"/>
    <x v="22"/>
    <s v="Portland"/>
    <x v="0"/>
    <n v="0.95000000000000007"/>
    <n v="8500"/>
    <n v="8075.0000000000009"/>
    <n v="3230"/>
    <n v="0.39999999999999997"/>
  </r>
  <r>
    <s v="FizzySip"/>
    <n v="1128299"/>
    <x v="109"/>
    <x v="2"/>
    <x v="22"/>
    <s v="Portland"/>
    <x v="1"/>
    <n v="0.85000000000000009"/>
    <n v="8250"/>
    <n v="7012.5000000000009"/>
    <n v="2805"/>
    <n v="0.39999999999999997"/>
  </r>
  <r>
    <s v="FizzySip"/>
    <n v="1128299"/>
    <x v="109"/>
    <x v="2"/>
    <x v="22"/>
    <s v="Portland"/>
    <x v="2"/>
    <n v="0.75000000000000011"/>
    <n v="7000"/>
    <n v="5250.0000000000009"/>
    <n v="2100"/>
    <n v="0.39999999999999997"/>
  </r>
  <r>
    <s v="FizzySip"/>
    <n v="1128299"/>
    <x v="109"/>
    <x v="2"/>
    <x v="22"/>
    <s v="Portland"/>
    <x v="3"/>
    <n v="0.75000000000000011"/>
    <n v="4750"/>
    <n v="3562.5000000000005"/>
    <n v="1425"/>
    <n v="0.39999999999999997"/>
  </r>
  <r>
    <s v="FizzySip"/>
    <n v="1128299"/>
    <x v="109"/>
    <x v="2"/>
    <x v="22"/>
    <s v="Portland"/>
    <x v="4"/>
    <n v="0.64999999999999991"/>
    <n v="4750"/>
    <n v="3087.4999999999995"/>
    <n v="1389.3749999999998"/>
    <n v="0.45"/>
  </r>
  <r>
    <s v="FizzySip"/>
    <n v="1128299"/>
    <x v="109"/>
    <x v="2"/>
    <x v="22"/>
    <s v="Portland"/>
    <x v="5"/>
    <n v="0.7"/>
    <n v="3000"/>
    <n v="2100"/>
    <n v="735"/>
    <n v="0.35"/>
  </r>
  <r>
    <s v="FizzySip"/>
    <n v="1128299"/>
    <x v="110"/>
    <x v="2"/>
    <x v="22"/>
    <s v="Portland"/>
    <x v="0"/>
    <n v="0.45000000000000012"/>
    <n v="5000"/>
    <n v="2250.0000000000005"/>
    <n v="900.00000000000011"/>
    <n v="0.39999999999999997"/>
  </r>
  <r>
    <s v="FizzySip"/>
    <n v="1128299"/>
    <x v="110"/>
    <x v="2"/>
    <x v="22"/>
    <s v="Portland"/>
    <x v="1"/>
    <n v="0.50000000000000011"/>
    <n v="5000"/>
    <n v="2500.0000000000005"/>
    <n v="1000.0000000000001"/>
    <n v="0.39999999999999997"/>
  </r>
  <r>
    <s v="FizzySip"/>
    <n v="1128299"/>
    <x v="110"/>
    <x v="2"/>
    <x v="22"/>
    <s v="Portland"/>
    <x v="2"/>
    <n v="0.45000000000000012"/>
    <n v="3000"/>
    <n v="1350.0000000000005"/>
    <n v="540.00000000000011"/>
    <n v="0.39999999999999997"/>
  </r>
  <r>
    <s v="FizzySip"/>
    <n v="1128299"/>
    <x v="110"/>
    <x v="2"/>
    <x v="22"/>
    <s v="Portland"/>
    <x v="3"/>
    <n v="0.45000000000000012"/>
    <n v="2500"/>
    <n v="1125.0000000000002"/>
    <n v="450.00000000000006"/>
    <n v="0.39999999999999997"/>
  </r>
  <r>
    <s v="FizzySip"/>
    <n v="1128299"/>
    <x v="110"/>
    <x v="2"/>
    <x v="22"/>
    <s v="Portland"/>
    <x v="4"/>
    <n v="0.55000000000000004"/>
    <n v="2750"/>
    <n v="1512.5000000000002"/>
    <n v="680.62500000000011"/>
    <n v="0.45"/>
  </r>
  <r>
    <s v="FizzySip"/>
    <n v="1128299"/>
    <x v="110"/>
    <x v="2"/>
    <x v="22"/>
    <s v="Portland"/>
    <x v="5"/>
    <n v="0.39999999999999997"/>
    <n v="3000"/>
    <n v="1200"/>
    <n v="420"/>
    <n v="0.35"/>
  </r>
  <r>
    <s v="FizzySip"/>
    <n v="1128299"/>
    <x v="111"/>
    <x v="2"/>
    <x v="22"/>
    <s v="Portland"/>
    <x v="0"/>
    <n v="0.35000000000000003"/>
    <n v="4000"/>
    <n v="1400.0000000000002"/>
    <n v="560"/>
    <n v="0.39999999999999997"/>
  </r>
  <r>
    <s v="FizzySip"/>
    <n v="1128299"/>
    <x v="111"/>
    <x v="2"/>
    <x v="22"/>
    <s v="Portland"/>
    <x v="1"/>
    <n v="0.50000000000000011"/>
    <n v="5750"/>
    <n v="2875.0000000000005"/>
    <n v="1150"/>
    <n v="0.39999999999999997"/>
  </r>
  <r>
    <s v="FizzySip"/>
    <n v="1128299"/>
    <x v="111"/>
    <x v="2"/>
    <x v="22"/>
    <s v="Portland"/>
    <x v="2"/>
    <n v="0.45000000000000012"/>
    <n v="4000"/>
    <n v="1800.0000000000005"/>
    <n v="720.00000000000011"/>
    <n v="0.39999999999999997"/>
  </r>
  <r>
    <s v="FizzySip"/>
    <n v="1128299"/>
    <x v="111"/>
    <x v="2"/>
    <x v="22"/>
    <s v="Portland"/>
    <x v="3"/>
    <n v="0.40000000000000008"/>
    <n v="3750"/>
    <n v="1500.0000000000002"/>
    <n v="600"/>
    <n v="0.39999999999999997"/>
  </r>
  <r>
    <s v="FizzySip"/>
    <n v="1128299"/>
    <x v="111"/>
    <x v="2"/>
    <x v="22"/>
    <s v="Portland"/>
    <x v="4"/>
    <n v="0.5"/>
    <n v="3500"/>
    <n v="1750"/>
    <n v="787.5"/>
    <n v="0.45"/>
  </r>
  <r>
    <s v="FizzySip"/>
    <n v="1128299"/>
    <x v="111"/>
    <x v="2"/>
    <x v="22"/>
    <s v="Portland"/>
    <x v="5"/>
    <n v="0.55000000000000004"/>
    <n v="4000"/>
    <n v="2200"/>
    <n v="770"/>
    <n v="0.35"/>
  </r>
  <r>
    <s v="FizzySip"/>
    <n v="1128299"/>
    <x v="112"/>
    <x v="2"/>
    <x v="22"/>
    <s v="Portland"/>
    <x v="0"/>
    <n v="0.40000000000000008"/>
    <n v="6250"/>
    <n v="2500.0000000000005"/>
    <n v="1000.0000000000001"/>
    <n v="0.39999999999999997"/>
  </r>
  <r>
    <s v="FizzySip"/>
    <n v="1128299"/>
    <x v="112"/>
    <x v="2"/>
    <x v="22"/>
    <s v="Portland"/>
    <x v="1"/>
    <n v="0.45000000000000012"/>
    <n v="7000"/>
    <n v="3150.0000000000009"/>
    <n v="1260.0000000000002"/>
    <n v="0.39999999999999997"/>
  </r>
  <r>
    <s v="FizzySip"/>
    <n v="1128299"/>
    <x v="112"/>
    <x v="2"/>
    <x v="22"/>
    <s v="Portland"/>
    <x v="2"/>
    <n v="0.40000000000000008"/>
    <n v="5250"/>
    <n v="2100.0000000000005"/>
    <n v="840.00000000000011"/>
    <n v="0.39999999999999997"/>
  </r>
  <r>
    <s v="FizzySip"/>
    <n v="1128299"/>
    <x v="112"/>
    <x v="2"/>
    <x v="22"/>
    <s v="Portland"/>
    <x v="3"/>
    <n v="0.50000000000000011"/>
    <n v="5000"/>
    <n v="2500.0000000000005"/>
    <n v="1000.0000000000001"/>
    <n v="0.39999999999999997"/>
  </r>
  <r>
    <s v="FizzySip"/>
    <n v="1128299"/>
    <x v="112"/>
    <x v="2"/>
    <x v="22"/>
    <s v="Portland"/>
    <x v="4"/>
    <n v="0.70000000000000007"/>
    <n v="4750"/>
    <n v="3325.0000000000005"/>
    <n v="1496.2500000000002"/>
    <n v="0.45"/>
  </r>
  <r>
    <s v="FizzySip"/>
    <n v="1128299"/>
    <x v="112"/>
    <x v="2"/>
    <x v="22"/>
    <s v="Portland"/>
    <x v="5"/>
    <n v="0.8500000000000002"/>
    <n v="6000"/>
    <n v="5100.0000000000009"/>
    <n v="1785.0000000000002"/>
    <n v="0.35"/>
  </r>
  <r>
    <s v="FizzySip"/>
    <n v="1128299"/>
    <x v="113"/>
    <x v="2"/>
    <x v="22"/>
    <s v="Portland"/>
    <x v="0"/>
    <n v="0.70000000000000018"/>
    <n v="8000"/>
    <n v="5600.0000000000018"/>
    <n v="2240.0000000000005"/>
    <n v="0.39999999999999997"/>
  </r>
  <r>
    <s v="FizzySip"/>
    <n v="1128299"/>
    <x v="113"/>
    <x v="2"/>
    <x v="22"/>
    <s v="Portland"/>
    <x v="1"/>
    <n v="0.80000000000000027"/>
    <n v="8000"/>
    <n v="6400.0000000000018"/>
    <n v="2560.0000000000005"/>
    <n v="0.39999999999999997"/>
  </r>
  <r>
    <s v="FizzySip"/>
    <n v="1128299"/>
    <x v="113"/>
    <x v="2"/>
    <x v="22"/>
    <s v="Portland"/>
    <x v="2"/>
    <n v="0.75000000000000022"/>
    <n v="6000"/>
    <n v="4500.0000000000009"/>
    <n v="1800.0000000000002"/>
    <n v="0.39999999999999997"/>
  </r>
  <r>
    <s v="FizzySip"/>
    <n v="1128299"/>
    <x v="113"/>
    <x v="2"/>
    <x v="22"/>
    <s v="Portland"/>
    <x v="3"/>
    <n v="0.75000000000000022"/>
    <n v="6000"/>
    <n v="4500.0000000000009"/>
    <n v="1800.0000000000002"/>
    <n v="0.39999999999999997"/>
  </r>
  <r>
    <s v="FizzySip"/>
    <n v="1128299"/>
    <x v="113"/>
    <x v="2"/>
    <x v="22"/>
    <s v="Portland"/>
    <x v="4"/>
    <n v="0.8500000000000002"/>
    <n v="5250"/>
    <n v="4462.5000000000009"/>
    <n v="2008.1250000000005"/>
    <n v="0.45"/>
  </r>
  <r>
    <s v="FizzySip"/>
    <n v="1128299"/>
    <x v="113"/>
    <x v="2"/>
    <x v="22"/>
    <s v="Portland"/>
    <x v="5"/>
    <n v="0.90000000000000024"/>
    <n v="6250"/>
    <n v="5625.0000000000018"/>
    <n v="1968.7500000000005"/>
    <n v="0.35"/>
  </r>
  <r>
    <s v="BevCo"/>
    <n v="1197831"/>
    <x v="58"/>
    <x v="1"/>
    <x v="23"/>
    <s v="New Orleans"/>
    <x v="0"/>
    <n v="0.2"/>
    <n v="6750"/>
    <n v="1350"/>
    <n v="405"/>
    <n v="0.3"/>
  </r>
  <r>
    <s v="BevCo"/>
    <n v="1197831"/>
    <x v="58"/>
    <x v="1"/>
    <x v="23"/>
    <s v="New Orleans"/>
    <x v="1"/>
    <n v="0.3"/>
    <n v="6750"/>
    <n v="2025"/>
    <n v="607.5"/>
    <n v="0.3"/>
  </r>
  <r>
    <s v="BevCo"/>
    <n v="1197831"/>
    <x v="58"/>
    <x v="1"/>
    <x v="23"/>
    <s v="New Orleans"/>
    <x v="2"/>
    <n v="0.3"/>
    <n v="4750"/>
    <n v="1425"/>
    <n v="427.5"/>
    <n v="0.3"/>
  </r>
  <r>
    <s v="BevCo"/>
    <n v="1197831"/>
    <x v="58"/>
    <x v="1"/>
    <x v="23"/>
    <s v="New Orleans"/>
    <x v="3"/>
    <n v="0.35"/>
    <n v="4750"/>
    <n v="1662.5"/>
    <n v="665"/>
    <n v="0.4"/>
  </r>
  <r>
    <s v="BevCo"/>
    <n v="1197831"/>
    <x v="58"/>
    <x v="1"/>
    <x v="23"/>
    <s v="New Orleans"/>
    <x v="4"/>
    <n v="0.4"/>
    <n v="3250"/>
    <n v="1300"/>
    <n v="325"/>
    <n v="0.25"/>
  </r>
  <r>
    <s v="BevCo"/>
    <n v="1197831"/>
    <x v="58"/>
    <x v="1"/>
    <x v="23"/>
    <s v="New Orleans"/>
    <x v="5"/>
    <n v="0.35"/>
    <n v="4750"/>
    <n v="1662.5"/>
    <n v="748.125"/>
    <n v="0.45"/>
  </r>
  <r>
    <s v="BevCo"/>
    <n v="1197831"/>
    <x v="172"/>
    <x v="1"/>
    <x v="23"/>
    <s v="New Orleans"/>
    <x v="0"/>
    <n v="0.25"/>
    <n v="6250"/>
    <n v="1562.5"/>
    <n v="468.75"/>
    <n v="0.3"/>
  </r>
  <r>
    <s v="BevCo"/>
    <n v="1197831"/>
    <x v="172"/>
    <x v="1"/>
    <x v="23"/>
    <s v="New Orleans"/>
    <x v="1"/>
    <n v="0.35"/>
    <n v="6000"/>
    <n v="2100"/>
    <n v="630"/>
    <n v="0.3"/>
  </r>
  <r>
    <s v="BevCo"/>
    <n v="1197831"/>
    <x v="172"/>
    <x v="1"/>
    <x v="23"/>
    <s v="New Orleans"/>
    <x v="2"/>
    <n v="0.35"/>
    <n v="4250"/>
    <n v="1487.5"/>
    <n v="446.25"/>
    <n v="0.3"/>
  </r>
  <r>
    <s v="BevCo"/>
    <n v="1197831"/>
    <x v="172"/>
    <x v="1"/>
    <x v="23"/>
    <s v="New Orleans"/>
    <x v="3"/>
    <n v="0.35"/>
    <n v="3750"/>
    <n v="1312.5"/>
    <n v="525"/>
    <n v="0.4"/>
  </r>
  <r>
    <s v="BevCo"/>
    <n v="1197831"/>
    <x v="172"/>
    <x v="1"/>
    <x v="23"/>
    <s v="New Orleans"/>
    <x v="4"/>
    <n v="0.4"/>
    <n v="2500"/>
    <n v="1000"/>
    <n v="250"/>
    <n v="0.25"/>
  </r>
  <r>
    <s v="BevCo"/>
    <n v="1197831"/>
    <x v="172"/>
    <x v="1"/>
    <x v="23"/>
    <s v="New Orleans"/>
    <x v="5"/>
    <n v="0.35"/>
    <n v="4500"/>
    <n v="1575"/>
    <n v="708.75"/>
    <n v="0.45"/>
  </r>
  <r>
    <s v="BevCo"/>
    <n v="1197831"/>
    <x v="173"/>
    <x v="1"/>
    <x v="23"/>
    <s v="New Orleans"/>
    <x v="0"/>
    <n v="0.3"/>
    <n v="6250"/>
    <n v="1875"/>
    <n v="656.25"/>
    <n v="0.35"/>
  </r>
  <r>
    <s v="BevCo"/>
    <n v="1197831"/>
    <x v="173"/>
    <x v="1"/>
    <x v="23"/>
    <s v="New Orleans"/>
    <x v="1"/>
    <n v="0.4"/>
    <n v="6250"/>
    <n v="2500"/>
    <n v="875"/>
    <n v="0.35"/>
  </r>
  <r>
    <s v="BevCo"/>
    <n v="1197831"/>
    <x v="173"/>
    <x v="1"/>
    <x v="23"/>
    <s v="New Orleans"/>
    <x v="2"/>
    <n v="0.3"/>
    <n v="4500"/>
    <n v="1350"/>
    <n v="472.49999999999994"/>
    <n v="0.35"/>
  </r>
  <r>
    <s v="BevCo"/>
    <n v="1197831"/>
    <x v="173"/>
    <x v="1"/>
    <x v="23"/>
    <s v="New Orleans"/>
    <x v="3"/>
    <n v="0.35000000000000003"/>
    <n v="3500"/>
    <n v="1225.0000000000002"/>
    <n v="551.25000000000011"/>
    <n v="0.45"/>
  </r>
  <r>
    <s v="BevCo"/>
    <n v="1197831"/>
    <x v="173"/>
    <x v="1"/>
    <x v="23"/>
    <s v="New Orleans"/>
    <x v="4"/>
    <n v="0.4"/>
    <n v="2500"/>
    <n v="1000"/>
    <n v="300"/>
    <n v="0.3"/>
  </r>
  <r>
    <s v="BevCo"/>
    <n v="1197831"/>
    <x v="173"/>
    <x v="1"/>
    <x v="23"/>
    <s v="New Orleans"/>
    <x v="5"/>
    <n v="0.35000000000000003"/>
    <n v="4000"/>
    <n v="1400.0000000000002"/>
    <n v="700.00000000000011"/>
    <n v="0.5"/>
  </r>
  <r>
    <s v="BevCo"/>
    <n v="1197831"/>
    <x v="60"/>
    <x v="1"/>
    <x v="23"/>
    <s v="New Orleans"/>
    <x v="0"/>
    <n v="0.19999999999999998"/>
    <n v="6500"/>
    <n v="1300"/>
    <n v="454.99999999999994"/>
    <n v="0.35"/>
  </r>
  <r>
    <s v="BevCo"/>
    <n v="1197831"/>
    <x v="60"/>
    <x v="1"/>
    <x v="23"/>
    <s v="New Orleans"/>
    <x v="1"/>
    <n v="0.30000000000000004"/>
    <n v="6500"/>
    <n v="1950.0000000000002"/>
    <n v="682.5"/>
    <n v="0.35"/>
  </r>
  <r>
    <s v="BevCo"/>
    <n v="1197831"/>
    <x v="60"/>
    <x v="1"/>
    <x v="23"/>
    <s v="New Orleans"/>
    <x v="2"/>
    <n v="0.24999999999999997"/>
    <n v="4750"/>
    <n v="1187.4999999999998"/>
    <n v="415.62499999999989"/>
    <n v="0.35"/>
  </r>
  <r>
    <s v="BevCo"/>
    <n v="1197831"/>
    <x v="60"/>
    <x v="1"/>
    <x v="23"/>
    <s v="New Orleans"/>
    <x v="3"/>
    <n v="0.30000000000000004"/>
    <n v="3750"/>
    <n v="1125.0000000000002"/>
    <n v="506.25000000000011"/>
    <n v="0.45"/>
  </r>
  <r>
    <s v="BevCo"/>
    <n v="1197831"/>
    <x v="60"/>
    <x v="1"/>
    <x v="23"/>
    <s v="New Orleans"/>
    <x v="4"/>
    <n v="0.35"/>
    <n v="2750"/>
    <n v="962.49999999999989"/>
    <n v="288.74999999999994"/>
    <n v="0.3"/>
  </r>
  <r>
    <s v="BevCo"/>
    <n v="1197831"/>
    <x v="60"/>
    <x v="1"/>
    <x v="23"/>
    <s v="New Orleans"/>
    <x v="5"/>
    <n v="0.30000000000000004"/>
    <n v="5500"/>
    <n v="1650.0000000000002"/>
    <n v="825.00000000000011"/>
    <n v="0.5"/>
  </r>
  <r>
    <s v="BevCo"/>
    <n v="1197831"/>
    <x v="174"/>
    <x v="1"/>
    <x v="23"/>
    <s v="New Orleans"/>
    <x v="0"/>
    <n v="0.19999999999999998"/>
    <n v="7000"/>
    <n v="1399.9999999999998"/>
    <n v="489.99999999999989"/>
    <n v="0.35"/>
  </r>
  <r>
    <s v="BevCo"/>
    <n v="1197831"/>
    <x v="174"/>
    <x v="1"/>
    <x v="23"/>
    <s v="New Orleans"/>
    <x v="1"/>
    <n v="0.30000000000000004"/>
    <n v="7250"/>
    <n v="2175.0000000000005"/>
    <n v="761.25000000000011"/>
    <n v="0.35"/>
  </r>
  <r>
    <s v="BevCo"/>
    <n v="1197831"/>
    <x v="174"/>
    <x v="1"/>
    <x v="23"/>
    <s v="New Orleans"/>
    <x v="2"/>
    <n v="0.24999999999999997"/>
    <n v="5750"/>
    <n v="1437.4999999999998"/>
    <n v="503.12499999999989"/>
    <n v="0.35"/>
  </r>
  <r>
    <s v="BevCo"/>
    <n v="1197831"/>
    <x v="174"/>
    <x v="1"/>
    <x v="23"/>
    <s v="New Orleans"/>
    <x v="3"/>
    <n v="0.35000000000000003"/>
    <n v="5000"/>
    <n v="1750.0000000000002"/>
    <n v="787.50000000000011"/>
    <n v="0.45"/>
  </r>
  <r>
    <s v="BevCo"/>
    <n v="1197831"/>
    <x v="174"/>
    <x v="1"/>
    <x v="23"/>
    <s v="New Orleans"/>
    <x v="4"/>
    <n v="0.5"/>
    <n v="4000"/>
    <n v="2000"/>
    <n v="600"/>
    <n v="0.3"/>
  </r>
  <r>
    <s v="BevCo"/>
    <n v="1197831"/>
    <x v="174"/>
    <x v="1"/>
    <x v="23"/>
    <s v="New Orleans"/>
    <x v="5"/>
    <n v="0.45"/>
    <n v="7500"/>
    <n v="3375"/>
    <n v="1687.5"/>
    <n v="0.5"/>
  </r>
  <r>
    <s v="BevCo"/>
    <n v="1197831"/>
    <x v="175"/>
    <x v="1"/>
    <x v="23"/>
    <s v="New Orleans"/>
    <x v="0"/>
    <n v="0.45"/>
    <n v="7500"/>
    <n v="3375"/>
    <n v="1181.25"/>
    <n v="0.35"/>
  </r>
  <r>
    <s v="BevCo"/>
    <n v="1197831"/>
    <x v="175"/>
    <x v="1"/>
    <x v="23"/>
    <s v="New Orleans"/>
    <x v="1"/>
    <n v="0.5"/>
    <n v="7500"/>
    <n v="3750"/>
    <n v="1312.5"/>
    <n v="0.35"/>
  </r>
  <r>
    <s v="BevCo"/>
    <n v="1197831"/>
    <x v="175"/>
    <x v="1"/>
    <x v="23"/>
    <s v="New Orleans"/>
    <x v="2"/>
    <n v="0.5"/>
    <n v="6000"/>
    <n v="3000"/>
    <n v="1050"/>
    <n v="0.35"/>
  </r>
  <r>
    <s v="BevCo"/>
    <n v="1197831"/>
    <x v="175"/>
    <x v="1"/>
    <x v="23"/>
    <s v="New Orleans"/>
    <x v="3"/>
    <n v="0.5"/>
    <n v="5500"/>
    <n v="2750"/>
    <n v="1237.5"/>
    <n v="0.45"/>
  </r>
  <r>
    <s v="BevCo"/>
    <n v="1197831"/>
    <x v="175"/>
    <x v="1"/>
    <x v="23"/>
    <s v="New Orleans"/>
    <x v="4"/>
    <n v="0.55000000000000004"/>
    <n v="4500"/>
    <n v="2475"/>
    <n v="742.5"/>
    <n v="0.3"/>
  </r>
  <r>
    <s v="BevCo"/>
    <n v="1197831"/>
    <x v="175"/>
    <x v="1"/>
    <x v="23"/>
    <s v="New Orleans"/>
    <x v="5"/>
    <n v="0.60000000000000009"/>
    <n v="8250"/>
    <n v="4950.0000000000009"/>
    <n v="2475.0000000000005"/>
    <n v="0.5"/>
  </r>
  <r>
    <s v="BevCo"/>
    <n v="1197831"/>
    <x v="176"/>
    <x v="1"/>
    <x v="23"/>
    <s v="New Orleans"/>
    <x v="0"/>
    <n v="0.5"/>
    <n v="7750"/>
    <n v="3875"/>
    <n v="1549.9999999999998"/>
    <n v="0.39999999999999997"/>
  </r>
  <r>
    <s v="BevCo"/>
    <n v="1197831"/>
    <x v="176"/>
    <x v="1"/>
    <x v="23"/>
    <s v="New Orleans"/>
    <x v="1"/>
    <n v="0.55000000000000004"/>
    <n v="7750"/>
    <n v="4262.5"/>
    <n v="1704.9999999999998"/>
    <n v="0.39999999999999997"/>
  </r>
  <r>
    <s v="BevCo"/>
    <n v="1197831"/>
    <x v="176"/>
    <x v="1"/>
    <x v="23"/>
    <s v="New Orleans"/>
    <x v="2"/>
    <n v="0.5"/>
    <n v="9250"/>
    <n v="4625"/>
    <n v="1849.9999999999998"/>
    <n v="0.39999999999999997"/>
  </r>
  <r>
    <s v="BevCo"/>
    <n v="1197831"/>
    <x v="176"/>
    <x v="1"/>
    <x v="23"/>
    <s v="New Orleans"/>
    <x v="3"/>
    <n v="0.5"/>
    <n v="5250"/>
    <n v="2625"/>
    <n v="1312.5"/>
    <n v="0.5"/>
  </r>
  <r>
    <s v="BevCo"/>
    <n v="1197831"/>
    <x v="176"/>
    <x v="1"/>
    <x v="23"/>
    <s v="New Orleans"/>
    <x v="4"/>
    <n v="0.55000000000000004"/>
    <n v="5250"/>
    <n v="2887.5000000000005"/>
    <n v="1010.6250000000001"/>
    <n v="0.35"/>
  </r>
  <r>
    <s v="BevCo"/>
    <n v="1197831"/>
    <x v="176"/>
    <x v="1"/>
    <x v="23"/>
    <s v="New Orleans"/>
    <x v="5"/>
    <n v="0.65"/>
    <n v="8000"/>
    <n v="5200"/>
    <n v="2860.0000000000005"/>
    <n v="0.55000000000000004"/>
  </r>
  <r>
    <s v="BevCo"/>
    <n v="1197831"/>
    <x v="177"/>
    <x v="1"/>
    <x v="23"/>
    <s v="New Orleans"/>
    <x v="0"/>
    <n v="0.5"/>
    <n v="7500"/>
    <n v="3750"/>
    <n v="1499.9999999999998"/>
    <n v="0.39999999999999997"/>
  </r>
  <r>
    <s v="BevCo"/>
    <n v="1197831"/>
    <x v="177"/>
    <x v="1"/>
    <x v="23"/>
    <s v="New Orleans"/>
    <x v="1"/>
    <n v="0.55000000000000004"/>
    <n v="7500"/>
    <n v="4125"/>
    <n v="1649.9999999999998"/>
    <n v="0.39999999999999997"/>
  </r>
  <r>
    <s v="BevCo"/>
    <n v="1197831"/>
    <x v="177"/>
    <x v="1"/>
    <x v="23"/>
    <s v="New Orleans"/>
    <x v="2"/>
    <n v="0.5"/>
    <n v="9250"/>
    <n v="4625"/>
    <n v="1849.9999999999998"/>
    <n v="0.39999999999999997"/>
  </r>
  <r>
    <s v="BevCo"/>
    <n v="1197831"/>
    <x v="177"/>
    <x v="1"/>
    <x v="23"/>
    <s v="New Orleans"/>
    <x v="3"/>
    <n v="0.5"/>
    <n v="4750"/>
    <n v="2375"/>
    <n v="1187.5"/>
    <n v="0.5"/>
  </r>
  <r>
    <s v="BevCo"/>
    <n v="1197831"/>
    <x v="177"/>
    <x v="1"/>
    <x v="23"/>
    <s v="New Orleans"/>
    <x v="4"/>
    <n v="0.55000000000000004"/>
    <n v="4750"/>
    <n v="2612.5"/>
    <n v="914.37499999999989"/>
    <n v="0.35"/>
  </r>
  <r>
    <s v="BevCo"/>
    <n v="1197831"/>
    <x v="177"/>
    <x v="1"/>
    <x v="23"/>
    <s v="New Orleans"/>
    <x v="5"/>
    <n v="0.6"/>
    <n v="7250"/>
    <n v="4350"/>
    <n v="2392.5"/>
    <n v="0.55000000000000004"/>
  </r>
  <r>
    <s v="BevCo"/>
    <n v="1197831"/>
    <x v="178"/>
    <x v="1"/>
    <x v="23"/>
    <s v="New Orleans"/>
    <x v="0"/>
    <n v="0.55000000000000004"/>
    <n v="6750"/>
    <n v="3712.5000000000005"/>
    <n v="1485"/>
    <n v="0.39999999999999997"/>
  </r>
  <r>
    <s v="BevCo"/>
    <n v="1197831"/>
    <x v="178"/>
    <x v="1"/>
    <x v="23"/>
    <s v="New Orleans"/>
    <x v="1"/>
    <n v="0.55000000000000004"/>
    <n v="6250"/>
    <n v="3437.5000000000005"/>
    <n v="1375"/>
    <n v="0.39999999999999997"/>
  </r>
  <r>
    <s v="BevCo"/>
    <n v="1197831"/>
    <x v="178"/>
    <x v="1"/>
    <x v="23"/>
    <s v="New Orleans"/>
    <x v="2"/>
    <n v="0.6"/>
    <n v="6750"/>
    <n v="4050"/>
    <n v="1619.9999999999998"/>
    <n v="0.39999999999999997"/>
  </r>
  <r>
    <s v="BevCo"/>
    <n v="1197831"/>
    <x v="178"/>
    <x v="1"/>
    <x v="23"/>
    <s v="New Orleans"/>
    <x v="3"/>
    <n v="0.6"/>
    <n v="4000"/>
    <n v="2400"/>
    <n v="1200"/>
    <n v="0.5"/>
  </r>
  <r>
    <s v="BevCo"/>
    <n v="1197831"/>
    <x v="178"/>
    <x v="1"/>
    <x v="23"/>
    <s v="New Orleans"/>
    <x v="4"/>
    <n v="0.55000000000000004"/>
    <n v="4000"/>
    <n v="2200"/>
    <n v="770"/>
    <n v="0.35"/>
  </r>
  <r>
    <s v="BevCo"/>
    <n v="1197831"/>
    <x v="178"/>
    <x v="1"/>
    <x v="23"/>
    <s v="New Orleans"/>
    <x v="5"/>
    <n v="0.5"/>
    <n v="6250"/>
    <n v="3125"/>
    <n v="1718.7500000000002"/>
    <n v="0.55000000000000004"/>
  </r>
  <r>
    <s v="BevCo"/>
    <n v="1197831"/>
    <x v="179"/>
    <x v="1"/>
    <x v="23"/>
    <s v="New Orleans"/>
    <x v="0"/>
    <n v="0.4"/>
    <n v="5750"/>
    <n v="2300"/>
    <n v="919.99999999999989"/>
    <n v="0.39999999999999997"/>
  </r>
  <r>
    <s v="BevCo"/>
    <n v="1197831"/>
    <x v="179"/>
    <x v="1"/>
    <x v="23"/>
    <s v="New Orleans"/>
    <x v="1"/>
    <n v="0.4"/>
    <n v="5750"/>
    <n v="2300"/>
    <n v="919.99999999999989"/>
    <n v="0.39999999999999997"/>
  </r>
  <r>
    <s v="BevCo"/>
    <n v="1197831"/>
    <x v="179"/>
    <x v="1"/>
    <x v="23"/>
    <s v="New Orleans"/>
    <x v="2"/>
    <n v="0.45"/>
    <n v="5250"/>
    <n v="2362.5"/>
    <n v="944.99999999999989"/>
    <n v="0.39999999999999997"/>
  </r>
  <r>
    <s v="BevCo"/>
    <n v="1197831"/>
    <x v="179"/>
    <x v="1"/>
    <x v="23"/>
    <s v="New Orleans"/>
    <x v="3"/>
    <n v="0.45"/>
    <n v="3750"/>
    <n v="1687.5"/>
    <n v="843.75"/>
    <n v="0.5"/>
  </r>
  <r>
    <s v="BevCo"/>
    <n v="1197831"/>
    <x v="179"/>
    <x v="1"/>
    <x v="23"/>
    <s v="New Orleans"/>
    <x v="4"/>
    <n v="0.35000000000000003"/>
    <n v="3500"/>
    <n v="1225.0000000000002"/>
    <n v="428.75000000000006"/>
    <n v="0.35"/>
  </r>
  <r>
    <s v="BevCo"/>
    <n v="1197831"/>
    <x v="179"/>
    <x v="1"/>
    <x v="23"/>
    <s v="New Orleans"/>
    <x v="5"/>
    <n v="0.45"/>
    <n v="5250"/>
    <n v="2362.5"/>
    <n v="1299.375"/>
    <n v="0.55000000000000004"/>
  </r>
  <r>
    <s v="BevCo"/>
    <n v="1197831"/>
    <x v="64"/>
    <x v="1"/>
    <x v="23"/>
    <s v="New Orleans"/>
    <x v="0"/>
    <n v="0.35000000000000003"/>
    <n v="6750"/>
    <n v="2362.5"/>
    <n v="944.99999999999989"/>
    <n v="0.39999999999999997"/>
  </r>
  <r>
    <s v="BevCo"/>
    <n v="1197831"/>
    <x v="64"/>
    <x v="1"/>
    <x v="23"/>
    <s v="New Orleans"/>
    <x v="1"/>
    <n v="0.35000000000000003"/>
    <n v="6750"/>
    <n v="2362.5"/>
    <n v="944.99999999999989"/>
    <n v="0.39999999999999997"/>
  </r>
  <r>
    <s v="BevCo"/>
    <n v="1197831"/>
    <x v="64"/>
    <x v="1"/>
    <x v="23"/>
    <s v="New Orleans"/>
    <x v="2"/>
    <n v="0.6"/>
    <n v="6000"/>
    <n v="3600"/>
    <n v="1439.9999999999998"/>
    <n v="0.39999999999999997"/>
  </r>
  <r>
    <s v="BevCo"/>
    <n v="1197831"/>
    <x v="64"/>
    <x v="1"/>
    <x v="23"/>
    <s v="New Orleans"/>
    <x v="3"/>
    <n v="0.6"/>
    <n v="4500"/>
    <n v="2700"/>
    <n v="1350"/>
    <n v="0.5"/>
  </r>
  <r>
    <s v="BevCo"/>
    <n v="1197831"/>
    <x v="64"/>
    <x v="1"/>
    <x v="23"/>
    <s v="New Orleans"/>
    <x v="4"/>
    <n v="0.54999999999999993"/>
    <n v="4250"/>
    <n v="2337.4999999999995"/>
    <n v="818.12499999999977"/>
    <n v="0.35"/>
  </r>
  <r>
    <s v="BevCo"/>
    <n v="1197831"/>
    <x v="64"/>
    <x v="1"/>
    <x v="23"/>
    <s v="New Orleans"/>
    <x v="5"/>
    <n v="0.65"/>
    <n v="6250"/>
    <n v="4062.5"/>
    <n v="2234.375"/>
    <n v="0.55000000000000004"/>
  </r>
  <r>
    <s v="BevCo"/>
    <n v="1197831"/>
    <x v="65"/>
    <x v="1"/>
    <x v="23"/>
    <s v="New Orleans"/>
    <x v="0"/>
    <n v="0.54999999999999993"/>
    <n v="7750"/>
    <n v="4262.4999999999991"/>
    <n v="1704.9999999999995"/>
    <n v="0.39999999999999997"/>
  </r>
  <r>
    <s v="BevCo"/>
    <n v="1197831"/>
    <x v="65"/>
    <x v="1"/>
    <x v="23"/>
    <s v="New Orleans"/>
    <x v="1"/>
    <n v="0.54999999999999993"/>
    <n v="7750"/>
    <n v="4262.4999999999991"/>
    <n v="1704.9999999999995"/>
    <n v="0.39999999999999997"/>
  </r>
  <r>
    <s v="BevCo"/>
    <n v="1197831"/>
    <x v="65"/>
    <x v="1"/>
    <x v="23"/>
    <s v="New Orleans"/>
    <x v="2"/>
    <n v="0.6"/>
    <n v="6750"/>
    <n v="4050"/>
    <n v="1619.9999999999998"/>
    <n v="0.39999999999999997"/>
  </r>
  <r>
    <s v="BevCo"/>
    <n v="1197831"/>
    <x v="65"/>
    <x v="1"/>
    <x v="23"/>
    <s v="New Orleans"/>
    <x v="3"/>
    <n v="0.6"/>
    <n v="5250"/>
    <n v="3150"/>
    <n v="1575"/>
    <n v="0.5"/>
  </r>
  <r>
    <s v="BevCo"/>
    <n v="1197831"/>
    <x v="65"/>
    <x v="1"/>
    <x v="23"/>
    <s v="New Orleans"/>
    <x v="4"/>
    <n v="0.54999999999999993"/>
    <n v="4750"/>
    <n v="2612.4999999999995"/>
    <n v="914.37499999999977"/>
    <n v="0.35"/>
  </r>
  <r>
    <s v="BevCo"/>
    <n v="1197831"/>
    <x v="65"/>
    <x v="1"/>
    <x v="23"/>
    <s v="New Orleans"/>
    <x v="5"/>
    <n v="0.65"/>
    <n v="7250"/>
    <n v="4712.5"/>
    <n v="2591.875"/>
    <n v="0.55000000000000004"/>
  </r>
  <r>
    <s v="FizzySip"/>
    <n v="1128299"/>
    <x v="180"/>
    <x v="2"/>
    <x v="24"/>
    <s v="Boise"/>
    <x v="0"/>
    <n v="0.29999999999999993"/>
    <n v="4250"/>
    <n v="1274.9999999999998"/>
    <n v="446.24999999999989"/>
    <n v="0.35"/>
  </r>
  <r>
    <s v="FizzySip"/>
    <n v="1128299"/>
    <x v="180"/>
    <x v="2"/>
    <x v="24"/>
    <s v="Boise"/>
    <x v="1"/>
    <n v="0.4"/>
    <n v="4250"/>
    <n v="1700"/>
    <n v="680"/>
    <n v="0.4"/>
  </r>
  <r>
    <s v="FizzySip"/>
    <n v="1128299"/>
    <x v="180"/>
    <x v="2"/>
    <x v="24"/>
    <s v="Boise"/>
    <x v="2"/>
    <n v="0.4"/>
    <n v="4250"/>
    <n v="1700"/>
    <n v="595"/>
    <n v="0.35"/>
  </r>
  <r>
    <s v="FizzySip"/>
    <n v="1128299"/>
    <x v="180"/>
    <x v="2"/>
    <x v="24"/>
    <s v="Boise"/>
    <x v="3"/>
    <n v="0.4"/>
    <n v="2750"/>
    <n v="1100"/>
    <n v="385"/>
    <n v="0.35"/>
  </r>
  <r>
    <s v="FizzySip"/>
    <n v="1128299"/>
    <x v="180"/>
    <x v="2"/>
    <x v="24"/>
    <s v="Boise"/>
    <x v="4"/>
    <n v="0.45000000000000007"/>
    <n v="2250"/>
    <n v="1012.5000000000001"/>
    <n v="303.75"/>
    <n v="0.3"/>
  </r>
  <r>
    <s v="FizzySip"/>
    <n v="1128299"/>
    <x v="180"/>
    <x v="2"/>
    <x v="24"/>
    <s v="Boise"/>
    <x v="5"/>
    <n v="0.4"/>
    <n v="4250"/>
    <n v="1700"/>
    <n v="425"/>
    <n v="0.25"/>
  </r>
  <r>
    <s v="FizzySip"/>
    <n v="1128299"/>
    <x v="181"/>
    <x v="2"/>
    <x v="24"/>
    <s v="Boise"/>
    <x v="0"/>
    <n v="0.29999999999999993"/>
    <n v="4750"/>
    <n v="1424.9999999999998"/>
    <n v="498.74999999999989"/>
    <n v="0.35"/>
  </r>
  <r>
    <s v="FizzySip"/>
    <n v="1128299"/>
    <x v="181"/>
    <x v="2"/>
    <x v="24"/>
    <s v="Boise"/>
    <x v="1"/>
    <n v="0.4"/>
    <n v="3750"/>
    <n v="1500"/>
    <n v="600"/>
    <n v="0.4"/>
  </r>
  <r>
    <s v="FizzySip"/>
    <n v="1128299"/>
    <x v="181"/>
    <x v="2"/>
    <x v="24"/>
    <s v="Boise"/>
    <x v="2"/>
    <n v="0.4"/>
    <n v="3750"/>
    <n v="1500"/>
    <n v="525"/>
    <n v="0.35"/>
  </r>
  <r>
    <s v="FizzySip"/>
    <n v="1128299"/>
    <x v="181"/>
    <x v="2"/>
    <x v="24"/>
    <s v="Boise"/>
    <x v="3"/>
    <n v="0.4"/>
    <n v="2250"/>
    <n v="900"/>
    <n v="315"/>
    <n v="0.35"/>
  </r>
  <r>
    <s v="FizzySip"/>
    <n v="1128299"/>
    <x v="181"/>
    <x v="2"/>
    <x v="24"/>
    <s v="Boise"/>
    <x v="4"/>
    <n v="0.45000000000000007"/>
    <n v="1500"/>
    <n v="675.00000000000011"/>
    <n v="202.50000000000003"/>
    <n v="0.3"/>
  </r>
  <r>
    <s v="FizzySip"/>
    <n v="1128299"/>
    <x v="181"/>
    <x v="2"/>
    <x v="24"/>
    <s v="Boise"/>
    <x v="5"/>
    <n v="0.4"/>
    <n v="3500"/>
    <n v="1400"/>
    <n v="350"/>
    <n v="0.25"/>
  </r>
  <r>
    <s v="FizzySip"/>
    <n v="1128299"/>
    <x v="182"/>
    <x v="2"/>
    <x v="24"/>
    <s v="Boise"/>
    <x v="0"/>
    <n v="0.4"/>
    <n v="5000"/>
    <n v="2000"/>
    <n v="700"/>
    <n v="0.35"/>
  </r>
  <r>
    <s v="FizzySip"/>
    <n v="1128299"/>
    <x v="182"/>
    <x v="2"/>
    <x v="24"/>
    <s v="Boise"/>
    <x v="1"/>
    <n v="0.5"/>
    <n v="3500"/>
    <n v="1750"/>
    <n v="700"/>
    <n v="0.4"/>
  </r>
  <r>
    <s v="FizzySip"/>
    <n v="1128299"/>
    <x v="182"/>
    <x v="2"/>
    <x v="24"/>
    <s v="Boise"/>
    <x v="2"/>
    <n v="0.5"/>
    <n v="3500"/>
    <n v="1750"/>
    <n v="612.5"/>
    <n v="0.35"/>
  </r>
  <r>
    <s v="FizzySip"/>
    <n v="1128299"/>
    <x v="182"/>
    <x v="2"/>
    <x v="24"/>
    <s v="Boise"/>
    <x v="3"/>
    <n v="0.5"/>
    <n v="2250"/>
    <n v="1125"/>
    <n v="393.75"/>
    <n v="0.35"/>
  </r>
  <r>
    <s v="FizzySip"/>
    <n v="1128299"/>
    <x v="182"/>
    <x v="2"/>
    <x v="24"/>
    <s v="Boise"/>
    <x v="4"/>
    <n v="0.55000000000000004"/>
    <n v="1250"/>
    <n v="687.5"/>
    <n v="206.25"/>
    <n v="0.3"/>
  </r>
  <r>
    <s v="FizzySip"/>
    <n v="1128299"/>
    <x v="182"/>
    <x v="2"/>
    <x v="24"/>
    <s v="Boise"/>
    <x v="5"/>
    <n v="0.5"/>
    <n v="3250"/>
    <n v="1625"/>
    <n v="406.25"/>
    <n v="0.25"/>
  </r>
  <r>
    <s v="FizzySip"/>
    <n v="1128299"/>
    <x v="183"/>
    <x v="2"/>
    <x v="24"/>
    <s v="Boise"/>
    <x v="0"/>
    <n v="0.5"/>
    <n v="5000"/>
    <n v="2500"/>
    <n v="875"/>
    <n v="0.35"/>
  </r>
  <r>
    <s v="FizzySip"/>
    <n v="1128299"/>
    <x v="183"/>
    <x v="2"/>
    <x v="24"/>
    <s v="Boise"/>
    <x v="1"/>
    <n v="0.55000000000000004"/>
    <n v="3000"/>
    <n v="1650.0000000000002"/>
    <n v="660.00000000000011"/>
    <n v="0.4"/>
  </r>
  <r>
    <s v="FizzySip"/>
    <n v="1128299"/>
    <x v="183"/>
    <x v="2"/>
    <x v="24"/>
    <s v="Boise"/>
    <x v="2"/>
    <n v="0.55000000000000004"/>
    <n v="3500"/>
    <n v="1925.0000000000002"/>
    <n v="673.75"/>
    <n v="0.35"/>
  </r>
  <r>
    <s v="FizzySip"/>
    <n v="1128299"/>
    <x v="183"/>
    <x v="2"/>
    <x v="24"/>
    <s v="Boise"/>
    <x v="3"/>
    <n v="0.5"/>
    <n v="2500"/>
    <n v="1250"/>
    <n v="437.5"/>
    <n v="0.35"/>
  </r>
  <r>
    <s v="FizzySip"/>
    <n v="1128299"/>
    <x v="183"/>
    <x v="2"/>
    <x v="24"/>
    <s v="Boise"/>
    <x v="4"/>
    <n v="0.55000000000000004"/>
    <n v="1500"/>
    <n v="825.00000000000011"/>
    <n v="247.50000000000003"/>
    <n v="0.3"/>
  </r>
  <r>
    <s v="FizzySip"/>
    <n v="1128299"/>
    <x v="183"/>
    <x v="2"/>
    <x v="24"/>
    <s v="Boise"/>
    <x v="5"/>
    <n v="0.70000000000000007"/>
    <n v="3250"/>
    <n v="2275"/>
    <n v="568.75"/>
    <n v="0.25"/>
  </r>
  <r>
    <s v="FizzySip"/>
    <n v="1128299"/>
    <x v="184"/>
    <x v="2"/>
    <x v="24"/>
    <s v="Boise"/>
    <x v="0"/>
    <n v="0.5"/>
    <n v="5250"/>
    <n v="2625"/>
    <n v="918.74999999999989"/>
    <n v="0.35"/>
  </r>
  <r>
    <s v="FizzySip"/>
    <n v="1128299"/>
    <x v="184"/>
    <x v="2"/>
    <x v="24"/>
    <s v="Boise"/>
    <x v="1"/>
    <n v="0.55000000000000004"/>
    <n v="3750"/>
    <n v="2062.5"/>
    <n v="825"/>
    <n v="0.4"/>
  </r>
  <r>
    <s v="FizzySip"/>
    <n v="1128299"/>
    <x v="184"/>
    <x v="2"/>
    <x v="24"/>
    <s v="Boise"/>
    <x v="2"/>
    <n v="0.55000000000000004"/>
    <n v="4000"/>
    <n v="2200"/>
    <n v="770"/>
    <n v="0.35"/>
  </r>
  <r>
    <s v="FizzySip"/>
    <n v="1128299"/>
    <x v="184"/>
    <x v="2"/>
    <x v="24"/>
    <s v="Boise"/>
    <x v="3"/>
    <n v="0.5"/>
    <n v="3000"/>
    <n v="1500"/>
    <n v="525"/>
    <n v="0.35"/>
  </r>
  <r>
    <s v="FizzySip"/>
    <n v="1128299"/>
    <x v="184"/>
    <x v="2"/>
    <x v="24"/>
    <s v="Boise"/>
    <x v="4"/>
    <n v="0.55000000000000004"/>
    <n v="2000"/>
    <n v="1100"/>
    <n v="330"/>
    <n v="0.3"/>
  </r>
  <r>
    <s v="FizzySip"/>
    <n v="1128299"/>
    <x v="184"/>
    <x v="2"/>
    <x v="24"/>
    <s v="Boise"/>
    <x v="5"/>
    <n v="0.70000000000000007"/>
    <n v="3750"/>
    <n v="2625.0000000000005"/>
    <n v="656.25000000000011"/>
    <n v="0.25"/>
  </r>
  <r>
    <s v="FizzySip"/>
    <n v="1128299"/>
    <x v="185"/>
    <x v="2"/>
    <x v="24"/>
    <s v="Boise"/>
    <x v="0"/>
    <n v="0.5"/>
    <n v="6250"/>
    <n v="3125"/>
    <n v="1093.75"/>
    <n v="0.35"/>
  </r>
  <r>
    <s v="FizzySip"/>
    <n v="1128299"/>
    <x v="185"/>
    <x v="2"/>
    <x v="24"/>
    <s v="Boise"/>
    <x v="1"/>
    <n v="0.55000000000000004"/>
    <n v="4750"/>
    <n v="2612.5"/>
    <n v="1045"/>
    <n v="0.4"/>
  </r>
  <r>
    <s v="FizzySip"/>
    <n v="1128299"/>
    <x v="185"/>
    <x v="2"/>
    <x v="24"/>
    <s v="Boise"/>
    <x v="2"/>
    <n v="0.55000000000000004"/>
    <n v="4750"/>
    <n v="2612.5"/>
    <n v="914.37499999999989"/>
    <n v="0.35"/>
  </r>
  <r>
    <s v="FizzySip"/>
    <n v="1128299"/>
    <x v="185"/>
    <x v="2"/>
    <x v="24"/>
    <s v="Boise"/>
    <x v="3"/>
    <n v="0.5"/>
    <n v="3500"/>
    <n v="1750"/>
    <n v="612.5"/>
    <n v="0.35"/>
  </r>
  <r>
    <s v="FizzySip"/>
    <n v="1128299"/>
    <x v="185"/>
    <x v="2"/>
    <x v="24"/>
    <s v="Boise"/>
    <x v="4"/>
    <n v="0.55000000000000004"/>
    <n v="2250"/>
    <n v="1237.5"/>
    <n v="371.25"/>
    <n v="0.3"/>
  </r>
  <r>
    <s v="FizzySip"/>
    <n v="1128299"/>
    <x v="185"/>
    <x v="2"/>
    <x v="24"/>
    <s v="Boise"/>
    <x v="5"/>
    <n v="0.70000000000000007"/>
    <n v="5250"/>
    <n v="3675.0000000000005"/>
    <n v="918.75000000000011"/>
    <n v="0.25"/>
  </r>
  <r>
    <s v="FizzySip"/>
    <n v="1128299"/>
    <x v="186"/>
    <x v="2"/>
    <x v="24"/>
    <s v="Boise"/>
    <x v="0"/>
    <n v="0.5"/>
    <n v="6750"/>
    <n v="3375"/>
    <n v="1181.25"/>
    <n v="0.35"/>
  </r>
  <r>
    <s v="FizzySip"/>
    <n v="1128299"/>
    <x v="186"/>
    <x v="2"/>
    <x v="24"/>
    <s v="Boise"/>
    <x v="1"/>
    <n v="0.55000000000000004"/>
    <n v="5250"/>
    <n v="2887.5000000000005"/>
    <n v="1155.0000000000002"/>
    <n v="0.4"/>
  </r>
  <r>
    <s v="FizzySip"/>
    <n v="1128299"/>
    <x v="186"/>
    <x v="2"/>
    <x v="24"/>
    <s v="Boise"/>
    <x v="2"/>
    <n v="0.55000000000000004"/>
    <n v="4750"/>
    <n v="2612.5"/>
    <n v="914.37499999999989"/>
    <n v="0.35"/>
  </r>
  <r>
    <s v="FizzySip"/>
    <n v="1128299"/>
    <x v="186"/>
    <x v="2"/>
    <x v="24"/>
    <s v="Boise"/>
    <x v="3"/>
    <n v="0.5"/>
    <n v="3750"/>
    <n v="1875"/>
    <n v="656.25"/>
    <n v="0.35"/>
  </r>
  <r>
    <s v="FizzySip"/>
    <n v="1128299"/>
    <x v="186"/>
    <x v="2"/>
    <x v="24"/>
    <s v="Boise"/>
    <x v="4"/>
    <n v="0.55000000000000004"/>
    <n v="4250"/>
    <n v="2337.5"/>
    <n v="701.25"/>
    <n v="0.3"/>
  </r>
  <r>
    <s v="FizzySip"/>
    <n v="1128299"/>
    <x v="186"/>
    <x v="2"/>
    <x v="24"/>
    <s v="Boise"/>
    <x v="5"/>
    <n v="0.70000000000000007"/>
    <n v="4250"/>
    <n v="2975.0000000000005"/>
    <n v="743.75000000000011"/>
    <n v="0.25"/>
  </r>
  <r>
    <s v="FizzySip"/>
    <n v="1128299"/>
    <x v="187"/>
    <x v="2"/>
    <x v="24"/>
    <s v="Boise"/>
    <x v="0"/>
    <n v="0.55000000000000004"/>
    <n v="6250"/>
    <n v="3437.5000000000005"/>
    <n v="1203.125"/>
    <n v="0.35"/>
  </r>
  <r>
    <s v="FizzySip"/>
    <n v="1128299"/>
    <x v="187"/>
    <x v="2"/>
    <x v="24"/>
    <s v="Boise"/>
    <x v="1"/>
    <n v="0.60000000000000009"/>
    <n v="5750"/>
    <n v="3450.0000000000005"/>
    <n v="1380.0000000000002"/>
    <n v="0.4"/>
  </r>
  <r>
    <s v="FizzySip"/>
    <n v="1128299"/>
    <x v="187"/>
    <x v="2"/>
    <x v="24"/>
    <s v="Boise"/>
    <x v="2"/>
    <n v="0.55000000000000004"/>
    <n v="4500"/>
    <n v="2475"/>
    <n v="866.25"/>
    <n v="0.35"/>
  </r>
  <r>
    <s v="FizzySip"/>
    <n v="1128299"/>
    <x v="187"/>
    <x v="2"/>
    <x v="24"/>
    <s v="Boise"/>
    <x v="3"/>
    <n v="0.55000000000000004"/>
    <n v="4000"/>
    <n v="2200"/>
    <n v="770"/>
    <n v="0.35"/>
  </r>
  <r>
    <s v="FizzySip"/>
    <n v="1128299"/>
    <x v="187"/>
    <x v="2"/>
    <x v="24"/>
    <s v="Boise"/>
    <x v="4"/>
    <n v="0.65"/>
    <n v="4000"/>
    <n v="2600"/>
    <n v="780"/>
    <n v="0.3"/>
  </r>
  <r>
    <s v="FizzySip"/>
    <n v="1128299"/>
    <x v="187"/>
    <x v="2"/>
    <x v="24"/>
    <s v="Boise"/>
    <x v="5"/>
    <n v="0.70000000000000007"/>
    <n v="3750"/>
    <n v="2625.0000000000005"/>
    <n v="656.25000000000011"/>
    <n v="0.25"/>
  </r>
  <r>
    <s v="FizzySip"/>
    <n v="1128299"/>
    <x v="188"/>
    <x v="2"/>
    <x v="24"/>
    <s v="Boise"/>
    <x v="0"/>
    <n v="0.45000000000000007"/>
    <n v="5750"/>
    <n v="2587.5000000000005"/>
    <n v="905.62500000000011"/>
    <n v="0.35"/>
  </r>
  <r>
    <s v="FizzySip"/>
    <n v="1128299"/>
    <x v="188"/>
    <x v="2"/>
    <x v="24"/>
    <s v="Boise"/>
    <x v="1"/>
    <n v="0.50000000000000011"/>
    <n v="5750"/>
    <n v="2875.0000000000005"/>
    <n v="1150.0000000000002"/>
    <n v="0.4"/>
  </r>
  <r>
    <s v="FizzySip"/>
    <n v="1128299"/>
    <x v="188"/>
    <x v="2"/>
    <x v="24"/>
    <s v="Boise"/>
    <x v="2"/>
    <n v="0.45000000000000007"/>
    <n v="4250"/>
    <n v="1912.5000000000002"/>
    <n v="669.375"/>
    <n v="0.35"/>
  </r>
  <r>
    <s v="FizzySip"/>
    <n v="1128299"/>
    <x v="188"/>
    <x v="2"/>
    <x v="24"/>
    <s v="Boise"/>
    <x v="3"/>
    <n v="0.45000000000000007"/>
    <n v="3750"/>
    <n v="1687.5000000000002"/>
    <n v="590.625"/>
    <n v="0.35"/>
  </r>
  <r>
    <s v="FizzySip"/>
    <n v="1128299"/>
    <x v="188"/>
    <x v="2"/>
    <x v="24"/>
    <s v="Boise"/>
    <x v="4"/>
    <n v="0.55000000000000004"/>
    <n v="3750"/>
    <n v="2062.5"/>
    <n v="618.75"/>
    <n v="0.3"/>
  </r>
  <r>
    <s v="FizzySip"/>
    <n v="1128299"/>
    <x v="188"/>
    <x v="2"/>
    <x v="24"/>
    <s v="Boise"/>
    <x v="5"/>
    <n v="0.60000000000000009"/>
    <n v="4250"/>
    <n v="2550.0000000000005"/>
    <n v="637.50000000000011"/>
    <n v="0.25"/>
  </r>
  <r>
    <s v="FizzySip"/>
    <n v="1128299"/>
    <x v="189"/>
    <x v="2"/>
    <x v="24"/>
    <s v="Boise"/>
    <x v="0"/>
    <n v="0.45000000000000007"/>
    <n v="5000"/>
    <n v="2250.0000000000005"/>
    <n v="787.50000000000011"/>
    <n v="0.35"/>
  </r>
  <r>
    <s v="FizzySip"/>
    <n v="1128299"/>
    <x v="189"/>
    <x v="2"/>
    <x v="24"/>
    <s v="Boise"/>
    <x v="1"/>
    <n v="0.50000000000000011"/>
    <n v="5000"/>
    <n v="2500.0000000000005"/>
    <n v="1000.0000000000002"/>
    <n v="0.4"/>
  </r>
  <r>
    <s v="FizzySip"/>
    <n v="1128299"/>
    <x v="189"/>
    <x v="2"/>
    <x v="24"/>
    <s v="Boise"/>
    <x v="2"/>
    <n v="0.45000000000000007"/>
    <n v="3250"/>
    <n v="1462.5000000000002"/>
    <n v="511.87500000000006"/>
    <n v="0.35"/>
  </r>
  <r>
    <s v="FizzySip"/>
    <n v="1128299"/>
    <x v="189"/>
    <x v="2"/>
    <x v="24"/>
    <s v="Boise"/>
    <x v="3"/>
    <n v="0.45000000000000007"/>
    <n v="3000"/>
    <n v="1350.0000000000002"/>
    <n v="472.50000000000006"/>
    <n v="0.35"/>
  </r>
  <r>
    <s v="FizzySip"/>
    <n v="1128299"/>
    <x v="189"/>
    <x v="2"/>
    <x v="24"/>
    <s v="Boise"/>
    <x v="4"/>
    <n v="0.55000000000000004"/>
    <n v="2750"/>
    <n v="1512.5000000000002"/>
    <n v="453.75000000000006"/>
    <n v="0.3"/>
  </r>
  <r>
    <s v="FizzySip"/>
    <n v="1128299"/>
    <x v="189"/>
    <x v="2"/>
    <x v="24"/>
    <s v="Boise"/>
    <x v="5"/>
    <n v="0.60000000000000009"/>
    <n v="3250"/>
    <n v="1950.0000000000002"/>
    <n v="487.50000000000006"/>
    <n v="0.25"/>
  </r>
  <r>
    <s v="FizzySip"/>
    <n v="1128299"/>
    <x v="190"/>
    <x v="2"/>
    <x v="24"/>
    <s v="Boise"/>
    <x v="0"/>
    <n v="0.45000000000000007"/>
    <n v="5000"/>
    <n v="2250.0000000000005"/>
    <n v="787.50000000000011"/>
    <n v="0.35"/>
  </r>
  <r>
    <s v="FizzySip"/>
    <n v="1128299"/>
    <x v="190"/>
    <x v="2"/>
    <x v="24"/>
    <s v="Boise"/>
    <x v="1"/>
    <n v="0.50000000000000011"/>
    <n v="5250"/>
    <n v="2625.0000000000005"/>
    <n v="1050.0000000000002"/>
    <n v="0.4"/>
  </r>
  <r>
    <s v="FizzySip"/>
    <n v="1128299"/>
    <x v="190"/>
    <x v="2"/>
    <x v="24"/>
    <s v="Boise"/>
    <x v="2"/>
    <n v="0.45000000000000007"/>
    <n v="3750"/>
    <n v="1687.5000000000002"/>
    <n v="590.625"/>
    <n v="0.35"/>
  </r>
  <r>
    <s v="FizzySip"/>
    <n v="1128299"/>
    <x v="190"/>
    <x v="2"/>
    <x v="24"/>
    <s v="Boise"/>
    <x v="3"/>
    <n v="0.45000000000000007"/>
    <n v="3500"/>
    <n v="1575.0000000000002"/>
    <n v="551.25"/>
    <n v="0.35"/>
  </r>
  <r>
    <s v="FizzySip"/>
    <n v="1128299"/>
    <x v="190"/>
    <x v="2"/>
    <x v="24"/>
    <s v="Boise"/>
    <x v="4"/>
    <n v="0.55000000000000004"/>
    <n v="3000"/>
    <n v="1650.0000000000002"/>
    <n v="495.00000000000006"/>
    <n v="0.3"/>
  </r>
  <r>
    <s v="FizzySip"/>
    <n v="1128299"/>
    <x v="190"/>
    <x v="2"/>
    <x v="24"/>
    <s v="Boise"/>
    <x v="5"/>
    <n v="0.60000000000000009"/>
    <n v="4250"/>
    <n v="2550.0000000000005"/>
    <n v="637.50000000000011"/>
    <n v="0.25"/>
  </r>
  <r>
    <s v="FizzySip"/>
    <n v="1128299"/>
    <x v="191"/>
    <x v="2"/>
    <x v="24"/>
    <s v="Boise"/>
    <x v="0"/>
    <n v="0.45000000000000007"/>
    <n v="6250"/>
    <n v="2812.5000000000005"/>
    <n v="984.37500000000011"/>
    <n v="0.35"/>
  </r>
  <r>
    <s v="FizzySip"/>
    <n v="1128299"/>
    <x v="191"/>
    <x v="2"/>
    <x v="24"/>
    <s v="Boise"/>
    <x v="1"/>
    <n v="0.50000000000000011"/>
    <n v="6250"/>
    <n v="3125.0000000000009"/>
    <n v="1250.0000000000005"/>
    <n v="0.4"/>
  </r>
  <r>
    <s v="FizzySip"/>
    <n v="1128299"/>
    <x v="191"/>
    <x v="2"/>
    <x v="24"/>
    <s v="Boise"/>
    <x v="2"/>
    <n v="0.45000000000000007"/>
    <n v="4250"/>
    <n v="1912.5000000000002"/>
    <n v="669.375"/>
    <n v="0.35"/>
  </r>
  <r>
    <s v="FizzySip"/>
    <n v="1128299"/>
    <x v="191"/>
    <x v="2"/>
    <x v="24"/>
    <s v="Boise"/>
    <x v="3"/>
    <n v="0.45000000000000007"/>
    <n v="4250"/>
    <n v="1912.5000000000002"/>
    <n v="669.375"/>
    <n v="0.35"/>
  </r>
  <r>
    <s v="FizzySip"/>
    <n v="1128299"/>
    <x v="191"/>
    <x v="2"/>
    <x v="24"/>
    <s v="Boise"/>
    <x v="4"/>
    <n v="0.55000000000000004"/>
    <n v="3500"/>
    <n v="1925.0000000000002"/>
    <n v="577.5"/>
    <n v="0.3"/>
  </r>
  <r>
    <s v="FizzySip"/>
    <n v="1128299"/>
    <x v="191"/>
    <x v="2"/>
    <x v="24"/>
    <s v="Boise"/>
    <x v="5"/>
    <n v="0.60000000000000009"/>
    <n v="4500"/>
    <n v="2700.0000000000005"/>
    <n v="675.00000000000011"/>
    <n v="0.25"/>
  </r>
  <r>
    <s v="FizzySip"/>
    <n v="1128299"/>
    <x v="192"/>
    <x v="2"/>
    <x v="25"/>
    <s v="Phoenix"/>
    <x v="0"/>
    <n v="0.34999999999999992"/>
    <n v="4750"/>
    <n v="1662.4999999999995"/>
    <n v="581.87499999999977"/>
    <n v="0.35"/>
  </r>
  <r>
    <s v="FizzySip"/>
    <n v="1128299"/>
    <x v="192"/>
    <x v="2"/>
    <x v="25"/>
    <s v="Phoenix"/>
    <x v="1"/>
    <n v="0.45"/>
    <n v="4750"/>
    <n v="2137.5"/>
    <n v="855"/>
    <n v="0.4"/>
  </r>
  <r>
    <s v="FizzySip"/>
    <n v="1128299"/>
    <x v="192"/>
    <x v="2"/>
    <x v="25"/>
    <s v="Phoenix"/>
    <x v="2"/>
    <n v="0.45"/>
    <n v="4750"/>
    <n v="2137.5"/>
    <n v="748.125"/>
    <n v="0.35"/>
  </r>
  <r>
    <s v="FizzySip"/>
    <n v="1128299"/>
    <x v="192"/>
    <x v="2"/>
    <x v="25"/>
    <s v="Phoenix"/>
    <x v="3"/>
    <n v="0.45"/>
    <n v="3250"/>
    <n v="1462.5"/>
    <n v="511.87499999999994"/>
    <n v="0.35"/>
  </r>
  <r>
    <s v="FizzySip"/>
    <n v="1128299"/>
    <x v="192"/>
    <x v="2"/>
    <x v="25"/>
    <s v="Phoenix"/>
    <x v="4"/>
    <n v="0.50000000000000011"/>
    <n v="2750"/>
    <n v="1375.0000000000002"/>
    <n v="412.50000000000006"/>
    <n v="0.3"/>
  </r>
  <r>
    <s v="FizzySip"/>
    <n v="1128299"/>
    <x v="192"/>
    <x v="2"/>
    <x v="25"/>
    <s v="Phoenix"/>
    <x v="5"/>
    <n v="0.45"/>
    <n v="4750"/>
    <n v="2137.5"/>
    <n v="534.375"/>
    <n v="0.25"/>
  </r>
  <r>
    <s v="FizzySip"/>
    <n v="1128299"/>
    <x v="193"/>
    <x v="2"/>
    <x v="25"/>
    <s v="Phoenix"/>
    <x v="0"/>
    <n v="0.34999999999999992"/>
    <n v="5250"/>
    <n v="1837.4999999999995"/>
    <n v="643.12499999999977"/>
    <n v="0.35"/>
  </r>
  <r>
    <s v="FizzySip"/>
    <n v="1128299"/>
    <x v="193"/>
    <x v="2"/>
    <x v="25"/>
    <s v="Phoenix"/>
    <x v="1"/>
    <n v="0.45"/>
    <n v="4250"/>
    <n v="1912.5"/>
    <n v="765"/>
    <n v="0.4"/>
  </r>
  <r>
    <s v="FizzySip"/>
    <n v="1128299"/>
    <x v="193"/>
    <x v="2"/>
    <x v="25"/>
    <s v="Phoenix"/>
    <x v="2"/>
    <n v="0.45"/>
    <n v="4250"/>
    <n v="1912.5"/>
    <n v="669.375"/>
    <n v="0.35"/>
  </r>
  <r>
    <s v="FizzySip"/>
    <n v="1128299"/>
    <x v="193"/>
    <x v="2"/>
    <x v="25"/>
    <s v="Phoenix"/>
    <x v="3"/>
    <n v="0.45"/>
    <n v="2750"/>
    <n v="1237.5"/>
    <n v="433.125"/>
    <n v="0.35"/>
  </r>
  <r>
    <s v="FizzySip"/>
    <n v="1128299"/>
    <x v="193"/>
    <x v="2"/>
    <x v="25"/>
    <s v="Phoenix"/>
    <x v="4"/>
    <n v="0.50000000000000011"/>
    <n v="2000"/>
    <n v="1000.0000000000002"/>
    <n v="300.00000000000006"/>
    <n v="0.3"/>
  </r>
  <r>
    <s v="FizzySip"/>
    <n v="1128299"/>
    <x v="193"/>
    <x v="2"/>
    <x v="25"/>
    <s v="Phoenix"/>
    <x v="5"/>
    <n v="0.45"/>
    <n v="4000"/>
    <n v="1800"/>
    <n v="450"/>
    <n v="0.25"/>
  </r>
  <r>
    <s v="FizzySip"/>
    <n v="1128299"/>
    <x v="194"/>
    <x v="2"/>
    <x v="25"/>
    <s v="Phoenix"/>
    <x v="0"/>
    <n v="0.45"/>
    <n v="5500"/>
    <n v="2475"/>
    <n v="866.25"/>
    <n v="0.35"/>
  </r>
  <r>
    <s v="FizzySip"/>
    <n v="1128299"/>
    <x v="194"/>
    <x v="2"/>
    <x v="25"/>
    <s v="Phoenix"/>
    <x v="1"/>
    <n v="0.55000000000000004"/>
    <n v="4000"/>
    <n v="2200"/>
    <n v="880"/>
    <n v="0.4"/>
  </r>
  <r>
    <s v="FizzySip"/>
    <n v="1128299"/>
    <x v="194"/>
    <x v="2"/>
    <x v="25"/>
    <s v="Phoenix"/>
    <x v="2"/>
    <n v="0.55000000000000004"/>
    <n v="4000"/>
    <n v="2200"/>
    <n v="770"/>
    <n v="0.35"/>
  </r>
  <r>
    <s v="FizzySip"/>
    <n v="1128299"/>
    <x v="194"/>
    <x v="2"/>
    <x v="25"/>
    <s v="Phoenix"/>
    <x v="3"/>
    <n v="0.55000000000000004"/>
    <n v="2750"/>
    <n v="1512.5000000000002"/>
    <n v="529.375"/>
    <n v="0.35"/>
  </r>
  <r>
    <s v="FizzySip"/>
    <n v="1128299"/>
    <x v="194"/>
    <x v="2"/>
    <x v="25"/>
    <s v="Phoenix"/>
    <x v="4"/>
    <n v="0.60000000000000009"/>
    <n v="1750"/>
    <n v="1050.0000000000002"/>
    <n v="315.00000000000006"/>
    <n v="0.3"/>
  </r>
  <r>
    <s v="FizzySip"/>
    <n v="1128299"/>
    <x v="194"/>
    <x v="2"/>
    <x v="25"/>
    <s v="Phoenix"/>
    <x v="5"/>
    <n v="0.55000000000000004"/>
    <n v="3750"/>
    <n v="2062.5"/>
    <n v="515.625"/>
    <n v="0.25"/>
  </r>
  <r>
    <s v="FizzySip"/>
    <n v="1128299"/>
    <x v="195"/>
    <x v="2"/>
    <x v="25"/>
    <s v="Phoenix"/>
    <x v="0"/>
    <n v="0.55000000000000004"/>
    <n v="5500"/>
    <n v="3025.0000000000005"/>
    <n v="1058.75"/>
    <n v="0.35"/>
  </r>
  <r>
    <s v="FizzySip"/>
    <n v="1128299"/>
    <x v="195"/>
    <x v="2"/>
    <x v="25"/>
    <s v="Phoenix"/>
    <x v="1"/>
    <n v="0.60000000000000009"/>
    <n v="3500"/>
    <n v="2100.0000000000005"/>
    <n v="840.00000000000023"/>
    <n v="0.4"/>
  </r>
  <r>
    <s v="FizzySip"/>
    <n v="1128299"/>
    <x v="195"/>
    <x v="2"/>
    <x v="25"/>
    <s v="Phoenix"/>
    <x v="2"/>
    <n v="0.60000000000000009"/>
    <n v="4000"/>
    <n v="2400.0000000000005"/>
    <n v="840.00000000000011"/>
    <n v="0.35"/>
  </r>
  <r>
    <s v="FizzySip"/>
    <n v="1128299"/>
    <x v="195"/>
    <x v="2"/>
    <x v="25"/>
    <s v="Phoenix"/>
    <x v="3"/>
    <n v="0.55000000000000004"/>
    <n v="3000"/>
    <n v="1650.0000000000002"/>
    <n v="577.5"/>
    <n v="0.35"/>
  </r>
  <r>
    <s v="FizzySip"/>
    <n v="1128299"/>
    <x v="195"/>
    <x v="2"/>
    <x v="25"/>
    <s v="Phoenix"/>
    <x v="4"/>
    <n v="0.60000000000000009"/>
    <n v="2000"/>
    <n v="1200.0000000000002"/>
    <n v="360.00000000000006"/>
    <n v="0.3"/>
  </r>
  <r>
    <s v="FizzySip"/>
    <n v="1128299"/>
    <x v="195"/>
    <x v="2"/>
    <x v="25"/>
    <s v="Phoenix"/>
    <x v="5"/>
    <n v="0.75000000000000011"/>
    <n v="3750"/>
    <n v="2812.5000000000005"/>
    <n v="703.12500000000011"/>
    <n v="0.25"/>
  </r>
  <r>
    <s v="FizzySip"/>
    <n v="1128299"/>
    <x v="196"/>
    <x v="2"/>
    <x v="25"/>
    <s v="Phoenix"/>
    <x v="0"/>
    <n v="0.55000000000000004"/>
    <n v="5750"/>
    <n v="3162.5000000000005"/>
    <n v="1106.875"/>
    <n v="0.35"/>
  </r>
  <r>
    <s v="FizzySip"/>
    <n v="1128299"/>
    <x v="196"/>
    <x v="2"/>
    <x v="25"/>
    <s v="Phoenix"/>
    <x v="1"/>
    <n v="0.60000000000000009"/>
    <n v="4250"/>
    <n v="2550.0000000000005"/>
    <n v="1020.0000000000002"/>
    <n v="0.4"/>
  </r>
  <r>
    <s v="FizzySip"/>
    <n v="1128299"/>
    <x v="196"/>
    <x v="2"/>
    <x v="25"/>
    <s v="Phoenix"/>
    <x v="2"/>
    <n v="0.60000000000000009"/>
    <n v="4500"/>
    <n v="2700.0000000000005"/>
    <n v="945.00000000000011"/>
    <n v="0.35"/>
  </r>
  <r>
    <s v="FizzySip"/>
    <n v="1128299"/>
    <x v="196"/>
    <x v="2"/>
    <x v="25"/>
    <s v="Phoenix"/>
    <x v="3"/>
    <n v="0.55000000000000004"/>
    <n v="3500"/>
    <n v="1925.0000000000002"/>
    <n v="673.75"/>
    <n v="0.35"/>
  </r>
  <r>
    <s v="FizzySip"/>
    <n v="1128299"/>
    <x v="196"/>
    <x v="2"/>
    <x v="25"/>
    <s v="Phoenix"/>
    <x v="4"/>
    <n v="0.60000000000000009"/>
    <n v="2500"/>
    <n v="1500.0000000000002"/>
    <n v="450.00000000000006"/>
    <n v="0.3"/>
  </r>
  <r>
    <s v="FizzySip"/>
    <n v="1128299"/>
    <x v="196"/>
    <x v="2"/>
    <x v="25"/>
    <s v="Phoenix"/>
    <x v="5"/>
    <n v="0.75000000000000011"/>
    <n v="4250"/>
    <n v="3187.5000000000005"/>
    <n v="796.87500000000011"/>
    <n v="0.25"/>
  </r>
  <r>
    <s v="FizzySip"/>
    <n v="1128299"/>
    <x v="197"/>
    <x v="2"/>
    <x v="25"/>
    <s v="Phoenix"/>
    <x v="0"/>
    <n v="0.55000000000000004"/>
    <n v="7000"/>
    <n v="3850.0000000000005"/>
    <n v="1347.5"/>
    <n v="0.35"/>
  </r>
  <r>
    <s v="FizzySip"/>
    <n v="1128299"/>
    <x v="197"/>
    <x v="2"/>
    <x v="25"/>
    <s v="Phoenix"/>
    <x v="1"/>
    <n v="0.60000000000000009"/>
    <n v="5500"/>
    <n v="3300.0000000000005"/>
    <n v="1320.0000000000002"/>
    <n v="0.4"/>
  </r>
  <r>
    <s v="FizzySip"/>
    <n v="1128299"/>
    <x v="197"/>
    <x v="2"/>
    <x v="25"/>
    <s v="Phoenix"/>
    <x v="2"/>
    <n v="0.60000000000000009"/>
    <n v="5500"/>
    <n v="3300.0000000000005"/>
    <n v="1155"/>
    <n v="0.35"/>
  </r>
  <r>
    <s v="FizzySip"/>
    <n v="1128299"/>
    <x v="197"/>
    <x v="2"/>
    <x v="25"/>
    <s v="Phoenix"/>
    <x v="3"/>
    <n v="0.55000000000000004"/>
    <n v="4250"/>
    <n v="2337.5"/>
    <n v="818.125"/>
    <n v="0.35"/>
  </r>
  <r>
    <s v="FizzySip"/>
    <n v="1128299"/>
    <x v="197"/>
    <x v="2"/>
    <x v="25"/>
    <s v="Phoenix"/>
    <x v="4"/>
    <n v="0.60000000000000009"/>
    <n v="3000"/>
    <n v="1800.0000000000002"/>
    <n v="540"/>
    <n v="0.3"/>
  </r>
  <r>
    <s v="FizzySip"/>
    <n v="1128299"/>
    <x v="197"/>
    <x v="2"/>
    <x v="25"/>
    <s v="Phoenix"/>
    <x v="5"/>
    <n v="0.75000000000000011"/>
    <n v="6000"/>
    <n v="4500.0000000000009"/>
    <n v="1125.0000000000002"/>
    <n v="0.25"/>
  </r>
  <r>
    <s v="FizzySip"/>
    <n v="1128299"/>
    <x v="198"/>
    <x v="2"/>
    <x v="25"/>
    <s v="Phoenix"/>
    <x v="0"/>
    <n v="0.55000000000000004"/>
    <n v="7500"/>
    <n v="4125"/>
    <n v="1443.75"/>
    <n v="0.35"/>
  </r>
  <r>
    <s v="FizzySip"/>
    <n v="1128299"/>
    <x v="198"/>
    <x v="2"/>
    <x v="25"/>
    <s v="Phoenix"/>
    <x v="1"/>
    <n v="0.60000000000000009"/>
    <n v="6000"/>
    <n v="3600.0000000000005"/>
    <n v="1440.0000000000002"/>
    <n v="0.4"/>
  </r>
  <r>
    <s v="FizzySip"/>
    <n v="1128299"/>
    <x v="198"/>
    <x v="2"/>
    <x v="25"/>
    <s v="Phoenix"/>
    <x v="2"/>
    <n v="0.60000000000000009"/>
    <n v="5500"/>
    <n v="3300.0000000000005"/>
    <n v="1155"/>
    <n v="0.35"/>
  </r>
  <r>
    <s v="FizzySip"/>
    <n v="1128299"/>
    <x v="198"/>
    <x v="2"/>
    <x v="25"/>
    <s v="Phoenix"/>
    <x v="3"/>
    <n v="0.55000000000000004"/>
    <n v="4500"/>
    <n v="2475"/>
    <n v="866.25"/>
    <n v="0.35"/>
  </r>
  <r>
    <s v="FizzySip"/>
    <n v="1128299"/>
    <x v="198"/>
    <x v="2"/>
    <x v="25"/>
    <s v="Phoenix"/>
    <x v="4"/>
    <n v="0.60000000000000009"/>
    <n v="5000"/>
    <n v="3000.0000000000005"/>
    <n v="900.00000000000011"/>
    <n v="0.3"/>
  </r>
  <r>
    <s v="FizzySip"/>
    <n v="1128299"/>
    <x v="198"/>
    <x v="2"/>
    <x v="25"/>
    <s v="Phoenix"/>
    <x v="5"/>
    <n v="0.75000000000000011"/>
    <n v="5000"/>
    <n v="3750.0000000000005"/>
    <n v="937.50000000000011"/>
    <n v="0.25"/>
  </r>
  <r>
    <s v="FizzySip"/>
    <n v="1128299"/>
    <x v="199"/>
    <x v="2"/>
    <x v="25"/>
    <s v="Phoenix"/>
    <x v="0"/>
    <n v="0.60000000000000009"/>
    <n v="7000"/>
    <n v="4200.0000000000009"/>
    <n v="1470.0000000000002"/>
    <n v="0.35"/>
  </r>
  <r>
    <s v="FizzySip"/>
    <n v="1128299"/>
    <x v="199"/>
    <x v="2"/>
    <x v="25"/>
    <s v="Phoenix"/>
    <x v="1"/>
    <n v="0.65000000000000013"/>
    <n v="6500"/>
    <n v="4225.0000000000009"/>
    <n v="1690.0000000000005"/>
    <n v="0.4"/>
  </r>
  <r>
    <s v="FizzySip"/>
    <n v="1128299"/>
    <x v="199"/>
    <x v="2"/>
    <x v="25"/>
    <s v="Phoenix"/>
    <x v="2"/>
    <n v="0.60000000000000009"/>
    <n v="5250"/>
    <n v="3150.0000000000005"/>
    <n v="1102.5"/>
    <n v="0.35"/>
  </r>
  <r>
    <s v="FizzySip"/>
    <n v="1128299"/>
    <x v="199"/>
    <x v="2"/>
    <x v="25"/>
    <s v="Phoenix"/>
    <x v="3"/>
    <n v="0.60000000000000009"/>
    <n v="4750"/>
    <n v="2850.0000000000005"/>
    <n v="997.50000000000011"/>
    <n v="0.35"/>
  </r>
  <r>
    <s v="FizzySip"/>
    <n v="1128299"/>
    <x v="199"/>
    <x v="2"/>
    <x v="25"/>
    <s v="Phoenix"/>
    <x v="4"/>
    <n v="0.70000000000000007"/>
    <n v="4750"/>
    <n v="3325.0000000000005"/>
    <n v="997.50000000000011"/>
    <n v="0.3"/>
  </r>
  <r>
    <s v="FizzySip"/>
    <n v="1128299"/>
    <x v="199"/>
    <x v="2"/>
    <x v="25"/>
    <s v="Phoenix"/>
    <x v="5"/>
    <n v="0.75000000000000011"/>
    <n v="4500"/>
    <n v="3375.0000000000005"/>
    <n v="843.75000000000011"/>
    <n v="0.25"/>
  </r>
  <r>
    <s v="FizzySip"/>
    <n v="1128299"/>
    <x v="200"/>
    <x v="2"/>
    <x v="25"/>
    <s v="Phoenix"/>
    <x v="0"/>
    <n v="0.50000000000000011"/>
    <n v="6250"/>
    <n v="3125.0000000000009"/>
    <n v="1093.7500000000002"/>
    <n v="0.35"/>
  </r>
  <r>
    <s v="FizzySip"/>
    <n v="1128299"/>
    <x v="200"/>
    <x v="2"/>
    <x v="25"/>
    <s v="Phoenix"/>
    <x v="1"/>
    <n v="0.55000000000000016"/>
    <n v="6250"/>
    <n v="3437.5000000000009"/>
    <n v="1375.0000000000005"/>
    <n v="0.4"/>
  </r>
  <r>
    <s v="FizzySip"/>
    <n v="1128299"/>
    <x v="200"/>
    <x v="2"/>
    <x v="25"/>
    <s v="Phoenix"/>
    <x v="2"/>
    <n v="0.50000000000000011"/>
    <n v="4750"/>
    <n v="2375.0000000000005"/>
    <n v="831.25000000000011"/>
    <n v="0.35"/>
  </r>
  <r>
    <s v="FizzySip"/>
    <n v="1128299"/>
    <x v="200"/>
    <x v="2"/>
    <x v="25"/>
    <s v="Phoenix"/>
    <x v="3"/>
    <n v="0.50000000000000011"/>
    <n v="4250"/>
    <n v="2125.0000000000005"/>
    <n v="743.75000000000011"/>
    <n v="0.35"/>
  </r>
  <r>
    <s v="FizzySip"/>
    <n v="1128299"/>
    <x v="200"/>
    <x v="2"/>
    <x v="25"/>
    <s v="Phoenix"/>
    <x v="4"/>
    <n v="0.60000000000000009"/>
    <n v="4250"/>
    <n v="2550.0000000000005"/>
    <n v="765.00000000000011"/>
    <n v="0.3"/>
  </r>
  <r>
    <s v="FizzySip"/>
    <n v="1128299"/>
    <x v="200"/>
    <x v="2"/>
    <x v="25"/>
    <s v="Phoenix"/>
    <x v="5"/>
    <n v="0.65000000000000013"/>
    <n v="4750"/>
    <n v="3087.5000000000005"/>
    <n v="771.87500000000011"/>
    <n v="0.25"/>
  </r>
  <r>
    <s v="FizzySip"/>
    <n v="1128299"/>
    <x v="201"/>
    <x v="2"/>
    <x v="25"/>
    <s v="Phoenix"/>
    <x v="0"/>
    <n v="0.50000000000000011"/>
    <n v="5500"/>
    <n v="2750.0000000000005"/>
    <n v="962.50000000000011"/>
    <n v="0.35"/>
  </r>
  <r>
    <s v="FizzySip"/>
    <n v="1128299"/>
    <x v="201"/>
    <x v="2"/>
    <x v="25"/>
    <s v="Phoenix"/>
    <x v="1"/>
    <n v="0.55000000000000016"/>
    <n v="5500"/>
    <n v="3025.0000000000009"/>
    <n v="1210.0000000000005"/>
    <n v="0.4"/>
  </r>
  <r>
    <s v="FizzySip"/>
    <n v="1128299"/>
    <x v="201"/>
    <x v="2"/>
    <x v="25"/>
    <s v="Phoenix"/>
    <x v="2"/>
    <n v="0.50000000000000011"/>
    <n v="3750"/>
    <n v="1875.0000000000005"/>
    <n v="656.25000000000011"/>
    <n v="0.35"/>
  </r>
  <r>
    <s v="FizzySip"/>
    <n v="1128299"/>
    <x v="201"/>
    <x v="2"/>
    <x v="25"/>
    <s v="Phoenix"/>
    <x v="3"/>
    <n v="0.50000000000000011"/>
    <n v="3500"/>
    <n v="1750.0000000000005"/>
    <n v="612.50000000000011"/>
    <n v="0.35"/>
  </r>
  <r>
    <s v="FizzySip"/>
    <n v="1128299"/>
    <x v="201"/>
    <x v="2"/>
    <x v="25"/>
    <s v="Phoenix"/>
    <x v="4"/>
    <n v="0.60000000000000009"/>
    <n v="3250"/>
    <n v="1950.0000000000002"/>
    <n v="585"/>
    <n v="0.3"/>
  </r>
  <r>
    <s v="FizzySip"/>
    <n v="1128299"/>
    <x v="201"/>
    <x v="2"/>
    <x v="25"/>
    <s v="Phoenix"/>
    <x v="5"/>
    <n v="0.75000000000000011"/>
    <n v="3750"/>
    <n v="2812.5000000000005"/>
    <n v="703.12500000000011"/>
    <n v="0.25"/>
  </r>
  <r>
    <s v="FizzySip"/>
    <n v="1128299"/>
    <x v="202"/>
    <x v="2"/>
    <x v="25"/>
    <s v="Phoenix"/>
    <x v="0"/>
    <n v="0.60000000000000009"/>
    <n v="5500"/>
    <n v="3300.0000000000005"/>
    <n v="1155"/>
    <n v="0.35"/>
  </r>
  <r>
    <s v="FizzySip"/>
    <n v="1128299"/>
    <x v="202"/>
    <x v="2"/>
    <x v="25"/>
    <s v="Phoenix"/>
    <x v="1"/>
    <n v="0.65000000000000013"/>
    <n v="6000"/>
    <n v="3900.0000000000009"/>
    <n v="1560.0000000000005"/>
    <n v="0.4"/>
  </r>
  <r>
    <s v="FizzySip"/>
    <n v="1128299"/>
    <x v="202"/>
    <x v="2"/>
    <x v="25"/>
    <s v="Phoenix"/>
    <x v="2"/>
    <n v="0.60000000000000009"/>
    <n v="4500"/>
    <n v="2700.0000000000005"/>
    <n v="945.00000000000011"/>
    <n v="0.35"/>
  </r>
  <r>
    <s v="FizzySip"/>
    <n v="1128299"/>
    <x v="202"/>
    <x v="2"/>
    <x v="25"/>
    <s v="Phoenix"/>
    <x v="3"/>
    <n v="0.60000000000000009"/>
    <n v="4250"/>
    <n v="2550.0000000000005"/>
    <n v="892.50000000000011"/>
    <n v="0.35"/>
  </r>
  <r>
    <s v="FizzySip"/>
    <n v="1128299"/>
    <x v="202"/>
    <x v="2"/>
    <x v="25"/>
    <s v="Phoenix"/>
    <x v="4"/>
    <n v="0.70000000000000007"/>
    <n v="3750"/>
    <n v="2625.0000000000005"/>
    <n v="787.50000000000011"/>
    <n v="0.3"/>
  </r>
  <r>
    <s v="FizzySip"/>
    <n v="1128299"/>
    <x v="202"/>
    <x v="2"/>
    <x v="25"/>
    <s v="Phoenix"/>
    <x v="5"/>
    <n v="0.75000000000000011"/>
    <n v="5000"/>
    <n v="3750.0000000000005"/>
    <n v="937.50000000000011"/>
    <n v="0.25"/>
  </r>
  <r>
    <s v="FizzySip"/>
    <n v="1128299"/>
    <x v="203"/>
    <x v="2"/>
    <x v="25"/>
    <s v="Phoenix"/>
    <x v="0"/>
    <n v="0.60000000000000009"/>
    <n v="7000"/>
    <n v="4200.0000000000009"/>
    <n v="1470.0000000000002"/>
    <n v="0.35"/>
  </r>
  <r>
    <s v="FizzySip"/>
    <n v="1128299"/>
    <x v="203"/>
    <x v="2"/>
    <x v="25"/>
    <s v="Phoenix"/>
    <x v="1"/>
    <n v="0.65000000000000013"/>
    <n v="7000"/>
    <n v="4550.0000000000009"/>
    <n v="1820.0000000000005"/>
    <n v="0.4"/>
  </r>
  <r>
    <s v="FizzySip"/>
    <n v="1128299"/>
    <x v="203"/>
    <x v="2"/>
    <x v="25"/>
    <s v="Phoenix"/>
    <x v="2"/>
    <n v="0.60000000000000009"/>
    <n v="5000"/>
    <n v="3000.0000000000005"/>
    <n v="1050"/>
    <n v="0.35"/>
  </r>
  <r>
    <s v="FizzySip"/>
    <n v="1128299"/>
    <x v="203"/>
    <x v="2"/>
    <x v="25"/>
    <s v="Phoenix"/>
    <x v="3"/>
    <n v="0.60000000000000009"/>
    <n v="5000"/>
    <n v="3000.0000000000005"/>
    <n v="1050"/>
    <n v="0.35"/>
  </r>
  <r>
    <s v="FizzySip"/>
    <n v="1128299"/>
    <x v="203"/>
    <x v="2"/>
    <x v="25"/>
    <s v="Phoenix"/>
    <x v="4"/>
    <n v="0.70000000000000007"/>
    <n v="4250"/>
    <n v="2975.0000000000005"/>
    <n v="892.50000000000011"/>
    <n v="0.3"/>
  </r>
  <r>
    <s v="FizzySip"/>
    <n v="1128299"/>
    <x v="203"/>
    <x v="2"/>
    <x v="25"/>
    <s v="Phoenix"/>
    <x v="5"/>
    <n v="0.75000000000000011"/>
    <n v="5250"/>
    <n v="3937.5000000000005"/>
    <n v="984.37500000000011"/>
    <n v="0.25"/>
  </r>
  <r>
    <s v="FizzySip"/>
    <n v="1128299"/>
    <x v="90"/>
    <x v="2"/>
    <x v="26"/>
    <s v="Albuquerque"/>
    <x v="0"/>
    <n v="0.29999999999999993"/>
    <n v="4500"/>
    <n v="1349.9999999999998"/>
    <n v="539.99999999999989"/>
    <n v="0.4"/>
  </r>
  <r>
    <s v="FizzySip"/>
    <n v="1128299"/>
    <x v="90"/>
    <x v="2"/>
    <x v="26"/>
    <s v="Albuquerque"/>
    <x v="1"/>
    <n v="0.4"/>
    <n v="4500"/>
    <n v="1800"/>
    <n v="720"/>
    <n v="0.4"/>
  </r>
  <r>
    <s v="FizzySip"/>
    <n v="1128299"/>
    <x v="90"/>
    <x v="2"/>
    <x v="26"/>
    <s v="Albuquerque"/>
    <x v="2"/>
    <n v="0.4"/>
    <n v="4500"/>
    <n v="1800"/>
    <n v="630"/>
    <n v="0.35"/>
  </r>
  <r>
    <s v="FizzySip"/>
    <n v="1128299"/>
    <x v="90"/>
    <x v="2"/>
    <x v="26"/>
    <s v="Albuquerque"/>
    <x v="3"/>
    <n v="0.4"/>
    <n v="3000"/>
    <n v="1200"/>
    <n v="480"/>
    <n v="0.4"/>
  </r>
  <r>
    <s v="FizzySip"/>
    <n v="1128299"/>
    <x v="90"/>
    <x v="2"/>
    <x v="26"/>
    <s v="Albuquerque"/>
    <x v="4"/>
    <n v="0.45000000000000012"/>
    <n v="2500"/>
    <n v="1125.0000000000002"/>
    <n v="393.75000000000006"/>
    <n v="0.35"/>
  </r>
  <r>
    <s v="FizzySip"/>
    <n v="1128299"/>
    <x v="90"/>
    <x v="2"/>
    <x v="26"/>
    <s v="Albuquerque"/>
    <x v="5"/>
    <n v="0.4"/>
    <n v="4500"/>
    <n v="1800"/>
    <n v="450"/>
    <n v="0.25"/>
  </r>
  <r>
    <s v="FizzySip"/>
    <n v="1128299"/>
    <x v="91"/>
    <x v="2"/>
    <x v="26"/>
    <s v="Albuquerque"/>
    <x v="0"/>
    <n v="0.29999999999999993"/>
    <n v="5000"/>
    <n v="1499.9999999999998"/>
    <n v="599.99999999999989"/>
    <n v="0.4"/>
  </r>
  <r>
    <s v="FizzySip"/>
    <n v="1128299"/>
    <x v="91"/>
    <x v="2"/>
    <x v="26"/>
    <s v="Albuquerque"/>
    <x v="1"/>
    <n v="0.4"/>
    <n v="4000"/>
    <n v="1600"/>
    <n v="640"/>
    <n v="0.4"/>
  </r>
  <r>
    <s v="FizzySip"/>
    <n v="1128299"/>
    <x v="91"/>
    <x v="2"/>
    <x v="26"/>
    <s v="Albuquerque"/>
    <x v="2"/>
    <n v="0.4"/>
    <n v="4000"/>
    <n v="1600"/>
    <n v="560"/>
    <n v="0.35"/>
  </r>
  <r>
    <s v="FizzySip"/>
    <n v="1128299"/>
    <x v="91"/>
    <x v="2"/>
    <x v="26"/>
    <s v="Albuquerque"/>
    <x v="3"/>
    <n v="0.4"/>
    <n v="2500"/>
    <n v="1000"/>
    <n v="400"/>
    <n v="0.4"/>
  </r>
  <r>
    <s v="FizzySip"/>
    <n v="1128299"/>
    <x v="91"/>
    <x v="2"/>
    <x v="26"/>
    <s v="Albuquerque"/>
    <x v="4"/>
    <n v="0.45000000000000012"/>
    <n v="1750"/>
    <n v="787.50000000000023"/>
    <n v="275.62500000000006"/>
    <n v="0.35"/>
  </r>
  <r>
    <s v="FizzySip"/>
    <n v="1128299"/>
    <x v="91"/>
    <x v="2"/>
    <x v="26"/>
    <s v="Albuquerque"/>
    <x v="5"/>
    <n v="0.4"/>
    <n v="3750"/>
    <n v="1500"/>
    <n v="375"/>
    <n v="0.25"/>
  </r>
  <r>
    <s v="FizzySip"/>
    <n v="1128299"/>
    <x v="92"/>
    <x v="2"/>
    <x v="26"/>
    <s v="Albuquerque"/>
    <x v="0"/>
    <n v="0.4"/>
    <n v="5250"/>
    <n v="2100"/>
    <n v="840"/>
    <n v="0.4"/>
  </r>
  <r>
    <s v="FizzySip"/>
    <n v="1128299"/>
    <x v="92"/>
    <x v="2"/>
    <x v="26"/>
    <s v="Albuquerque"/>
    <x v="1"/>
    <n v="0.5"/>
    <n v="3750"/>
    <n v="1875"/>
    <n v="750"/>
    <n v="0.4"/>
  </r>
  <r>
    <s v="FizzySip"/>
    <n v="1128299"/>
    <x v="92"/>
    <x v="2"/>
    <x v="26"/>
    <s v="Albuquerque"/>
    <x v="2"/>
    <n v="0.5"/>
    <n v="3750"/>
    <n v="1875"/>
    <n v="656.25"/>
    <n v="0.35"/>
  </r>
  <r>
    <s v="FizzySip"/>
    <n v="1128299"/>
    <x v="92"/>
    <x v="2"/>
    <x v="26"/>
    <s v="Albuquerque"/>
    <x v="3"/>
    <n v="0.5"/>
    <n v="2500"/>
    <n v="1250"/>
    <n v="500"/>
    <n v="0.4"/>
  </r>
  <r>
    <s v="FizzySip"/>
    <n v="1128299"/>
    <x v="92"/>
    <x v="2"/>
    <x v="26"/>
    <s v="Albuquerque"/>
    <x v="4"/>
    <n v="0.55000000000000004"/>
    <n v="1500"/>
    <n v="825.00000000000011"/>
    <n v="288.75"/>
    <n v="0.35"/>
  </r>
  <r>
    <s v="FizzySip"/>
    <n v="1128299"/>
    <x v="92"/>
    <x v="2"/>
    <x v="26"/>
    <s v="Albuquerque"/>
    <x v="5"/>
    <n v="0.5"/>
    <n v="3500"/>
    <n v="1750"/>
    <n v="437.5"/>
    <n v="0.25"/>
  </r>
  <r>
    <s v="FizzySip"/>
    <n v="1128299"/>
    <x v="93"/>
    <x v="2"/>
    <x v="26"/>
    <s v="Albuquerque"/>
    <x v="0"/>
    <n v="0.5"/>
    <n v="5250"/>
    <n v="2625"/>
    <n v="1050"/>
    <n v="0.4"/>
  </r>
  <r>
    <s v="FizzySip"/>
    <n v="1128299"/>
    <x v="93"/>
    <x v="2"/>
    <x v="26"/>
    <s v="Albuquerque"/>
    <x v="1"/>
    <n v="0.55000000000000004"/>
    <n v="3250"/>
    <n v="1787.5000000000002"/>
    <n v="715.00000000000011"/>
    <n v="0.4"/>
  </r>
  <r>
    <s v="FizzySip"/>
    <n v="1128299"/>
    <x v="93"/>
    <x v="2"/>
    <x v="26"/>
    <s v="Albuquerque"/>
    <x v="2"/>
    <n v="0.55000000000000004"/>
    <n v="3750"/>
    <n v="2062.5"/>
    <n v="721.875"/>
    <n v="0.35"/>
  </r>
  <r>
    <s v="FizzySip"/>
    <n v="1128299"/>
    <x v="93"/>
    <x v="2"/>
    <x v="26"/>
    <s v="Albuquerque"/>
    <x v="3"/>
    <n v="0.5"/>
    <n v="2750"/>
    <n v="1375"/>
    <n v="550"/>
    <n v="0.4"/>
  </r>
  <r>
    <s v="FizzySip"/>
    <n v="1128299"/>
    <x v="93"/>
    <x v="2"/>
    <x v="26"/>
    <s v="Albuquerque"/>
    <x v="4"/>
    <n v="0.55000000000000004"/>
    <n v="1750"/>
    <n v="962.50000000000011"/>
    <n v="336.875"/>
    <n v="0.35"/>
  </r>
  <r>
    <s v="FizzySip"/>
    <n v="1128299"/>
    <x v="93"/>
    <x v="2"/>
    <x v="26"/>
    <s v="Albuquerque"/>
    <x v="5"/>
    <n v="0.70000000000000007"/>
    <n v="3500"/>
    <n v="2450.0000000000005"/>
    <n v="612.50000000000011"/>
    <n v="0.25"/>
  </r>
  <r>
    <s v="FizzySip"/>
    <n v="1128299"/>
    <x v="94"/>
    <x v="2"/>
    <x v="26"/>
    <s v="Albuquerque"/>
    <x v="0"/>
    <n v="0.5"/>
    <n v="5500"/>
    <n v="2750"/>
    <n v="1100"/>
    <n v="0.4"/>
  </r>
  <r>
    <s v="FizzySip"/>
    <n v="1128299"/>
    <x v="94"/>
    <x v="2"/>
    <x v="26"/>
    <s v="Albuquerque"/>
    <x v="1"/>
    <n v="0.55000000000000004"/>
    <n v="4000"/>
    <n v="2200"/>
    <n v="880"/>
    <n v="0.4"/>
  </r>
  <r>
    <s v="FizzySip"/>
    <n v="1128299"/>
    <x v="94"/>
    <x v="2"/>
    <x v="26"/>
    <s v="Albuquerque"/>
    <x v="2"/>
    <n v="0.55000000000000004"/>
    <n v="4250"/>
    <n v="2337.5"/>
    <n v="818.125"/>
    <n v="0.35"/>
  </r>
  <r>
    <s v="FizzySip"/>
    <n v="1128299"/>
    <x v="94"/>
    <x v="2"/>
    <x v="26"/>
    <s v="Albuquerque"/>
    <x v="3"/>
    <n v="0.5"/>
    <n v="3250"/>
    <n v="1625"/>
    <n v="650"/>
    <n v="0.4"/>
  </r>
  <r>
    <s v="FizzySip"/>
    <n v="1128299"/>
    <x v="94"/>
    <x v="2"/>
    <x v="26"/>
    <s v="Albuquerque"/>
    <x v="4"/>
    <n v="0.55000000000000004"/>
    <n v="2250"/>
    <n v="1237.5"/>
    <n v="433.125"/>
    <n v="0.35"/>
  </r>
  <r>
    <s v="FizzySip"/>
    <n v="1128299"/>
    <x v="94"/>
    <x v="2"/>
    <x v="26"/>
    <s v="Albuquerque"/>
    <x v="5"/>
    <n v="0.70000000000000007"/>
    <n v="4000"/>
    <n v="2800.0000000000005"/>
    <n v="700.00000000000011"/>
    <n v="0.25"/>
  </r>
  <r>
    <s v="FizzySip"/>
    <n v="1128299"/>
    <x v="95"/>
    <x v="2"/>
    <x v="26"/>
    <s v="Albuquerque"/>
    <x v="0"/>
    <n v="0.5"/>
    <n v="6750"/>
    <n v="3375"/>
    <n v="1350"/>
    <n v="0.4"/>
  </r>
  <r>
    <s v="FizzySip"/>
    <n v="1128299"/>
    <x v="95"/>
    <x v="2"/>
    <x v="26"/>
    <s v="Albuquerque"/>
    <x v="1"/>
    <n v="0.55000000000000004"/>
    <n v="5250"/>
    <n v="2887.5000000000005"/>
    <n v="1155.0000000000002"/>
    <n v="0.4"/>
  </r>
  <r>
    <s v="FizzySip"/>
    <n v="1128299"/>
    <x v="95"/>
    <x v="2"/>
    <x v="26"/>
    <s v="Albuquerque"/>
    <x v="2"/>
    <n v="0.55000000000000004"/>
    <n v="5250"/>
    <n v="2887.5000000000005"/>
    <n v="1010.6250000000001"/>
    <n v="0.35"/>
  </r>
  <r>
    <s v="FizzySip"/>
    <n v="1128299"/>
    <x v="95"/>
    <x v="2"/>
    <x v="26"/>
    <s v="Albuquerque"/>
    <x v="3"/>
    <n v="0.5"/>
    <n v="4000"/>
    <n v="2000"/>
    <n v="800"/>
    <n v="0.4"/>
  </r>
  <r>
    <s v="FizzySip"/>
    <n v="1128299"/>
    <x v="95"/>
    <x v="2"/>
    <x v="26"/>
    <s v="Albuquerque"/>
    <x v="4"/>
    <n v="0.55000000000000004"/>
    <n v="2750"/>
    <n v="1512.5000000000002"/>
    <n v="529.375"/>
    <n v="0.35"/>
  </r>
  <r>
    <s v="FizzySip"/>
    <n v="1128299"/>
    <x v="95"/>
    <x v="2"/>
    <x v="26"/>
    <s v="Albuquerque"/>
    <x v="5"/>
    <n v="0.70000000000000007"/>
    <n v="5750"/>
    <n v="4025.0000000000005"/>
    <n v="1006.2500000000001"/>
    <n v="0.25"/>
  </r>
  <r>
    <s v="FizzySip"/>
    <n v="1128299"/>
    <x v="96"/>
    <x v="2"/>
    <x v="26"/>
    <s v="Albuquerque"/>
    <x v="0"/>
    <n v="0.5"/>
    <n v="7250"/>
    <n v="3625"/>
    <n v="1450"/>
    <n v="0.4"/>
  </r>
  <r>
    <s v="FizzySip"/>
    <n v="1128299"/>
    <x v="96"/>
    <x v="2"/>
    <x v="26"/>
    <s v="Albuquerque"/>
    <x v="1"/>
    <n v="0.55000000000000004"/>
    <n v="5750"/>
    <n v="3162.5000000000005"/>
    <n v="1265.0000000000002"/>
    <n v="0.4"/>
  </r>
  <r>
    <s v="FizzySip"/>
    <n v="1128299"/>
    <x v="96"/>
    <x v="2"/>
    <x v="26"/>
    <s v="Albuquerque"/>
    <x v="2"/>
    <n v="0.55000000000000004"/>
    <n v="5250"/>
    <n v="2887.5000000000005"/>
    <n v="1010.6250000000001"/>
    <n v="0.35"/>
  </r>
  <r>
    <s v="FizzySip"/>
    <n v="1128299"/>
    <x v="96"/>
    <x v="2"/>
    <x v="26"/>
    <s v="Albuquerque"/>
    <x v="3"/>
    <n v="0.5"/>
    <n v="4250"/>
    <n v="2125"/>
    <n v="850"/>
    <n v="0.4"/>
  </r>
  <r>
    <s v="FizzySip"/>
    <n v="1128299"/>
    <x v="96"/>
    <x v="2"/>
    <x v="26"/>
    <s v="Albuquerque"/>
    <x v="4"/>
    <n v="0.55000000000000004"/>
    <n v="4750"/>
    <n v="2612.5"/>
    <n v="914.37499999999989"/>
    <n v="0.35"/>
  </r>
  <r>
    <s v="FizzySip"/>
    <n v="1128299"/>
    <x v="96"/>
    <x v="2"/>
    <x v="26"/>
    <s v="Albuquerque"/>
    <x v="5"/>
    <n v="0.70000000000000007"/>
    <n v="4750"/>
    <n v="3325.0000000000005"/>
    <n v="831.25000000000011"/>
    <n v="0.25"/>
  </r>
  <r>
    <s v="FizzySip"/>
    <n v="1128299"/>
    <x v="97"/>
    <x v="2"/>
    <x v="26"/>
    <s v="Albuquerque"/>
    <x v="0"/>
    <n v="0.55000000000000004"/>
    <n v="6750"/>
    <n v="3712.5000000000005"/>
    <n v="1485.0000000000002"/>
    <n v="0.4"/>
  </r>
  <r>
    <s v="FizzySip"/>
    <n v="1128299"/>
    <x v="97"/>
    <x v="2"/>
    <x v="26"/>
    <s v="Albuquerque"/>
    <x v="1"/>
    <n v="0.60000000000000009"/>
    <n v="6250"/>
    <n v="3750.0000000000005"/>
    <n v="1500.0000000000002"/>
    <n v="0.4"/>
  </r>
  <r>
    <s v="FizzySip"/>
    <n v="1128299"/>
    <x v="97"/>
    <x v="2"/>
    <x v="26"/>
    <s v="Albuquerque"/>
    <x v="2"/>
    <n v="0.55000000000000004"/>
    <n v="5000"/>
    <n v="2750"/>
    <n v="962.49999999999989"/>
    <n v="0.35"/>
  </r>
  <r>
    <s v="FizzySip"/>
    <n v="1128299"/>
    <x v="97"/>
    <x v="2"/>
    <x v="26"/>
    <s v="Albuquerque"/>
    <x v="3"/>
    <n v="0.55000000000000004"/>
    <n v="4500"/>
    <n v="2475"/>
    <n v="990"/>
    <n v="0.4"/>
  </r>
  <r>
    <s v="FizzySip"/>
    <n v="1128299"/>
    <x v="97"/>
    <x v="2"/>
    <x v="26"/>
    <s v="Albuquerque"/>
    <x v="4"/>
    <n v="0.65"/>
    <n v="4500"/>
    <n v="2925"/>
    <n v="1023.7499999999999"/>
    <n v="0.35"/>
  </r>
  <r>
    <s v="FizzySip"/>
    <n v="1128299"/>
    <x v="97"/>
    <x v="2"/>
    <x v="26"/>
    <s v="Albuquerque"/>
    <x v="5"/>
    <n v="0.70000000000000007"/>
    <n v="4250"/>
    <n v="2975.0000000000005"/>
    <n v="743.75000000000011"/>
    <n v="0.25"/>
  </r>
  <r>
    <s v="FizzySip"/>
    <n v="1128299"/>
    <x v="98"/>
    <x v="2"/>
    <x v="26"/>
    <s v="Albuquerque"/>
    <x v="0"/>
    <n v="0.45000000000000012"/>
    <n v="6000"/>
    <n v="2700.0000000000009"/>
    <n v="1080.0000000000005"/>
    <n v="0.4"/>
  </r>
  <r>
    <s v="FizzySip"/>
    <n v="1128299"/>
    <x v="98"/>
    <x v="2"/>
    <x v="26"/>
    <s v="Albuquerque"/>
    <x v="1"/>
    <n v="0.50000000000000011"/>
    <n v="6000"/>
    <n v="3000.0000000000005"/>
    <n v="1200.0000000000002"/>
    <n v="0.4"/>
  </r>
  <r>
    <s v="FizzySip"/>
    <n v="1128299"/>
    <x v="98"/>
    <x v="2"/>
    <x v="26"/>
    <s v="Albuquerque"/>
    <x v="2"/>
    <n v="0.45000000000000012"/>
    <n v="4500"/>
    <n v="2025.0000000000005"/>
    <n v="708.75000000000011"/>
    <n v="0.35"/>
  </r>
  <r>
    <s v="FizzySip"/>
    <n v="1128299"/>
    <x v="98"/>
    <x v="2"/>
    <x v="26"/>
    <s v="Albuquerque"/>
    <x v="3"/>
    <n v="0.45000000000000012"/>
    <n v="4000"/>
    <n v="1800.0000000000005"/>
    <n v="720.00000000000023"/>
    <n v="0.4"/>
  </r>
  <r>
    <s v="FizzySip"/>
    <n v="1128299"/>
    <x v="98"/>
    <x v="2"/>
    <x v="26"/>
    <s v="Albuquerque"/>
    <x v="4"/>
    <n v="0.55000000000000004"/>
    <n v="4000"/>
    <n v="2200"/>
    <n v="770"/>
    <n v="0.35"/>
  </r>
  <r>
    <s v="FizzySip"/>
    <n v="1128299"/>
    <x v="98"/>
    <x v="2"/>
    <x v="26"/>
    <s v="Albuquerque"/>
    <x v="5"/>
    <n v="0.60000000000000009"/>
    <n v="4500"/>
    <n v="2700.0000000000005"/>
    <n v="675.00000000000011"/>
    <n v="0.25"/>
  </r>
  <r>
    <s v="FizzySip"/>
    <n v="1128299"/>
    <x v="99"/>
    <x v="2"/>
    <x v="26"/>
    <s v="Albuquerque"/>
    <x v="0"/>
    <n v="0.45000000000000012"/>
    <n v="5250"/>
    <n v="2362.5000000000005"/>
    <n v="945.00000000000023"/>
    <n v="0.4"/>
  </r>
  <r>
    <s v="FizzySip"/>
    <n v="1128299"/>
    <x v="99"/>
    <x v="2"/>
    <x v="26"/>
    <s v="Albuquerque"/>
    <x v="1"/>
    <n v="0.50000000000000011"/>
    <n v="5250"/>
    <n v="2625.0000000000005"/>
    <n v="1050.0000000000002"/>
    <n v="0.4"/>
  </r>
  <r>
    <s v="FizzySip"/>
    <n v="1128299"/>
    <x v="99"/>
    <x v="2"/>
    <x v="26"/>
    <s v="Albuquerque"/>
    <x v="2"/>
    <n v="0.45000000000000012"/>
    <n v="3500"/>
    <n v="1575.0000000000005"/>
    <n v="551.25000000000011"/>
    <n v="0.35"/>
  </r>
  <r>
    <s v="FizzySip"/>
    <n v="1128299"/>
    <x v="99"/>
    <x v="2"/>
    <x v="26"/>
    <s v="Albuquerque"/>
    <x v="3"/>
    <n v="0.45000000000000012"/>
    <n v="3250"/>
    <n v="1462.5000000000005"/>
    <n v="585.00000000000023"/>
    <n v="0.4"/>
  </r>
  <r>
    <s v="FizzySip"/>
    <n v="1128299"/>
    <x v="99"/>
    <x v="2"/>
    <x v="26"/>
    <s v="Albuquerque"/>
    <x v="4"/>
    <n v="0.55000000000000004"/>
    <n v="3000"/>
    <n v="1650.0000000000002"/>
    <n v="577.5"/>
    <n v="0.35"/>
  </r>
  <r>
    <s v="FizzySip"/>
    <n v="1128299"/>
    <x v="99"/>
    <x v="2"/>
    <x v="26"/>
    <s v="Albuquerque"/>
    <x v="5"/>
    <n v="0.70000000000000007"/>
    <n v="3500"/>
    <n v="2450.0000000000005"/>
    <n v="612.50000000000011"/>
    <n v="0.25"/>
  </r>
  <r>
    <s v="FizzySip"/>
    <n v="1128299"/>
    <x v="100"/>
    <x v="2"/>
    <x v="26"/>
    <s v="Albuquerque"/>
    <x v="0"/>
    <n v="0.55000000000000004"/>
    <n v="5250"/>
    <n v="2887.5000000000005"/>
    <n v="1155.0000000000002"/>
    <n v="0.4"/>
  </r>
  <r>
    <s v="FizzySip"/>
    <n v="1128299"/>
    <x v="100"/>
    <x v="2"/>
    <x v="26"/>
    <s v="Albuquerque"/>
    <x v="1"/>
    <n v="0.60000000000000009"/>
    <n v="5750"/>
    <n v="3450.0000000000005"/>
    <n v="1380.0000000000002"/>
    <n v="0.4"/>
  </r>
  <r>
    <s v="FizzySip"/>
    <n v="1128299"/>
    <x v="100"/>
    <x v="2"/>
    <x v="26"/>
    <s v="Albuquerque"/>
    <x v="2"/>
    <n v="0.55000000000000004"/>
    <n v="4250"/>
    <n v="2337.5"/>
    <n v="818.125"/>
    <n v="0.35"/>
  </r>
  <r>
    <s v="FizzySip"/>
    <n v="1128299"/>
    <x v="100"/>
    <x v="2"/>
    <x v="26"/>
    <s v="Albuquerque"/>
    <x v="3"/>
    <n v="0.55000000000000004"/>
    <n v="4000"/>
    <n v="2200"/>
    <n v="880"/>
    <n v="0.4"/>
  </r>
  <r>
    <s v="FizzySip"/>
    <n v="1128299"/>
    <x v="100"/>
    <x v="2"/>
    <x v="26"/>
    <s v="Albuquerque"/>
    <x v="4"/>
    <n v="0.65"/>
    <n v="3500"/>
    <n v="2275"/>
    <n v="796.25"/>
    <n v="0.35"/>
  </r>
  <r>
    <s v="FizzySip"/>
    <n v="1128299"/>
    <x v="100"/>
    <x v="2"/>
    <x v="26"/>
    <s v="Albuquerque"/>
    <x v="5"/>
    <n v="0.70000000000000007"/>
    <n v="4750"/>
    <n v="3325.0000000000005"/>
    <n v="831.25000000000011"/>
    <n v="0.25"/>
  </r>
  <r>
    <s v="FizzySip"/>
    <n v="1128299"/>
    <x v="101"/>
    <x v="2"/>
    <x v="26"/>
    <s v="Albuquerque"/>
    <x v="0"/>
    <n v="0.55000000000000004"/>
    <n v="6750"/>
    <n v="3712.5000000000005"/>
    <n v="1485.0000000000002"/>
    <n v="0.4"/>
  </r>
  <r>
    <s v="FizzySip"/>
    <n v="1128299"/>
    <x v="101"/>
    <x v="2"/>
    <x v="26"/>
    <s v="Albuquerque"/>
    <x v="1"/>
    <n v="0.60000000000000009"/>
    <n v="6750"/>
    <n v="4050.0000000000005"/>
    <n v="1620.0000000000002"/>
    <n v="0.4"/>
  </r>
  <r>
    <s v="FizzySip"/>
    <n v="1128299"/>
    <x v="101"/>
    <x v="2"/>
    <x v="26"/>
    <s v="Albuquerque"/>
    <x v="2"/>
    <n v="0.55000000000000004"/>
    <n v="4750"/>
    <n v="2612.5"/>
    <n v="914.37499999999989"/>
    <n v="0.35"/>
  </r>
  <r>
    <s v="FizzySip"/>
    <n v="1128299"/>
    <x v="101"/>
    <x v="2"/>
    <x v="26"/>
    <s v="Albuquerque"/>
    <x v="3"/>
    <n v="0.55000000000000004"/>
    <n v="4750"/>
    <n v="2612.5"/>
    <n v="1045"/>
    <n v="0.4"/>
  </r>
  <r>
    <s v="FizzySip"/>
    <n v="1128299"/>
    <x v="101"/>
    <x v="2"/>
    <x v="26"/>
    <s v="Albuquerque"/>
    <x v="4"/>
    <n v="0.65"/>
    <n v="4000"/>
    <n v="2600"/>
    <n v="909.99999999999989"/>
    <n v="0.35"/>
  </r>
  <r>
    <s v="FizzySip"/>
    <n v="1128299"/>
    <x v="101"/>
    <x v="2"/>
    <x v="26"/>
    <s v="Albuquerque"/>
    <x v="5"/>
    <n v="0.70000000000000007"/>
    <n v="5000"/>
    <n v="3500.0000000000005"/>
    <n v="875.00000000000011"/>
    <n v="0.25"/>
  </r>
  <r>
    <s v="Sodapop"/>
    <n v="1185732"/>
    <x v="204"/>
    <x v="4"/>
    <x v="27"/>
    <s v="Atlanta"/>
    <x v="0"/>
    <n v="0.4"/>
    <n v="10250"/>
    <n v="4100"/>
    <n v="1845"/>
    <n v="0.45"/>
  </r>
  <r>
    <s v="Sodapop"/>
    <n v="1185732"/>
    <x v="204"/>
    <x v="4"/>
    <x v="27"/>
    <s v="Atlanta"/>
    <x v="1"/>
    <n v="0.4"/>
    <n v="8250"/>
    <n v="3300"/>
    <n v="1155"/>
    <n v="0.35"/>
  </r>
  <r>
    <s v="Sodapop"/>
    <n v="1185732"/>
    <x v="204"/>
    <x v="4"/>
    <x v="27"/>
    <s v="Atlanta"/>
    <x v="2"/>
    <n v="0.30000000000000004"/>
    <n v="8250"/>
    <n v="2475.0000000000005"/>
    <n v="618.75000000000011"/>
    <n v="0.25"/>
  </r>
  <r>
    <s v="Sodapop"/>
    <n v="1185732"/>
    <x v="204"/>
    <x v="4"/>
    <x v="27"/>
    <s v="Atlanta"/>
    <x v="3"/>
    <n v="0.35"/>
    <n v="6750"/>
    <n v="2362.5"/>
    <n v="708.75"/>
    <n v="0.3"/>
  </r>
  <r>
    <s v="Sodapop"/>
    <n v="1185732"/>
    <x v="204"/>
    <x v="4"/>
    <x v="27"/>
    <s v="Atlanta"/>
    <x v="4"/>
    <n v="0.5"/>
    <n v="7250"/>
    <n v="3625"/>
    <n v="1268.75"/>
    <n v="0.35"/>
  </r>
  <r>
    <s v="Sodapop"/>
    <n v="1185732"/>
    <x v="204"/>
    <x v="4"/>
    <x v="27"/>
    <s v="Atlanta"/>
    <x v="5"/>
    <n v="0.4"/>
    <n v="8250"/>
    <n v="3300"/>
    <n v="1650"/>
    <n v="0.5"/>
  </r>
  <r>
    <s v="Sodapop"/>
    <n v="1185732"/>
    <x v="205"/>
    <x v="4"/>
    <x v="27"/>
    <s v="Atlanta"/>
    <x v="0"/>
    <n v="0.4"/>
    <n v="10750"/>
    <n v="4300"/>
    <n v="1935"/>
    <n v="0.45"/>
  </r>
  <r>
    <s v="Sodapop"/>
    <n v="1185732"/>
    <x v="205"/>
    <x v="4"/>
    <x v="27"/>
    <s v="Atlanta"/>
    <x v="1"/>
    <n v="0.4"/>
    <n v="7250"/>
    <n v="2900"/>
    <n v="1014.9999999999999"/>
    <n v="0.35"/>
  </r>
  <r>
    <s v="Sodapop"/>
    <n v="1185732"/>
    <x v="205"/>
    <x v="4"/>
    <x v="27"/>
    <s v="Atlanta"/>
    <x v="2"/>
    <n v="0.30000000000000004"/>
    <n v="7750"/>
    <n v="2325.0000000000005"/>
    <n v="581.25000000000011"/>
    <n v="0.25"/>
  </r>
  <r>
    <s v="Sodapop"/>
    <n v="1185732"/>
    <x v="205"/>
    <x v="4"/>
    <x v="27"/>
    <s v="Atlanta"/>
    <x v="3"/>
    <n v="0.35"/>
    <n v="6250"/>
    <n v="2187.5"/>
    <n v="656.25"/>
    <n v="0.3"/>
  </r>
  <r>
    <s v="Sodapop"/>
    <n v="1185732"/>
    <x v="205"/>
    <x v="4"/>
    <x v="27"/>
    <s v="Atlanta"/>
    <x v="4"/>
    <n v="0.5"/>
    <n v="7000"/>
    <n v="3500"/>
    <n v="1225"/>
    <n v="0.35"/>
  </r>
  <r>
    <s v="Sodapop"/>
    <n v="1185732"/>
    <x v="205"/>
    <x v="4"/>
    <x v="27"/>
    <s v="Atlanta"/>
    <x v="5"/>
    <n v="0.35"/>
    <n v="8000"/>
    <n v="2800"/>
    <n v="1400"/>
    <n v="0.5"/>
  </r>
  <r>
    <s v="Sodapop"/>
    <n v="1185732"/>
    <x v="115"/>
    <x v="4"/>
    <x v="27"/>
    <s v="Atlanta"/>
    <x v="0"/>
    <n v="0.35"/>
    <n v="10200"/>
    <n v="3570"/>
    <n v="1606.5"/>
    <n v="0.45"/>
  </r>
  <r>
    <s v="Sodapop"/>
    <n v="1185732"/>
    <x v="115"/>
    <x v="4"/>
    <x v="27"/>
    <s v="Atlanta"/>
    <x v="1"/>
    <n v="0.35"/>
    <n v="7000"/>
    <n v="2450"/>
    <n v="857.5"/>
    <n v="0.35"/>
  </r>
  <r>
    <s v="Sodapop"/>
    <n v="1185732"/>
    <x v="115"/>
    <x v="4"/>
    <x v="27"/>
    <s v="Atlanta"/>
    <x v="2"/>
    <n v="0.25"/>
    <n v="7250"/>
    <n v="1812.5"/>
    <n v="453.125"/>
    <n v="0.25"/>
  </r>
  <r>
    <s v="Sodapop"/>
    <n v="1185732"/>
    <x v="115"/>
    <x v="4"/>
    <x v="27"/>
    <s v="Atlanta"/>
    <x v="3"/>
    <n v="0.29999999999999993"/>
    <n v="5750"/>
    <n v="1724.9999999999995"/>
    <n v="517.49999999999989"/>
    <n v="0.3"/>
  </r>
  <r>
    <s v="Sodapop"/>
    <n v="1185732"/>
    <x v="115"/>
    <x v="4"/>
    <x v="27"/>
    <s v="Atlanta"/>
    <x v="4"/>
    <n v="0.45000000000000007"/>
    <n v="6250"/>
    <n v="2812.5000000000005"/>
    <n v="984.37500000000011"/>
    <n v="0.35"/>
  </r>
  <r>
    <s v="Sodapop"/>
    <n v="1185732"/>
    <x v="115"/>
    <x v="4"/>
    <x v="27"/>
    <s v="Atlanta"/>
    <x v="5"/>
    <n v="0.35"/>
    <n v="7250"/>
    <n v="2537.5"/>
    <n v="1268.75"/>
    <n v="0.5"/>
  </r>
  <r>
    <s v="Sodapop"/>
    <n v="1185732"/>
    <x v="206"/>
    <x v="4"/>
    <x v="27"/>
    <s v="Atlanta"/>
    <x v="0"/>
    <n v="0.35"/>
    <n v="9750"/>
    <n v="3412.5"/>
    <n v="1535.625"/>
    <n v="0.45"/>
  </r>
  <r>
    <s v="Sodapop"/>
    <n v="1185732"/>
    <x v="206"/>
    <x v="4"/>
    <x v="27"/>
    <s v="Atlanta"/>
    <x v="1"/>
    <n v="0.35"/>
    <n v="6750"/>
    <n v="2362.5"/>
    <n v="826.875"/>
    <n v="0.35"/>
  </r>
  <r>
    <s v="Sodapop"/>
    <n v="1185732"/>
    <x v="206"/>
    <x v="4"/>
    <x v="27"/>
    <s v="Atlanta"/>
    <x v="2"/>
    <n v="0.25"/>
    <n v="6750"/>
    <n v="1687.5"/>
    <n v="421.875"/>
    <n v="0.25"/>
  </r>
  <r>
    <s v="Sodapop"/>
    <n v="1185732"/>
    <x v="206"/>
    <x v="4"/>
    <x v="27"/>
    <s v="Atlanta"/>
    <x v="3"/>
    <n v="0.29999999999999993"/>
    <n v="6000"/>
    <n v="1799.9999999999995"/>
    <n v="539.99999999999989"/>
    <n v="0.3"/>
  </r>
  <r>
    <s v="Sodapop"/>
    <n v="1185732"/>
    <x v="206"/>
    <x v="4"/>
    <x v="27"/>
    <s v="Atlanta"/>
    <x v="4"/>
    <n v="0.5"/>
    <n v="6250"/>
    <n v="3125"/>
    <n v="1093.75"/>
    <n v="0.35"/>
  </r>
  <r>
    <s v="Sodapop"/>
    <n v="1185732"/>
    <x v="206"/>
    <x v="4"/>
    <x v="27"/>
    <s v="Atlanta"/>
    <x v="5"/>
    <n v="0.4"/>
    <n v="7750"/>
    <n v="3100"/>
    <n v="1550"/>
    <n v="0.5"/>
  </r>
  <r>
    <s v="Sodapop"/>
    <n v="1185732"/>
    <x v="174"/>
    <x v="4"/>
    <x v="27"/>
    <s v="Atlanta"/>
    <x v="0"/>
    <n v="0.5"/>
    <n v="10450"/>
    <n v="5225"/>
    <n v="2351.25"/>
    <n v="0.45"/>
  </r>
  <r>
    <s v="Sodapop"/>
    <n v="1185732"/>
    <x v="174"/>
    <x v="4"/>
    <x v="27"/>
    <s v="Atlanta"/>
    <x v="1"/>
    <n v="0.5"/>
    <n v="7500"/>
    <n v="3750"/>
    <n v="1312.5"/>
    <n v="0.35"/>
  </r>
  <r>
    <s v="Sodapop"/>
    <n v="1185732"/>
    <x v="174"/>
    <x v="4"/>
    <x v="27"/>
    <s v="Atlanta"/>
    <x v="2"/>
    <n v="0.45"/>
    <n v="7250"/>
    <n v="3262.5"/>
    <n v="815.625"/>
    <n v="0.25"/>
  </r>
  <r>
    <s v="Sodapop"/>
    <n v="1185732"/>
    <x v="174"/>
    <x v="4"/>
    <x v="27"/>
    <s v="Atlanta"/>
    <x v="3"/>
    <n v="0.45"/>
    <n v="6750"/>
    <n v="3037.5"/>
    <n v="911.25"/>
    <n v="0.3"/>
  </r>
  <r>
    <s v="Sodapop"/>
    <n v="1185732"/>
    <x v="174"/>
    <x v="4"/>
    <x v="27"/>
    <s v="Atlanta"/>
    <x v="4"/>
    <n v="0.54999999999999993"/>
    <n v="7000"/>
    <n v="3849.9999999999995"/>
    <n v="1347.4999999999998"/>
    <n v="0.35"/>
  </r>
  <r>
    <s v="Sodapop"/>
    <n v="1185732"/>
    <x v="174"/>
    <x v="4"/>
    <x v="27"/>
    <s v="Atlanta"/>
    <x v="5"/>
    <n v="0.6"/>
    <n v="8000"/>
    <n v="4800"/>
    <n v="2400"/>
    <n v="0.5"/>
  </r>
  <r>
    <s v="Sodapop"/>
    <n v="1185732"/>
    <x v="207"/>
    <x v="4"/>
    <x v="27"/>
    <s v="Atlanta"/>
    <x v="0"/>
    <n v="0.54999999999999993"/>
    <n v="10500"/>
    <n v="5774.9999999999991"/>
    <n v="2598.7499999999995"/>
    <n v="0.45"/>
  </r>
  <r>
    <s v="Sodapop"/>
    <n v="1185732"/>
    <x v="207"/>
    <x v="4"/>
    <x v="27"/>
    <s v="Atlanta"/>
    <x v="1"/>
    <n v="0.5"/>
    <n v="8000"/>
    <n v="4000"/>
    <n v="1400"/>
    <n v="0.35"/>
  </r>
  <r>
    <s v="Sodapop"/>
    <n v="1185732"/>
    <x v="207"/>
    <x v="4"/>
    <x v="27"/>
    <s v="Atlanta"/>
    <x v="2"/>
    <n v="0.5"/>
    <n v="7750"/>
    <n v="3875"/>
    <n v="968.75"/>
    <n v="0.25"/>
  </r>
  <r>
    <s v="Sodapop"/>
    <n v="1185732"/>
    <x v="207"/>
    <x v="4"/>
    <x v="27"/>
    <s v="Atlanta"/>
    <x v="3"/>
    <n v="0.5"/>
    <n v="7500"/>
    <n v="3750"/>
    <n v="1125"/>
    <n v="0.3"/>
  </r>
  <r>
    <s v="Sodapop"/>
    <n v="1185732"/>
    <x v="207"/>
    <x v="4"/>
    <x v="27"/>
    <s v="Atlanta"/>
    <x v="4"/>
    <n v="0.65"/>
    <n v="7500"/>
    <n v="4875"/>
    <n v="1706.25"/>
    <n v="0.35"/>
  </r>
  <r>
    <s v="Sodapop"/>
    <n v="1185732"/>
    <x v="207"/>
    <x v="4"/>
    <x v="27"/>
    <s v="Atlanta"/>
    <x v="5"/>
    <n v="0.70000000000000007"/>
    <n v="9250"/>
    <n v="6475.0000000000009"/>
    <n v="3237.5000000000005"/>
    <n v="0.5"/>
  </r>
  <r>
    <s v="Sodapop"/>
    <n v="1185732"/>
    <x v="116"/>
    <x v="4"/>
    <x v="27"/>
    <s v="Atlanta"/>
    <x v="0"/>
    <n v="0.65"/>
    <n v="11500"/>
    <n v="7475"/>
    <n v="3363.75"/>
    <n v="0.45"/>
  </r>
  <r>
    <s v="Sodapop"/>
    <n v="1185732"/>
    <x v="116"/>
    <x v="4"/>
    <x v="27"/>
    <s v="Atlanta"/>
    <x v="1"/>
    <n v="0.60000000000000009"/>
    <n v="9000"/>
    <n v="5400.0000000000009"/>
    <n v="1890.0000000000002"/>
    <n v="0.35"/>
  </r>
  <r>
    <s v="Sodapop"/>
    <n v="1185732"/>
    <x v="116"/>
    <x v="4"/>
    <x v="27"/>
    <s v="Atlanta"/>
    <x v="2"/>
    <n v="0.55000000000000004"/>
    <n v="8250"/>
    <n v="4537.5"/>
    <n v="1134.375"/>
    <n v="0.25"/>
  </r>
  <r>
    <s v="Sodapop"/>
    <n v="1185732"/>
    <x v="116"/>
    <x v="4"/>
    <x v="27"/>
    <s v="Atlanta"/>
    <x v="3"/>
    <n v="0.55000000000000004"/>
    <n v="7750"/>
    <n v="4262.5"/>
    <n v="1278.75"/>
    <n v="0.3"/>
  </r>
  <r>
    <s v="Sodapop"/>
    <n v="1185732"/>
    <x v="116"/>
    <x v="4"/>
    <x v="27"/>
    <s v="Atlanta"/>
    <x v="4"/>
    <n v="0.65"/>
    <n v="8000"/>
    <n v="5200"/>
    <n v="1819.9999999999998"/>
    <n v="0.35"/>
  </r>
  <r>
    <s v="Sodapop"/>
    <n v="1185732"/>
    <x v="116"/>
    <x v="4"/>
    <x v="27"/>
    <s v="Atlanta"/>
    <x v="5"/>
    <n v="0.70000000000000007"/>
    <n v="9750"/>
    <n v="6825.0000000000009"/>
    <n v="3412.5000000000005"/>
    <n v="0.5"/>
  </r>
  <r>
    <s v="Sodapop"/>
    <n v="1185732"/>
    <x v="208"/>
    <x v="4"/>
    <x v="27"/>
    <s v="Atlanta"/>
    <x v="0"/>
    <n v="0.65"/>
    <n v="11250"/>
    <n v="7312.5"/>
    <n v="3290.625"/>
    <n v="0.45"/>
  </r>
  <r>
    <s v="Sodapop"/>
    <n v="1185732"/>
    <x v="208"/>
    <x v="4"/>
    <x v="27"/>
    <s v="Atlanta"/>
    <x v="1"/>
    <n v="0.60000000000000009"/>
    <n v="9000"/>
    <n v="5400.0000000000009"/>
    <n v="1890.0000000000002"/>
    <n v="0.35"/>
  </r>
  <r>
    <s v="Sodapop"/>
    <n v="1185732"/>
    <x v="208"/>
    <x v="4"/>
    <x v="27"/>
    <s v="Atlanta"/>
    <x v="2"/>
    <n v="0.55000000000000004"/>
    <n v="8250"/>
    <n v="4537.5"/>
    <n v="1134.375"/>
    <n v="0.25"/>
  </r>
  <r>
    <s v="Sodapop"/>
    <n v="1185732"/>
    <x v="208"/>
    <x v="4"/>
    <x v="27"/>
    <s v="Atlanta"/>
    <x v="3"/>
    <n v="0.45"/>
    <n v="7750"/>
    <n v="3487.5"/>
    <n v="1046.25"/>
    <n v="0.3"/>
  </r>
  <r>
    <s v="Sodapop"/>
    <n v="1185732"/>
    <x v="208"/>
    <x v="4"/>
    <x v="27"/>
    <s v="Atlanta"/>
    <x v="4"/>
    <n v="0.55000000000000004"/>
    <n v="7500"/>
    <n v="4125"/>
    <n v="1443.75"/>
    <n v="0.35"/>
  </r>
  <r>
    <s v="Sodapop"/>
    <n v="1185732"/>
    <x v="208"/>
    <x v="4"/>
    <x v="27"/>
    <s v="Atlanta"/>
    <x v="5"/>
    <n v="0.60000000000000009"/>
    <n v="9250"/>
    <n v="5550.0000000000009"/>
    <n v="2775.0000000000005"/>
    <n v="0.5"/>
  </r>
  <r>
    <s v="Sodapop"/>
    <n v="1185732"/>
    <x v="178"/>
    <x v="4"/>
    <x v="27"/>
    <s v="Atlanta"/>
    <x v="0"/>
    <n v="0.55000000000000004"/>
    <n v="10250"/>
    <n v="5637.5000000000009"/>
    <n v="2536.8750000000005"/>
    <n v="0.45"/>
  </r>
  <r>
    <s v="Sodapop"/>
    <n v="1185732"/>
    <x v="178"/>
    <x v="4"/>
    <x v="27"/>
    <s v="Atlanta"/>
    <x v="1"/>
    <n v="0.50000000000000011"/>
    <n v="8250"/>
    <n v="4125.0000000000009"/>
    <n v="1443.7500000000002"/>
    <n v="0.35"/>
  </r>
  <r>
    <s v="Sodapop"/>
    <n v="1185732"/>
    <x v="178"/>
    <x v="4"/>
    <x v="27"/>
    <s v="Atlanta"/>
    <x v="2"/>
    <n v="0.4"/>
    <n v="7250"/>
    <n v="2900"/>
    <n v="725"/>
    <n v="0.25"/>
  </r>
  <r>
    <s v="Sodapop"/>
    <n v="1185732"/>
    <x v="178"/>
    <x v="4"/>
    <x v="27"/>
    <s v="Atlanta"/>
    <x v="3"/>
    <n v="0.4"/>
    <n v="7000"/>
    <n v="2800"/>
    <n v="840"/>
    <n v="0.3"/>
  </r>
  <r>
    <s v="Sodapop"/>
    <n v="1185732"/>
    <x v="178"/>
    <x v="4"/>
    <x v="27"/>
    <s v="Atlanta"/>
    <x v="4"/>
    <n v="0.5"/>
    <n v="7000"/>
    <n v="3500"/>
    <n v="1225"/>
    <n v="0.35"/>
  </r>
  <r>
    <s v="Sodapop"/>
    <n v="1185732"/>
    <x v="178"/>
    <x v="4"/>
    <x v="27"/>
    <s v="Atlanta"/>
    <x v="5"/>
    <n v="0.55000000000000004"/>
    <n v="8000"/>
    <n v="4400"/>
    <n v="2200"/>
    <n v="0.5"/>
  </r>
  <r>
    <s v="Sodapop"/>
    <n v="1185732"/>
    <x v="209"/>
    <x v="4"/>
    <x v="27"/>
    <s v="Atlanta"/>
    <x v="0"/>
    <n v="0.55000000000000004"/>
    <n v="9750"/>
    <n v="5362.5"/>
    <n v="2413.125"/>
    <n v="0.45"/>
  </r>
  <r>
    <s v="Sodapop"/>
    <n v="1185732"/>
    <x v="209"/>
    <x v="4"/>
    <x v="27"/>
    <s v="Atlanta"/>
    <x v="1"/>
    <n v="0.45000000000000012"/>
    <n v="8000"/>
    <n v="3600.0000000000009"/>
    <n v="1260.0000000000002"/>
    <n v="0.35"/>
  </r>
  <r>
    <s v="Sodapop"/>
    <n v="1185732"/>
    <x v="209"/>
    <x v="4"/>
    <x v="27"/>
    <s v="Atlanta"/>
    <x v="2"/>
    <n v="0.45000000000000012"/>
    <n v="6750"/>
    <n v="3037.5000000000009"/>
    <n v="759.37500000000023"/>
    <n v="0.25"/>
  </r>
  <r>
    <s v="Sodapop"/>
    <n v="1185732"/>
    <x v="209"/>
    <x v="4"/>
    <x v="27"/>
    <s v="Atlanta"/>
    <x v="3"/>
    <n v="0.45000000000000012"/>
    <n v="6500"/>
    <n v="2925.0000000000009"/>
    <n v="877.50000000000023"/>
    <n v="0.3"/>
  </r>
  <r>
    <s v="Sodapop"/>
    <n v="1185732"/>
    <x v="209"/>
    <x v="4"/>
    <x v="27"/>
    <s v="Atlanta"/>
    <x v="4"/>
    <n v="0.55000000000000004"/>
    <n v="6500"/>
    <n v="3575.0000000000005"/>
    <n v="1251.25"/>
    <n v="0.35"/>
  </r>
  <r>
    <s v="Sodapop"/>
    <n v="1185732"/>
    <x v="209"/>
    <x v="4"/>
    <x v="27"/>
    <s v="Atlanta"/>
    <x v="5"/>
    <n v="0.6"/>
    <n v="7750"/>
    <n v="4650"/>
    <n v="2325"/>
    <n v="0.5"/>
  </r>
  <r>
    <s v="Sodapop"/>
    <n v="1185732"/>
    <x v="210"/>
    <x v="4"/>
    <x v="27"/>
    <s v="Atlanta"/>
    <x v="0"/>
    <n v="0.55000000000000004"/>
    <n v="9250"/>
    <n v="5087.5"/>
    <n v="2289.375"/>
    <n v="0.45"/>
  </r>
  <r>
    <s v="Sodapop"/>
    <n v="1185732"/>
    <x v="210"/>
    <x v="4"/>
    <x v="27"/>
    <s v="Atlanta"/>
    <x v="1"/>
    <n v="0.45000000000000012"/>
    <n v="7500"/>
    <n v="3375.0000000000009"/>
    <n v="1181.2500000000002"/>
    <n v="0.35"/>
  </r>
  <r>
    <s v="Sodapop"/>
    <n v="1185732"/>
    <x v="210"/>
    <x v="4"/>
    <x v="27"/>
    <s v="Atlanta"/>
    <x v="2"/>
    <n v="0.45000000000000012"/>
    <n v="6950"/>
    <n v="3127.5000000000009"/>
    <n v="781.87500000000023"/>
    <n v="0.25"/>
  </r>
  <r>
    <s v="Sodapop"/>
    <n v="1185732"/>
    <x v="210"/>
    <x v="4"/>
    <x v="27"/>
    <s v="Atlanta"/>
    <x v="3"/>
    <n v="0.55000000000000016"/>
    <n v="7500"/>
    <n v="4125.0000000000009"/>
    <n v="1237.5000000000002"/>
    <n v="0.3"/>
  </r>
  <r>
    <s v="Sodapop"/>
    <n v="1185732"/>
    <x v="210"/>
    <x v="4"/>
    <x v="27"/>
    <s v="Atlanta"/>
    <x v="4"/>
    <n v="0.70000000000000007"/>
    <n v="7250"/>
    <n v="5075.0000000000009"/>
    <n v="1776.2500000000002"/>
    <n v="0.35"/>
  </r>
  <r>
    <s v="Sodapop"/>
    <n v="1185732"/>
    <x v="210"/>
    <x v="4"/>
    <x v="27"/>
    <s v="Atlanta"/>
    <x v="5"/>
    <n v="0.75"/>
    <n v="8250"/>
    <n v="6187.5"/>
    <n v="3093.75"/>
    <n v="0.5"/>
  </r>
  <r>
    <s v="Sodapop"/>
    <n v="1185732"/>
    <x v="211"/>
    <x v="4"/>
    <x v="27"/>
    <s v="Atlanta"/>
    <x v="0"/>
    <n v="0.70000000000000007"/>
    <n v="10750"/>
    <n v="7525.0000000000009"/>
    <n v="3386.2500000000005"/>
    <n v="0.45"/>
  </r>
  <r>
    <s v="Sodapop"/>
    <n v="1185732"/>
    <x v="211"/>
    <x v="4"/>
    <x v="27"/>
    <s v="Atlanta"/>
    <x v="1"/>
    <n v="0.60000000000000009"/>
    <n v="8750"/>
    <n v="5250.0000000000009"/>
    <n v="1837.5000000000002"/>
    <n v="0.35"/>
  </r>
  <r>
    <s v="Sodapop"/>
    <n v="1185732"/>
    <x v="211"/>
    <x v="4"/>
    <x v="27"/>
    <s v="Atlanta"/>
    <x v="2"/>
    <n v="0.60000000000000009"/>
    <n v="8250"/>
    <n v="4950.0000000000009"/>
    <n v="1237.5000000000002"/>
    <n v="0.25"/>
  </r>
  <r>
    <s v="Sodapop"/>
    <n v="1185732"/>
    <x v="211"/>
    <x v="4"/>
    <x v="27"/>
    <s v="Atlanta"/>
    <x v="3"/>
    <n v="0.60000000000000009"/>
    <n v="7750"/>
    <n v="4650.0000000000009"/>
    <n v="1395.0000000000002"/>
    <n v="0.3"/>
  </r>
  <r>
    <s v="Sodapop"/>
    <n v="1185732"/>
    <x v="211"/>
    <x v="4"/>
    <x v="27"/>
    <s v="Atlanta"/>
    <x v="4"/>
    <n v="0.70000000000000007"/>
    <n v="7750"/>
    <n v="5425.0000000000009"/>
    <n v="1898.7500000000002"/>
    <n v="0.35"/>
  </r>
  <r>
    <s v="Sodapop"/>
    <n v="1185732"/>
    <x v="211"/>
    <x v="4"/>
    <x v="27"/>
    <s v="Atlanta"/>
    <x v="5"/>
    <n v="0.75"/>
    <n v="8750"/>
    <n v="6562.5"/>
    <n v="3281.25"/>
    <n v="0.5"/>
  </r>
  <r>
    <s v="Sodapop"/>
    <n v="1185732"/>
    <x v="212"/>
    <x v="4"/>
    <x v="28"/>
    <s v="Charleston"/>
    <x v="0"/>
    <n v="0.35000000000000003"/>
    <n v="9250"/>
    <n v="3237.5000000000005"/>
    <n v="1295.0000000000002"/>
    <n v="0.4"/>
  </r>
  <r>
    <s v="Sodapop"/>
    <n v="1185732"/>
    <x v="212"/>
    <x v="4"/>
    <x v="28"/>
    <s v="Charleston"/>
    <x v="1"/>
    <n v="0.35000000000000003"/>
    <n v="7250"/>
    <n v="2537.5000000000005"/>
    <n v="888.12500000000011"/>
    <n v="0.35"/>
  </r>
  <r>
    <s v="Sodapop"/>
    <n v="1185732"/>
    <x v="212"/>
    <x v="4"/>
    <x v="28"/>
    <s v="Charleston"/>
    <x v="2"/>
    <n v="0.25000000000000006"/>
    <n v="7250"/>
    <n v="1812.5000000000005"/>
    <n v="725.00000000000023"/>
    <n v="0.4"/>
  </r>
  <r>
    <s v="Sodapop"/>
    <n v="1185732"/>
    <x v="212"/>
    <x v="4"/>
    <x v="28"/>
    <s v="Charleston"/>
    <x v="3"/>
    <n v="0.3"/>
    <n v="5750"/>
    <n v="1725"/>
    <n v="690"/>
    <n v="0.4"/>
  </r>
  <r>
    <s v="Sodapop"/>
    <n v="1185732"/>
    <x v="212"/>
    <x v="4"/>
    <x v="28"/>
    <s v="Charleston"/>
    <x v="4"/>
    <n v="0.45"/>
    <n v="6250"/>
    <n v="2812.5"/>
    <n v="984.37499999999989"/>
    <n v="0.35"/>
  </r>
  <r>
    <s v="Sodapop"/>
    <n v="1185732"/>
    <x v="212"/>
    <x v="4"/>
    <x v="28"/>
    <s v="Charleston"/>
    <x v="5"/>
    <n v="0.35000000000000003"/>
    <n v="7250"/>
    <n v="2537.5000000000005"/>
    <n v="1268.7500000000002"/>
    <n v="0.5"/>
  </r>
  <r>
    <s v="Sodapop"/>
    <n v="1185732"/>
    <x v="172"/>
    <x v="4"/>
    <x v="28"/>
    <s v="Charleston"/>
    <x v="0"/>
    <n v="0.35000000000000003"/>
    <n v="9750"/>
    <n v="3412.5000000000005"/>
    <n v="1365.0000000000002"/>
    <n v="0.4"/>
  </r>
  <r>
    <s v="Sodapop"/>
    <n v="1185732"/>
    <x v="172"/>
    <x v="4"/>
    <x v="28"/>
    <s v="Charleston"/>
    <x v="1"/>
    <n v="0.35000000000000003"/>
    <n v="6250"/>
    <n v="2187.5"/>
    <n v="765.625"/>
    <n v="0.35"/>
  </r>
  <r>
    <s v="Sodapop"/>
    <n v="1185732"/>
    <x v="172"/>
    <x v="4"/>
    <x v="28"/>
    <s v="Charleston"/>
    <x v="2"/>
    <n v="0.25000000000000006"/>
    <n v="6750"/>
    <n v="1687.5000000000005"/>
    <n v="675.00000000000023"/>
    <n v="0.4"/>
  </r>
  <r>
    <s v="Sodapop"/>
    <n v="1185732"/>
    <x v="172"/>
    <x v="4"/>
    <x v="28"/>
    <s v="Charleston"/>
    <x v="3"/>
    <n v="0.3"/>
    <n v="5250"/>
    <n v="1575"/>
    <n v="630"/>
    <n v="0.4"/>
  </r>
  <r>
    <s v="Sodapop"/>
    <n v="1185732"/>
    <x v="172"/>
    <x v="4"/>
    <x v="28"/>
    <s v="Charleston"/>
    <x v="4"/>
    <n v="0.45"/>
    <n v="6000"/>
    <n v="2700"/>
    <n v="944.99999999999989"/>
    <n v="0.35"/>
  </r>
  <r>
    <s v="Sodapop"/>
    <n v="1185732"/>
    <x v="172"/>
    <x v="4"/>
    <x v="28"/>
    <s v="Charleston"/>
    <x v="5"/>
    <n v="0.3"/>
    <n v="7000"/>
    <n v="2100"/>
    <n v="1050"/>
    <n v="0.5"/>
  </r>
  <r>
    <s v="Sodapop"/>
    <n v="1185732"/>
    <x v="68"/>
    <x v="4"/>
    <x v="28"/>
    <s v="Charleston"/>
    <x v="0"/>
    <n v="0.3"/>
    <n v="9200"/>
    <n v="2760"/>
    <n v="1104"/>
    <n v="0.4"/>
  </r>
  <r>
    <s v="Sodapop"/>
    <n v="1185732"/>
    <x v="68"/>
    <x v="4"/>
    <x v="28"/>
    <s v="Charleston"/>
    <x v="1"/>
    <n v="0.3"/>
    <n v="6000"/>
    <n v="1800"/>
    <n v="630"/>
    <n v="0.35"/>
  </r>
  <r>
    <s v="Sodapop"/>
    <n v="1185732"/>
    <x v="68"/>
    <x v="4"/>
    <x v="28"/>
    <s v="Charleston"/>
    <x v="2"/>
    <n v="0.2"/>
    <n v="6250"/>
    <n v="1250"/>
    <n v="500"/>
    <n v="0.4"/>
  </r>
  <r>
    <s v="Sodapop"/>
    <n v="1185732"/>
    <x v="68"/>
    <x v="4"/>
    <x v="28"/>
    <s v="Charleston"/>
    <x v="3"/>
    <n v="0.24999999999999994"/>
    <n v="4750"/>
    <n v="1187.4999999999998"/>
    <n v="474.99999999999994"/>
    <n v="0.4"/>
  </r>
  <r>
    <s v="Sodapop"/>
    <n v="1185732"/>
    <x v="68"/>
    <x v="4"/>
    <x v="28"/>
    <s v="Charleston"/>
    <x v="4"/>
    <n v="0.40000000000000008"/>
    <n v="5250"/>
    <n v="2100.0000000000005"/>
    <n v="735.00000000000011"/>
    <n v="0.35"/>
  </r>
  <r>
    <s v="Sodapop"/>
    <n v="1185732"/>
    <x v="68"/>
    <x v="4"/>
    <x v="28"/>
    <s v="Charleston"/>
    <x v="5"/>
    <n v="0.3"/>
    <n v="6250"/>
    <n v="1875"/>
    <n v="937.5"/>
    <n v="0.5"/>
  </r>
  <r>
    <s v="Sodapop"/>
    <n v="1185732"/>
    <x v="69"/>
    <x v="4"/>
    <x v="28"/>
    <s v="Charleston"/>
    <x v="0"/>
    <n v="0.3"/>
    <n v="8750"/>
    <n v="2625"/>
    <n v="1050"/>
    <n v="0.4"/>
  </r>
  <r>
    <s v="Sodapop"/>
    <n v="1185732"/>
    <x v="69"/>
    <x v="4"/>
    <x v="28"/>
    <s v="Charleston"/>
    <x v="1"/>
    <n v="0.3"/>
    <n v="5750"/>
    <n v="1725"/>
    <n v="603.75"/>
    <n v="0.35"/>
  </r>
  <r>
    <s v="Sodapop"/>
    <n v="1185732"/>
    <x v="69"/>
    <x v="4"/>
    <x v="28"/>
    <s v="Charleston"/>
    <x v="2"/>
    <n v="0.2"/>
    <n v="5750"/>
    <n v="1150"/>
    <n v="460"/>
    <n v="0.4"/>
  </r>
  <r>
    <s v="Sodapop"/>
    <n v="1185732"/>
    <x v="69"/>
    <x v="4"/>
    <x v="28"/>
    <s v="Charleston"/>
    <x v="3"/>
    <n v="0.24999999999999994"/>
    <n v="5000"/>
    <n v="1249.9999999999998"/>
    <n v="499.99999999999994"/>
    <n v="0.4"/>
  </r>
  <r>
    <s v="Sodapop"/>
    <n v="1185732"/>
    <x v="69"/>
    <x v="4"/>
    <x v="28"/>
    <s v="Charleston"/>
    <x v="4"/>
    <n v="0.45"/>
    <n v="5250"/>
    <n v="2362.5"/>
    <n v="826.875"/>
    <n v="0.35"/>
  </r>
  <r>
    <s v="Sodapop"/>
    <n v="1185732"/>
    <x v="69"/>
    <x v="4"/>
    <x v="28"/>
    <s v="Charleston"/>
    <x v="5"/>
    <n v="0.35000000000000003"/>
    <n v="6750"/>
    <n v="2362.5"/>
    <n v="1181.25"/>
    <n v="0.5"/>
  </r>
  <r>
    <s v="Sodapop"/>
    <n v="1185732"/>
    <x v="16"/>
    <x v="4"/>
    <x v="28"/>
    <s v="Charleston"/>
    <x v="0"/>
    <n v="0.45"/>
    <n v="9450"/>
    <n v="4252.5"/>
    <n v="1701"/>
    <n v="0.4"/>
  </r>
  <r>
    <s v="Sodapop"/>
    <n v="1185732"/>
    <x v="16"/>
    <x v="4"/>
    <x v="28"/>
    <s v="Charleston"/>
    <x v="1"/>
    <n v="0.45"/>
    <n v="6500"/>
    <n v="2925"/>
    <n v="1023.7499999999999"/>
    <n v="0.35"/>
  </r>
  <r>
    <s v="Sodapop"/>
    <n v="1185732"/>
    <x v="16"/>
    <x v="4"/>
    <x v="28"/>
    <s v="Charleston"/>
    <x v="2"/>
    <n v="0.4"/>
    <n v="6250"/>
    <n v="2500"/>
    <n v="1000"/>
    <n v="0.4"/>
  </r>
  <r>
    <s v="Sodapop"/>
    <n v="1185732"/>
    <x v="16"/>
    <x v="4"/>
    <x v="28"/>
    <s v="Charleston"/>
    <x v="3"/>
    <n v="0.4"/>
    <n v="5750"/>
    <n v="2300"/>
    <n v="920"/>
    <n v="0.4"/>
  </r>
  <r>
    <s v="Sodapop"/>
    <n v="1185732"/>
    <x v="16"/>
    <x v="4"/>
    <x v="28"/>
    <s v="Charleston"/>
    <x v="4"/>
    <n v="0.49999999999999994"/>
    <n v="6000"/>
    <n v="2999.9999999999995"/>
    <n v="1049.9999999999998"/>
    <n v="0.35"/>
  </r>
  <r>
    <s v="Sodapop"/>
    <n v="1185732"/>
    <x v="16"/>
    <x v="4"/>
    <x v="28"/>
    <s v="Charleston"/>
    <x v="5"/>
    <n v="0.54999999999999993"/>
    <n v="7000"/>
    <n v="3849.9999999999995"/>
    <n v="1924.9999999999998"/>
    <n v="0.5"/>
  </r>
  <r>
    <s v="Sodapop"/>
    <n v="1185732"/>
    <x v="175"/>
    <x v="4"/>
    <x v="28"/>
    <s v="Charleston"/>
    <x v="0"/>
    <n v="0.49999999999999994"/>
    <n v="9500"/>
    <n v="4749.9999999999991"/>
    <n v="1899.9999999999998"/>
    <n v="0.4"/>
  </r>
  <r>
    <s v="Sodapop"/>
    <n v="1185732"/>
    <x v="175"/>
    <x v="4"/>
    <x v="28"/>
    <s v="Charleston"/>
    <x v="1"/>
    <n v="0.45"/>
    <n v="7000"/>
    <n v="3150"/>
    <n v="1102.5"/>
    <n v="0.35"/>
  </r>
  <r>
    <s v="Sodapop"/>
    <n v="1185732"/>
    <x v="175"/>
    <x v="4"/>
    <x v="28"/>
    <s v="Charleston"/>
    <x v="2"/>
    <n v="0.5"/>
    <n v="6750"/>
    <n v="3375"/>
    <n v="1350"/>
    <n v="0.4"/>
  </r>
  <r>
    <s v="Sodapop"/>
    <n v="1185732"/>
    <x v="175"/>
    <x v="4"/>
    <x v="28"/>
    <s v="Charleston"/>
    <x v="3"/>
    <n v="0.5"/>
    <n v="6500"/>
    <n v="3250"/>
    <n v="1300"/>
    <n v="0.4"/>
  </r>
  <r>
    <s v="Sodapop"/>
    <n v="1185732"/>
    <x v="175"/>
    <x v="4"/>
    <x v="28"/>
    <s v="Charleston"/>
    <x v="4"/>
    <n v="0.65"/>
    <n v="6500"/>
    <n v="4225"/>
    <n v="1478.75"/>
    <n v="0.35"/>
  </r>
  <r>
    <s v="Sodapop"/>
    <n v="1185732"/>
    <x v="175"/>
    <x v="4"/>
    <x v="28"/>
    <s v="Charleston"/>
    <x v="5"/>
    <n v="0.70000000000000007"/>
    <n v="8250"/>
    <n v="5775.0000000000009"/>
    <n v="2887.5000000000005"/>
    <n v="0.5"/>
  </r>
  <r>
    <s v="Sodapop"/>
    <n v="1185732"/>
    <x v="72"/>
    <x v="4"/>
    <x v="28"/>
    <s v="Charleston"/>
    <x v="0"/>
    <n v="0.65"/>
    <n v="10500"/>
    <n v="6825"/>
    <n v="2730"/>
    <n v="0.4"/>
  </r>
  <r>
    <s v="Sodapop"/>
    <n v="1185732"/>
    <x v="72"/>
    <x v="4"/>
    <x v="28"/>
    <s v="Charleston"/>
    <x v="1"/>
    <n v="0.60000000000000009"/>
    <n v="8000"/>
    <n v="4800.0000000000009"/>
    <n v="1680.0000000000002"/>
    <n v="0.35"/>
  </r>
  <r>
    <s v="Sodapop"/>
    <n v="1185732"/>
    <x v="72"/>
    <x v="4"/>
    <x v="28"/>
    <s v="Charleston"/>
    <x v="2"/>
    <n v="0.55000000000000004"/>
    <n v="7250"/>
    <n v="3987.5000000000005"/>
    <n v="1595.0000000000002"/>
    <n v="0.4"/>
  </r>
  <r>
    <s v="Sodapop"/>
    <n v="1185732"/>
    <x v="72"/>
    <x v="4"/>
    <x v="28"/>
    <s v="Charleston"/>
    <x v="3"/>
    <n v="0.55000000000000004"/>
    <n v="6750"/>
    <n v="3712.5000000000005"/>
    <n v="1485.0000000000002"/>
    <n v="0.4"/>
  </r>
  <r>
    <s v="Sodapop"/>
    <n v="1185732"/>
    <x v="72"/>
    <x v="4"/>
    <x v="28"/>
    <s v="Charleston"/>
    <x v="4"/>
    <n v="0.65"/>
    <n v="7000"/>
    <n v="4550"/>
    <n v="1592.5"/>
    <n v="0.35"/>
  </r>
  <r>
    <s v="Sodapop"/>
    <n v="1185732"/>
    <x v="72"/>
    <x v="4"/>
    <x v="28"/>
    <s v="Charleston"/>
    <x v="5"/>
    <n v="0.70000000000000007"/>
    <n v="8750"/>
    <n v="6125.0000000000009"/>
    <n v="3062.5000000000005"/>
    <n v="0.5"/>
  </r>
  <r>
    <s v="Sodapop"/>
    <n v="1185732"/>
    <x v="73"/>
    <x v="4"/>
    <x v="28"/>
    <s v="Charleston"/>
    <x v="0"/>
    <n v="0.65"/>
    <n v="10250"/>
    <n v="6662.5"/>
    <n v="2665"/>
    <n v="0.4"/>
  </r>
  <r>
    <s v="Sodapop"/>
    <n v="1185732"/>
    <x v="73"/>
    <x v="4"/>
    <x v="28"/>
    <s v="Charleston"/>
    <x v="1"/>
    <n v="0.60000000000000009"/>
    <n v="8000"/>
    <n v="4800.0000000000009"/>
    <n v="1680.0000000000002"/>
    <n v="0.35"/>
  </r>
  <r>
    <s v="Sodapop"/>
    <n v="1185732"/>
    <x v="73"/>
    <x v="4"/>
    <x v="28"/>
    <s v="Charleston"/>
    <x v="2"/>
    <n v="0.55000000000000004"/>
    <n v="7250"/>
    <n v="3987.5000000000005"/>
    <n v="1595.0000000000002"/>
    <n v="0.4"/>
  </r>
  <r>
    <s v="Sodapop"/>
    <n v="1185732"/>
    <x v="73"/>
    <x v="4"/>
    <x v="28"/>
    <s v="Charleston"/>
    <x v="3"/>
    <n v="0.45"/>
    <n v="6750"/>
    <n v="3037.5"/>
    <n v="1215"/>
    <n v="0.4"/>
  </r>
  <r>
    <s v="Sodapop"/>
    <n v="1185732"/>
    <x v="73"/>
    <x v="4"/>
    <x v="28"/>
    <s v="Charleston"/>
    <x v="4"/>
    <n v="0.55000000000000004"/>
    <n v="6500"/>
    <n v="3575.0000000000005"/>
    <n v="1251.25"/>
    <n v="0.35"/>
  </r>
  <r>
    <s v="Sodapop"/>
    <n v="1185732"/>
    <x v="73"/>
    <x v="4"/>
    <x v="28"/>
    <s v="Charleston"/>
    <x v="5"/>
    <n v="0.60000000000000009"/>
    <n v="8250"/>
    <n v="4950.0000000000009"/>
    <n v="2475.0000000000005"/>
    <n v="0.5"/>
  </r>
  <r>
    <s v="Sodapop"/>
    <n v="1185732"/>
    <x v="20"/>
    <x v="4"/>
    <x v="28"/>
    <s v="Charleston"/>
    <x v="0"/>
    <n v="0.55000000000000004"/>
    <n v="9250"/>
    <n v="5087.5"/>
    <n v="2035"/>
    <n v="0.4"/>
  </r>
  <r>
    <s v="Sodapop"/>
    <n v="1185732"/>
    <x v="20"/>
    <x v="4"/>
    <x v="28"/>
    <s v="Charleston"/>
    <x v="1"/>
    <n v="0.50000000000000011"/>
    <n v="7250"/>
    <n v="3625.0000000000009"/>
    <n v="1268.7500000000002"/>
    <n v="0.35"/>
  </r>
  <r>
    <s v="Sodapop"/>
    <n v="1185732"/>
    <x v="20"/>
    <x v="4"/>
    <x v="28"/>
    <s v="Charleston"/>
    <x v="2"/>
    <n v="0.30000000000000004"/>
    <n v="6250"/>
    <n v="1875.0000000000002"/>
    <n v="750.00000000000011"/>
    <n v="0.4"/>
  </r>
  <r>
    <s v="Sodapop"/>
    <n v="1185732"/>
    <x v="20"/>
    <x v="4"/>
    <x v="28"/>
    <s v="Charleston"/>
    <x v="3"/>
    <n v="0.30000000000000004"/>
    <n v="6000"/>
    <n v="1800.0000000000002"/>
    <n v="720.00000000000011"/>
    <n v="0.4"/>
  </r>
  <r>
    <s v="Sodapop"/>
    <n v="1185732"/>
    <x v="20"/>
    <x v="4"/>
    <x v="28"/>
    <s v="Charleston"/>
    <x v="4"/>
    <n v="0.4"/>
    <n v="6000"/>
    <n v="2400"/>
    <n v="840"/>
    <n v="0.35"/>
  </r>
  <r>
    <s v="Sodapop"/>
    <n v="1185732"/>
    <x v="20"/>
    <x v="4"/>
    <x v="28"/>
    <s v="Charleston"/>
    <x v="5"/>
    <n v="0.45000000000000007"/>
    <n v="7000"/>
    <n v="3150.0000000000005"/>
    <n v="1575.0000000000002"/>
    <n v="0.5"/>
  </r>
  <r>
    <s v="Sodapop"/>
    <n v="1185732"/>
    <x v="179"/>
    <x v="4"/>
    <x v="28"/>
    <s v="Charleston"/>
    <x v="0"/>
    <n v="0.45000000000000007"/>
    <n v="8750"/>
    <n v="3937.5000000000005"/>
    <n v="1575.0000000000002"/>
    <n v="0.4"/>
  </r>
  <r>
    <s v="Sodapop"/>
    <n v="1185732"/>
    <x v="179"/>
    <x v="4"/>
    <x v="28"/>
    <s v="Charleston"/>
    <x v="1"/>
    <n v="0.35000000000000009"/>
    <n v="7000"/>
    <n v="2450.0000000000005"/>
    <n v="857.50000000000011"/>
    <n v="0.35"/>
  </r>
  <r>
    <s v="Sodapop"/>
    <n v="1185732"/>
    <x v="179"/>
    <x v="4"/>
    <x v="28"/>
    <s v="Charleston"/>
    <x v="2"/>
    <n v="0.35000000000000009"/>
    <n v="5750"/>
    <n v="2012.5000000000005"/>
    <n v="805.00000000000023"/>
    <n v="0.4"/>
  </r>
  <r>
    <s v="Sodapop"/>
    <n v="1185732"/>
    <x v="179"/>
    <x v="4"/>
    <x v="28"/>
    <s v="Charleston"/>
    <x v="3"/>
    <n v="0.35000000000000009"/>
    <n v="5500"/>
    <n v="1925.0000000000005"/>
    <n v="770.00000000000023"/>
    <n v="0.4"/>
  </r>
  <r>
    <s v="Sodapop"/>
    <n v="1185732"/>
    <x v="179"/>
    <x v="4"/>
    <x v="28"/>
    <s v="Charleston"/>
    <x v="4"/>
    <n v="0.45000000000000007"/>
    <n v="5500"/>
    <n v="2475.0000000000005"/>
    <n v="866.25000000000011"/>
    <n v="0.35"/>
  </r>
  <r>
    <s v="Sodapop"/>
    <n v="1185732"/>
    <x v="179"/>
    <x v="4"/>
    <x v="28"/>
    <s v="Charleston"/>
    <x v="5"/>
    <n v="0.5"/>
    <n v="6750"/>
    <n v="3375"/>
    <n v="1687.5"/>
    <n v="0.5"/>
  </r>
  <r>
    <s v="Sodapop"/>
    <n v="1185732"/>
    <x v="76"/>
    <x v="4"/>
    <x v="28"/>
    <s v="Charleston"/>
    <x v="0"/>
    <n v="0.45000000000000007"/>
    <n v="8250"/>
    <n v="3712.5000000000005"/>
    <n v="1485.0000000000002"/>
    <n v="0.4"/>
  </r>
  <r>
    <s v="Sodapop"/>
    <n v="1185732"/>
    <x v="76"/>
    <x v="4"/>
    <x v="28"/>
    <s v="Charleston"/>
    <x v="1"/>
    <n v="0.35000000000000009"/>
    <n v="6500"/>
    <n v="2275.0000000000005"/>
    <n v="796.25000000000011"/>
    <n v="0.35"/>
  </r>
  <r>
    <s v="Sodapop"/>
    <n v="1185732"/>
    <x v="76"/>
    <x v="4"/>
    <x v="28"/>
    <s v="Charleston"/>
    <x v="2"/>
    <n v="0.40000000000000013"/>
    <n v="5950"/>
    <n v="2380.0000000000009"/>
    <n v="952.00000000000045"/>
    <n v="0.4"/>
  </r>
  <r>
    <s v="Sodapop"/>
    <n v="1185732"/>
    <x v="76"/>
    <x v="4"/>
    <x v="28"/>
    <s v="Charleston"/>
    <x v="3"/>
    <n v="0.6000000000000002"/>
    <n v="6500"/>
    <n v="3900.0000000000014"/>
    <n v="1560.0000000000007"/>
    <n v="0.4"/>
  </r>
  <r>
    <s v="Sodapop"/>
    <n v="1185732"/>
    <x v="76"/>
    <x v="4"/>
    <x v="28"/>
    <s v="Charleston"/>
    <x v="4"/>
    <n v="0.75000000000000011"/>
    <n v="6250"/>
    <n v="4687.5000000000009"/>
    <n v="1640.6250000000002"/>
    <n v="0.35"/>
  </r>
  <r>
    <s v="Sodapop"/>
    <n v="1185732"/>
    <x v="76"/>
    <x v="4"/>
    <x v="28"/>
    <s v="Charleston"/>
    <x v="5"/>
    <n v="0.75"/>
    <n v="7250"/>
    <n v="5437.5"/>
    <n v="2718.75"/>
    <n v="0.5"/>
  </r>
  <r>
    <s v="Sodapop"/>
    <n v="1185732"/>
    <x v="77"/>
    <x v="4"/>
    <x v="28"/>
    <s v="Charleston"/>
    <x v="0"/>
    <n v="0.70000000000000007"/>
    <n v="9750"/>
    <n v="6825.0000000000009"/>
    <n v="2730.0000000000005"/>
    <n v="0.4"/>
  </r>
  <r>
    <s v="Sodapop"/>
    <n v="1185732"/>
    <x v="77"/>
    <x v="4"/>
    <x v="28"/>
    <s v="Charleston"/>
    <x v="1"/>
    <n v="0.60000000000000009"/>
    <n v="7750"/>
    <n v="4650.0000000000009"/>
    <n v="1627.5000000000002"/>
    <n v="0.35"/>
  </r>
  <r>
    <s v="Sodapop"/>
    <n v="1185732"/>
    <x v="77"/>
    <x v="4"/>
    <x v="28"/>
    <s v="Charleston"/>
    <x v="2"/>
    <n v="0.60000000000000009"/>
    <n v="7250"/>
    <n v="4350.0000000000009"/>
    <n v="1740.0000000000005"/>
    <n v="0.4"/>
  </r>
  <r>
    <s v="Sodapop"/>
    <n v="1185732"/>
    <x v="77"/>
    <x v="4"/>
    <x v="28"/>
    <s v="Charleston"/>
    <x v="3"/>
    <n v="0.60000000000000009"/>
    <n v="6750"/>
    <n v="4050.0000000000005"/>
    <n v="1620.0000000000002"/>
    <n v="0.4"/>
  </r>
  <r>
    <s v="Sodapop"/>
    <n v="1185732"/>
    <x v="77"/>
    <x v="4"/>
    <x v="28"/>
    <s v="Charleston"/>
    <x v="4"/>
    <n v="0.70000000000000007"/>
    <n v="6750"/>
    <n v="4725"/>
    <n v="1653.75"/>
    <n v="0.35"/>
  </r>
  <r>
    <s v="Sodapop"/>
    <n v="1185732"/>
    <x v="77"/>
    <x v="4"/>
    <x v="28"/>
    <s v="Charleston"/>
    <x v="5"/>
    <n v="0.75"/>
    <n v="7750"/>
    <n v="5812.5"/>
    <n v="2906.25"/>
    <n v="0.5"/>
  </r>
  <r>
    <s v="Sodapop"/>
    <n v="1185732"/>
    <x v="90"/>
    <x v="4"/>
    <x v="29"/>
    <s v="Charlotte"/>
    <x v="0"/>
    <n v="0.35000000000000003"/>
    <n v="7750"/>
    <n v="2712.5000000000005"/>
    <n v="1085.0000000000002"/>
    <n v="0.4"/>
  </r>
  <r>
    <s v="Sodapop"/>
    <n v="1185732"/>
    <x v="90"/>
    <x v="4"/>
    <x v="29"/>
    <s v="Charlotte"/>
    <x v="1"/>
    <n v="0.35000000000000003"/>
    <n v="5750"/>
    <n v="2012.5000000000002"/>
    <n v="704.375"/>
    <n v="0.35"/>
  </r>
  <r>
    <s v="Sodapop"/>
    <n v="1185732"/>
    <x v="90"/>
    <x v="4"/>
    <x v="29"/>
    <s v="Charlotte"/>
    <x v="2"/>
    <n v="0.25000000000000006"/>
    <n v="5750"/>
    <n v="1437.5000000000002"/>
    <n v="575.00000000000011"/>
    <n v="0.4"/>
  </r>
  <r>
    <s v="Sodapop"/>
    <n v="1185732"/>
    <x v="90"/>
    <x v="4"/>
    <x v="29"/>
    <s v="Charlotte"/>
    <x v="3"/>
    <n v="0.3"/>
    <n v="4250"/>
    <n v="1275"/>
    <n v="510"/>
    <n v="0.4"/>
  </r>
  <r>
    <s v="Sodapop"/>
    <n v="1185732"/>
    <x v="90"/>
    <x v="4"/>
    <x v="29"/>
    <s v="Charlotte"/>
    <x v="4"/>
    <n v="0.45"/>
    <n v="4750"/>
    <n v="2137.5"/>
    <n v="748.125"/>
    <n v="0.35"/>
  </r>
  <r>
    <s v="Sodapop"/>
    <n v="1185732"/>
    <x v="90"/>
    <x v="4"/>
    <x v="29"/>
    <s v="Charlotte"/>
    <x v="5"/>
    <n v="0.35000000000000003"/>
    <n v="5750"/>
    <n v="2012.5000000000002"/>
    <n v="1006.2500000000001"/>
    <n v="0.5"/>
  </r>
  <r>
    <s v="Sodapop"/>
    <n v="1185732"/>
    <x v="119"/>
    <x v="4"/>
    <x v="29"/>
    <s v="Charlotte"/>
    <x v="0"/>
    <n v="0.35000000000000003"/>
    <n v="8250"/>
    <n v="2887.5000000000005"/>
    <n v="1155.0000000000002"/>
    <n v="0.4"/>
  </r>
  <r>
    <s v="Sodapop"/>
    <n v="1185732"/>
    <x v="119"/>
    <x v="4"/>
    <x v="29"/>
    <s v="Charlotte"/>
    <x v="1"/>
    <n v="0.35000000000000003"/>
    <n v="4750"/>
    <n v="1662.5000000000002"/>
    <n v="581.875"/>
    <n v="0.35"/>
  </r>
  <r>
    <s v="Sodapop"/>
    <n v="1185732"/>
    <x v="119"/>
    <x v="4"/>
    <x v="29"/>
    <s v="Charlotte"/>
    <x v="2"/>
    <n v="0.25000000000000006"/>
    <n v="5250"/>
    <n v="1312.5000000000002"/>
    <n v="525.00000000000011"/>
    <n v="0.4"/>
  </r>
  <r>
    <s v="Sodapop"/>
    <n v="1185732"/>
    <x v="119"/>
    <x v="4"/>
    <x v="29"/>
    <s v="Charlotte"/>
    <x v="3"/>
    <n v="0.3"/>
    <n v="3750"/>
    <n v="1125"/>
    <n v="450"/>
    <n v="0.4"/>
  </r>
  <r>
    <s v="Sodapop"/>
    <n v="1185732"/>
    <x v="119"/>
    <x v="4"/>
    <x v="29"/>
    <s v="Charlotte"/>
    <x v="4"/>
    <n v="0.45"/>
    <n v="4500"/>
    <n v="2025"/>
    <n v="708.75"/>
    <n v="0.35"/>
  </r>
  <r>
    <s v="Sodapop"/>
    <n v="1185732"/>
    <x v="119"/>
    <x v="4"/>
    <x v="29"/>
    <s v="Charlotte"/>
    <x v="5"/>
    <n v="0.3"/>
    <n v="5500"/>
    <n v="1650"/>
    <n v="825"/>
    <n v="0.5"/>
  </r>
  <r>
    <s v="Sodapop"/>
    <n v="1185732"/>
    <x v="137"/>
    <x v="4"/>
    <x v="29"/>
    <s v="Charlotte"/>
    <x v="0"/>
    <n v="0.3"/>
    <n v="7700"/>
    <n v="2310"/>
    <n v="924"/>
    <n v="0.4"/>
  </r>
  <r>
    <s v="Sodapop"/>
    <n v="1185732"/>
    <x v="137"/>
    <x v="4"/>
    <x v="29"/>
    <s v="Charlotte"/>
    <x v="1"/>
    <n v="0.3"/>
    <n v="4500"/>
    <n v="1350"/>
    <n v="472.49999999999994"/>
    <n v="0.35"/>
  </r>
  <r>
    <s v="Sodapop"/>
    <n v="1185732"/>
    <x v="137"/>
    <x v="4"/>
    <x v="29"/>
    <s v="Charlotte"/>
    <x v="2"/>
    <n v="0.2"/>
    <n v="4750"/>
    <n v="950"/>
    <n v="380"/>
    <n v="0.4"/>
  </r>
  <r>
    <s v="Sodapop"/>
    <n v="1185732"/>
    <x v="137"/>
    <x v="4"/>
    <x v="29"/>
    <s v="Charlotte"/>
    <x v="3"/>
    <n v="0.24999999999999994"/>
    <n v="3250"/>
    <n v="812.49999999999977"/>
    <n v="324.99999999999994"/>
    <n v="0.4"/>
  </r>
  <r>
    <s v="Sodapop"/>
    <n v="1185732"/>
    <x v="137"/>
    <x v="4"/>
    <x v="29"/>
    <s v="Charlotte"/>
    <x v="4"/>
    <n v="0.40000000000000008"/>
    <n v="3750"/>
    <n v="1500.0000000000002"/>
    <n v="525"/>
    <n v="0.35"/>
  </r>
  <r>
    <s v="Sodapop"/>
    <n v="1185732"/>
    <x v="137"/>
    <x v="4"/>
    <x v="29"/>
    <s v="Charlotte"/>
    <x v="5"/>
    <n v="0.3"/>
    <n v="4750"/>
    <n v="1425"/>
    <n v="712.5"/>
    <n v="0.5"/>
  </r>
  <r>
    <s v="Sodapop"/>
    <n v="1185732"/>
    <x v="138"/>
    <x v="4"/>
    <x v="29"/>
    <s v="Charlotte"/>
    <x v="0"/>
    <n v="0.3"/>
    <n v="7250"/>
    <n v="2175"/>
    <n v="870"/>
    <n v="0.4"/>
  </r>
  <r>
    <s v="Sodapop"/>
    <n v="1185732"/>
    <x v="138"/>
    <x v="4"/>
    <x v="29"/>
    <s v="Charlotte"/>
    <x v="1"/>
    <n v="0.3"/>
    <n v="4250"/>
    <n v="1275"/>
    <n v="446.25"/>
    <n v="0.35"/>
  </r>
  <r>
    <s v="Sodapop"/>
    <n v="1185732"/>
    <x v="138"/>
    <x v="4"/>
    <x v="29"/>
    <s v="Charlotte"/>
    <x v="2"/>
    <n v="0.2"/>
    <n v="4250"/>
    <n v="850"/>
    <n v="340"/>
    <n v="0.4"/>
  </r>
  <r>
    <s v="Sodapop"/>
    <n v="1185732"/>
    <x v="138"/>
    <x v="4"/>
    <x v="29"/>
    <s v="Charlotte"/>
    <x v="3"/>
    <n v="0.24999999999999994"/>
    <n v="3500"/>
    <n v="874.99999999999977"/>
    <n v="349.99999999999994"/>
    <n v="0.4"/>
  </r>
  <r>
    <s v="Sodapop"/>
    <n v="1185732"/>
    <x v="138"/>
    <x v="4"/>
    <x v="29"/>
    <s v="Charlotte"/>
    <x v="4"/>
    <n v="0.45"/>
    <n v="3750"/>
    <n v="1687.5"/>
    <n v="590.625"/>
    <n v="0.35"/>
  </r>
  <r>
    <s v="Sodapop"/>
    <n v="1185732"/>
    <x v="138"/>
    <x v="4"/>
    <x v="29"/>
    <s v="Charlotte"/>
    <x v="5"/>
    <n v="0.35000000000000003"/>
    <n v="5250"/>
    <n v="1837.5000000000002"/>
    <n v="918.75000000000011"/>
    <n v="0.5"/>
  </r>
  <r>
    <s v="Sodapop"/>
    <n v="1185732"/>
    <x v="213"/>
    <x v="4"/>
    <x v="29"/>
    <s v="Charlotte"/>
    <x v="0"/>
    <n v="0.45"/>
    <n v="7950"/>
    <n v="3577.5"/>
    <n v="1431"/>
    <n v="0.4"/>
  </r>
  <r>
    <s v="Sodapop"/>
    <n v="1185732"/>
    <x v="213"/>
    <x v="4"/>
    <x v="29"/>
    <s v="Charlotte"/>
    <x v="1"/>
    <n v="0.45"/>
    <n v="5000"/>
    <n v="2250"/>
    <n v="787.5"/>
    <n v="0.35"/>
  </r>
  <r>
    <s v="Sodapop"/>
    <n v="1185732"/>
    <x v="213"/>
    <x v="4"/>
    <x v="29"/>
    <s v="Charlotte"/>
    <x v="2"/>
    <n v="0.4"/>
    <n v="4750"/>
    <n v="1900"/>
    <n v="760"/>
    <n v="0.4"/>
  </r>
  <r>
    <s v="Sodapop"/>
    <n v="1185732"/>
    <x v="213"/>
    <x v="4"/>
    <x v="29"/>
    <s v="Charlotte"/>
    <x v="3"/>
    <n v="0.4"/>
    <n v="4250"/>
    <n v="1700"/>
    <n v="680"/>
    <n v="0.4"/>
  </r>
  <r>
    <s v="Sodapop"/>
    <n v="1185732"/>
    <x v="213"/>
    <x v="4"/>
    <x v="29"/>
    <s v="Charlotte"/>
    <x v="4"/>
    <n v="0.49999999999999994"/>
    <n v="4500"/>
    <n v="2249.9999999999995"/>
    <n v="787.49999999999977"/>
    <n v="0.35"/>
  </r>
  <r>
    <s v="Sodapop"/>
    <n v="1185732"/>
    <x v="213"/>
    <x v="4"/>
    <x v="29"/>
    <s v="Charlotte"/>
    <x v="5"/>
    <n v="0.54999999999999993"/>
    <n v="5500"/>
    <n v="3024.9999999999995"/>
    <n v="1512.4999999999998"/>
    <n v="0.5"/>
  </r>
  <r>
    <s v="Sodapop"/>
    <n v="1185732"/>
    <x v="121"/>
    <x v="4"/>
    <x v="29"/>
    <s v="Charlotte"/>
    <x v="0"/>
    <n v="0.49999999999999994"/>
    <n v="8000"/>
    <n v="3999.9999999999995"/>
    <n v="1600"/>
    <n v="0.4"/>
  </r>
  <r>
    <s v="Sodapop"/>
    <n v="1185732"/>
    <x v="121"/>
    <x v="4"/>
    <x v="29"/>
    <s v="Charlotte"/>
    <x v="1"/>
    <n v="0.45"/>
    <n v="5500"/>
    <n v="2475"/>
    <n v="866.25"/>
    <n v="0.35"/>
  </r>
  <r>
    <s v="Sodapop"/>
    <n v="1185732"/>
    <x v="121"/>
    <x v="4"/>
    <x v="29"/>
    <s v="Charlotte"/>
    <x v="2"/>
    <n v="0.5"/>
    <n v="5250"/>
    <n v="2625"/>
    <n v="1050"/>
    <n v="0.4"/>
  </r>
  <r>
    <s v="Sodapop"/>
    <n v="1185732"/>
    <x v="121"/>
    <x v="4"/>
    <x v="29"/>
    <s v="Charlotte"/>
    <x v="3"/>
    <n v="0.5"/>
    <n v="5000"/>
    <n v="2500"/>
    <n v="1000"/>
    <n v="0.4"/>
  </r>
  <r>
    <s v="Sodapop"/>
    <n v="1185732"/>
    <x v="121"/>
    <x v="4"/>
    <x v="29"/>
    <s v="Charlotte"/>
    <x v="4"/>
    <n v="0.65"/>
    <n v="5000"/>
    <n v="3250"/>
    <n v="1137.5"/>
    <n v="0.35"/>
  </r>
  <r>
    <s v="Sodapop"/>
    <n v="1185732"/>
    <x v="121"/>
    <x v="4"/>
    <x v="29"/>
    <s v="Charlotte"/>
    <x v="5"/>
    <n v="0.70000000000000007"/>
    <n v="6750"/>
    <n v="4725"/>
    <n v="2362.5"/>
    <n v="0.5"/>
  </r>
  <r>
    <s v="Sodapop"/>
    <n v="1185732"/>
    <x v="140"/>
    <x v="4"/>
    <x v="29"/>
    <s v="Charlotte"/>
    <x v="0"/>
    <n v="0.65"/>
    <n v="9000"/>
    <n v="5850"/>
    <n v="2340"/>
    <n v="0.4"/>
  </r>
  <r>
    <s v="Sodapop"/>
    <n v="1185732"/>
    <x v="140"/>
    <x v="4"/>
    <x v="29"/>
    <s v="Charlotte"/>
    <x v="1"/>
    <n v="0.60000000000000009"/>
    <n v="6500"/>
    <n v="3900.0000000000005"/>
    <n v="1365"/>
    <n v="0.35"/>
  </r>
  <r>
    <s v="Sodapop"/>
    <n v="1185732"/>
    <x v="140"/>
    <x v="4"/>
    <x v="29"/>
    <s v="Charlotte"/>
    <x v="2"/>
    <n v="0.55000000000000004"/>
    <n v="5750"/>
    <n v="3162.5000000000005"/>
    <n v="1265.0000000000002"/>
    <n v="0.4"/>
  </r>
  <r>
    <s v="Sodapop"/>
    <n v="1185732"/>
    <x v="140"/>
    <x v="4"/>
    <x v="29"/>
    <s v="Charlotte"/>
    <x v="3"/>
    <n v="0.55000000000000004"/>
    <n v="5250"/>
    <n v="2887.5000000000005"/>
    <n v="1155.0000000000002"/>
    <n v="0.4"/>
  </r>
  <r>
    <s v="Sodapop"/>
    <n v="1185732"/>
    <x v="140"/>
    <x v="4"/>
    <x v="29"/>
    <s v="Charlotte"/>
    <x v="4"/>
    <n v="0.65"/>
    <n v="5500"/>
    <n v="3575"/>
    <n v="1251.25"/>
    <n v="0.35"/>
  </r>
  <r>
    <s v="Sodapop"/>
    <n v="1185732"/>
    <x v="140"/>
    <x v="4"/>
    <x v="29"/>
    <s v="Charlotte"/>
    <x v="5"/>
    <n v="0.70000000000000007"/>
    <n v="7250"/>
    <n v="5075.0000000000009"/>
    <n v="2537.5000000000005"/>
    <n v="0.5"/>
  </r>
  <r>
    <s v="Sodapop"/>
    <n v="1185732"/>
    <x v="141"/>
    <x v="4"/>
    <x v="29"/>
    <s v="Charlotte"/>
    <x v="0"/>
    <n v="0.65"/>
    <n v="8750"/>
    <n v="5687.5"/>
    <n v="2275"/>
    <n v="0.4"/>
  </r>
  <r>
    <s v="Sodapop"/>
    <n v="1185732"/>
    <x v="141"/>
    <x v="4"/>
    <x v="29"/>
    <s v="Charlotte"/>
    <x v="1"/>
    <n v="0.60000000000000009"/>
    <n v="6500"/>
    <n v="3900.0000000000005"/>
    <n v="1365"/>
    <n v="0.35"/>
  </r>
  <r>
    <s v="Sodapop"/>
    <n v="1185732"/>
    <x v="141"/>
    <x v="4"/>
    <x v="29"/>
    <s v="Charlotte"/>
    <x v="2"/>
    <n v="0.55000000000000004"/>
    <n v="5750"/>
    <n v="3162.5000000000005"/>
    <n v="1265.0000000000002"/>
    <n v="0.4"/>
  </r>
  <r>
    <s v="Sodapop"/>
    <n v="1185732"/>
    <x v="141"/>
    <x v="4"/>
    <x v="29"/>
    <s v="Charlotte"/>
    <x v="3"/>
    <n v="0.45"/>
    <n v="5250"/>
    <n v="2362.5"/>
    <n v="945"/>
    <n v="0.4"/>
  </r>
  <r>
    <s v="Sodapop"/>
    <n v="1185732"/>
    <x v="141"/>
    <x v="4"/>
    <x v="29"/>
    <s v="Charlotte"/>
    <x v="4"/>
    <n v="0.55000000000000004"/>
    <n v="5000"/>
    <n v="2750"/>
    <n v="962.49999999999989"/>
    <n v="0.35"/>
  </r>
  <r>
    <s v="Sodapop"/>
    <n v="1185732"/>
    <x v="141"/>
    <x v="4"/>
    <x v="29"/>
    <s v="Charlotte"/>
    <x v="5"/>
    <n v="0.60000000000000009"/>
    <n v="6750"/>
    <n v="4050.0000000000005"/>
    <n v="2025.0000000000002"/>
    <n v="0.5"/>
  </r>
  <r>
    <s v="Sodapop"/>
    <n v="1185732"/>
    <x v="214"/>
    <x v="4"/>
    <x v="29"/>
    <s v="Charlotte"/>
    <x v="0"/>
    <n v="0.55000000000000004"/>
    <n v="7750"/>
    <n v="4262.5"/>
    <n v="1705"/>
    <n v="0.4"/>
  </r>
  <r>
    <s v="Sodapop"/>
    <n v="1185732"/>
    <x v="214"/>
    <x v="4"/>
    <x v="29"/>
    <s v="Charlotte"/>
    <x v="1"/>
    <n v="0.50000000000000011"/>
    <n v="5750"/>
    <n v="2875.0000000000005"/>
    <n v="1006.2500000000001"/>
    <n v="0.35"/>
  </r>
  <r>
    <s v="Sodapop"/>
    <n v="1185732"/>
    <x v="214"/>
    <x v="4"/>
    <x v="29"/>
    <s v="Charlotte"/>
    <x v="2"/>
    <n v="0.25000000000000006"/>
    <n v="4750"/>
    <n v="1187.5000000000002"/>
    <n v="475.00000000000011"/>
    <n v="0.4"/>
  </r>
  <r>
    <s v="Sodapop"/>
    <n v="1185732"/>
    <x v="214"/>
    <x v="4"/>
    <x v="29"/>
    <s v="Charlotte"/>
    <x v="3"/>
    <n v="0.25000000000000006"/>
    <n v="4500"/>
    <n v="1125.0000000000002"/>
    <n v="450.00000000000011"/>
    <n v="0.4"/>
  </r>
  <r>
    <s v="Sodapop"/>
    <n v="1185732"/>
    <x v="214"/>
    <x v="4"/>
    <x v="29"/>
    <s v="Charlotte"/>
    <x v="4"/>
    <n v="0.35000000000000003"/>
    <n v="4500"/>
    <n v="1575.0000000000002"/>
    <n v="551.25"/>
    <n v="0.35"/>
  </r>
  <r>
    <s v="Sodapop"/>
    <n v="1185732"/>
    <x v="214"/>
    <x v="4"/>
    <x v="29"/>
    <s v="Charlotte"/>
    <x v="5"/>
    <n v="0.40000000000000008"/>
    <n v="5500"/>
    <n v="2200.0000000000005"/>
    <n v="1100.0000000000002"/>
    <n v="0.5"/>
  </r>
  <r>
    <s v="Sodapop"/>
    <n v="1185732"/>
    <x v="123"/>
    <x v="4"/>
    <x v="29"/>
    <s v="Charlotte"/>
    <x v="0"/>
    <n v="0.40000000000000008"/>
    <n v="7250"/>
    <n v="2900.0000000000005"/>
    <n v="1160.0000000000002"/>
    <n v="0.4"/>
  </r>
  <r>
    <s v="Sodapop"/>
    <n v="1185732"/>
    <x v="123"/>
    <x v="4"/>
    <x v="29"/>
    <s v="Charlotte"/>
    <x v="1"/>
    <n v="0.3000000000000001"/>
    <n v="5500"/>
    <n v="1650.0000000000005"/>
    <n v="577.50000000000011"/>
    <n v="0.35"/>
  </r>
  <r>
    <s v="Sodapop"/>
    <n v="1185732"/>
    <x v="123"/>
    <x v="4"/>
    <x v="29"/>
    <s v="Charlotte"/>
    <x v="2"/>
    <n v="0.3000000000000001"/>
    <n v="4250"/>
    <n v="1275.0000000000005"/>
    <n v="510.00000000000023"/>
    <n v="0.4"/>
  </r>
  <r>
    <s v="Sodapop"/>
    <n v="1185732"/>
    <x v="123"/>
    <x v="4"/>
    <x v="29"/>
    <s v="Charlotte"/>
    <x v="3"/>
    <n v="0.3000000000000001"/>
    <n v="4000"/>
    <n v="1200.0000000000005"/>
    <n v="480.00000000000023"/>
    <n v="0.4"/>
  </r>
  <r>
    <s v="Sodapop"/>
    <n v="1185732"/>
    <x v="123"/>
    <x v="4"/>
    <x v="29"/>
    <s v="Charlotte"/>
    <x v="4"/>
    <n v="0.40000000000000008"/>
    <n v="4000"/>
    <n v="1600.0000000000002"/>
    <n v="560"/>
    <n v="0.35"/>
  </r>
  <r>
    <s v="Sodapop"/>
    <n v="1185732"/>
    <x v="123"/>
    <x v="4"/>
    <x v="29"/>
    <s v="Charlotte"/>
    <x v="5"/>
    <n v="0.4"/>
    <n v="5250"/>
    <n v="2100"/>
    <n v="1050"/>
    <n v="0.5"/>
  </r>
  <r>
    <s v="Sodapop"/>
    <n v="1185732"/>
    <x v="143"/>
    <x v="4"/>
    <x v="29"/>
    <s v="Charlotte"/>
    <x v="0"/>
    <n v="0.35000000000000009"/>
    <n v="6750"/>
    <n v="2362.5000000000005"/>
    <n v="945.00000000000023"/>
    <n v="0.4"/>
  </r>
  <r>
    <s v="Sodapop"/>
    <n v="1185732"/>
    <x v="143"/>
    <x v="4"/>
    <x v="29"/>
    <s v="Charlotte"/>
    <x v="1"/>
    <n v="0.25000000000000011"/>
    <n v="5000"/>
    <n v="1250.0000000000005"/>
    <n v="437.50000000000011"/>
    <n v="0.35"/>
  </r>
  <r>
    <s v="Sodapop"/>
    <n v="1185732"/>
    <x v="143"/>
    <x v="4"/>
    <x v="29"/>
    <s v="Charlotte"/>
    <x v="2"/>
    <n v="0.35000000000000014"/>
    <n v="4450"/>
    <n v="1557.5000000000007"/>
    <n v="623.00000000000034"/>
    <n v="0.4"/>
  </r>
  <r>
    <s v="Sodapop"/>
    <n v="1185732"/>
    <x v="143"/>
    <x v="4"/>
    <x v="29"/>
    <s v="Charlotte"/>
    <x v="3"/>
    <n v="0.65000000000000024"/>
    <n v="5000"/>
    <n v="3250.0000000000014"/>
    <n v="1300.0000000000007"/>
    <n v="0.4"/>
  </r>
  <r>
    <s v="Sodapop"/>
    <n v="1185732"/>
    <x v="143"/>
    <x v="4"/>
    <x v="29"/>
    <s v="Charlotte"/>
    <x v="4"/>
    <n v="0.80000000000000016"/>
    <n v="4750"/>
    <n v="3800.0000000000009"/>
    <n v="1330.0000000000002"/>
    <n v="0.35"/>
  </r>
  <r>
    <s v="Sodapop"/>
    <n v="1185732"/>
    <x v="143"/>
    <x v="4"/>
    <x v="29"/>
    <s v="Charlotte"/>
    <x v="5"/>
    <n v="0.8"/>
    <n v="5750"/>
    <n v="4600"/>
    <n v="2300"/>
    <n v="0.5"/>
  </r>
  <r>
    <s v="Sodapop"/>
    <n v="1185732"/>
    <x v="144"/>
    <x v="4"/>
    <x v="29"/>
    <s v="Charlotte"/>
    <x v="0"/>
    <n v="0.75000000000000011"/>
    <n v="8250"/>
    <n v="6187.5000000000009"/>
    <n v="2475.0000000000005"/>
    <n v="0.4"/>
  </r>
  <r>
    <s v="Sodapop"/>
    <n v="1185732"/>
    <x v="144"/>
    <x v="4"/>
    <x v="29"/>
    <s v="Charlotte"/>
    <x v="1"/>
    <n v="0.65000000000000013"/>
    <n v="6250"/>
    <n v="4062.5000000000009"/>
    <n v="1421.8750000000002"/>
    <n v="0.35"/>
  </r>
  <r>
    <s v="Sodapop"/>
    <n v="1185732"/>
    <x v="144"/>
    <x v="4"/>
    <x v="29"/>
    <s v="Charlotte"/>
    <x v="2"/>
    <n v="0.65000000000000013"/>
    <n v="5750"/>
    <n v="3737.5000000000009"/>
    <n v="1495.0000000000005"/>
    <n v="0.4"/>
  </r>
  <r>
    <s v="Sodapop"/>
    <n v="1185732"/>
    <x v="144"/>
    <x v="4"/>
    <x v="29"/>
    <s v="Charlotte"/>
    <x v="3"/>
    <n v="0.65000000000000013"/>
    <n v="5250"/>
    <n v="3412.5000000000009"/>
    <n v="1365.0000000000005"/>
    <n v="0.4"/>
  </r>
  <r>
    <s v="Sodapop"/>
    <n v="1185732"/>
    <x v="144"/>
    <x v="4"/>
    <x v="29"/>
    <s v="Charlotte"/>
    <x v="4"/>
    <n v="0.75000000000000011"/>
    <n v="5250"/>
    <n v="3937.5000000000005"/>
    <n v="1378.125"/>
    <n v="0.35"/>
  </r>
  <r>
    <s v="Sodapop"/>
    <n v="1185732"/>
    <x v="144"/>
    <x v="4"/>
    <x v="29"/>
    <s v="Charlotte"/>
    <x v="5"/>
    <n v="0.8"/>
    <n v="6250"/>
    <n v="5000"/>
    <n v="2500"/>
    <n v="0.5"/>
  </r>
  <r>
    <s v="Sodapop"/>
    <n v="1185732"/>
    <x v="215"/>
    <x v="3"/>
    <x v="30"/>
    <s v="Columbus"/>
    <x v="0"/>
    <n v="0.4"/>
    <n v="5000"/>
    <n v="2000"/>
    <n v="800"/>
    <n v="0.4"/>
  </r>
  <r>
    <s v="Sodapop"/>
    <n v="1185732"/>
    <x v="215"/>
    <x v="3"/>
    <x v="30"/>
    <s v="Columbus"/>
    <x v="1"/>
    <n v="0.4"/>
    <n v="3000"/>
    <n v="1200"/>
    <n v="420"/>
    <n v="0.35"/>
  </r>
  <r>
    <s v="Sodapop"/>
    <n v="1185732"/>
    <x v="215"/>
    <x v="3"/>
    <x v="30"/>
    <s v="Columbus"/>
    <x v="2"/>
    <n v="0.30000000000000004"/>
    <n v="3000"/>
    <n v="900.00000000000011"/>
    <n v="360.00000000000006"/>
    <n v="0.4"/>
  </r>
  <r>
    <s v="Sodapop"/>
    <n v="1185732"/>
    <x v="215"/>
    <x v="3"/>
    <x v="30"/>
    <s v="Columbus"/>
    <x v="3"/>
    <n v="0.35000000000000003"/>
    <n v="1500"/>
    <n v="525"/>
    <n v="210"/>
    <n v="0.4"/>
  </r>
  <r>
    <s v="Sodapop"/>
    <n v="1185732"/>
    <x v="215"/>
    <x v="3"/>
    <x v="30"/>
    <s v="Columbus"/>
    <x v="4"/>
    <n v="0.49999999999999994"/>
    <n v="2000"/>
    <n v="999.99999999999989"/>
    <n v="349.99999999999994"/>
    <n v="0.35"/>
  </r>
  <r>
    <s v="Sodapop"/>
    <n v="1185732"/>
    <x v="215"/>
    <x v="3"/>
    <x v="30"/>
    <s v="Columbus"/>
    <x v="5"/>
    <n v="0.4"/>
    <n v="3000"/>
    <n v="1200"/>
    <n v="480"/>
    <n v="0.4"/>
  </r>
  <r>
    <s v="Sodapop"/>
    <n v="1185732"/>
    <x v="216"/>
    <x v="3"/>
    <x v="30"/>
    <s v="Columbus"/>
    <x v="0"/>
    <n v="0.4"/>
    <n v="5500"/>
    <n v="2200"/>
    <n v="880"/>
    <n v="0.4"/>
  </r>
  <r>
    <s v="Sodapop"/>
    <n v="1185732"/>
    <x v="216"/>
    <x v="3"/>
    <x v="30"/>
    <s v="Columbus"/>
    <x v="1"/>
    <n v="0.4"/>
    <n v="2000"/>
    <n v="800"/>
    <n v="280"/>
    <n v="0.35"/>
  </r>
  <r>
    <s v="Sodapop"/>
    <n v="1185732"/>
    <x v="216"/>
    <x v="3"/>
    <x v="30"/>
    <s v="Columbus"/>
    <x v="2"/>
    <n v="0.30000000000000004"/>
    <n v="2500"/>
    <n v="750.00000000000011"/>
    <n v="300.00000000000006"/>
    <n v="0.4"/>
  </r>
  <r>
    <s v="Sodapop"/>
    <n v="1185732"/>
    <x v="216"/>
    <x v="3"/>
    <x v="30"/>
    <s v="Columbus"/>
    <x v="3"/>
    <n v="0.35000000000000003"/>
    <n v="1250"/>
    <n v="437.50000000000006"/>
    <n v="175.00000000000003"/>
    <n v="0.4"/>
  </r>
  <r>
    <s v="Sodapop"/>
    <n v="1185732"/>
    <x v="216"/>
    <x v="3"/>
    <x v="30"/>
    <s v="Columbus"/>
    <x v="4"/>
    <n v="0.49999999999999994"/>
    <n v="2000"/>
    <n v="999.99999999999989"/>
    <n v="349.99999999999994"/>
    <n v="0.35"/>
  </r>
  <r>
    <s v="Sodapop"/>
    <n v="1185732"/>
    <x v="216"/>
    <x v="3"/>
    <x v="30"/>
    <s v="Columbus"/>
    <x v="5"/>
    <n v="0.4"/>
    <n v="3000"/>
    <n v="1200"/>
    <n v="480"/>
    <n v="0.4"/>
  </r>
  <r>
    <s v="Sodapop"/>
    <n v="1185732"/>
    <x v="217"/>
    <x v="3"/>
    <x v="30"/>
    <s v="Columbus"/>
    <x v="0"/>
    <n v="0.45"/>
    <n v="5200"/>
    <n v="2340"/>
    <n v="936"/>
    <n v="0.4"/>
  </r>
  <r>
    <s v="Sodapop"/>
    <n v="1185732"/>
    <x v="217"/>
    <x v="3"/>
    <x v="30"/>
    <s v="Columbus"/>
    <x v="1"/>
    <n v="0.45"/>
    <n v="2250"/>
    <n v="1012.5"/>
    <n v="354.375"/>
    <n v="0.35"/>
  </r>
  <r>
    <s v="Sodapop"/>
    <n v="1185732"/>
    <x v="217"/>
    <x v="3"/>
    <x v="30"/>
    <s v="Columbus"/>
    <x v="2"/>
    <n v="0.35000000000000003"/>
    <n v="2500"/>
    <n v="875.00000000000011"/>
    <n v="350.00000000000006"/>
    <n v="0.4"/>
  </r>
  <r>
    <s v="Sodapop"/>
    <n v="1185732"/>
    <x v="217"/>
    <x v="3"/>
    <x v="30"/>
    <s v="Columbus"/>
    <x v="3"/>
    <n v="0.4"/>
    <n v="1000"/>
    <n v="400"/>
    <n v="160"/>
    <n v="0.4"/>
  </r>
  <r>
    <s v="Sodapop"/>
    <n v="1185732"/>
    <x v="217"/>
    <x v="3"/>
    <x v="30"/>
    <s v="Columbus"/>
    <x v="4"/>
    <n v="0.54999999999999993"/>
    <n v="1500"/>
    <n v="824.99999999999989"/>
    <n v="288.74999999999994"/>
    <n v="0.35"/>
  </r>
  <r>
    <s v="Sodapop"/>
    <n v="1185732"/>
    <x v="217"/>
    <x v="3"/>
    <x v="30"/>
    <s v="Columbus"/>
    <x v="5"/>
    <n v="0.45"/>
    <n v="2500"/>
    <n v="1125"/>
    <n v="450"/>
    <n v="0.4"/>
  </r>
  <r>
    <s v="Sodapop"/>
    <n v="1185732"/>
    <x v="218"/>
    <x v="3"/>
    <x v="30"/>
    <s v="Columbus"/>
    <x v="0"/>
    <n v="0.45"/>
    <n v="4750"/>
    <n v="2137.5"/>
    <n v="855"/>
    <n v="0.4"/>
  </r>
  <r>
    <s v="Sodapop"/>
    <n v="1185732"/>
    <x v="218"/>
    <x v="3"/>
    <x v="30"/>
    <s v="Columbus"/>
    <x v="1"/>
    <n v="0.45"/>
    <n v="1750"/>
    <n v="787.5"/>
    <n v="275.625"/>
    <n v="0.35"/>
  </r>
  <r>
    <s v="Sodapop"/>
    <n v="1185732"/>
    <x v="218"/>
    <x v="3"/>
    <x v="30"/>
    <s v="Columbus"/>
    <x v="2"/>
    <n v="0.4"/>
    <n v="1750"/>
    <n v="700"/>
    <n v="280"/>
    <n v="0.4"/>
  </r>
  <r>
    <s v="Sodapop"/>
    <n v="1185732"/>
    <x v="218"/>
    <x v="3"/>
    <x v="30"/>
    <s v="Columbus"/>
    <x v="3"/>
    <n v="0.45"/>
    <n v="1000"/>
    <n v="450"/>
    <n v="180"/>
    <n v="0.4"/>
  </r>
  <r>
    <s v="Sodapop"/>
    <n v="1185732"/>
    <x v="218"/>
    <x v="3"/>
    <x v="30"/>
    <s v="Columbus"/>
    <x v="4"/>
    <n v="0.5"/>
    <n v="1250"/>
    <n v="625"/>
    <n v="218.75"/>
    <n v="0.35"/>
  </r>
  <r>
    <s v="Sodapop"/>
    <n v="1185732"/>
    <x v="218"/>
    <x v="3"/>
    <x v="30"/>
    <s v="Columbus"/>
    <x v="5"/>
    <n v="0.4"/>
    <n v="2500"/>
    <n v="1000"/>
    <n v="400"/>
    <n v="0.4"/>
  </r>
  <r>
    <s v="Sodapop"/>
    <n v="1185732"/>
    <x v="219"/>
    <x v="3"/>
    <x v="30"/>
    <s v="Columbus"/>
    <x v="0"/>
    <n v="0.5"/>
    <n v="5200"/>
    <n v="2600"/>
    <n v="1040"/>
    <n v="0.4"/>
  </r>
  <r>
    <s v="Sodapop"/>
    <n v="1185732"/>
    <x v="219"/>
    <x v="3"/>
    <x v="30"/>
    <s v="Columbus"/>
    <x v="1"/>
    <n v="0.45000000000000007"/>
    <n v="2250"/>
    <n v="1012.5000000000001"/>
    <n v="354.375"/>
    <n v="0.35"/>
  </r>
  <r>
    <s v="Sodapop"/>
    <n v="1185732"/>
    <x v="219"/>
    <x v="3"/>
    <x v="30"/>
    <s v="Columbus"/>
    <x v="2"/>
    <n v="0.4"/>
    <n v="2000"/>
    <n v="800"/>
    <n v="320"/>
    <n v="0.4"/>
  </r>
  <r>
    <s v="Sodapop"/>
    <n v="1185732"/>
    <x v="219"/>
    <x v="3"/>
    <x v="30"/>
    <s v="Columbus"/>
    <x v="3"/>
    <n v="0.4"/>
    <n v="1250"/>
    <n v="500"/>
    <n v="200"/>
    <n v="0.4"/>
  </r>
  <r>
    <s v="Sodapop"/>
    <n v="1185732"/>
    <x v="219"/>
    <x v="3"/>
    <x v="30"/>
    <s v="Columbus"/>
    <x v="4"/>
    <n v="0.5"/>
    <n v="1500"/>
    <n v="750"/>
    <n v="262.5"/>
    <n v="0.35"/>
  </r>
  <r>
    <s v="Sodapop"/>
    <n v="1185732"/>
    <x v="219"/>
    <x v="3"/>
    <x v="30"/>
    <s v="Columbus"/>
    <x v="5"/>
    <n v="0.55000000000000004"/>
    <n v="2750"/>
    <n v="1512.5000000000002"/>
    <n v="605.00000000000011"/>
    <n v="0.4"/>
  </r>
  <r>
    <s v="Sodapop"/>
    <n v="1185732"/>
    <x v="220"/>
    <x v="3"/>
    <x v="30"/>
    <s v="Columbus"/>
    <x v="0"/>
    <n v="0.4"/>
    <n v="5250"/>
    <n v="2100"/>
    <n v="840"/>
    <n v="0.4"/>
  </r>
  <r>
    <s v="Sodapop"/>
    <n v="1185732"/>
    <x v="220"/>
    <x v="3"/>
    <x v="30"/>
    <s v="Columbus"/>
    <x v="1"/>
    <n v="0.35000000000000009"/>
    <n v="2750"/>
    <n v="962.50000000000023"/>
    <n v="336.87500000000006"/>
    <n v="0.35"/>
  </r>
  <r>
    <s v="Sodapop"/>
    <n v="1185732"/>
    <x v="220"/>
    <x v="3"/>
    <x v="30"/>
    <s v="Columbus"/>
    <x v="2"/>
    <n v="0.30000000000000004"/>
    <n v="2250"/>
    <n v="675.00000000000011"/>
    <n v="270.00000000000006"/>
    <n v="0.4"/>
  </r>
  <r>
    <s v="Sodapop"/>
    <n v="1185732"/>
    <x v="220"/>
    <x v="3"/>
    <x v="30"/>
    <s v="Columbus"/>
    <x v="3"/>
    <n v="0.30000000000000004"/>
    <n v="2000"/>
    <n v="600.00000000000011"/>
    <n v="240.00000000000006"/>
    <n v="0.4"/>
  </r>
  <r>
    <s v="Sodapop"/>
    <n v="1185732"/>
    <x v="220"/>
    <x v="3"/>
    <x v="30"/>
    <s v="Columbus"/>
    <x v="4"/>
    <n v="0.5"/>
    <n v="2000"/>
    <n v="1000"/>
    <n v="350"/>
    <n v="0.35"/>
  </r>
  <r>
    <s v="Sodapop"/>
    <n v="1185732"/>
    <x v="220"/>
    <x v="3"/>
    <x v="30"/>
    <s v="Columbus"/>
    <x v="5"/>
    <n v="0.55000000000000004"/>
    <n v="3750"/>
    <n v="2062.5"/>
    <n v="825"/>
    <n v="0.4"/>
  </r>
  <r>
    <s v="Sodapop"/>
    <n v="1185732"/>
    <x v="221"/>
    <x v="3"/>
    <x v="30"/>
    <s v="Columbus"/>
    <x v="0"/>
    <n v="0.5"/>
    <n v="6000"/>
    <n v="3000"/>
    <n v="1200"/>
    <n v="0.4"/>
  </r>
  <r>
    <s v="Sodapop"/>
    <n v="1185732"/>
    <x v="221"/>
    <x v="3"/>
    <x v="30"/>
    <s v="Columbus"/>
    <x v="1"/>
    <n v="0.45000000000000007"/>
    <n v="3500"/>
    <n v="1575.0000000000002"/>
    <n v="551.25"/>
    <n v="0.35"/>
  </r>
  <r>
    <s v="Sodapop"/>
    <n v="1185732"/>
    <x v="221"/>
    <x v="3"/>
    <x v="30"/>
    <s v="Columbus"/>
    <x v="2"/>
    <n v="0.4"/>
    <n v="2750"/>
    <n v="1100"/>
    <n v="440"/>
    <n v="0.4"/>
  </r>
  <r>
    <s v="Sodapop"/>
    <n v="1185732"/>
    <x v="221"/>
    <x v="3"/>
    <x v="30"/>
    <s v="Columbus"/>
    <x v="3"/>
    <n v="0.4"/>
    <n v="2250"/>
    <n v="900"/>
    <n v="360"/>
    <n v="0.4"/>
  </r>
  <r>
    <s v="Sodapop"/>
    <n v="1185732"/>
    <x v="221"/>
    <x v="3"/>
    <x v="30"/>
    <s v="Columbus"/>
    <x v="4"/>
    <n v="0.5"/>
    <n v="2500"/>
    <n v="1250"/>
    <n v="437.5"/>
    <n v="0.35"/>
  </r>
  <r>
    <s v="Sodapop"/>
    <n v="1185732"/>
    <x v="221"/>
    <x v="3"/>
    <x v="30"/>
    <s v="Columbus"/>
    <x v="5"/>
    <n v="0.55000000000000004"/>
    <n v="4250"/>
    <n v="2337.5"/>
    <n v="935"/>
    <n v="0.4"/>
  </r>
  <r>
    <s v="Sodapop"/>
    <n v="1185732"/>
    <x v="222"/>
    <x v="3"/>
    <x v="30"/>
    <s v="Columbus"/>
    <x v="0"/>
    <n v="0.5"/>
    <n v="5750"/>
    <n v="2875"/>
    <n v="1150"/>
    <n v="0.4"/>
  </r>
  <r>
    <s v="Sodapop"/>
    <n v="1185732"/>
    <x v="222"/>
    <x v="3"/>
    <x v="30"/>
    <s v="Columbus"/>
    <x v="1"/>
    <n v="0.45000000000000007"/>
    <n v="3500"/>
    <n v="1575.0000000000002"/>
    <n v="551.25"/>
    <n v="0.35"/>
  </r>
  <r>
    <s v="Sodapop"/>
    <n v="1185732"/>
    <x v="222"/>
    <x v="3"/>
    <x v="30"/>
    <s v="Columbus"/>
    <x v="2"/>
    <n v="0.4"/>
    <n v="2750"/>
    <n v="1100"/>
    <n v="440"/>
    <n v="0.4"/>
  </r>
  <r>
    <s v="Sodapop"/>
    <n v="1185732"/>
    <x v="222"/>
    <x v="3"/>
    <x v="30"/>
    <s v="Columbus"/>
    <x v="3"/>
    <n v="0.4"/>
    <n v="2500"/>
    <n v="1000"/>
    <n v="400"/>
    <n v="0.4"/>
  </r>
  <r>
    <s v="Sodapop"/>
    <n v="1185732"/>
    <x v="222"/>
    <x v="3"/>
    <x v="30"/>
    <s v="Columbus"/>
    <x v="4"/>
    <n v="0.5"/>
    <n v="2250"/>
    <n v="1125"/>
    <n v="393.75"/>
    <n v="0.35"/>
  </r>
  <r>
    <s v="Sodapop"/>
    <n v="1185732"/>
    <x v="222"/>
    <x v="3"/>
    <x v="30"/>
    <s v="Columbus"/>
    <x v="5"/>
    <n v="0.55000000000000004"/>
    <n v="4000"/>
    <n v="2200"/>
    <n v="880"/>
    <n v="0.4"/>
  </r>
  <r>
    <s v="Sodapop"/>
    <n v="1185732"/>
    <x v="223"/>
    <x v="3"/>
    <x v="30"/>
    <s v="Columbus"/>
    <x v="0"/>
    <n v="0.5"/>
    <n v="5250"/>
    <n v="2625"/>
    <n v="1050"/>
    <n v="0.4"/>
  </r>
  <r>
    <s v="Sodapop"/>
    <n v="1185732"/>
    <x v="223"/>
    <x v="3"/>
    <x v="30"/>
    <s v="Columbus"/>
    <x v="1"/>
    <n v="0.45000000000000007"/>
    <n v="3250"/>
    <n v="1462.5000000000002"/>
    <n v="511.87500000000006"/>
    <n v="0.35"/>
  </r>
  <r>
    <s v="Sodapop"/>
    <n v="1185732"/>
    <x v="223"/>
    <x v="3"/>
    <x v="30"/>
    <s v="Columbus"/>
    <x v="2"/>
    <n v="0.35000000000000003"/>
    <n v="2250"/>
    <n v="787.50000000000011"/>
    <n v="315.00000000000006"/>
    <n v="0.4"/>
  </r>
  <r>
    <s v="Sodapop"/>
    <n v="1185732"/>
    <x v="223"/>
    <x v="3"/>
    <x v="30"/>
    <s v="Columbus"/>
    <x v="3"/>
    <n v="0.35000000000000003"/>
    <n v="2000"/>
    <n v="700.00000000000011"/>
    <n v="280.00000000000006"/>
    <n v="0.4"/>
  </r>
  <r>
    <s v="Sodapop"/>
    <n v="1185732"/>
    <x v="223"/>
    <x v="3"/>
    <x v="30"/>
    <s v="Columbus"/>
    <x v="4"/>
    <n v="0.45"/>
    <n v="2000"/>
    <n v="900"/>
    <n v="315"/>
    <n v="0.35"/>
  </r>
  <r>
    <s v="Sodapop"/>
    <n v="1185732"/>
    <x v="223"/>
    <x v="3"/>
    <x v="30"/>
    <s v="Columbus"/>
    <x v="5"/>
    <n v="0.5"/>
    <n v="2750"/>
    <n v="1375"/>
    <n v="550"/>
    <n v="0.4"/>
  </r>
  <r>
    <s v="Sodapop"/>
    <n v="1185732"/>
    <x v="224"/>
    <x v="3"/>
    <x v="30"/>
    <s v="Columbus"/>
    <x v="0"/>
    <n v="0.54999999999999993"/>
    <n v="4500"/>
    <n v="2474.9999999999995"/>
    <n v="989.99999999999989"/>
    <n v="0.4"/>
  </r>
  <r>
    <s v="Sodapop"/>
    <n v="1185732"/>
    <x v="224"/>
    <x v="3"/>
    <x v="30"/>
    <s v="Columbus"/>
    <x v="1"/>
    <n v="0.45"/>
    <n v="2750"/>
    <n v="1237.5"/>
    <n v="433.125"/>
    <n v="0.35"/>
  </r>
  <r>
    <s v="Sodapop"/>
    <n v="1185732"/>
    <x v="224"/>
    <x v="3"/>
    <x v="30"/>
    <s v="Columbus"/>
    <x v="2"/>
    <n v="0.45"/>
    <n v="1750"/>
    <n v="787.5"/>
    <n v="315"/>
    <n v="0.4"/>
  </r>
  <r>
    <s v="Sodapop"/>
    <n v="1185732"/>
    <x v="224"/>
    <x v="3"/>
    <x v="30"/>
    <s v="Columbus"/>
    <x v="3"/>
    <n v="0.45"/>
    <n v="1500"/>
    <n v="675"/>
    <n v="270"/>
    <n v="0.4"/>
  </r>
  <r>
    <s v="Sodapop"/>
    <n v="1185732"/>
    <x v="224"/>
    <x v="3"/>
    <x v="30"/>
    <s v="Columbus"/>
    <x v="4"/>
    <n v="0.54999999999999993"/>
    <n v="1500"/>
    <n v="824.99999999999989"/>
    <n v="288.74999999999994"/>
    <n v="0.35"/>
  </r>
  <r>
    <s v="Sodapop"/>
    <n v="1185732"/>
    <x v="224"/>
    <x v="3"/>
    <x v="30"/>
    <s v="Columbus"/>
    <x v="5"/>
    <n v="0.54999999999999993"/>
    <n v="2750"/>
    <n v="1512.4999999999998"/>
    <n v="604.99999999999989"/>
    <n v="0.4"/>
  </r>
  <r>
    <s v="Sodapop"/>
    <n v="1185732"/>
    <x v="225"/>
    <x v="3"/>
    <x v="30"/>
    <s v="Columbus"/>
    <x v="0"/>
    <n v="0.5"/>
    <n v="4250"/>
    <n v="2125"/>
    <n v="850"/>
    <n v="0.4"/>
  </r>
  <r>
    <s v="Sodapop"/>
    <n v="1185732"/>
    <x v="225"/>
    <x v="3"/>
    <x v="30"/>
    <s v="Columbus"/>
    <x v="1"/>
    <n v="0.4"/>
    <n v="2750"/>
    <n v="1100"/>
    <n v="385"/>
    <n v="0.35"/>
  </r>
  <r>
    <s v="Sodapop"/>
    <n v="1185732"/>
    <x v="225"/>
    <x v="3"/>
    <x v="30"/>
    <s v="Columbus"/>
    <x v="2"/>
    <n v="0.45"/>
    <n v="2200"/>
    <n v="990"/>
    <n v="396"/>
    <n v="0.4"/>
  </r>
  <r>
    <s v="Sodapop"/>
    <n v="1185732"/>
    <x v="225"/>
    <x v="3"/>
    <x v="30"/>
    <s v="Columbus"/>
    <x v="3"/>
    <n v="0.55000000000000004"/>
    <n v="2000"/>
    <n v="1100"/>
    <n v="440"/>
    <n v="0.4"/>
  </r>
  <r>
    <s v="Sodapop"/>
    <n v="1185732"/>
    <x v="225"/>
    <x v="3"/>
    <x v="30"/>
    <s v="Columbus"/>
    <x v="4"/>
    <n v="0.65"/>
    <n v="1750"/>
    <n v="1137.5"/>
    <n v="398.125"/>
    <n v="0.35"/>
  </r>
  <r>
    <s v="Sodapop"/>
    <n v="1185732"/>
    <x v="225"/>
    <x v="3"/>
    <x v="30"/>
    <s v="Columbus"/>
    <x v="5"/>
    <n v="0.7"/>
    <n v="2750"/>
    <n v="1924.9999999999998"/>
    <n v="770"/>
    <n v="0.4"/>
  </r>
  <r>
    <s v="Sodapop"/>
    <n v="1185732"/>
    <x v="226"/>
    <x v="3"/>
    <x v="30"/>
    <s v="Columbus"/>
    <x v="0"/>
    <n v="0.65"/>
    <n v="5250"/>
    <n v="3412.5"/>
    <n v="1365"/>
    <n v="0.4"/>
  </r>
  <r>
    <s v="Sodapop"/>
    <n v="1185732"/>
    <x v="226"/>
    <x v="3"/>
    <x v="30"/>
    <s v="Columbus"/>
    <x v="1"/>
    <n v="0.55000000000000004"/>
    <n v="3250"/>
    <n v="1787.5000000000002"/>
    <n v="625.625"/>
    <n v="0.35"/>
  </r>
  <r>
    <s v="Sodapop"/>
    <n v="1185732"/>
    <x v="226"/>
    <x v="3"/>
    <x v="30"/>
    <s v="Columbus"/>
    <x v="2"/>
    <n v="0.55000000000000004"/>
    <n v="2750"/>
    <n v="1512.5000000000002"/>
    <n v="605.00000000000011"/>
    <n v="0.4"/>
  </r>
  <r>
    <s v="Sodapop"/>
    <n v="1185732"/>
    <x v="226"/>
    <x v="3"/>
    <x v="30"/>
    <s v="Columbus"/>
    <x v="3"/>
    <n v="0.5"/>
    <n v="2250"/>
    <n v="1125"/>
    <n v="450"/>
    <n v="0.4"/>
  </r>
  <r>
    <s v="Sodapop"/>
    <n v="1185732"/>
    <x v="226"/>
    <x v="3"/>
    <x v="30"/>
    <s v="Columbus"/>
    <x v="4"/>
    <n v="0.6"/>
    <n v="2250"/>
    <n v="1350"/>
    <n v="472.49999999999994"/>
    <n v="0.35"/>
  </r>
  <r>
    <s v="Sodapop"/>
    <n v="1185732"/>
    <x v="226"/>
    <x v="3"/>
    <x v="30"/>
    <s v="Columbus"/>
    <x v="5"/>
    <n v="0.64999999999999991"/>
    <n v="3250"/>
    <n v="2112.4999999999995"/>
    <n v="844.99999999999989"/>
    <n v="0.4"/>
  </r>
  <r>
    <s v="Sodapop"/>
    <n v="1185732"/>
    <x v="24"/>
    <x v="4"/>
    <x v="31"/>
    <s v="Louisville"/>
    <x v="0"/>
    <n v="0.30000000000000004"/>
    <n v="7250"/>
    <n v="2175.0000000000005"/>
    <n v="870.00000000000023"/>
    <n v="0.4"/>
  </r>
  <r>
    <s v="Sodapop"/>
    <n v="1185732"/>
    <x v="24"/>
    <x v="4"/>
    <x v="31"/>
    <s v="Louisville"/>
    <x v="1"/>
    <n v="0.30000000000000004"/>
    <n v="5250"/>
    <n v="1575.0000000000002"/>
    <n v="551.25"/>
    <n v="0.35"/>
  </r>
  <r>
    <s v="Sodapop"/>
    <n v="1185732"/>
    <x v="24"/>
    <x v="4"/>
    <x v="31"/>
    <s v="Louisville"/>
    <x v="2"/>
    <n v="0.20000000000000007"/>
    <n v="5250"/>
    <n v="1050.0000000000005"/>
    <n v="420.00000000000023"/>
    <n v="0.4"/>
  </r>
  <r>
    <s v="Sodapop"/>
    <n v="1185732"/>
    <x v="24"/>
    <x v="4"/>
    <x v="31"/>
    <s v="Louisville"/>
    <x v="3"/>
    <n v="0.25"/>
    <n v="3750"/>
    <n v="937.5"/>
    <n v="375"/>
    <n v="0.4"/>
  </r>
  <r>
    <s v="Sodapop"/>
    <n v="1185732"/>
    <x v="24"/>
    <x v="4"/>
    <x v="31"/>
    <s v="Louisville"/>
    <x v="4"/>
    <n v="0.4"/>
    <n v="4250"/>
    <n v="1700"/>
    <n v="595"/>
    <n v="0.35"/>
  </r>
  <r>
    <s v="Sodapop"/>
    <n v="1185732"/>
    <x v="24"/>
    <x v="4"/>
    <x v="31"/>
    <s v="Louisville"/>
    <x v="5"/>
    <n v="0.30000000000000004"/>
    <n v="5250"/>
    <n v="1575.0000000000002"/>
    <n v="787.50000000000011"/>
    <n v="0.5"/>
  </r>
  <r>
    <s v="Sodapop"/>
    <n v="1185732"/>
    <x v="167"/>
    <x v="4"/>
    <x v="31"/>
    <s v="Louisville"/>
    <x v="0"/>
    <n v="0.30000000000000004"/>
    <n v="7750"/>
    <n v="2325.0000000000005"/>
    <n v="930.00000000000023"/>
    <n v="0.4"/>
  </r>
  <r>
    <s v="Sodapop"/>
    <n v="1185732"/>
    <x v="167"/>
    <x v="4"/>
    <x v="31"/>
    <s v="Louisville"/>
    <x v="1"/>
    <n v="0.30000000000000004"/>
    <n v="4250"/>
    <n v="1275.0000000000002"/>
    <n v="446.25000000000006"/>
    <n v="0.35"/>
  </r>
  <r>
    <s v="Sodapop"/>
    <n v="1185732"/>
    <x v="167"/>
    <x v="4"/>
    <x v="31"/>
    <s v="Louisville"/>
    <x v="2"/>
    <n v="0.20000000000000007"/>
    <n v="4750"/>
    <n v="950.00000000000034"/>
    <n v="380.00000000000017"/>
    <n v="0.4"/>
  </r>
  <r>
    <s v="Sodapop"/>
    <n v="1185732"/>
    <x v="167"/>
    <x v="4"/>
    <x v="31"/>
    <s v="Louisville"/>
    <x v="3"/>
    <n v="0.25"/>
    <n v="3250"/>
    <n v="812.5"/>
    <n v="325"/>
    <n v="0.4"/>
  </r>
  <r>
    <s v="Sodapop"/>
    <n v="1185732"/>
    <x v="167"/>
    <x v="4"/>
    <x v="31"/>
    <s v="Louisville"/>
    <x v="4"/>
    <n v="0.4"/>
    <n v="4000"/>
    <n v="1600"/>
    <n v="560"/>
    <n v="0.35"/>
  </r>
  <r>
    <s v="Sodapop"/>
    <n v="1185732"/>
    <x v="167"/>
    <x v="4"/>
    <x v="31"/>
    <s v="Louisville"/>
    <x v="5"/>
    <n v="0.25"/>
    <n v="5000"/>
    <n v="1250"/>
    <n v="625"/>
    <n v="0.5"/>
  </r>
  <r>
    <s v="Sodapop"/>
    <n v="1185732"/>
    <x v="104"/>
    <x v="4"/>
    <x v="31"/>
    <s v="Louisville"/>
    <x v="0"/>
    <n v="0.25"/>
    <n v="7200"/>
    <n v="1800"/>
    <n v="720"/>
    <n v="0.4"/>
  </r>
  <r>
    <s v="Sodapop"/>
    <n v="1185732"/>
    <x v="104"/>
    <x v="4"/>
    <x v="31"/>
    <s v="Louisville"/>
    <x v="1"/>
    <n v="0.25"/>
    <n v="4000"/>
    <n v="1000"/>
    <n v="350"/>
    <n v="0.35"/>
  </r>
  <r>
    <s v="Sodapop"/>
    <n v="1185732"/>
    <x v="104"/>
    <x v="4"/>
    <x v="31"/>
    <s v="Louisville"/>
    <x v="2"/>
    <n v="0.15000000000000002"/>
    <n v="4250"/>
    <n v="637.50000000000011"/>
    <n v="255.00000000000006"/>
    <n v="0.4"/>
  </r>
  <r>
    <s v="Sodapop"/>
    <n v="1185732"/>
    <x v="104"/>
    <x v="4"/>
    <x v="31"/>
    <s v="Louisville"/>
    <x v="3"/>
    <n v="0.19999999999999996"/>
    <n v="2750"/>
    <n v="549.99999999999989"/>
    <n v="219.99999999999997"/>
    <n v="0.4"/>
  </r>
  <r>
    <s v="Sodapop"/>
    <n v="1185732"/>
    <x v="104"/>
    <x v="4"/>
    <x v="31"/>
    <s v="Louisville"/>
    <x v="4"/>
    <n v="0.35000000000000009"/>
    <n v="3250"/>
    <n v="1137.5000000000002"/>
    <n v="398.12500000000006"/>
    <n v="0.35"/>
  </r>
  <r>
    <s v="Sodapop"/>
    <n v="1185732"/>
    <x v="104"/>
    <x v="4"/>
    <x v="31"/>
    <s v="Louisville"/>
    <x v="5"/>
    <n v="0.25"/>
    <n v="4250"/>
    <n v="1062.5"/>
    <n v="531.25"/>
    <n v="0.5"/>
  </r>
  <r>
    <s v="Sodapop"/>
    <n v="1185732"/>
    <x v="105"/>
    <x v="4"/>
    <x v="31"/>
    <s v="Louisville"/>
    <x v="0"/>
    <n v="0.25"/>
    <n v="6750"/>
    <n v="1687.5"/>
    <n v="675"/>
    <n v="0.4"/>
  </r>
  <r>
    <s v="Sodapop"/>
    <n v="1185732"/>
    <x v="105"/>
    <x v="4"/>
    <x v="31"/>
    <s v="Louisville"/>
    <x v="1"/>
    <n v="0.25"/>
    <n v="3750"/>
    <n v="937.5"/>
    <n v="328.125"/>
    <n v="0.35"/>
  </r>
  <r>
    <s v="Sodapop"/>
    <n v="1185732"/>
    <x v="105"/>
    <x v="4"/>
    <x v="31"/>
    <s v="Louisville"/>
    <x v="2"/>
    <n v="0.15000000000000002"/>
    <n v="3750"/>
    <n v="562.50000000000011"/>
    <n v="225.00000000000006"/>
    <n v="0.4"/>
  </r>
  <r>
    <s v="Sodapop"/>
    <n v="1185732"/>
    <x v="105"/>
    <x v="4"/>
    <x v="31"/>
    <s v="Louisville"/>
    <x v="3"/>
    <n v="0.19999999999999996"/>
    <n v="3000"/>
    <n v="599.99999999999989"/>
    <n v="239.99999999999997"/>
    <n v="0.4"/>
  </r>
  <r>
    <s v="Sodapop"/>
    <n v="1185732"/>
    <x v="105"/>
    <x v="4"/>
    <x v="31"/>
    <s v="Louisville"/>
    <x v="4"/>
    <n v="0.4"/>
    <n v="3250"/>
    <n v="1300"/>
    <n v="454.99999999999994"/>
    <n v="0.35"/>
  </r>
  <r>
    <s v="Sodapop"/>
    <n v="1185732"/>
    <x v="105"/>
    <x v="4"/>
    <x v="31"/>
    <s v="Louisville"/>
    <x v="5"/>
    <n v="0.30000000000000004"/>
    <n v="4750"/>
    <n v="1425.0000000000002"/>
    <n v="712.50000000000011"/>
    <n v="0.5"/>
  </r>
  <r>
    <s v="Sodapop"/>
    <n v="1185732"/>
    <x v="40"/>
    <x v="4"/>
    <x v="31"/>
    <s v="Louisville"/>
    <x v="0"/>
    <n v="0.4"/>
    <n v="7450"/>
    <n v="2980"/>
    <n v="1192"/>
    <n v="0.4"/>
  </r>
  <r>
    <s v="Sodapop"/>
    <n v="1185732"/>
    <x v="40"/>
    <x v="4"/>
    <x v="31"/>
    <s v="Louisville"/>
    <x v="1"/>
    <n v="0.4"/>
    <n v="4500"/>
    <n v="1800"/>
    <n v="630"/>
    <n v="0.35"/>
  </r>
  <r>
    <s v="Sodapop"/>
    <n v="1185732"/>
    <x v="40"/>
    <x v="4"/>
    <x v="31"/>
    <s v="Louisville"/>
    <x v="2"/>
    <n v="0.35000000000000003"/>
    <n v="4250"/>
    <n v="1487.5000000000002"/>
    <n v="595.00000000000011"/>
    <n v="0.4"/>
  </r>
  <r>
    <s v="Sodapop"/>
    <n v="1185732"/>
    <x v="40"/>
    <x v="4"/>
    <x v="31"/>
    <s v="Louisville"/>
    <x v="3"/>
    <n v="0.35000000000000003"/>
    <n v="3750"/>
    <n v="1312.5000000000002"/>
    <n v="525.00000000000011"/>
    <n v="0.4"/>
  </r>
  <r>
    <s v="Sodapop"/>
    <n v="1185732"/>
    <x v="40"/>
    <x v="4"/>
    <x v="31"/>
    <s v="Louisville"/>
    <x v="4"/>
    <n v="0.44999999999999996"/>
    <n v="4000"/>
    <n v="1799.9999999999998"/>
    <n v="629.99999999999989"/>
    <n v="0.35"/>
  </r>
  <r>
    <s v="Sodapop"/>
    <n v="1185732"/>
    <x v="40"/>
    <x v="4"/>
    <x v="31"/>
    <s v="Louisville"/>
    <x v="5"/>
    <n v="0.49999999999999994"/>
    <n v="5000"/>
    <n v="2499.9999999999995"/>
    <n v="1249.9999999999998"/>
    <n v="0.5"/>
  </r>
  <r>
    <s v="Sodapop"/>
    <n v="1185732"/>
    <x v="169"/>
    <x v="4"/>
    <x v="31"/>
    <s v="Louisville"/>
    <x v="0"/>
    <n v="0.44999999999999996"/>
    <n v="7500"/>
    <n v="3374.9999999999995"/>
    <n v="1350"/>
    <n v="0.4"/>
  </r>
  <r>
    <s v="Sodapop"/>
    <n v="1185732"/>
    <x v="169"/>
    <x v="4"/>
    <x v="31"/>
    <s v="Louisville"/>
    <x v="1"/>
    <n v="0.4"/>
    <n v="5000"/>
    <n v="2000"/>
    <n v="700"/>
    <n v="0.35"/>
  </r>
  <r>
    <s v="Sodapop"/>
    <n v="1185732"/>
    <x v="169"/>
    <x v="4"/>
    <x v="31"/>
    <s v="Louisville"/>
    <x v="2"/>
    <n v="0.45"/>
    <n v="4750"/>
    <n v="2137.5"/>
    <n v="855"/>
    <n v="0.4"/>
  </r>
  <r>
    <s v="Sodapop"/>
    <n v="1185732"/>
    <x v="169"/>
    <x v="4"/>
    <x v="31"/>
    <s v="Louisville"/>
    <x v="3"/>
    <n v="0.45"/>
    <n v="4500"/>
    <n v="2025"/>
    <n v="810"/>
    <n v="0.4"/>
  </r>
  <r>
    <s v="Sodapop"/>
    <n v="1185732"/>
    <x v="169"/>
    <x v="4"/>
    <x v="31"/>
    <s v="Louisville"/>
    <x v="4"/>
    <n v="0.6"/>
    <n v="4500"/>
    <n v="2700"/>
    <n v="944.99999999999989"/>
    <n v="0.35"/>
  </r>
  <r>
    <s v="Sodapop"/>
    <n v="1185732"/>
    <x v="169"/>
    <x v="4"/>
    <x v="31"/>
    <s v="Louisville"/>
    <x v="5"/>
    <n v="0.65"/>
    <n v="6250"/>
    <n v="4062.5"/>
    <n v="2031.25"/>
    <n v="0.5"/>
  </r>
  <r>
    <s v="Sodapop"/>
    <n v="1185732"/>
    <x v="108"/>
    <x v="4"/>
    <x v="31"/>
    <s v="Louisville"/>
    <x v="0"/>
    <n v="0.6"/>
    <n v="8500"/>
    <n v="5100"/>
    <n v="2040"/>
    <n v="0.4"/>
  </r>
  <r>
    <s v="Sodapop"/>
    <n v="1185732"/>
    <x v="108"/>
    <x v="4"/>
    <x v="31"/>
    <s v="Louisville"/>
    <x v="1"/>
    <n v="0.55000000000000004"/>
    <n v="6000"/>
    <n v="3300.0000000000005"/>
    <n v="1155"/>
    <n v="0.35"/>
  </r>
  <r>
    <s v="Sodapop"/>
    <n v="1185732"/>
    <x v="108"/>
    <x v="4"/>
    <x v="31"/>
    <s v="Louisville"/>
    <x v="2"/>
    <n v="0.5"/>
    <n v="5250"/>
    <n v="2625"/>
    <n v="1050"/>
    <n v="0.4"/>
  </r>
  <r>
    <s v="Sodapop"/>
    <n v="1185732"/>
    <x v="108"/>
    <x v="4"/>
    <x v="31"/>
    <s v="Louisville"/>
    <x v="3"/>
    <n v="0.5"/>
    <n v="4750"/>
    <n v="2375"/>
    <n v="950"/>
    <n v="0.4"/>
  </r>
  <r>
    <s v="Sodapop"/>
    <n v="1185732"/>
    <x v="108"/>
    <x v="4"/>
    <x v="31"/>
    <s v="Louisville"/>
    <x v="4"/>
    <n v="0.6"/>
    <n v="5000"/>
    <n v="3000"/>
    <n v="1050"/>
    <n v="0.35"/>
  </r>
  <r>
    <s v="Sodapop"/>
    <n v="1185732"/>
    <x v="108"/>
    <x v="4"/>
    <x v="31"/>
    <s v="Louisville"/>
    <x v="5"/>
    <n v="0.65"/>
    <n v="6750"/>
    <n v="4387.5"/>
    <n v="2193.75"/>
    <n v="0.5"/>
  </r>
  <r>
    <s v="Sodapop"/>
    <n v="1185732"/>
    <x v="109"/>
    <x v="4"/>
    <x v="31"/>
    <s v="Louisville"/>
    <x v="0"/>
    <n v="0.6"/>
    <n v="8250"/>
    <n v="4950"/>
    <n v="1980"/>
    <n v="0.4"/>
  </r>
  <r>
    <s v="Sodapop"/>
    <n v="1185732"/>
    <x v="109"/>
    <x v="4"/>
    <x v="31"/>
    <s v="Louisville"/>
    <x v="1"/>
    <n v="0.55000000000000004"/>
    <n v="6000"/>
    <n v="3300.0000000000005"/>
    <n v="1155"/>
    <n v="0.35"/>
  </r>
  <r>
    <s v="Sodapop"/>
    <n v="1185732"/>
    <x v="109"/>
    <x v="4"/>
    <x v="31"/>
    <s v="Louisville"/>
    <x v="2"/>
    <n v="0.5"/>
    <n v="5250"/>
    <n v="2625"/>
    <n v="1050"/>
    <n v="0.4"/>
  </r>
  <r>
    <s v="Sodapop"/>
    <n v="1185732"/>
    <x v="109"/>
    <x v="4"/>
    <x v="31"/>
    <s v="Louisville"/>
    <x v="3"/>
    <n v="0.4"/>
    <n v="4750"/>
    <n v="1900"/>
    <n v="760"/>
    <n v="0.4"/>
  </r>
  <r>
    <s v="Sodapop"/>
    <n v="1185732"/>
    <x v="109"/>
    <x v="4"/>
    <x v="31"/>
    <s v="Louisville"/>
    <x v="4"/>
    <n v="0.5"/>
    <n v="4500"/>
    <n v="2250"/>
    <n v="787.5"/>
    <n v="0.35"/>
  </r>
  <r>
    <s v="Sodapop"/>
    <n v="1185732"/>
    <x v="109"/>
    <x v="4"/>
    <x v="31"/>
    <s v="Louisville"/>
    <x v="5"/>
    <n v="0.55000000000000004"/>
    <n v="6250"/>
    <n v="3437.5000000000005"/>
    <n v="1718.7500000000002"/>
    <n v="0.5"/>
  </r>
  <r>
    <s v="Sodapop"/>
    <n v="1185732"/>
    <x v="44"/>
    <x v="4"/>
    <x v="31"/>
    <s v="Louisville"/>
    <x v="0"/>
    <n v="0.5"/>
    <n v="7250"/>
    <n v="3625"/>
    <n v="1450"/>
    <n v="0.4"/>
  </r>
  <r>
    <s v="Sodapop"/>
    <n v="1185732"/>
    <x v="44"/>
    <x v="4"/>
    <x v="31"/>
    <s v="Louisville"/>
    <x v="1"/>
    <n v="0.45000000000000012"/>
    <n v="5250"/>
    <n v="2362.5000000000005"/>
    <n v="826.87500000000011"/>
    <n v="0.35"/>
  </r>
  <r>
    <s v="Sodapop"/>
    <n v="1185732"/>
    <x v="44"/>
    <x v="4"/>
    <x v="31"/>
    <s v="Louisville"/>
    <x v="2"/>
    <n v="0.20000000000000007"/>
    <n v="4250"/>
    <n v="850.00000000000023"/>
    <n v="340.00000000000011"/>
    <n v="0.4"/>
  </r>
  <r>
    <s v="Sodapop"/>
    <n v="1185732"/>
    <x v="44"/>
    <x v="4"/>
    <x v="31"/>
    <s v="Louisville"/>
    <x v="3"/>
    <n v="0.20000000000000007"/>
    <n v="4000"/>
    <n v="800.00000000000023"/>
    <n v="320.00000000000011"/>
    <n v="0.4"/>
  </r>
  <r>
    <s v="Sodapop"/>
    <n v="1185732"/>
    <x v="44"/>
    <x v="4"/>
    <x v="31"/>
    <s v="Louisville"/>
    <x v="4"/>
    <n v="0.30000000000000004"/>
    <n v="4000"/>
    <n v="1200.0000000000002"/>
    <n v="420.00000000000006"/>
    <n v="0.35"/>
  </r>
  <r>
    <s v="Sodapop"/>
    <n v="1185732"/>
    <x v="44"/>
    <x v="4"/>
    <x v="31"/>
    <s v="Louisville"/>
    <x v="5"/>
    <n v="0.35000000000000009"/>
    <n v="5000"/>
    <n v="1750.0000000000005"/>
    <n v="875.00000000000023"/>
    <n v="0.5"/>
  </r>
  <r>
    <s v="Sodapop"/>
    <n v="1185732"/>
    <x v="171"/>
    <x v="4"/>
    <x v="31"/>
    <s v="Louisville"/>
    <x v="0"/>
    <n v="0.35000000000000009"/>
    <n v="6750"/>
    <n v="2362.5000000000005"/>
    <n v="945.00000000000023"/>
    <n v="0.4"/>
  </r>
  <r>
    <s v="Sodapop"/>
    <n v="1185732"/>
    <x v="171"/>
    <x v="4"/>
    <x v="31"/>
    <s v="Louisville"/>
    <x v="1"/>
    <n v="0.25000000000000011"/>
    <n v="5000"/>
    <n v="1250.0000000000005"/>
    <n v="437.50000000000011"/>
    <n v="0.35"/>
  </r>
  <r>
    <s v="Sodapop"/>
    <n v="1185732"/>
    <x v="171"/>
    <x v="4"/>
    <x v="31"/>
    <s v="Louisville"/>
    <x v="2"/>
    <n v="0.25000000000000011"/>
    <n v="3750"/>
    <n v="937.50000000000045"/>
    <n v="375.00000000000023"/>
    <n v="0.4"/>
  </r>
  <r>
    <s v="Sodapop"/>
    <n v="1185732"/>
    <x v="171"/>
    <x v="4"/>
    <x v="31"/>
    <s v="Louisville"/>
    <x v="3"/>
    <n v="0.25000000000000011"/>
    <n v="3500"/>
    <n v="875.00000000000034"/>
    <n v="350.00000000000017"/>
    <n v="0.4"/>
  </r>
  <r>
    <s v="Sodapop"/>
    <n v="1185732"/>
    <x v="171"/>
    <x v="4"/>
    <x v="31"/>
    <s v="Louisville"/>
    <x v="4"/>
    <n v="0.35000000000000009"/>
    <n v="3500"/>
    <n v="1225.0000000000002"/>
    <n v="428.75000000000006"/>
    <n v="0.35"/>
  </r>
  <r>
    <s v="Sodapop"/>
    <n v="1185732"/>
    <x v="171"/>
    <x v="4"/>
    <x v="31"/>
    <s v="Louisville"/>
    <x v="5"/>
    <n v="0.35000000000000003"/>
    <n v="4750"/>
    <n v="1662.5000000000002"/>
    <n v="831.25000000000011"/>
    <n v="0.5"/>
  </r>
  <r>
    <s v="Sodapop"/>
    <n v="1185732"/>
    <x v="112"/>
    <x v="4"/>
    <x v="31"/>
    <s v="Louisville"/>
    <x v="0"/>
    <n v="0.3000000000000001"/>
    <n v="6250"/>
    <n v="1875.0000000000007"/>
    <n v="750.00000000000034"/>
    <n v="0.4"/>
  </r>
  <r>
    <s v="Sodapop"/>
    <n v="1185732"/>
    <x v="112"/>
    <x v="4"/>
    <x v="31"/>
    <s v="Louisville"/>
    <x v="1"/>
    <n v="0.20000000000000012"/>
    <n v="4500"/>
    <n v="900.00000000000057"/>
    <n v="315.00000000000017"/>
    <n v="0.35"/>
  </r>
  <r>
    <s v="Sodapop"/>
    <n v="1185732"/>
    <x v="112"/>
    <x v="4"/>
    <x v="31"/>
    <s v="Louisville"/>
    <x v="2"/>
    <n v="0.30000000000000016"/>
    <n v="3950"/>
    <n v="1185.0000000000007"/>
    <n v="474.00000000000028"/>
    <n v="0.4"/>
  </r>
  <r>
    <s v="Sodapop"/>
    <n v="1185732"/>
    <x v="112"/>
    <x v="4"/>
    <x v="31"/>
    <s v="Louisville"/>
    <x v="3"/>
    <n v="0.6000000000000002"/>
    <n v="4500"/>
    <n v="2700.0000000000009"/>
    <n v="1080.0000000000005"/>
    <n v="0.4"/>
  </r>
  <r>
    <s v="Sodapop"/>
    <n v="1185732"/>
    <x v="112"/>
    <x v="4"/>
    <x v="31"/>
    <s v="Louisville"/>
    <x v="4"/>
    <n v="0.75000000000000011"/>
    <n v="4250"/>
    <n v="3187.5000000000005"/>
    <n v="1115.625"/>
    <n v="0.35"/>
  </r>
  <r>
    <s v="Sodapop"/>
    <n v="1185732"/>
    <x v="112"/>
    <x v="4"/>
    <x v="31"/>
    <s v="Louisville"/>
    <x v="5"/>
    <n v="0.75"/>
    <n v="5250"/>
    <n v="3937.5"/>
    <n v="1968.75"/>
    <n v="0.5"/>
  </r>
  <r>
    <s v="Sodapop"/>
    <n v="1185732"/>
    <x v="113"/>
    <x v="4"/>
    <x v="31"/>
    <s v="Louisville"/>
    <x v="0"/>
    <n v="0.70000000000000007"/>
    <n v="7750"/>
    <n v="5425.0000000000009"/>
    <n v="2170.0000000000005"/>
    <n v="0.4"/>
  </r>
  <r>
    <s v="Sodapop"/>
    <n v="1185732"/>
    <x v="113"/>
    <x v="4"/>
    <x v="31"/>
    <s v="Louisville"/>
    <x v="1"/>
    <n v="0.60000000000000009"/>
    <n v="5750"/>
    <n v="3450.0000000000005"/>
    <n v="1207.5"/>
    <n v="0.35"/>
  </r>
  <r>
    <s v="Sodapop"/>
    <n v="1185732"/>
    <x v="113"/>
    <x v="4"/>
    <x v="31"/>
    <s v="Louisville"/>
    <x v="2"/>
    <n v="0.60000000000000009"/>
    <n v="5250"/>
    <n v="3150.0000000000005"/>
    <n v="1260.0000000000002"/>
    <n v="0.4"/>
  </r>
  <r>
    <s v="Sodapop"/>
    <n v="1185732"/>
    <x v="113"/>
    <x v="4"/>
    <x v="31"/>
    <s v="Louisville"/>
    <x v="3"/>
    <n v="0.60000000000000009"/>
    <n v="4750"/>
    <n v="2850.0000000000005"/>
    <n v="1140.0000000000002"/>
    <n v="0.4"/>
  </r>
  <r>
    <s v="Sodapop"/>
    <n v="1185732"/>
    <x v="113"/>
    <x v="4"/>
    <x v="31"/>
    <s v="Louisville"/>
    <x v="4"/>
    <n v="0.70000000000000007"/>
    <n v="4750"/>
    <n v="3325.0000000000005"/>
    <n v="1163.75"/>
    <n v="0.35"/>
  </r>
  <r>
    <s v="Sodapop"/>
    <n v="1185732"/>
    <x v="113"/>
    <x v="4"/>
    <x v="31"/>
    <s v="Louisville"/>
    <x v="5"/>
    <n v="0.75"/>
    <n v="5750"/>
    <n v="4312.5"/>
    <n v="2156.25"/>
    <n v="0.5"/>
  </r>
  <r>
    <s v="BevCo"/>
    <n v="1197831"/>
    <x v="180"/>
    <x v="1"/>
    <x v="32"/>
    <s v="Jackson"/>
    <x v="0"/>
    <n v="0.25000000000000006"/>
    <n v="6500"/>
    <n v="1625.0000000000005"/>
    <n v="650.00000000000023"/>
    <n v="0.4"/>
  </r>
  <r>
    <s v="BevCo"/>
    <n v="1197831"/>
    <x v="180"/>
    <x v="1"/>
    <x v="32"/>
    <s v="Jackson"/>
    <x v="1"/>
    <n v="0.25000000000000006"/>
    <n v="4500"/>
    <n v="1125.0000000000002"/>
    <n v="393.75000000000006"/>
    <n v="0.35"/>
  </r>
  <r>
    <s v="BevCo"/>
    <n v="1197831"/>
    <x v="180"/>
    <x v="1"/>
    <x v="32"/>
    <s v="Jackson"/>
    <x v="2"/>
    <n v="0.15000000000000008"/>
    <n v="4500"/>
    <n v="675.00000000000034"/>
    <n v="270.00000000000017"/>
    <n v="0.4"/>
  </r>
  <r>
    <s v="BevCo"/>
    <n v="1197831"/>
    <x v="180"/>
    <x v="1"/>
    <x v="32"/>
    <s v="Jackson"/>
    <x v="3"/>
    <n v="0.2"/>
    <n v="3000"/>
    <n v="600"/>
    <n v="240"/>
    <n v="0.4"/>
  </r>
  <r>
    <s v="BevCo"/>
    <n v="1197831"/>
    <x v="180"/>
    <x v="1"/>
    <x v="32"/>
    <s v="Jackson"/>
    <x v="4"/>
    <n v="0.35000000000000003"/>
    <n v="3500"/>
    <n v="1225.0000000000002"/>
    <n v="428.75000000000006"/>
    <n v="0.35"/>
  </r>
  <r>
    <s v="BevCo"/>
    <n v="1197831"/>
    <x v="180"/>
    <x v="1"/>
    <x v="32"/>
    <s v="Jackson"/>
    <x v="5"/>
    <n v="0.25000000000000006"/>
    <n v="4500"/>
    <n v="1125.0000000000002"/>
    <n v="450.00000000000011"/>
    <n v="0.4"/>
  </r>
  <r>
    <s v="BevCo"/>
    <n v="1197831"/>
    <x v="227"/>
    <x v="1"/>
    <x v="32"/>
    <s v="Jackson"/>
    <x v="0"/>
    <n v="0.25000000000000006"/>
    <n v="7000"/>
    <n v="1750.0000000000005"/>
    <n v="700.00000000000023"/>
    <n v="0.4"/>
  </r>
  <r>
    <s v="BevCo"/>
    <n v="1197831"/>
    <x v="227"/>
    <x v="1"/>
    <x v="32"/>
    <s v="Jackson"/>
    <x v="1"/>
    <n v="0.25000000000000006"/>
    <n v="3500"/>
    <n v="875.00000000000023"/>
    <n v="306.25000000000006"/>
    <n v="0.35"/>
  </r>
  <r>
    <s v="BevCo"/>
    <n v="1197831"/>
    <x v="227"/>
    <x v="1"/>
    <x v="32"/>
    <s v="Jackson"/>
    <x v="2"/>
    <n v="0.15000000000000008"/>
    <n v="4000"/>
    <n v="600.00000000000034"/>
    <n v="240.00000000000014"/>
    <n v="0.4"/>
  </r>
  <r>
    <s v="BevCo"/>
    <n v="1197831"/>
    <x v="227"/>
    <x v="1"/>
    <x v="32"/>
    <s v="Jackson"/>
    <x v="3"/>
    <n v="0.2"/>
    <n v="2500"/>
    <n v="500"/>
    <n v="200"/>
    <n v="0.4"/>
  </r>
  <r>
    <s v="BevCo"/>
    <n v="1197831"/>
    <x v="227"/>
    <x v="1"/>
    <x v="32"/>
    <s v="Jackson"/>
    <x v="4"/>
    <n v="0.35000000000000003"/>
    <n v="3250"/>
    <n v="1137.5"/>
    <n v="398.125"/>
    <n v="0.35"/>
  </r>
  <r>
    <s v="BevCo"/>
    <n v="1197831"/>
    <x v="227"/>
    <x v="1"/>
    <x v="32"/>
    <s v="Jackson"/>
    <x v="5"/>
    <n v="0.2"/>
    <n v="4250"/>
    <n v="850"/>
    <n v="340"/>
    <n v="0.4"/>
  </r>
  <r>
    <s v="BevCo"/>
    <n v="1197831"/>
    <x v="26"/>
    <x v="1"/>
    <x v="32"/>
    <s v="Jackson"/>
    <x v="0"/>
    <n v="0.2"/>
    <n v="6450"/>
    <n v="1290"/>
    <n v="516"/>
    <n v="0.4"/>
  </r>
  <r>
    <s v="BevCo"/>
    <n v="1197831"/>
    <x v="26"/>
    <x v="1"/>
    <x v="32"/>
    <s v="Jackson"/>
    <x v="1"/>
    <n v="0.2"/>
    <n v="3250"/>
    <n v="650"/>
    <n v="227.49999999999997"/>
    <n v="0.35"/>
  </r>
  <r>
    <s v="BevCo"/>
    <n v="1197831"/>
    <x v="26"/>
    <x v="1"/>
    <x v="32"/>
    <s v="Jackson"/>
    <x v="2"/>
    <n v="0.10000000000000002"/>
    <n v="3500"/>
    <n v="350.00000000000006"/>
    <n v="140.00000000000003"/>
    <n v="0.4"/>
  </r>
  <r>
    <s v="BevCo"/>
    <n v="1197831"/>
    <x v="26"/>
    <x v="1"/>
    <x v="32"/>
    <s v="Jackson"/>
    <x v="3"/>
    <n v="0.19999999999999996"/>
    <n v="2000"/>
    <n v="399.99999999999989"/>
    <n v="159.99999999999997"/>
    <n v="0.4"/>
  </r>
  <r>
    <s v="BevCo"/>
    <n v="1197831"/>
    <x v="26"/>
    <x v="1"/>
    <x v="32"/>
    <s v="Jackson"/>
    <x v="4"/>
    <n v="0.35000000000000009"/>
    <n v="2500"/>
    <n v="875.00000000000023"/>
    <n v="306.25000000000006"/>
    <n v="0.35"/>
  </r>
  <r>
    <s v="BevCo"/>
    <n v="1197831"/>
    <x v="26"/>
    <x v="1"/>
    <x v="32"/>
    <s v="Jackson"/>
    <x v="5"/>
    <n v="0.25"/>
    <n v="3500"/>
    <n v="875"/>
    <n v="350"/>
    <n v="0.4"/>
  </r>
  <r>
    <s v="BevCo"/>
    <n v="1197831"/>
    <x v="27"/>
    <x v="1"/>
    <x v="32"/>
    <s v="Jackson"/>
    <x v="0"/>
    <n v="0.25"/>
    <n v="6000"/>
    <n v="1500"/>
    <n v="600"/>
    <n v="0.4"/>
  </r>
  <r>
    <s v="BevCo"/>
    <n v="1197831"/>
    <x v="27"/>
    <x v="1"/>
    <x v="32"/>
    <s v="Jackson"/>
    <x v="1"/>
    <n v="0.25"/>
    <n v="3000"/>
    <n v="750"/>
    <n v="262.5"/>
    <n v="0.35"/>
  </r>
  <r>
    <s v="BevCo"/>
    <n v="1197831"/>
    <x v="27"/>
    <x v="1"/>
    <x v="32"/>
    <s v="Jackson"/>
    <x v="2"/>
    <n v="0.15000000000000002"/>
    <n v="3000"/>
    <n v="450.00000000000006"/>
    <n v="180.00000000000003"/>
    <n v="0.4"/>
  </r>
  <r>
    <s v="BevCo"/>
    <n v="1197831"/>
    <x v="27"/>
    <x v="1"/>
    <x v="32"/>
    <s v="Jackson"/>
    <x v="3"/>
    <n v="0.19999999999999996"/>
    <n v="2250"/>
    <n v="449.99999999999989"/>
    <n v="179.99999999999997"/>
    <n v="0.4"/>
  </r>
  <r>
    <s v="BevCo"/>
    <n v="1197831"/>
    <x v="27"/>
    <x v="1"/>
    <x v="32"/>
    <s v="Jackson"/>
    <x v="4"/>
    <n v="0.4"/>
    <n v="2500"/>
    <n v="1000"/>
    <n v="350"/>
    <n v="0.35"/>
  </r>
  <r>
    <s v="BevCo"/>
    <n v="1197831"/>
    <x v="27"/>
    <x v="1"/>
    <x v="32"/>
    <s v="Jackson"/>
    <x v="5"/>
    <n v="0.30000000000000004"/>
    <n v="4000"/>
    <n v="1200.0000000000002"/>
    <n v="480.00000000000011"/>
    <n v="0.4"/>
  </r>
  <r>
    <s v="BevCo"/>
    <n v="1197831"/>
    <x v="168"/>
    <x v="1"/>
    <x v="32"/>
    <s v="Jackson"/>
    <x v="0"/>
    <n v="0.4"/>
    <n v="6700"/>
    <n v="2680"/>
    <n v="1072"/>
    <n v="0.4"/>
  </r>
  <r>
    <s v="BevCo"/>
    <n v="1197831"/>
    <x v="168"/>
    <x v="1"/>
    <x v="32"/>
    <s v="Jackson"/>
    <x v="1"/>
    <n v="0.4"/>
    <n v="3750"/>
    <n v="1500"/>
    <n v="525"/>
    <n v="0.35"/>
  </r>
  <r>
    <s v="BevCo"/>
    <n v="1197831"/>
    <x v="168"/>
    <x v="1"/>
    <x v="32"/>
    <s v="Jackson"/>
    <x v="2"/>
    <n v="0.35000000000000003"/>
    <n v="3500"/>
    <n v="1225.0000000000002"/>
    <n v="490.00000000000011"/>
    <n v="0.4"/>
  </r>
  <r>
    <s v="BevCo"/>
    <n v="1197831"/>
    <x v="168"/>
    <x v="1"/>
    <x v="32"/>
    <s v="Jackson"/>
    <x v="3"/>
    <n v="0.35000000000000003"/>
    <n v="3000"/>
    <n v="1050"/>
    <n v="420"/>
    <n v="0.4"/>
  </r>
  <r>
    <s v="BevCo"/>
    <n v="1197831"/>
    <x v="168"/>
    <x v="1"/>
    <x v="32"/>
    <s v="Jackson"/>
    <x v="4"/>
    <n v="0.44999999999999996"/>
    <n v="3250"/>
    <n v="1462.4999999999998"/>
    <n v="511.87499999999989"/>
    <n v="0.35"/>
  </r>
  <r>
    <s v="BevCo"/>
    <n v="1197831"/>
    <x v="168"/>
    <x v="1"/>
    <x v="32"/>
    <s v="Jackson"/>
    <x v="5"/>
    <n v="0.44999999999999996"/>
    <n v="4250"/>
    <n v="1912.4999999999998"/>
    <n v="765"/>
    <n v="0.4"/>
  </r>
  <r>
    <s v="BevCo"/>
    <n v="1197831"/>
    <x v="228"/>
    <x v="1"/>
    <x v="32"/>
    <s v="Jackson"/>
    <x v="0"/>
    <n v="0.39999999999999997"/>
    <n v="6750"/>
    <n v="2700"/>
    <n v="1080"/>
    <n v="0.4"/>
  </r>
  <r>
    <s v="BevCo"/>
    <n v="1197831"/>
    <x v="228"/>
    <x v="1"/>
    <x v="32"/>
    <s v="Jackson"/>
    <x v="1"/>
    <n v="0.35000000000000003"/>
    <n v="4250"/>
    <n v="1487.5000000000002"/>
    <n v="520.625"/>
    <n v="0.35"/>
  </r>
  <r>
    <s v="BevCo"/>
    <n v="1197831"/>
    <x v="228"/>
    <x v="1"/>
    <x v="32"/>
    <s v="Jackson"/>
    <x v="2"/>
    <n v="0.4"/>
    <n v="4000"/>
    <n v="1600"/>
    <n v="640"/>
    <n v="0.4"/>
  </r>
  <r>
    <s v="BevCo"/>
    <n v="1197831"/>
    <x v="228"/>
    <x v="1"/>
    <x v="32"/>
    <s v="Jackson"/>
    <x v="3"/>
    <n v="0.4"/>
    <n v="3750"/>
    <n v="1500"/>
    <n v="600"/>
    <n v="0.4"/>
  </r>
  <r>
    <s v="BevCo"/>
    <n v="1197831"/>
    <x v="228"/>
    <x v="1"/>
    <x v="32"/>
    <s v="Jackson"/>
    <x v="4"/>
    <n v="0.54999999999999993"/>
    <n v="3750"/>
    <n v="2062.4999999999995"/>
    <n v="721.87499999999977"/>
    <n v="0.35"/>
  </r>
  <r>
    <s v="BevCo"/>
    <n v="1197831"/>
    <x v="228"/>
    <x v="1"/>
    <x v="32"/>
    <s v="Jackson"/>
    <x v="5"/>
    <n v="0.6"/>
    <n v="5500"/>
    <n v="3300"/>
    <n v="1320"/>
    <n v="0.4"/>
  </r>
  <r>
    <s v="BevCo"/>
    <n v="1197831"/>
    <x v="30"/>
    <x v="1"/>
    <x v="32"/>
    <s v="Jackson"/>
    <x v="0"/>
    <n v="0.54999999999999993"/>
    <n v="7750"/>
    <n v="4262.4999999999991"/>
    <n v="1704.9999999999998"/>
    <n v="0.4"/>
  </r>
  <r>
    <s v="BevCo"/>
    <n v="1197831"/>
    <x v="30"/>
    <x v="1"/>
    <x v="32"/>
    <s v="Jackson"/>
    <x v="1"/>
    <n v="0.5"/>
    <n v="5250"/>
    <n v="2625"/>
    <n v="918.74999999999989"/>
    <n v="0.35"/>
  </r>
  <r>
    <s v="BevCo"/>
    <n v="1197831"/>
    <x v="30"/>
    <x v="1"/>
    <x v="32"/>
    <s v="Jackson"/>
    <x v="2"/>
    <n v="0.45"/>
    <n v="4500"/>
    <n v="2025"/>
    <n v="810"/>
    <n v="0.4"/>
  </r>
  <r>
    <s v="BevCo"/>
    <n v="1197831"/>
    <x v="30"/>
    <x v="1"/>
    <x v="32"/>
    <s v="Jackson"/>
    <x v="3"/>
    <n v="0.45"/>
    <n v="4000"/>
    <n v="1800"/>
    <n v="720"/>
    <n v="0.4"/>
  </r>
  <r>
    <s v="BevCo"/>
    <n v="1197831"/>
    <x v="30"/>
    <x v="1"/>
    <x v="32"/>
    <s v="Jackson"/>
    <x v="4"/>
    <n v="0.6"/>
    <n v="4250"/>
    <n v="2550"/>
    <n v="892.5"/>
    <n v="0.35"/>
  </r>
  <r>
    <s v="BevCo"/>
    <n v="1197831"/>
    <x v="30"/>
    <x v="1"/>
    <x v="32"/>
    <s v="Jackson"/>
    <x v="5"/>
    <n v="0.65"/>
    <n v="6000"/>
    <n v="3900"/>
    <n v="1560"/>
    <n v="0.4"/>
  </r>
  <r>
    <s v="BevCo"/>
    <n v="1197831"/>
    <x v="31"/>
    <x v="1"/>
    <x v="32"/>
    <s v="Jackson"/>
    <x v="0"/>
    <n v="0.6"/>
    <n v="7500"/>
    <n v="4500"/>
    <n v="1800"/>
    <n v="0.4"/>
  </r>
  <r>
    <s v="BevCo"/>
    <n v="1197831"/>
    <x v="31"/>
    <x v="1"/>
    <x v="32"/>
    <s v="Jackson"/>
    <x v="1"/>
    <n v="0.55000000000000004"/>
    <n v="5250"/>
    <n v="2887.5000000000005"/>
    <n v="1010.6250000000001"/>
    <n v="0.35"/>
  </r>
  <r>
    <s v="BevCo"/>
    <n v="1197831"/>
    <x v="31"/>
    <x v="1"/>
    <x v="32"/>
    <s v="Jackson"/>
    <x v="2"/>
    <n v="0.5"/>
    <n v="4500"/>
    <n v="2250"/>
    <n v="900"/>
    <n v="0.4"/>
  </r>
  <r>
    <s v="BevCo"/>
    <n v="1197831"/>
    <x v="31"/>
    <x v="1"/>
    <x v="32"/>
    <s v="Jackson"/>
    <x v="3"/>
    <n v="0.4"/>
    <n v="4000"/>
    <n v="1600"/>
    <n v="640"/>
    <n v="0.4"/>
  </r>
  <r>
    <s v="BevCo"/>
    <n v="1197831"/>
    <x v="31"/>
    <x v="1"/>
    <x v="32"/>
    <s v="Jackson"/>
    <x v="4"/>
    <n v="0.5"/>
    <n v="3750"/>
    <n v="1875"/>
    <n v="656.25"/>
    <n v="0.35"/>
  </r>
  <r>
    <s v="BevCo"/>
    <n v="1197831"/>
    <x v="31"/>
    <x v="1"/>
    <x v="32"/>
    <s v="Jackson"/>
    <x v="5"/>
    <n v="0.55000000000000004"/>
    <n v="5500"/>
    <n v="3025.0000000000005"/>
    <n v="1210.0000000000002"/>
    <n v="0.4"/>
  </r>
  <r>
    <s v="BevCo"/>
    <n v="1197831"/>
    <x v="170"/>
    <x v="1"/>
    <x v="32"/>
    <s v="Jackson"/>
    <x v="0"/>
    <n v="0.5"/>
    <n v="6500"/>
    <n v="3250"/>
    <n v="1300"/>
    <n v="0.4"/>
  </r>
  <r>
    <s v="BevCo"/>
    <n v="1197831"/>
    <x v="170"/>
    <x v="1"/>
    <x v="32"/>
    <s v="Jackson"/>
    <x v="1"/>
    <n v="0.40000000000000013"/>
    <n v="4500"/>
    <n v="1800.0000000000007"/>
    <n v="630.00000000000023"/>
    <n v="0.35"/>
  </r>
  <r>
    <s v="BevCo"/>
    <n v="1197831"/>
    <x v="170"/>
    <x v="1"/>
    <x v="32"/>
    <s v="Jackson"/>
    <x v="2"/>
    <n v="0.15000000000000008"/>
    <n v="3500"/>
    <n v="525.00000000000023"/>
    <n v="210.00000000000011"/>
    <n v="0.4"/>
  </r>
  <r>
    <s v="BevCo"/>
    <n v="1197831"/>
    <x v="170"/>
    <x v="1"/>
    <x v="32"/>
    <s v="Jackson"/>
    <x v="3"/>
    <n v="0.15000000000000008"/>
    <n v="3250"/>
    <n v="487.50000000000023"/>
    <n v="195.00000000000011"/>
    <n v="0.4"/>
  </r>
  <r>
    <s v="BevCo"/>
    <n v="1197831"/>
    <x v="170"/>
    <x v="1"/>
    <x v="32"/>
    <s v="Jackson"/>
    <x v="4"/>
    <n v="0.25000000000000006"/>
    <n v="3250"/>
    <n v="812.50000000000023"/>
    <n v="284.37500000000006"/>
    <n v="0.35"/>
  </r>
  <r>
    <s v="BevCo"/>
    <n v="1197831"/>
    <x v="170"/>
    <x v="1"/>
    <x v="32"/>
    <s v="Jackson"/>
    <x v="5"/>
    <n v="0.3000000000000001"/>
    <n v="4250"/>
    <n v="1275.0000000000005"/>
    <n v="510.00000000000023"/>
    <n v="0.4"/>
  </r>
  <r>
    <s v="BevCo"/>
    <n v="1197831"/>
    <x v="229"/>
    <x v="1"/>
    <x v="32"/>
    <s v="Jackson"/>
    <x v="0"/>
    <n v="0.3000000000000001"/>
    <n v="6000"/>
    <n v="1800.0000000000007"/>
    <n v="720.00000000000034"/>
    <n v="0.4"/>
  </r>
  <r>
    <s v="BevCo"/>
    <n v="1197831"/>
    <x v="229"/>
    <x v="1"/>
    <x v="32"/>
    <s v="Jackson"/>
    <x v="1"/>
    <n v="0.20000000000000012"/>
    <n v="4250"/>
    <n v="850.00000000000057"/>
    <n v="297.50000000000017"/>
    <n v="0.35"/>
  </r>
  <r>
    <s v="BevCo"/>
    <n v="1197831"/>
    <x v="229"/>
    <x v="1"/>
    <x v="32"/>
    <s v="Jackson"/>
    <x v="2"/>
    <n v="0.20000000000000012"/>
    <n v="3000"/>
    <n v="600.00000000000034"/>
    <n v="240.00000000000014"/>
    <n v="0.4"/>
  </r>
  <r>
    <s v="BevCo"/>
    <n v="1197831"/>
    <x v="229"/>
    <x v="1"/>
    <x v="32"/>
    <s v="Jackson"/>
    <x v="3"/>
    <n v="0.20000000000000012"/>
    <n v="2750"/>
    <n v="550.00000000000034"/>
    <n v="220.00000000000014"/>
    <n v="0.4"/>
  </r>
  <r>
    <s v="BevCo"/>
    <n v="1197831"/>
    <x v="229"/>
    <x v="1"/>
    <x v="32"/>
    <s v="Jackson"/>
    <x v="4"/>
    <n v="0.3000000000000001"/>
    <n v="2750"/>
    <n v="825.00000000000023"/>
    <n v="288.75000000000006"/>
    <n v="0.35"/>
  </r>
  <r>
    <s v="BevCo"/>
    <n v="1197831"/>
    <x v="229"/>
    <x v="1"/>
    <x v="32"/>
    <s v="Jackson"/>
    <x v="5"/>
    <n v="0.30000000000000004"/>
    <n v="4000"/>
    <n v="1200.0000000000002"/>
    <n v="480.00000000000011"/>
    <n v="0.4"/>
  </r>
  <r>
    <s v="BevCo"/>
    <n v="1197831"/>
    <x v="34"/>
    <x v="1"/>
    <x v="32"/>
    <s v="Jackson"/>
    <x v="0"/>
    <n v="0.25000000000000011"/>
    <n v="5500"/>
    <n v="1375.0000000000007"/>
    <n v="550.00000000000034"/>
    <n v="0.4"/>
  </r>
  <r>
    <s v="BevCo"/>
    <n v="1197831"/>
    <x v="34"/>
    <x v="1"/>
    <x v="32"/>
    <s v="Jackson"/>
    <x v="1"/>
    <n v="0.15000000000000013"/>
    <n v="3750"/>
    <n v="562.50000000000045"/>
    <n v="196.87500000000014"/>
    <n v="0.35"/>
  </r>
  <r>
    <s v="BevCo"/>
    <n v="1197831"/>
    <x v="34"/>
    <x v="1"/>
    <x v="32"/>
    <s v="Jackson"/>
    <x v="2"/>
    <n v="0.25000000000000017"/>
    <n v="3200"/>
    <n v="800.00000000000057"/>
    <n v="320.00000000000023"/>
    <n v="0.4"/>
  </r>
  <r>
    <s v="BevCo"/>
    <n v="1197831"/>
    <x v="34"/>
    <x v="1"/>
    <x v="32"/>
    <s v="Jackson"/>
    <x v="3"/>
    <n v="0.55000000000000016"/>
    <n v="3750"/>
    <n v="2062.5000000000005"/>
    <n v="825.00000000000023"/>
    <n v="0.4"/>
  </r>
  <r>
    <s v="BevCo"/>
    <n v="1197831"/>
    <x v="34"/>
    <x v="1"/>
    <x v="32"/>
    <s v="Jackson"/>
    <x v="4"/>
    <n v="0.75000000000000011"/>
    <n v="3500"/>
    <n v="2625.0000000000005"/>
    <n v="918.75000000000011"/>
    <n v="0.35"/>
  </r>
  <r>
    <s v="BevCo"/>
    <n v="1197831"/>
    <x v="34"/>
    <x v="1"/>
    <x v="32"/>
    <s v="Jackson"/>
    <x v="5"/>
    <n v="0.75"/>
    <n v="4500"/>
    <n v="3375"/>
    <n v="1350"/>
    <n v="0.4"/>
  </r>
  <r>
    <s v="BevCo"/>
    <n v="1197831"/>
    <x v="35"/>
    <x v="1"/>
    <x v="32"/>
    <s v="Jackson"/>
    <x v="0"/>
    <n v="0.70000000000000007"/>
    <n v="7000"/>
    <n v="4900.0000000000009"/>
    <n v="1960.0000000000005"/>
    <n v="0.4"/>
  </r>
  <r>
    <s v="BevCo"/>
    <n v="1197831"/>
    <x v="35"/>
    <x v="1"/>
    <x v="32"/>
    <s v="Jackson"/>
    <x v="1"/>
    <n v="0.60000000000000009"/>
    <n v="5000"/>
    <n v="3000.0000000000005"/>
    <n v="1050"/>
    <n v="0.35"/>
  </r>
  <r>
    <s v="BevCo"/>
    <n v="1197831"/>
    <x v="35"/>
    <x v="1"/>
    <x v="32"/>
    <s v="Jackson"/>
    <x v="2"/>
    <n v="0.60000000000000009"/>
    <n v="4500"/>
    <n v="2700.0000000000005"/>
    <n v="1080.0000000000002"/>
    <n v="0.4"/>
  </r>
  <r>
    <s v="BevCo"/>
    <n v="1197831"/>
    <x v="35"/>
    <x v="1"/>
    <x v="32"/>
    <s v="Jackson"/>
    <x v="3"/>
    <n v="0.60000000000000009"/>
    <n v="4000"/>
    <n v="2400.0000000000005"/>
    <n v="960.00000000000023"/>
    <n v="0.4"/>
  </r>
  <r>
    <s v="BevCo"/>
    <n v="1197831"/>
    <x v="35"/>
    <x v="1"/>
    <x v="32"/>
    <s v="Jackson"/>
    <x v="4"/>
    <n v="0.70000000000000007"/>
    <n v="4000"/>
    <n v="2800.0000000000005"/>
    <n v="980.00000000000011"/>
    <n v="0.35"/>
  </r>
  <r>
    <s v="BevCo"/>
    <n v="1197831"/>
    <x v="35"/>
    <x v="1"/>
    <x v="32"/>
    <s v="Jackson"/>
    <x v="5"/>
    <n v="0.75"/>
    <n v="5000"/>
    <n v="3750"/>
    <n v="1500"/>
    <n v="0.4"/>
  </r>
  <r>
    <s v="BevCo"/>
    <n v="1197831"/>
    <x v="180"/>
    <x v="1"/>
    <x v="33"/>
    <s v="Little Rock"/>
    <x v="0"/>
    <n v="0.25000000000000006"/>
    <n v="5750"/>
    <n v="1437.5000000000002"/>
    <n v="575.00000000000011"/>
    <n v="0.4"/>
  </r>
  <r>
    <s v="BevCo"/>
    <n v="1197831"/>
    <x v="180"/>
    <x v="1"/>
    <x v="33"/>
    <s v="Little Rock"/>
    <x v="1"/>
    <n v="0.25000000000000006"/>
    <n v="3750"/>
    <n v="937.50000000000023"/>
    <n v="328.12500000000006"/>
    <n v="0.35"/>
  </r>
  <r>
    <s v="BevCo"/>
    <n v="1197831"/>
    <x v="180"/>
    <x v="1"/>
    <x v="33"/>
    <s v="Little Rock"/>
    <x v="2"/>
    <n v="0.15000000000000008"/>
    <n v="3750"/>
    <n v="562.50000000000034"/>
    <n v="225.00000000000014"/>
    <n v="0.4"/>
  </r>
  <r>
    <s v="BevCo"/>
    <n v="1197831"/>
    <x v="180"/>
    <x v="1"/>
    <x v="33"/>
    <s v="Little Rock"/>
    <x v="3"/>
    <n v="0.2"/>
    <n v="2250"/>
    <n v="450"/>
    <n v="180"/>
    <n v="0.4"/>
  </r>
  <r>
    <s v="BevCo"/>
    <n v="1197831"/>
    <x v="180"/>
    <x v="1"/>
    <x v="33"/>
    <s v="Little Rock"/>
    <x v="4"/>
    <n v="0.35000000000000003"/>
    <n v="2750"/>
    <n v="962.50000000000011"/>
    <n v="336.875"/>
    <n v="0.35"/>
  </r>
  <r>
    <s v="BevCo"/>
    <n v="1197831"/>
    <x v="180"/>
    <x v="1"/>
    <x v="33"/>
    <s v="Little Rock"/>
    <x v="5"/>
    <n v="0.25000000000000006"/>
    <n v="3750"/>
    <n v="937.50000000000023"/>
    <n v="375.00000000000011"/>
    <n v="0.4"/>
  </r>
  <r>
    <s v="BevCo"/>
    <n v="1197831"/>
    <x v="227"/>
    <x v="1"/>
    <x v="33"/>
    <s v="Little Rock"/>
    <x v="0"/>
    <n v="0.25000000000000006"/>
    <n v="6250"/>
    <n v="1562.5000000000005"/>
    <n v="625.00000000000023"/>
    <n v="0.4"/>
  </r>
  <r>
    <s v="BevCo"/>
    <n v="1197831"/>
    <x v="227"/>
    <x v="1"/>
    <x v="33"/>
    <s v="Little Rock"/>
    <x v="1"/>
    <n v="0.25000000000000006"/>
    <n v="2750"/>
    <n v="687.50000000000011"/>
    <n v="240.62500000000003"/>
    <n v="0.35"/>
  </r>
  <r>
    <s v="BevCo"/>
    <n v="1197831"/>
    <x v="227"/>
    <x v="1"/>
    <x v="33"/>
    <s v="Little Rock"/>
    <x v="2"/>
    <n v="0.15000000000000008"/>
    <n v="3250"/>
    <n v="487.50000000000023"/>
    <n v="195.00000000000011"/>
    <n v="0.4"/>
  </r>
  <r>
    <s v="BevCo"/>
    <n v="1197831"/>
    <x v="227"/>
    <x v="1"/>
    <x v="33"/>
    <s v="Little Rock"/>
    <x v="3"/>
    <n v="0.2"/>
    <n v="1750"/>
    <n v="350"/>
    <n v="140"/>
    <n v="0.4"/>
  </r>
  <r>
    <s v="BevCo"/>
    <n v="1197831"/>
    <x v="227"/>
    <x v="1"/>
    <x v="33"/>
    <s v="Little Rock"/>
    <x v="4"/>
    <n v="0.35000000000000003"/>
    <n v="2500"/>
    <n v="875.00000000000011"/>
    <n v="306.25"/>
    <n v="0.35"/>
  </r>
  <r>
    <s v="BevCo"/>
    <n v="1197831"/>
    <x v="227"/>
    <x v="1"/>
    <x v="33"/>
    <s v="Little Rock"/>
    <x v="5"/>
    <n v="0.2"/>
    <n v="3500"/>
    <n v="700"/>
    <n v="280"/>
    <n v="0.4"/>
  </r>
  <r>
    <s v="BevCo"/>
    <n v="1197831"/>
    <x v="26"/>
    <x v="1"/>
    <x v="33"/>
    <s v="Little Rock"/>
    <x v="0"/>
    <n v="0.2"/>
    <n v="5700"/>
    <n v="1140"/>
    <n v="456"/>
    <n v="0.4"/>
  </r>
  <r>
    <s v="BevCo"/>
    <n v="1197831"/>
    <x v="26"/>
    <x v="1"/>
    <x v="33"/>
    <s v="Little Rock"/>
    <x v="1"/>
    <n v="0.2"/>
    <n v="2500"/>
    <n v="500"/>
    <n v="175"/>
    <n v="0.35"/>
  </r>
  <r>
    <s v="BevCo"/>
    <n v="1197831"/>
    <x v="26"/>
    <x v="1"/>
    <x v="33"/>
    <s v="Little Rock"/>
    <x v="2"/>
    <n v="0.10000000000000002"/>
    <n v="2750"/>
    <n v="275.00000000000006"/>
    <n v="110.00000000000003"/>
    <n v="0.4"/>
  </r>
  <r>
    <s v="BevCo"/>
    <n v="1197831"/>
    <x v="26"/>
    <x v="1"/>
    <x v="33"/>
    <s v="Little Rock"/>
    <x v="3"/>
    <n v="0.19999999999999996"/>
    <n v="1250"/>
    <n v="249.99999999999994"/>
    <n v="99.999999999999986"/>
    <n v="0.4"/>
  </r>
  <r>
    <s v="BevCo"/>
    <n v="1197831"/>
    <x v="26"/>
    <x v="1"/>
    <x v="33"/>
    <s v="Little Rock"/>
    <x v="4"/>
    <n v="0.35000000000000009"/>
    <n v="1750"/>
    <n v="612.50000000000011"/>
    <n v="214.37500000000003"/>
    <n v="0.35"/>
  </r>
  <r>
    <s v="BevCo"/>
    <n v="1197831"/>
    <x v="26"/>
    <x v="1"/>
    <x v="33"/>
    <s v="Little Rock"/>
    <x v="5"/>
    <n v="0.25"/>
    <n v="2750"/>
    <n v="687.5"/>
    <n v="275"/>
    <n v="0.4"/>
  </r>
  <r>
    <s v="BevCo"/>
    <n v="1197831"/>
    <x v="27"/>
    <x v="1"/>
    <x v="33"/>
    <s v="Little Rock"/>
    <x v="0"/>
    <n v="0.25"/>
    <n v="5250"/>
    <n v="1312.5"/>
    <n v="525"/>
    <n v="0.4"/>
  </r>
  <r>
    <s v="BevCo"/>
    <n v="1197831"/>
    <x v="27"/>
    <x v="1"/>
    <x v="33"/>
    <s v="Little Rock"/>
    <x v="1"/>
    <n v="0.25"/>
    <n v="2250"/>
    <n v="562.5"/>
    <n v="196.875"/>
    <n v="0.35"/>
  </r>
  <r>
    <s v="BevCo"/>
    <n v="1197831"/>
    <x v="27"/>
    <x v="1"/>
    <x v="33"/>
    <s v="Little Rock"/>
    <x v="2"/>
    <n v="0.15000000000000002"/>
    <n v="2250"/>
    <n v="337.50000000000006"/>
    <n v="135.00000000000003"/>
    <n v="0.4"/>
  </r>
  <r>
    <s v="BevCo"/>
    <n v="1197831"/>
    <x v="27"/>
    <x v="1"/>
    <x v="33"/>
    <s v="Little Rock"/>
    <x v="3"/>
    <n v="0.19999999999999996"/>
    <n v="1500"/>
    <n v="299.99999999999994"/>
    <n v="119.99999999999999"/>
    <n v="0.4"/>
  </r>
  <r>
    <s v="BevCo"/>
    <n v="1197831"/>
    <x v="27"/>
    <x v="1"/>
    <x v="33"/>
    <s v="Little Rock"/>
    <x v="4"/>
    <n v="0.4"/>
    <n v="1750"/>
    <n v="700"/>
    <n v="244.99999999999997"/>
    <n v="0.35"/>
  </r>
  <r>
    <s v="BevCo"/>
    <n v="1197831"/>
    <x v="27"/>
    <x v="1"/>
    <x v="33"/>
    <s v="Little Rock"/>
    <x v="5"/>
    <n v="0.30000000000000004"/>
    <n v="3250"/>
    <n v="975.00000000000011"/>
    <n v="390.00000000000006"/>
    <n v="0.4"/>
  </r>
  <r>
    <s v="BevCo"/>
    <n v="1197831"/>
    <x v="168"/>
    <x v="1"/>
    <x v="33"/>
    <s v="Little Rock"/>
    <x v="0"/>
    <n v="0.4"/>
    <n v="5950"/>
    <n v="2380"/>
    <n v="952"/>
    <n v="0.4"/>
  </r>
  <r>
    <s v="BevCo"/>
    <n v="1197831"/>
    <x v="168"/>
    <x v="1"/>
    <x v="33"/>
    <s v="Little Rock"/>
    <x v="1"/>
    <n v="0.4"/>
    <n v="3000"/>
    <n v="1200"/>
    <n v="420"/>
    <n v="0.35"/>
  </r>
  <r>
    <s v="BevCo"/>
    <n v="1197831"/>
    <x v="168"/>
    <x v="1"/>
    <x v="33"/>
    <s v="Little Rock"/>
    <x v="2"/>
    <n v="0.35000000000000003"/>
    <n v="2750"/>
    <n v="962.50000000000011"/>
    <n v="385.00000000000006"/>
    <n v="0.4"/>
  </r>
  <r>
    <s v="BevCo"/>
    <n v="1197831"/>
    <x v="168"/>
    <x v="1"/>
    <x v="33"/>
    <s v="Little Rock"/>
    <x v="3"/>
    <n v="0.35000000000000003"/>
    <n v="2250"/>
    <n v="787.50000000000011"/>
    <n v="315.00000000000006"/>
    <n v="0.4"/>
  </r>
  <r>
    <s v="BevCo"/>
    <n v="1197831"/>
    <x v="168"/>
    <x v="1"/>
    <x v="33"/>
    <s v="Little Rock"/>
    <x v="4"/>
    <n v="0.44999999999999996"/>
    <n v="2500"/>
    <n v="1125"/>
    <n v="393.75"/>
    <n v="0.35"/>
  </r>
  <r>
    <s v="BevCo"/>
    <n v="1197831"/>
    <x v="168"/>
    <x v="1"/>
    <x v="33"/>
    <s v="Little Rock"/>
    <x v="5"/>
    <n v="0.44999999999999996"/>
    <n v="3500"/>
    <n v="1574.9999999999998"/>
    <n v="630"/>
    <n v="0.4"/>
  </r>
  <r>
    <s v="BevCo"/>
    <n v="1197831"/>
    <x v="228"/>
    <x v="1"/>
    <x v="33"/>
    <s v="Little Rock"/>
    <x v="0"/>
    <n v="0.39999999999999997"/>
    <n v="6000"/>
    <n v="2400"/>
    <n v="960"/>
    <n v="0.4"/>
  </r>
  <r>
    <s v="BevCo"/>
    <n v="1197831"/>
    <x v="228"/>
    <x v="1"/>
    <x v="33"/>
    <s v="Little Rock"/>
    <x v="1"/>
    <n v="0.35000000000000003"/>
    <n v="3500"/>
    <n v="1225.0000000000002"/>
    <n v="428.75000000000006"/>
    <n v="0.35"/>
  </r>
  <r>
    <s v="BevCo"/>
    <n v="1197831"/>
    <x v="228"/>
    <x v="1"/>
    <x v="33"/>
    <s v="Little Rock"/>
    <x v="2"/>
    <n v="0.4"/>
    <n v="3250"/>
    <n v="1300"/>
    <n v="520"/>
    <n v="0.4"/>
  </r>
  <r>
    <s v="BevCo"/>
    <n v="1197831"/>
    <x v="228"/>
    <x v="1"/>
    <x v="33"/>
    <s v="Little Rock"/>
    <x v="3"/>
    <n v="0.4"/>
    <n v="3000"/>
    <n v="1200"/>
    <n v="480"/>
    <n v="0.4"/>
  </r>
  <r>
    <s v="BevCo"/>
    <n v="1197831"/>
    <x v="228"/>
    <x v="1"/>
    <x v="33"/>
    <s v="Little Rock"/>
    <x v="4"/>
    <n v="0.54999999999999993"/>
    <n v="3000"/>
    <n v="1649.9999999999998"/>
    <n v="577.49999999999989"/>
    <n v="0.35"/>
  </r>
  <r>
    <s v="BevCo"/>
    <n v="1197831"/>
    <x v="228"/>
    <x v="1"/>
    <x v="33"/>
    <s v="Little Rock"/>
    <x v="5"/>
    <n v="0.6"/>
    <n v="4750"/>
    <n v="2850"/>
    <n v="1140"/>
    <n v="0.4"/>
  </r>
  <r>
    <s v="BevCo"/>
    <n v="1197831"/>
    <x v="30"/>
    <x v="1"/>
    <x v="33"/>
    <s v="Little Rock"/>
    <x v="0"/>
    <n v="0.54999999999999993"/>
    <n v="7000"/>
    <n v="3849.9999999999995"/>
    <n v="1540"/>
    <n v="0.4"/>
  </r>
  <r>
    <s v="BevCo"/>
    <n v="1197831"/>
    <x v="30"/>
    <x v="1"/>
    <x v="33"/>
    <s v="Little Rock"/>
    <x v="1"/>
    <n v="0.5"/>
    <n v="4500"/>
    <n v="2250"/>
    <n v="787.5"/>
    <n v="0.35"/>
  </r>
  <r>
    <s v="BevCo"/>
    <n v="1197831"/>
    <x v="30"/>
    <x v="1"/>
    <x v="33"/>
    <s v="Little Rock"/>
    <x v="2"/>
    <n v="0.45"/>
    <n v="3750"/>
    <n v="1687.5"/>
    <n v="675"/>
    <n v="0.4"/>
  </r>
  <r>
    <s v="BevCo"/>
    <n v="1197831"/>
    <x v="30"/>
    <x v="1"/>
    <x v="33"/>
    <s v="Little Rock"/>
    <x v="3"/>
    <n v="0.45"/>
    <n v="3250"/>
    <n v="1462.5"/>
    <n v="585"/>
    <n v="0.4"/>
  </r>
  <r>
    <s v="BevCo"/>
    <n v="1197831"/>
    <x v="30"/>
    <x v="1"/>
    <x v="33"/>
    <s v="Little Rock"/>
    <x v="4"/>
    <n v="0.6"/>
    <n v="3500"/>
    <n v="2100"/>
    <n v="735"/>
    <n v="0.35"/>
  </r>
  <r>
    <s v="BevCo"/>
    <n v="1197831"/>
    <x v="30"/>
    <x v="1"/>
    <x v="33"/>
    <s v="Little Rock"/>
    <x v="5"/>
    <n v="0.65"/>
    <n v="5250"/>
    <n v="3412.5"/>
    <n v="1365"/>
    <n v="0.4"/>
  </r>
  <r>
    <s v="BevCo"/>
    <n v="1197831"/>
    <x v="31"/>
    <x v="1"/>
    <x v="33"/>
    <s v="Little Rock"/>
    <x v="0"/>
    <n v="0.6"/>
    <n v="6750"/>
    <n v="4050"/>
    <n v="1620"/>
    <n v="0.4"/>
  </r>
  <r>
    <s v="BevCo"/>
    <n v="1197831"/>
    <x v="31"/>
    <x v="1"/>
    <x v="33"/>
    <s v="Little Rock"/>
    <x v="1"/>
    <n v="0.55000000000000004"/>
    <n v="4500"/>
    <n v="2475"/>
    <n v="866.25"/>
    <n v="0.35"/>
  </r>
  <r>
    <s v="BevCo"/>
    <n v="1197831"/>
    <x v="31"/>
    <x v="1"/>
    <x v="33"/>
    <s v="Little Rock"/>
    <x v="2"/>
    <n v="0.5"/>
    <n v="3750"/>
    <n v="1875"/>
    <n v="750"/>
    <n v="0.4"/>
  </r>
  <r>
    <s v="BevCo"/>
    <n v="1197831"/>
    <x v="31"/>
    <x v="1"/>
    <x v="33"/>
    <s v="Little Rock"/>
    <x v="3"/>
    <n v="0.4"/>
    <n v="3250"/>
    <n v="1300"/>
    <n v="520"/>
    <n v="0.4"/>
  </r>
  <r>
    <s v="BevCo"/>
    <n v="1197831"/>
    <x v="31"/>
    <x v="1"/>
    <x v="33"/>
    <s v="Little Rock"/>
    <x v="4"/>
    <n v="0.5"/>
    <n v="3000"/>
    <n v="1500"/>
    <n v="525"/>
    <n v="0.35"/>
  </r>
  <r>
    <s v="BevCo"/>
    <n v="1197831"/>
    <x v="31"/>
    <x v="1"/>
    <x v="33"/>
    <s v="Little Rock"/>
    <x v="5"/>
    <n v="0.55000000000000004"/>
    <n v="4750"/>
    <n v="2612.5"/>
    <n v="1045"/>
    <n v="0.4"/>
  </r>
  <r>
    <s v="BevCo"/>
    <n v="1197831"/>
    <x v="170"/>
    <x v="1"/>
    <x v="33"/>
    <s v="Little Rock"/>
    <x v="0"/>
    <n v="0.5"/>
    <n v="5750"/>
    <n v="2875"/>
    <n v="1150"/>
    <n v="0.4"/>
  </r>
  <r>
    <s v="BevCo"/>
    <n v="1197831"/>
    <x v="170"/>
    <x v="1"/>
    <x v="33"/>
    <s v="Little Rock"/>
    <x v="1"/>
    <n v="0.40000000000000013"/>
    <n v="3750"/>
    <n v="1500.0000000000005"/>
    <n v="525.00000000000011"/>
    <n v="0.35"/>
  </r>
  <r>
    <s v="BevCo"/>
    <n v="1197831"/>
    <x v="170"/>
    <x v="1"/>
    <x v="33"/>
    <s v="Little Rock"/>
    <x v="2"/>
    <n v="0.15000000000000008"/>
    <n v="2750"/>
    <n v="412.50000000000023"/>
    <n v="165.00000000000011"/>
    <n v="0.4"/>
  </r>
  <r>
    <s v="BevCo"/>
    <n v="1197831"/>
    <x v="170"/>
    <x v="1"/>
    <x v="33"/>
    <s v="Little Rock"/>
    <x v="3"/>
    <n v="0.15000000000000008"/>
    <n v="2500"/>
    <n v="375.00000000000017"/>
    <n v="150.00000000000009"/>
    <n v="0.4"/>
  </r>
  <r>
    <s v="BevCo"/>
    <n v="1197831"/>
    <x v="170"/>
    <x v="1"/>
    <x v="33"/>
    <s v="Little Rock"/>
    <x v="4"/>
    <n v="0.25000000000000006"/>
    <n v="2500"/>
    <n v="625.00000000000011"/>
    <n v="218.75000000000003"/>
    <n v="0.35"/>
  </r>
  <r>
    <s v="BevCo"/>
    <n v="1197831"/>
    <x v="170"/>
    <x v="1"/>
    <x v="33"/>
    <s v="Little Rock"/>
    <x v="5"/>
    <n v="0.3000000000000001"/>
    <n v="3500"/>
    <n v="1050.0000000000005"/>
    <n v="420.00000000000023"/>
    <n v="0.4"/>
  </r>
  <r>
    <s v="BevCo"/>
    <n v="1197831"/>
    <x v="229"/>
    <x v="1"/>
    <x v="33"/>
    <s v="Little Rock"/>
    <x v="0"/>
    <n v="0.3000000000000001"/>
    <n v="5250"/>
    <n v="1575.0000000000005"/>
    <n v="630.00000000000023"/>
    <n v="0.4"/>
  </r>
  <r>
    <s v="BevCo"/>
    <n v="1197831"/>
    <x v="229"/>
    <x v="1"/>
    <x v="33"/>
    <s v="Little Rock"/>
    <x v="1"/>
    <n v="0.20000000000000012"/>
    <n v="3500"/>
    <n v="700.00000000000045"/>
    <n v="245.00000000000014"/>
    <n v="0.35"/>
  </r>
  <r>
    <s v="BevCo"/>
    <n v="1197831"/>
    <x v="229"/>
    <x v="1"/>
    <x v="33"/>
    <s v="Little Rock"/>
    <x v="2"/>
    <n v="0.20000000000000012"/>
    <n v="2250"/>
    <n v="450.00000000000028"/>
    <n v="180.00000000000011"/>
    <n v="0.4"/>
  </r>
  <r>
    <s v="BevCo"/>
    <n v="1197831"/>
    <x v="229"/>
    <x v="1"/>
    <x v="33"/>
    <s v="Little Rock"/>
    <x v="3"/>
    <n v="0.20000000000000012"/>
    <n v="2000"/>
    <n v="400.00000000000023"/>
    <n v="160.00000000000011"/>
    <n v="0.4"/>
  </r>
  <r>
    <s v="BevCo"/>
    <n v="1197831"/>
    <x v="229"/>
    <x v="1"/>
    <x v="33"/>
    <s v="Little Rock"/>
    <x v="4"/>
    <n v="0.3000000000000001"/>
    <n v="2000"/>
    <n v="600.00000000000023"/>
    <n v="210.00000000000006"/>
    <n v="0.35"/>
  </r>
  <r>
    <s v="BevCo"/>
    <n v="1197831"/>
    <x v="229"/>
    <x v="1"/>
    <x v="33"/>
    <s v="Little Rock"/>
    <x v="5"/>
    <n v="0.30000000000000004"/>
    <n v="3250"/>
    <n v="975.00000000000011"/>
    <n v="390.00000000000006"/>
    <n v="0.4"/>
  </r>
  <r>
    <s v="BevCo"/>
    <n v="1197831"/>
    <x v="34"/>
    <x v="1"/>
    <x v="33"/>
    <s v="Little Rock"/>
    <x v="0"/>
    <n v="0.25000000000000011"/>
    <n v="4750"/>
    <n v="1187.5000000000005"/>
    <n v="475.00000000000023"/>
    <n v="0.4"/>
  </r>
  <r>
    <s v="BevCo"/>
    <n v="1197831"/>
    <x v="34"/>
    <x v="1"/>
    <x v="33"/>
    <s v="Little Rock"/>
    <x v="1"/>
    <n v="0.15000000000000013"/>
    <n v="3000"/>
    <n v="450.0000000000004"/>
    <n v="157.50000000000014"/>
    <n v="0.35"/>
  </r>
  <r>
    <s v="BevCo"/>
    <n v="1197831"/>
    <x v="34"/>
    <x v="1"/>
    <x v="33"/>
    <s v="Little Rock"/>
    <x v="2"/>
    <n v="0.25000000000000017"/>
    <n v="2450"/>
    <n v="612.50000000000045"/>
    <n v="245.0000000000002"/>
    <n v="0.4"/>
  </r>
  <r>
    <s v="BevCo"/>
    <n v="1197831"/>
    <x v="34"/>
    <x v="1"/>
    <x v="33"/>
    <s v="Little Rock"/>
    <x v="3"/>
    <n v="0.55000000000000016"/>
    <n v="3000"/>
    <n v="1650.0000000000005"/>
    <n v="660.00000000000023"/>
    <n v="0.4"/>
  </r>
  <r>
    <s v="BevCo"/>
    <n v="1197831"/>
    <x v="34"/>
    <x v="1"/>
    <x v="33"/>
    <s v="Little Rock"/>
    <x v="4"/>
    <n v="0.75000000000000011"/>
    <n v="2750"/>
    <n v="2062.5000000000005"/>
    <n v="721.87500000000011"/>
    <n v="0.35"/>
  </r>
  <r>
    <s v="BevCo"/>
    <n v="1197831"/>
    <x v="34"/>
    <x v="1"/>
    <x v="33"/>
    <s v="Little Rock"/>
    <x v="5"/>
    <n v="0.75"/>
    <n v="3750"/>
    <n v="2812.5"/>
    <n v="1125"/>
    <n v="0.4"/>
  </r>
  <r>
    <s v="BevCo"/>
    <n v="1197831"/>
    <x v="35"/>
    <x v="1"/>
    <x v="33"/>
    <s v="Little Rock"/>
    <x v="0"/>
    <n v="0.70000000000000007"/>
    <n v="6250"/>
    <n v="4375"/>
    <n v="1750"/>
    <n v="0.4"/>
  </r>
  <r>
    <s v="BevCo"/>
    <n v="1197831"/>
    <x v="35"/>
    <x v="1"/>
    <x v="33"/>
    <s v="Little Rock"/>
    <x v="1"/>
    <n v="0.60000000000000009"/>
    <n v="4250"/>
    <n v="2550.0000000000005"/>
    <n v="892.50000000000011"/>
    <n v="0.35"/>
  </r>
  <r>
    <s v="BevCo"/>
    <n v="1197831"/>
    <x v="35"/>
    <x v="1"/>
    <x v="33"/>
    <s v="Little Rock"/>
    <x v="2"/>
    <n v="0.60000000000000009"/>
    <n v="3750"/>
    <n v="2250.0000000000005"/>
    <n v="900.00000000000023"/>
    <n v="0.4"/>
  </r>
  <r>
    <s v="BevCo"/>
    <n v="1197831"/>
    <x v="35"/>
    <x v="1"/>
    <x v="33"/>
    <s v="Little Rock"/>
    <x v="3"/>
    <n v="0.60000000000000009"/>
    <n v="3250"/>
    <n v="1950.0000000000002"/>
    <n v="780.00000000000011"/>
    <n v="0.4"/>
  </r>
  <r>
    <s v="BevCo"/>
    <n v="1197831"/>
    <x v="35"/>
    <x v="1"/>
    <x v="33"/>
    <s v="Little Rock"/>
    <x v="4"/>
    <n v="0.70000000000000007"/>
    <n v="3250"/>
    <n v="2275"/>
    <n v="796.25"/>
    <n v="0.35"/>
  </r>
  <r>
    <s v="BevCo"/>
    <n v="1197831"/>
    <x v="35"/>
    <x v="1"/>
    <x v="33"/>
    <s v="Little Rock"/>
    <x v="5"/>
    <n v="0.75"/>
    <n v="4250"/>
    <n v="3187.5"/>
    <n v="1275"/>
    <n v="0.4"/>
  </r>
  <r>
    <s v="BevCo"/>
    <n v="1197831"/>
    <x v="230"/>
    <x v="1"/>
    <x v="34"/>
    <s v="Oklahoma City"/>
    <x v="0"/>
    <n v="0.25000000000000006"/>
    <n v="5500"/>
    <n v="1375.0000000000002"/>
    <n v="481.25000000000006"/>
    <n v="0.35"/>
  </r>
  <r>
    <s v="BevCo"/>
    <n v="1197831"/>
    <x v="230"/>
    <x v="1"/>
    <x v="34"/>
    <s v="Oklahoma City"/>
    <x v="1"/>
    <n v="0.25000000000000006"/>
    <n v="3500"/>
    <n v="875.00000000000023"/>
    <n v="306.25000000000006"/>
    <n v="0.35"/>
  </r>
  <r>
    <s v="BevCo"/>
    <n v="1197831"/>
    <x v="230"/>
    <x v="1"/>
    <x v="34"/>
    <s v="Oklahoma City"/>
    <x v="2"/>
    <n v="0.15000000000000008"/>
    <n v="3500"/>
    <n v="525.00000000000023"/>
    <n v="183.75000000000006"/>
    <n v="0.35"/>
  </r>
  <r>
    <s v="BevCo"/>
    <n v="1197831"/>
    <x v="230"/>
    <x v="1"/>
    <x v="34"/>
    <s v="Oklahoma City"/>
    <x v="3"/>
    <n v="0.2"/>
    <n v="2000"/>
    <n v="400"/>
    <n v="140"/>
    <n v="0.35"/>
  </r>
  <r>
    <s v="BevCo"/>
    <n v="1197831"/>
    <x v="230"/>
    <x v="1"/>
    <x v="34"/>
    <s v="Oklahoma City"/>
    <x v="4"/>
    <n v="0.35000000000000003"/>
    <n v="2500"/>
    <n v="875.00000000000011"/>
    <n v="306.25"/>
    <n v="0.35"/>
  </r>
  <r>
    <s v="BevCo"/>
    <n v="1197831"/>
    <x v="230"/>
    <x v="1"/>
    <x v="34"/>
    <s v="Oklahoma City"/>
    <x v="5"/>
    <n v="0.25000000000000006"/>
    <n v="3500"/>
    <n v="875.00000000000023"/>
    <n v="306.25000000000006"/>
    <n v="0.35"/>
  </r>
  <r>
    <s v="BevCo"/>
    <n v="1197831"/>
    <x v="231"/>
    <x v="1"/>
    <x v="34"/>
    <s v="Oklahoma City"/>
    <x v="0"/>
    <n v="0.25000000000000006"/>
    <n v="6000"/>
    <n v="1500.0000000000002"/>
    <n v="525"/>
    <n v="0.35"/>
  </r>
  <r>
    <s v="BevCo"/>
    <n v="1197831"/>
    <x v="231"/>
    <x v="1"/>
    <x v="34"/>
    <s v="Oklahoma City"/>
    <x v="1"/>
    <n v="0.25000000000000006"/>
    <n v="2500"/>
    <n v="625.00000000000011"/>
    <n v="218.75000000000003"/>
    <n v="0.35"/>
  </r>
  <r>
    <s v="BevCo"/>
    <n v="1197831"/>
    <x v="231"/>
    <x v="1"/>
    <x v="34"/>
    <s v="Oklahoma City"/>
    <x v="2"/>
    <n v="0.15000000000000008"/>
    <n v="3000"/>
    <n v="450.00000000000023"/>
    <n v="157.50000000000006"/>
    <n v="0.35"/>
  </r>
  <r>
    <s v="BevCo"/>
    <n v="1197831"/>
    <x v="231"/>
    <x v="1"/>
    <x v="34"/>
    <s v="Oklahoma City"/>
    <x v="3"/>
    <n v="0.2"/>
    <n v="1500"/>
    <n v="300"/>
    <n v="105"/>
    <n v="0.35"/>
  </r>
  <r>
    <s v="BevCo"/>
    <n v="1197831"/>
    <x v="231"/>
    <x v="1"/>
    <x v="34"/>
    <s v="Oklahoma City"/>
    <x v="4"/>
    <n v="0.35000000000000003"/>
    <n v="2250"/>
    <n v="787.50000000000011"/>
    <n v="275.625"/>
    <n v="0.35"/>
  </r>
  <r>
    <s v="BevCo"/>
    <n v="1197831"/>
    <x v="231"/>
    <x v="1"/>
    <x v="34"/>
    <s v="Oklahoma City"/>
    <x v="5"/>
    <n v="0.2"/>
    <n v="3250"/>
    <n v="650"/>
    <n v="227.49999999999997"/>
    <n v="0.35"/>
  </r>
  <r>
    <s v="BevCo"/>
    <n v="1197831"/>
    <x v="92"/>
    <x v="1"/>
    <x v="34"/>
    <s v="Oklahoma City"/>
    <x v="0"/>
    <n v="0.2"/>
    <n v="5450"/>
    <n v="1090"/>
    <n v="381.5"/>
    <n v="0.35"/>
  </r>
  <r>
    <s v="BevCo"/>
    <n v="1197831"/>
    <x v="92"/>
    <x v="1"/>
    <x v="34"/>
    <s v="Oklahoma City"/>
    <x v="1"/>
    <n v="0.2"/>
    <n v="2250"/>
    <n v="450"/>
    <n v="157.5"/>
    <n v="0.35"/>
  </r>
  <r>
    <s v="BevCo"/>
    <n v="1197831"/>
    <x v="92"/>
    <x v="1"/>
    <x v="34"/>
    <s v="Oklahoma City"/>
    <x v="2"/>
    <n v="0.10000000000000002"/>
    <n v="2500"/>
    <n v="250.00000000000006"/>
    <n v="87.500000000000014"/>
    <n v="0.35"/>
  </r>
  <r>
    <s v="BevCo"/>
    <n v="1197831"/>
    <x v="92"/>
    <x v="1"/>
    <x v="34"/>
    <s v="Oklahoma City"/>
    <x v="3"/>
    <n v="0.19999999999999996"/>
    <n v="1000"/>
    <n v="199.99999999999994"/>
    <n v="69.999999999999972"/>
    <n v="0.35"/>
  </r>
  <r>
    <s v="BevCo"/>
    <n v="1197831"/>
    <x v="92"/>
    <x v="1"/>
    <x v="34"/>
    <s v="Oklahoma City"/>
    <x v="4"/>
    <n v="0.35000000000000009"/>
    <n v="1500"/>
    <n v="525.00000000000011"/>
    <n v="183.75000000000003"/>
    <n v="0.35"/>
  </r>
  <r>
    <s v="BevCo"/>
    <n v="1197831"/>
    <x v="92"/>
    <x v="1"/>
    <x v="34"/>
    <s v="Oklahoma City"/>
    <x v="5"/>
    <n v="0.25"/>
    <n v="2500"/>
    <n v="625"/>
    <n v="218.75"/>
    <n v="0.35"/>
  </r>
  <r>
    <s v="BevCo"/>
    <n v="1197831"/>
    <x v="93"/>
    <x v="1"/>
    <x v="34"/>
    <s v="Oklahoma City"/>
    <x v="0"/>
    <n v="0.25"/>
    <n v="5000"/>
    <n v="1250"/>
    <n v="437.5"/>
    <n v="0.35"/>
  </r>
  <r>
    <s v="BevCo"/>
    <n v="1197831"/>
    <x v="93"/>
    <x v="1"/>
    <x v="34"/>
    <s v="Oklahoma City"/>
    <x v="1"/>
    <n v="0.25"/>
    <n v="2000"/>
    <n v="500"/>
    <n v="175"/>
    <n v="0.35"/>
  </r>
  <r>
    <s v="BevCo"/>
    <n v="1197831"/>
    <x v="93"/>
    <x v="1"/>
    <x v="34"/>
    <s v="Oklahoma City"/>
    <x v="2"/>
    <n v="0.15000000000000002"/>
    <n v="2000"/>
    <n v="300.00000000000006"/>
    <n v="105.00000000000001"/>
    <n v="0.35"/>
  </r>
  <r>
    <s v="BevCo"/>
    <n v="1197831"/>
    <x v="93"/>
    <x v="1"/>
    <x v="34"/>
    <s v="Oklahoma City"/>
    <x v="3"/>
    <n v="0.19999999999999996"/>
    <n v="1250"/>
    <n v="249.99999999999994"/>
    <n v="87.499999999999972"/>
    <n v="0.35"/>
  </r>
  <r>
    <s v="BevCo"/>
    <n v="1197831"/>
    <x v="93"/>
    <x v="1"/>
    <x v="34"/>
    <s v="Oklahoma City"/>
    <x v="4"/>
    <n v="0.4"/>
    <n v="1500"/>
    <n v="600"/>
    <n v="210"/>
    <n v="0.35"/>
  </r>
  <r>
    <s v="BevCo"/>
    <n v="1197831"/>
    <x v="93"/>
    <x v="1"/>
    <x v="34"/>
    <s v="Oklahoma City"/>
    <x v="5"/>
    <n v="0.30000000000000004"/>
    <n v="3000"/>
    <n v="900.00000000000011"/>
    <n v="315"/>
    <n v="0.35"/>
  </r>
  <r>
    <s v="BevCo"/>
    <n v="1197831"/>
    <x v="120"/>
    <x v="1"/>
    <x v="34"/>
    <s v="Oklahoma City"/>
    <x v="0"/>
    <n v="0.4"/>
    <n v="5700"/>
    <n v="2280"/>
    <n v="798"/>
    <n v="0.35"/>
  </r>
  <r>
    <s v="BevCo"/>
    <n v="1197831"/>
    <x v="120"/>
    <x v="1"/>
    <x v="34"/>
    <s v="Oklahoma City"/>
    <x v="1"/>
    <n v="0.4"/>
    <n v="2750"/>
    <n v="1100"/>
    <n v="385"/>
    <n v="0.35"/>
  </r>
  <r>
    <s v="BevCo"/>
    <n v="1197831"/>
    <x v="120"/>
    <x v="1"/>
    <x v="34"/>
    <s v="Oklahoma City"/>
    <x v="2"/>
    <n v="0.35000000000000003"/>
    <n v="2500"/>
    <n v="875.00000000000011"/>
    <n v="306.25"/>
    <n v="0.35"/>
  </r>
  <r>
    <s v="BevCo"/>
    <n v="1197831"/>
    <x v="120"/>
    <x v="1"/>
    <x v="34"/>
    <s v="Oklahoma City"/>
    <x v="3"/>
    <n v="0.35000000000000003"/>
    <n v="2000"/>
    <n v="700.00000000000011"/>
    <n v="245.00000000000003"/>
    <n v="0.35"/>
  </r>
  <r>
    <s v="BevCo"/>
    <n v="1197831"/>
    <x v="120"/>
    <x v="1"/>
    <x v="34"/>
    <s v="Oklahoma City"/>
    <x v="4"/>
    <n v="0.44999999999999996"/>
    <n v="2250"/>
    <n v="1012.4999999999999"/>
    <n v="354.37499999999994"/>
    <n v="0.35"/>
  </r>
  <r>
    <s v="BevCo"/>
    <n v="1197831"/>
    <x v="120"/>
    <x v="1"/>
    <x v="34"/>
    <s v="Oklahoma City"/>
    <x v="5"/>
    <n v="0.44999999999999996"/>
    <n v="3250"/>
    <n v="1462.4999999999998"/>
    <n v="511.87499999999989"/>
    <n v="0.35"/>
  </r>
  <r>
    <s v="BevCo"/>
    <n v="1197831"/>
    <x v="232"/>
    <x v="1"/>
    <x v="34"/>
    <s v="Oklahoma City"/>
    <x v="0"/>
    <n v="0.39999999999999997"/>
    <n v="5750"/>
    <n v="2300"/>
    <n v="805"/>
    <n v="0.35"/>
  </r>
  <r>
    <s v="BevCo"/>
    <n v="1197831"/>
    <x v="232"/>
    <x v="1"/>
    <x v="34"/>
    <s v="Oklahoma City"/>
    <x v="1"/>
    <n v="0.35000000000000003"/>
    <n v="3250"/>
    <n v="1137.5"/>
    <n v="398.125"/>
    <n v="0.35"/>
  </r>
  <r>
    <s v="BevCo"/>
    <n v="1197831"/>
    <x v="232"/>
    <x v="1"/>
    <x v="34"/>
    <s v="Oklahoma City"/>
    <x v="2"/>
    <n v="0.4"/>
    <n v="3000"/>
    <n v="1200"/>
    <n v="420"/>
    <n v="0.35"/>
  </r>
  <r>
    <s v="BevCo"/>
    <n v="1197831"/>
    <x v="232"/>
    <x v="1"/>
    <x v="34"/>
    <s v="Oklahoma City"/>
    <x v="3"/>
    <n v="0.4"/>
    <n v="2750"/>
    <n v="1100"/>
    <n v="385"/>
    <n v="0.35"/>
  </r>
  <r>
    <s v="BevCo"/>
    <n v="1197831"/>
    <x v="232"/>
    <x v="1"/>
    <x v="34"/>
    <s v="Oklahoma City"/>
    <x v="4"/>
    <n v="0.54999999999999993"/>
    <n v="2750"/>
    <n v="1512.4999999999998"/>
    <n v="529.37499999999989"/>
    <n v="0.35"/>
  </r>
  <r>
    <s v="BevCo"/>
    <n v="1197831"/>
    <x v="232"/>
    <x v="1"/>
    <x v="34"/>
    <s v="Oklahoma City"/>
    <x v="5"/>
    <n v="0.6"/>
    <n v="4500"/>
    <n v="2700"/>
    <n v="944.99999999999989"/>
    <n v="0.35"/>
  </r>
  <r>
    <s v="BevCo"/>
    <n v="1197831"/>
    <x v="96"/>
    <x v="1"/>
    <x v="34"/>
    <s v="Oklahoma City"/>
    <x v="0"/>
    <n v="0.54999999999999993"/>
    <n v="6750"/>
    <n v="3712.4999999999995"/>
    <n v="1299.3749999999998"/>
    <n v="0.35"/>
  </r>
  <r>
    <s v="BevCo"/>
    <n v="1197831"/>
    <x v="96"/>
    <x v="1"/>
    <x v="34"/>
    <s v="Oklahoma City"/>
    <x v="1"/>
    <n v="0.5"/>
    <n v="4250"/>
    <n v="2125"/>
    <n v="743.75"/>
    <n v="0.35"/>
  </r>
  <r>
    <s v="BevCo"/>
    <n v="1197831"/>
    <x v="96"/>
    <x v="1"/>
    <x v="34"/>
    <s v="Oklahoma City"/>
    <x v="2"/>
    <n v="0.45"/>
    <n v="3500"/>
    <n v="1575"/>
    <n v="551.25"/>
    <n v="0.35"/>
  </r>
  <r>
    <s v="BevCo"/>
    <n v="1197831"/>
    <x v="96"/>
    <x v="1"/>
    <x v="34"/>
    <s v="Oklahoma City"/>
    <x v="3"/>
    <n v="0.45"/>
    <n v="3000"/>
    <n v="1350"/>
    <n v="472.49999999999994"/>
    <n v="0.35"/>
  </r>
  <r>
    <s v="BevCo"/>
    <n v="1197831"/>
    <x v="96"/>
    <x v="1"/>
    <x v="34"/>
    <s v="Oklahoma City"/>
    <x v="4"/>
    <n v="0.6"/>
    <n v="3250"/>
    <n v="1950"/>
    <n v="682.5"/>
    <n v="0.35"/>
  </r>
  <r>
    <s v="BevCo"/>
    <n v="1197831"/>
    <x v="96"/>
    <x v="1"/>
    <x v="34"/>
    <s v="Oklahoma City"/>
    <x v="5"/>
    <n v="0.65"/>
    <n v="5000"/>
    <n v="3250"/>
    <n v="1137.5"/>
    <n v="0.35"/>
  </r>
  <r>
    <s v="BevCo"/>
    <n v="1197831"/>
    <x v="97"/>
    <x v="1"/>
    <x v="34"/>
    <s v="Oklahoma City"/>
    <x v="0"/>
    <n v="0.6"/>
    <n v="6500"/>
    <n v="3900"/>
    <n v="1365"/>
    <n v="0.35"/>
  </r>
  <r>
    <s v="BevCo"/>
    <n v="1197831"/>
    <x v="97"/>
    <x v="1"/>
    <x v="34"/>
    <s v="Oklahoma City"/>
    <x v="1"/>
    <n v="0.55000000000000004"/>
    <n v="4250"/>
    <n v="2337.5"/>
    <n v="818.125"/>
    <n v="0.35"/>
  </r>
  <r>
    <s v="BevCo"/>
    <n v="1197831"/>
    <x v="97"/>
    <x v="1"/>
    <x v="34"/>
    <s v="Oklahoma City"/>
    <x v="2"/>
    <n v="0.5"/>
    <n v="3500"/>
    <n v="1750"/>
    <n v="612.5"/>
    <n v="0.35"/>
  </r>
  <r>
    <s v="BevCo"/>
    <n v="1197831"/>
    <x v="97"/>
    <x v="1"/>
    <x v="34"/>
    <s v="Oklahoma City"/>
    <x v="3"/>
    <n v="0.4"/>
    <n v="3000"/>
    <n v="1200"/>
    <n v="420"/>
    <n v="0.35"/>
  </r>
  <r>
    <s v="BevCo"/>
    <n v="1197831"/>
    <x v="97"/>
    <x v="1"/>
    <x v="34"/>
    <s v="Oklahoma City"/>
    <x v="4"/>
    <n v="0.5"/>
    <n v="2750"/>
    <n v="1375"/>
    <n v="481.24999999999994"/>
    <n v="0.35"/>
  </r>
  <r>
    <s v="BevCo"/>
    <n v="1197831"/>
    <x v="97"/>
    <x v="1"/>
    <x v="34"/>
    <s v="Oklahoma City"/>
    <x v="5"/>
    <n v="0.55000000000000004"/>
    <n v="4500"/>
    <n v="2475"/>
    <n v="866.25"/>
    <n v="0.35"/>
  </r>
  <r>
    <s v="BevCo"/>
    <n v="1197831"/>
    <x v="122"/>
    <x v="1"/>
    <x v="34"/>
    <s v="Oklahoma City"/>
    <x v="0"/>
    <n v="0.5"/>
    <n v="5500"/>
    <n v="2750"/>
    <n v="962.49999999999989"/>
    <n v="0.35"/>
  </r>
  <r>
    <s v="BevCo"/>
    <n v="1197831"/>
    <x v="122"/>
    <x v="1"/>
    <x v="34"/>
    <s v="Oklahoma City"/>
    <x v="1"/>
    <n v="0.40000000000000013"/>
    <n v="3500"/>
    <n v="1400.0000000000005"/>
    <n v="490.00000000000011"/>
    <n v="0.35"/>
  </r>
  <r>
    <s v="BevCo"/>
    <n v="1197831"/>
    <x v="122"/>
    <x v="1"/>
    <x v="34"/>
    <s v="Oklahoma City"/>
    <x v="2"/>
    <n v="0.15000000000000008"/>
    <n v="2500"/>
    <n v="375.00000000000017"/>
    <n v="131.25000000000006"/>
    <n v="0.35"/>
  </r>
  <r>
    <s v="BevCo"/>
    <n v="1197831"/>
    <x v="122"/>
    <x v="1"/>
    <x v="34"/>
    <s v="Oklahoma City"/>
    <x v="3"/>
    <n v="0.15000000000000008"/>
    <n v="2250"/>
    <n v="337.50000000000017"/>
    <n v="118.12500000000006"/>
    <n v="0.35"/>
  </r>
  <r>
    <s v="BevCo"/>
    <n v="1197831"/>
    <x v="122"/>
    <x v="1"/>
    <x v="34"/>
    <s v="Oklahoma City"/>
    <x v="4"/>
    <n v="0.25000000000000006"/>
    <n v="2250"/>
    <n v="562.50000000000011"/>
    <n v="196.87500000000003"/>
    <n v="0.35"/>
  </r>
  <r>
    <s v="BevCo"/>
    <n v="1197831"/>
    <x v="122"/>
    <x v="1"/>
    <x v="34"/>
    <s v="Oklahoma City"/>
    <x v="5"/>
    <n v="0.3000000000000001"/>
    <n v="3250"/>
    <n v="975.00000000000034"/>
    <n v="341.25000000000011"/>
    <n v="0.35"/>
  </r>
  <r>
    <s v="BevCo"/>
    <n v="1197831"/>
    <x v="233"/>
    <x v="1"/>
    <x v="34"/>
    <s v="Oklahoma City"/>
    <x v="0"/>
    <n v="0.3000000000000001"/>
    <n v="5000"/>
    <n v="1500.0000000000005"/>
    <n v="525.00000000000011"/>
    <n v="0.35"/>
  </r>
  <r>
    <s v="BevCo"/>
    <n v="1197831"/>
    <x v="233"/>
    <x v="1"/>
    <x v="34"/>
    <s v="Oklahoma City"/>
    <x v="1"/>
    <n v="0.20000000000000012"/>
    <n v="3250"/>
    <n v="650.00000000000034"/>
    <n v="227.50000000000011"/>
    <n v="0.35"/>
  </r>
  <r>
    <s v="BevCo"/>
    <n v="1197831"/>
    <x v="233"/>
    <x v="1"/>
    <x v="34"/>
    <s v="Oklahoma City"/>
    <x v="2"/>
    <n v="0.20000000000000012"/>
    <n v="2000"/>
    <n v="400.00000000000023"/>
    <n v="140.00000000000006"/>
    <n v="0.35"/>
  </r>
  <r>
    <s v="BevCo"/>
    <n v="1197831"/>
    <x v="233"/>
    <x v="1"/>
    <x v="34"/>
    <s v="Oklahoma City"/>
    <x v="3"/>
    <n v="0.20000000000000012"/>
    <n v="1750"/>
    <n v="350.00000000000023"/>
    <n v="122.50000000000007"/>
    <n v="0.35"/>
  </r>
  <r>
    <s v="BevCo"/>
    <n v="1197831"/>
    <x v="233"/>
    <x v="1"/>
    <x v="34"/>
    <s v="Oklahoma City"/>
    <x v="4"/>
    <n v="0.3000000000000001"/>
    <n v="1750"/>
    <n v="525.00000000000023"/>
    <n v="183.75000000000006"/>
    <n v="0.35"/>
  </r>
  <r>
    <s v="BevCo"/>
    <n v="1197831"/>
    <x v="233"/>
    <x v="1"/>
    <x v="34"/>
    <s v="Oklahoma City"/>
    <x v="5"/>
    <n v="0.30000000000000004"/>
    <n v="3000"/>
    <n v="900.00000000000011"/>
    <n v="315"/>
    <n v="0.35"/>
  </r>
  <r>
    <s v="BevCo"/>
    <n v="1197831"/>
    <x v="100"/>
    <x v="1"/>
    <x v="34"/>
    <s v="Oklahoma City"/>
    <x v="0"/>
    <n v="0.25000000000000011"/>
    <n v="4500"/>
    <n v="1125.0000000000005"/>
    <n v="393.75000000000011"/>
    <n v="0.35"/>
  </r>
  <r>
    <s v="BevCo"/>
    <n v="1197831"/>
    <x v="100"/>
    <x v="1"/>
    <x v="34"/>
    <s v="Oklahoma City"/>
    <x v="1"/>
    <n v="0.15000000000000013"/>
    <n v="2750"/>
    <n v="412.50000000000034"/>
    <n v="144.37500000000011"/>
    <n v="0.35"/>
  </r>
  <r>
    <s v="BevCo"/>
    <n v="1197831"/>
    <x v="100"/>
    <x v="1"/>
    <x v="34"/>
    <s v="Oklahoma City"/>
    <x v="2"/>
    <n v="0.25000000000000017"/>
    <n v="2200"/>
    <n v="550.00000000000034"/>
    <n v="192.50000000000011"/>
    <n v="0.35"/>
  </r>
  <r>
    <s v="BevCo"/>
    <n v="1197831"/>
    <x v="100"/>
    <x v="1"/>
    <x v="34"/>
    <s v="Oklahoma City"/>
    <x v="3"/>
    <n v="0.55000000000000016"/>
    <n v="2750"/>
    <n v="1512.5000000000005"/>
    <n v="529.37500000000011"/>
    <n v="0.35"/>
  </r>
  <r>
    <s v="BevCo"/>
    <n v="1197831"/>
    <x v="100"/>
    <x v="1"/>
    <x v="34"/>
    <s v="Oklahoma City"/>
    <x v="4"/>
    <n v="0.75000000000000011"/>
    <n v="2500"/>
    <n v="1875.0000000000002"/>
    <n v="656.25"/>
    <n v="0.35"/>
  </r>
  <r>
    <s v="BevCo"/>
    <n v="1197831"/>
    <x v="100"/>
    <x v="1"/>
    <x v="34"/>
    <s v="Oklahoma City"/>
    <x v="5"/>
    <n v="0.75"/>
    <n v="3500"/>
    <n v="2625"/>
    <n v="918.74999999999989"/>
    <n v="0.35"/>
  </r>
  <r>
    <s v="BevCo"/>
    <n v="1197831"/>
    <x v="101"/>
    <x v="1"/>
    <x v="34"/>
    <s v="Oklahoma City"/>
    <x v="0"/>
    <n v="0.70000000000000007"/>
    <n v="6000"/>
    <n v="4200"/>
    <n v="1470"/>
    <n v="0.35"/>
  </r>
  <r>
    <s v="BevCo"/>
    <n v="1197831"/>
    <x v="101"/>
    <x v="1"/>
    <x v="34"/>
    <s v="Oklahoma City"/>
    <x v="1"/>
    <n v="0.60000000000000009"/>
    <n v="4000"/>
    <n v="2400.0000000000005"/>
    <n v="840.00000000000011"/>
    <n v="0.35"/>
  </r>
  <r>
    <s v="BevCo"/>
    <n v="1197831"/>
    <x v="101"/>
    <x v="1"/>
    <x v="34"/>
    <s v="Oklahoma City"/>
    <x v="2"/>
    <n v="0.60000000000000009"/>
    <n v="3500"/>
    <n v="2100.0000000000005"/>
    <n v="735.00000000000011"/>
    <n v="0.35"/>
  </r>
  <r>
    <s v="BevCo"/>
    <n v="1197831"/>
    <x v="101"/>
    <x v="1"/>
    <x v="34"/>
    <s v="Oklahoma City"/>
    <x v="3"/>
    <n v="0.60000000000000009"/>
    <n v="3000"/>
    <n v="1800.0000000000002"/>
    <n v="630"/>
    <n v="0.35"/>
  </r>
  <r>
    <s v="BevCo"/>
    <n v="1197831"/>
    <x v="101"/>
    <x v="1"/>
    <x v="34"/>
    <s v="Oklahoma City"/>
    <x v="4"/>
    <n v="0.70000000000000007"/>
    <n v="3000"/>
    <n v="2100"/>
    <n v="735"/>
    <n v="0.35"/>
  </r>
  <r>
    <s v="BevCo"/>
    <n v="1197831"/>
    <x v="101"/>
    <x v="1"/>
    <x v="34"/>
    <s v="Oklahoma City"/>
    <x v="5"/>
    <n v="0.75"/>
    <n v="4000"/>
    <n v="3000"/>
    <n v="1050"/>
    <n v="0.35"/>
  </r>
  <r>
    <s v="Sodapop"/>
    <n v="1185732"/>
    <x v="78"/>
    <x v="3"/>
    <x v="35"/>
    <s v="Wichita"/>
    <x v="0"/>
    <n v="0.4"/>
    <n v="4750"/>
    <n v="1900"/>
    <n v="665"/>
    <n v="0.35"/>
  </r>
  <r>
    <s v="Sodapop"/>
    <n v="1185732"/>
    <x v="78"/>
    <x v="3"/>
    <x v="35"/>
    <s v="Wichita"/>
    <x v="1"/>
    <n v="0.4"/>
    <n v="2750"/>
    <n v="1100"/>
    <n v="330"/>
    <n v="0.3"/>
  </r>
  <r>
    <s v="Sodapop"/>
    <n v="1185732"/>
    <x v="78"/>
    <x v="3"/>
    <x v="35"/>
    <s v="Wichita"/>
    <x v="2"/>
    <n v="0.30000000000000004"/>
    <n v="2750"/>
    <n v="825.00000000000011"/>
    <n v="247.50000000000003"/>
    <n v="0.3"/>
  </r>
  <r>
    <s v="Sodapop"/>
    <n v="1185732"/>
    <x v="78"/>
    <x v="3"/>
    <x v="35"/>
    <s v="Wichita"/>
    <x v="3"/>
    <n v="0.35000000000000003"/>
    <n v="1250"/>
    <n v="437.50000000000006"/>
    <n v="131.25"/>
    <n v="0.3"/>
  </r>
  <r>
    <s v="Sodapop"/>
    <n v="1185732"/>
    <x v="78"/>
    <x v="3"/>
    <x v="35"/>
    <s v="Wichita"/>
    <x v="4"/>
    <n v="0.49999999999999994"/>
    <n v="1750"/>
    <n v="874.99999999999989"/>
    <n v="306.24999999999994"/>
    <n v="0.35"/>
  </r>
  <r>
    <s v="Sodapop"/>
    <n v="1185732"/>
    <x v="78"/>
    <x v="3"/>
    <x v="35"/>
    <s v="Wichita"/>
    <x v="5"/>
    <n v="0.4"/>
    <n v="2750"/>
    <n v="1100"/>
    <n v="440"/>
    <n v="0.4"/>
  </r>
  <r>
    <s v="Sodapop"/>
    <n v="1185732"/>
    <x v="1"/>
    <x v="3"/>
    <x v="35"/>
    <s v="Wichita"/>
    <x v="0"/>
    <n v="0.4"/>
    <n v="5250"/>
    <n v="2100"/>
    <n v="735"/>
    <n v="0.35"/>
  </r>
  <r>
    <s v="Sodapop"/>
    <n v="1185732"/>
    <x v="1"/>
    <x v="3"/>
    <x v="35"/>
    <s v="Wichita"/>
    <x v="1"/>
    <n v="0.4"/>
    <n v="1750"/>
    <n v="700"/>
    <n v="210"/>
    <n v="0.3"/>
  </r>
  <r>
    <s v="Sodapop"/>
    <n v="1185732"/>
    <x v="1"/>
    <x v="3"/>
    <x v="35"/>
    <s v="Wichita"/>
    <x v="2"/>
    <n v="0.30000000000000004"/>
    <n v="2250"/>
    <n v="675.00000000000011"/>
    <n v="202.50000000000003"/>
    <n v="0.3"/>
  </r>
  <r>
    <s v="Sodapop"/>
    <n v="1185732"/>
    <x v="1"/>
    <x v="3"/>
    <x v="35"/>
    <s v="Wichita"/>
    <x v="3"/>
    <n v="0.35000000000000003"/>
    <n v="1000"/>
    <n v="350.00000000000006"/>
    <n v="105.00000000000001"/>
    <n v="0.3"/>
  </r>
  <r>
    <s v="Sodapop"/>
    <n v="1185732"/>
    <x v="1"/>
    <x v="3"/>
    <x v="35"/>
    <s v="Wichita"/>
    <x v="4"/>
    <n v="0.49999999999999994"/>
    <n v="1750"/>
    <n v="874.99999999999989"/>
    <n v="306.24999999999994"/>
    <n v="0.35"/>
  </r>
  <r>
    <s v="Sodapop"/>
    <n v="1185732"/>
    <x v="1"/>
    <x v="3"/>
    <x v="35"/>
    <s v="Wichita"/>
    <x v="5"/>
    <n v="0.35"/>
    <n v="2750"/>
    <n v="962.49999999999989"/>
    <n v="385"/>
    <n v="0.4"/>
  </r>
  <r>
    <s v="Sodapop"/>
    <n v="1185732"/>
    <x v="234"/>
    <x v="3"/>
    <x v="35"/>
    <s v="Wichita"/>
    <x v="0"/>
    <n v="0.4"/>
    <n v="4950"/>
    <n v="1980"/>
    <n v="693"/>
    <n v="0.35"/>
  </r>
  <r>
    <s v="Sodapop"/>
    <n v="1185732"/>
    <x v="234"/>
    <x v="3"/>
    <x v="35"/>
    <s v="Wichita"/>
    <x v="1"/>
    <n v="0.4"/>
    <n v="2000"/>
    <n v="800"/>
    <n v="240"/>
    <n v="0.3"/>
  </r>
  <r>
    <s v="Sodapop"/>
    <n v="1185732"/>
    <x v="234"/>
    <x v="3"/>
    <x v="35"/>
    <s v="Wichita"/>
    <x v="2"/>
    <n v="0.30000000000000004"/>
    <n v="2250"/>
    <n v="675.00000000000011"/>
    <n v="202.50000000000003"/>
    <n v="0.3"/>
  </r>
  <r>
    <s v="Sodapop"/>
    <n v="1185732"/>
    <x v="234"/>
    <x v="3"/>
    <x v="35"/>
    <s v="Wichita"/>
    <x v="3"/>
    <n v="0.35"/>
    <n v="750"/>
    <n v="262.5"/>
    <n v="78.75"/>
    <n v="0.3"/>
  </r>
  <r>
    <s v="Sodapop"/>
    <n v="1185732"/>
    <x v="234"/>
    <x v="3"/>
    <x v="35"/>
    <s v="Wichita"/>
    <x v="4"/>
    <n v="0.5"/>
    <n v="1250"/>
    <n v="625"/>
    <n v="218.75"/>
    <n v="0.35"/>
  </r>
  <r>
    <s v="Sodapop"/>
    <n v="1185732"/>
    <x v="234"/>
    <x v="3"/>
    <x v="35"/>
    <s v="Wichita"/>
    <x v="5"/>
    <n v="0.4"/>
    <n v="2250"/>
    <n v="900"/>
    <n v="360"/>
    <n v="0.4"/>
  </r>
  <r>
    <s v="Sodapop"/>
    <n v="1185732"/>
    <x v="235"/>
    <x v="3"/>
    <x v="35"/>
    <s v="Wichita"/>
    <x v="0"/>
    <n v="0.4"/>
    <n v="4500"/>
    <n v="1800"/>
    <n v="630"/>
    <n v="0.35"/>
  </r>
  <r>
    <s v="Sodapop"/>
    <n v="1185732"/>
    <x v="235"/>
    <x v="3"/>
    <x v="35"/>
    <s v="Wichita"/>
    <x v="1"/>
    <n v="0.4"/>
    <n v="1500"/>
    <n v="600"/>
    <n v="180"/>
    <n v="0.3"/>
  </r>
  <r>
    <s v="Sodapop"/>
    <n v="1185732"/>
    <x v="235"/>
    <x v="3"/>
    <x v="35"/>
    <s v="Wichita"/>
    <x v="2"/>
    <n v="0.30000000000000004"/>
    <n v="1500"/>
    <n v="450.00000000000006"/>
    <n v="135"/>
    <n v="0.3"/>
  </r>
  <r>
    <s v="Sodapop"/>
    <n v="1185732"/>
    <x v="235"/>
    <x v="3"/>
    <x v="35"/>
    <s v="Wichita"/>
    <x v="3"/>
    <n v="0.35"/>
    <n v="750"/>
    <n v="262.5"/>
    <n v="78.75"/>
    <n v="0.3"/>
  </r>
  <r>
    <s v="Sodapop"/>
    <n v="1185732"/>
    <x v="235"/>
    <x v="3"/>
    <x v="35"/>
    <s v="Wichita"/>
    <x v="4"/>
    <n v="0.6"/>
    <n v="1000"/>
    <n v="600"/>
    <n v="210"/>
    <n v="0.35"/>
  </r>
  <r>
    <s v="Sodapop"/>
    <n v="1185732"/>
    <x v="235"/>
    <x v="3"/>
    <x v="35"/>
    <s v="Wichita"/>
    <x v="5"/>
    <n v="0.5"/>
    <n v="2250"/>
    <n v="1125"/>
    <n v="450"/>
    <n v="0.4"/>
  </r>
  <r>
    <s v="Sodapop"/>
    <n v="1185732"/>
    <x v="236"/>
    <x v="3"/>
    <x v="35"/>
    <s v="Wichita"/>
    <x v="0"/>
    <n v="0.6"/>
    <n v="4950"/>
    <n v="2970"/>
    <n v="1039.5"/>
    <n v="0.35"/>
  </r>
  <r>
    <s v="Sodapop"/>
    <n v="1185732"/>
    <x v="236"/>
    <x v="3"/>
    <x v="35"/>
    <s v="Wichita"/>
    <x v="1"/>
    <n v="0.5"/>
    <n v="2000"/>
    <n v="1000"/>
    <n v="300"/>
    <n v="0.3"/>
  </r>
  <r>
    <s v="Sodapop"/>
    <n v="1185732"/>
    <x v="236"/>
    <x v="3"/>
    <x v="35"/>
    <s v="Wichita"/>
    <x v="2"/>
    <n v="0.45"/>
    <n v="1750"/>
    <n v="787.5"/>
    <n v="236.25"/>
    <n v="0.3"/>
  </r>
  <r>
    <s v="Sodapop"/>
    <n v="1185732"/>
    <x v="236"/>
    <x v="3"/>
    <x v="35"/>
    <s v="Wichita"/>
    <x v="3"/>
    <n v="0.45"/>
    <n v="1000"/>
    <n v="450"/>
    <n v="135"/>
    <n v="0.3"/>
  </r>
  <r>
    <s v="Sodapop"/>
    <n v="1185732"/>
    <x v="236"/>
    <x v="3"/>
    <x v="35"/>
    <s v="Wichita"/>
    <x v="4"/>
    <n v="0.54999999999999993"/>
    <n v="1250"/>
    <n v="687.49999999999989"/>
    <n v="240.62499999999994"/>
    <n v="0.35"/>
  </r>
  <r>
    <s v="Sodapop"/>
    <n v="1185732"/>
    <x v="236"/>
    <x v="3"/>
    <x v="35"/>
    <s v="Wichita"/>
    <x v="5"/>
    <n v="0.6"/>
    <n v="2500"/>
    <n v="1500"/>
    <n v="600"/>
    <n v="0.4"/>
  </r>
  <r>
    <s v="Sodapop"/>
    <n v="1185732"/>
    <x v="5"/>
    <x v="3"/>
    <x v="35"/>
    <s v="Wichita"/>
    <x v="0"/>
    <n v="0.45"/>
    <n v="5000"/>
    <n v="2250"/>
    <n v="787.5"/>
    <n v="0.35"/>
  </r>
  <r>
    <s v="Sodapop"/>
    <n v="1185732"/>
    <x v="5"/>
    <x v="3"/>
    <x v="35"/>
    <s v="Wichita"/>
    <x v="1"/>
    <n v="0.40000000000000008"/>
    <n v="2500"/>
    <n v="1000.0000000000002"/>
    <n v="300.00000000000006"/>
    <n v="0.3"/>
  </r>
  <r>
    <s v="Sodapop"/>
    <n v="1185732"/>
    <x v="5"/>
    <x v="3"/>
    <x v="35"/>
    <s v="Wichita"/>
    <x v="2"/>
    <n v="0.35000000000000003"/>
    <n v="2000"/>
    <n v="700.00000000000011"/>
    <n v="210.00000000000003"/>
    <n v="0.3"/>
  </r>
  <r>
    <s v="Sodapop"/>
    <n v="1185732"/>
    <x v="5"/>
    <x v="3"/>
    <x v="35"/>
    <s v="Wichita"/>
    <x v="3"/>
    <n v="0.35000000000000003"/>
    <n v="1750"/>
    <n v="612.50000000000011"/>
    <n v="183.75000000000003"/>
    <n v="0.3"/>
  </r>
  <r>
    <s v="Sodapop"/>
    <n v="1185732"/>
    <x v="5"/>
    <x v="3"/>
    <x v="35"/>
    <s v="Wichita"/>
    <x v="4"/>
    <n v="0.45"/>
    <n v="1750"/>
    <n v="787.5"/>
    <n v="275.625"/>
    <n v="0.35"/>
  </r>
  <r>
    <s v="Sodapop"/>
    <n v="1185732"/>
    <x v="5"/>
    <x v="3"/>
    <x v="35"/>
    <s v="Wichita"/>
    <x v="5"/>
    <n v="0.55000000000000004"/>
    <n v="3250"/>
    <n v="1787.5000000000002"/>
    <n v="715.00000000000011"/>
    <n v="0.4"/>
  </r>
  <r>
    <s v="Sodapop"/>
    <n v="1185732"/>
    <x v="237"/>
    <x v="3"/>
    <x v="35"/>
    <s v="Wichita"/>
    <x v="0"/>
    <n v="0.5"/>
    <n v="5500"/>
    <n v="2750"/>
    <n v="962.49999999999989"/>
    <n v="0.35"/>
  </r>
  <r>
    <s v="Sodapop"/>
    <n v="1185732"/>
    <x v="237"/>
    <x v="3"/>
    <x v="35"/>
    <s v="Wichita"/>
    <x v="1"/>
    <n v="0.45000000000000007"/>
    <n v="3000"/>
    <n v="1350.0000000000002"/>
    <n v="405.00000000000006"/>
    <n v="0.3"/>
  </r>
  <r>
    <s v="Sodapop"/>
    <n v="1185732"/>
    <x v="237"/>
    <x v="3"/>
    <x v="35"/>
    <s v="Wichita"/>
    <x v="2"/>
    <n v="0.4"/>
    <n v="2250"/>
    <n v="900"/>
    <n v="270"/>
    <n v="0.3"/>
  </r>
  <r>
    <s v="Sodapop"/>
    <n v="1185732"/>
    <x v="237"/>
    <x v="3"/>
    <x v="35"/>
    <s v="Wichita"/>
    <x v="3"/>
    <n v="0.4"/>
    <n v="1750"/>
    <n v="700"/>
    <n v="210"/>
    <n v="0.3"/>
  </r>
  <r>
    <s v="Sodapop"/>
    <n v="1185732"/>
    <x v="237"/>
    <x v="3"/>
    <x v="35"/>
    <s v="Wichita"/>
    <x v="4"/>
    <n v="0.5"/>
    <n v="2000"/>
    <n v="1000"/>
    <n v="350"/>
    <n v="0.35"/>
  </r>
  <r>
    <s v="Sodapop"/>
    <n v="1185732"/>
    <x v="237"/>
    <x v="3"/>
    <x v="35"/>
    <s v="Wichita"/>
    <x v="5"/>
    <n v="0.55000000000000004"/>
    <n v="3750"/>
    <n v="2062.5"/>
    <n v="825"/>
    <n v="0.4"/>
  </r>
  <r>
    <s v="Sodapop"/>
    <n v="1185732"/>
    <x v="238"/>
    <x v="3"/>
    <x v="35"/>
    <s v="Wichita"/>
    <x v="0"/>
    <n v="0.5"/>
    <n v="5250"/>
    <n v="2625"/>
    <n v="918.74999999999989"/>
    <n v="0.35"/>
  </r>
  <r>
    <s v="Sodapop"/>
    <n v="1185732"/>
    <x v="238"/>
    <x v="3"/>
    <x v="35"/>
    <s v="Wichita"/>
    <x v="1"/>
    <n v="0.45000000000000007"/>
    <n v="3000"/>
    <n v="1350.0000000000002"/>
    <n v="405.00000000000006"/>
    <n v="0.3"/>
  </r>
  <r>
    <s v="Sodapop"/>
    <n v="1185732"/>
    <x v="238"/>
    <x v="3"/>
    <x v="35"/>
    <s v="Wichita"/>
    <x v="2"/>
    <n v="0.4"/>
    <n v="2250"/>
    <n v="900"/>
    <n v="270"/>
    <n v="0.3"/>
  </r>
  <r>
    <s v="Sodapop"/>
    <n v="1185732"/>
    <x v="238"/>
    <x v="3"/>
    <x v="35"/>
    <s v="Wichita"/>
    <x v="3"/>
    <n v="0.4"/>
    <n v="2000"/>
    <n v="800"/>
    <n v="240"/>
    <n v="0.3"/>
  </r>
  <r>
    <s v="Sodapop"/>
    <n v="1185732"/>
    <x v="238"/>
    <x v="3"/>
    <x v="35"/>
    <s v="Wichita"/>
    <x v="4"/>
    <n v="0.5"/>
    <n v="1750"/>
    <n v="875"/>
    <n v="306.25"/>
    <n v="0.35"/>
  </r>
  <r>
    <s v="Sodapop"/>
    <n v="1185732"/>
    <x v="238"/>
    <x v="3"/>
    <x v="35"/>
    <s v="Wichita"/>
    <x v="5"/>
    <n v="0.55000000000000004"/>
    <n v="3500"/>
    <n v="1925.0000000000002"/>
    <n v="770.00000000000011"/>
    <n v="0.4"/>
  </r>
  <r>
    <s v="Sodapop"/>
    <n v="1185732"/>
    <x v="239"/>
    <x v="3"/>
    <x v="35"/>
    <s v="Wichita"/>
    <x v="0"/>
    <n v="0.45"/>
    <n v="4750"/>
    <n v="2137.5"/>
    <n v="748.125"/>
    <n v="0.35"/>
  </r>
  <r>
    <s v="Sodapop"/>
    <n v="1185732"/>
    <x v="239"/>
    <x v="3"/>
    <x v="35"/>
    <s v="Wichita"/>
    <x v="1"/>
    <n v="0.40000000000000008"/>
    <n v="2750"/>
    <n v="1100.0000000000002"/>
    <n v="330.00000000000006"/>
    <n v="0.3"/>
  </r>
  <r>
    <s v="Sodapop"/>
    <n v="1185732"/>
    <x v="239"/>
    <x v="3"/>
    <x v="35"/>
    <s v="Wichita"/>
    <x v="2"/>
    <n v="0.35000000000000003"/>
    <n v="1750"/>
    <n v="612.50000000000011"/>
    <n v="183.75000000000003"/>
    <n v="0.3"/>
  </r>
  <r>
    <s v="Sodapop"/>
    <n v="1185732"/>
    <x v="239"/>
    <x v="3"/>
    <x v="35"/>
    <s v="Wichita"/>
    <x v="3"/>
    <n v="0.35000000000000003"/>
    <n v="1500"/>
    <n v="525"/>
    <n v="157.5"/>
    <n v="0.3"/>
  </r>
  <r>
    <s v="Sodapop"/>
    <n v="1185732"/>
    <x v="239"/>
    <x v="3"/>
    <x v="35"/>
    <s v="Wichita"/>
    <x v="4"/>
    <n v="0.45"/>
    <n v="1500"/>
    <n v="675"/>
    <n v="236.24999999999997"/>
    <n v="0.35"/>
  </r>
  <r>
    <s v="Sodapop"/>
    <n v="1185732"/>
    <x v="239"/>
    <x v="3"/>
    <x v="35"/>
    <s v="Wichita"/>
    <x v="5"/>
    <n v="0.5"/>
    <n v="2250"/>
    <n v="1125"/>
    <n v="450"/>
    <n v="0.4"/>
  </r>
  <r>
    <s v="Sodapop"/>
    <n v="1185732"/>
    <x v="9"/>
    <x v="3"/>
    <x v="35"/>
    <s v="Wichita"/>
    <x v="0"/>
    <n v="0.54999999999999993"/>
    <n v="4000"/>
    <n v="2199.9999999999995"/>
    <n v="769.99999999999977"/>
    <n v="0.35"/>
  </r>
  <r>
    <s v="Sodapop"/>
    <n v="1185732"/>
    <x v="9"/>
    <x v="3"/>
    <x v="35"/>
    <s v="Wichita"/>
    <x v="1"/>
    <n v="0.45"/>
    <n v="2500"/>
    <n v="1125"/>
    <n v="337.5"/>
    <n v="0.3"/>
  </r>
  <r>
    <s v="Sodapop"/>
    <n v="1185732"/>
    <x v="9"/>
    <x v="3"/>
    <x v="35"/>
    <s v="Wichita"/>
    <x v="2"/>
    <n v="0.45"/>
    <n v="1500"/>
    <n v="675"/>
    <n v="202.5"/>
    <n v="0.3"/>
  </r>
  <r>
    <s v="Sodapop"/>
    <n v="1185732"/>
    <x v="9"/>
    <x v="3"/>
    <x v="35"/>
    <s v="Wichita"/>
    <x v="3"/>
    <n v="0.45"/>
    <n v="1250"/>
    <n v="562.5"/>
    <n v="168.75"/>
    <n v="0.3"/>
  </r>
  <r>
    <s v="Sodapop"/>
    <n v="1185732"/>
    <x v="9"/>
    <x v="3"/>
    <x v="35"/>
    <s v="Wichita"/>
    <x v="4"/>
    <n v="0.54999999999999993"/>
    <n v="1250"/>
    <n v="687.49999999999989"/>
    <n v="240.62499999999994"/>
    <n v="0.35"/>
  </r>
  <r>
    <s v="Sodapop"/>
    <n v="1185732"/>
    <x v="9"/>
    <x v="3"/>
    <x v="35"/>
    <s v="Wichita"/>
    <x v="5"/>
    <n v="0.59999999999999987"/>
    <n v="2500"/>
    <n v="1499.9999999999998"/>
    <n v="599.99999999999989"/>
    <n v="0.4"/>
  </r>
  <r>
    <s v="Sodapop"/>
    <n v="1185732"/>
    <x v="240"/>
    <x v="3"/>
    <x v="35"/>
    <s v="Wichita"/>
    <x v="0"/>
    <n v="0.54999999999999993"/>
    <n v="4000"/>
    <n v="2199.9999999999995"/>
    <n v="769.99999999999977"/>
    <n v="0.35"/>
  </r>
  <r>
    <s v="Sodapop"/>
    <n v="1185732"/>
    <x v="240"/>
    <x v="3"/>
    <x v="35"/>
    <s v="Wichita"/>
    <x v="1"/>
    <n v="0.45"/>
    <n v="2500"/>
    <n v="1125"/>
    <n v="337.5"/>
    <n v="0.3"/>
  </r>
  <r>
    <s v="Sodapop"/>
    <n v="1185732"/>
    <x v="240"/>
    <x v="3"/>
    <x v="35"/>
    <s v="Wichita"/>
    <x v="2"/>
    <n v="0.45"/>
    <n v="1950"/>
    <n v="877.5"/>
    <n v="263.25"/>
    <n v="0.3"/>
  </r>
  <r>
    <s v="Sodapop"/>
    <n v="1185732"/>
    <x v="240"/>
    <x v="3"/>
    <x v="35"/>
    <s v="Wichita"/>
    <x v="3"/>
    <n v="0.45"/>
    <n v="1750"/>
    <n v="787.5"/>
    <n v="236.25"/>
    <n v="0.3"/>
  </r>
  <r>
    <s v="Sodapop"/>
    <n v="1185732"/>
    <x v="240"/>
    <x v="3"/>
    <x v="35"/>
    <s v="Wichita"/>
    <x v="4"/>
    <n v="0.6"/>
    <n v="1500"/>
    <n v="900"/>
    <n v="315"/>
    <n v="0.35"/>
  </r>
  <r>
    <s v="Sodapop"/>
    <n v="1185732"/>
    <x v="240"/>
    <x v="3"/>
    <x v="35"/>
    <s v="Wichita"/>
    <x v="5"/>
    <n v="0.64999999999999991"/>
    <n v="2500"/>
    <n v="1624.9999999999998"/>
    <n v="650"/>
    <n v="0.4"/>
  </r>
  <r>
    <s v="Sodapop"/>
    <n v="1185732"/>
    <x v="241"/>
    <x v="3"/>
    <x v="35"/>
    <s v="Wichita"/>
    <x v="0"/>
    <n v="0.6"/>
    <n v="5000"/>
    <n v="3000"/>
    <n v="1050"/>
    <n v="0.35"/>
  </r>
  <r>
    <s v="Sodapop"/>
    <n v="1185732"/>
    <x v="241"/>
    <x v="3"/>
    <x v="35"/>
    <s v="Wichita"/>
    <x v="1"/>
    <n v="0.5"/>
    <n v="3000"/>
    <n v="1500"/>
    <n v="450"/>
    <n v="0.3"/>
  </r>
  <r>
    <s v="Sodapop"/>
    <n v="1185732"/>
    <x v="241"/>
    <x v="3"/>
    <x v="35"/>
    <s v="Wichita"/>
    <x v="2"/>
    <n v="0.5"/>
    <n v="2500"/>
    <n v="1250"/>
    <n v="375"/>
    <n v="0.3"/>
  </r>
  <r>
    <s v="Sodapop"/>
    <n v="1185732"/>
    <x v="241"/>
    <x v="3"/>
    <x v="35"/>
    <s v="Wichita"/>
    <x v="3"/>
    <n v="0.5"/>
    <n v="2000"/>
    <n v="1000"/>
    <n v="300"/>
    <n v="0.3"/>
  </r>
  <r>
    <s v="Sodapop"/>
    <n v="1185732"/>
    <x v="241"/>
    <x v="3"/>
    <x v="35"/>
    <s v="Wichita"/>
    <x v="4"/>
    <n v="0.6"/>
    <n v="2000"/>
    <n v="1200"/>
    <n v="420"/>
    <n v="0.35"/>
  </r>
  <r>
    <s v="Sodapop"/>
    <n v="1185732"/>
    <x v="241"/>
    <x v="3"/>
    <x v="35"/>
    <s v="Wichita"/>
    <x v="5"/>
    <n v="0.64999999999999991"/>
    <n v="3000"/>
    <n v="1949.9999999999998"/>
    <n v="780"/>
    <n v="0.4"/>
  </r>
  <r>
    <s v="Sodapop"/>
    <n v="1185732"/>
    <x v="204"/>
    <x v="3"/>
    <x v="36"/>
    <s v="Sioux Falls"/>
    <x v="0"/>
    <n v="0.35000000000000003"/>
    <n v="4750"/>
    <n v="1662.5000000000002"/>
    <n v="581.875"/>
    <n v="0.35"/>
  </r>
  <r>
    <s v="Sodapop"/>
    <n v="1185732"/>
    <x v="204"/>
    <x v="3"/>
    <x v="36"/>
    <s v="Sioux Falls"/>
    <x v="1"/>
    <n v="0.35000000000000003"/>
    <n v="2750"/>
    <n v="962.50000000000011"/>
    <n v="288.75"/>
    <n v="0.3"/>
  </r>
  <r>
    <s v="Sodapop"/>
    <n v="1185732"/>
    <x v="204"/>
    <x v="3"/>
    <x v="36"/>
    <s v="Sioux Falls"/>
    <x v="2"/>
    <n v="0.25000000000000006"/>
    <n v="2750"/>
    <n v="687.50000000000011"/>
    <n v="206.25000000000003"/>
    <n v="0.3"/>
  </r>
  <r>
    <s v="Sodapop"/>
    <n v="1185732"/>
    <x v="204"/>
    <x v="3"/>
    <x v="36"/>
    <s v="Sioux Falls"/>
    <x v="3"/>
    <n v="0.30000000000000004"/>
    <n v="1250"/>
    <n v="375.00000000000006"/>
    <n v="112.50000000000001"/>
    <n v="0.3"/>
  </r>
  <r>
    <s v="Sodapop"/>
    <n v="1185732"/>
    <x v="204"/>
    <x v="3"/>
    <x v="36"/>
    <s v="Sioux Falls"/>
    <x v="4"/>
    <n v="0.44999999999999996"/>
    <n v="1750"/>
    <n v="787.49999999999989"/>
    <n v="275.62499999999994"/>
    <n v="0.35"/>
  </r>
  <r>
    <s v="Sodapop"/>
    <n v="1185732"/>
    <x v="204"/>
    <x v="3"/>
    <x v="36"/>
    <s v="Sioux Falls"/>
    <x v="5"/>
    <n v="0.35000000000000003"/>
    <n v="2750"/>
    <n v="962.50000000000011"/>
    <n v="385.00000000000006"/>
    <n v="0.4"/>
  </r>
  <r>
    <s v="Sodapop"/>
    <n v="1185732"/>
    <x v="242"/>
    <x v="3"/>
    <x v="36"/>
    <s v="Sioux Falls"/>
    <x v="0"/>
    <n v="0.35000000000000003"/>
    <n v="5250"/>
    <n v="1837.5000000000002"/>
    <n v="643.125"/>
    <n v="0.35"/>
  </r>
  <r>
    <s v="Sodapop"/>
    <n v="1185732"/>
    <x v="242"/>
    <x v="3"/>
    <x v="36"/>
    <s v="Sioux Falls"/>
    <x v="1"/>
    <n v="0.35000000000000003"/>
    <n v="1750"/>
    <n v="612.50000000000011"/>
    <n v="183.75000000000003"/>
    <n v="0.3"/>
  </r>
  <r>
    <s v="Sodapop"/>
    <n v="1185732"/>
    <x v="242"/>
    <x v="3"/>
    <x v="36"/>
    <s v="Sioux Falls"/>
    <x v="2"/>
    <n v="0.25000000000000006"/>
    <n v="2250"/>
    <n v="562.50000000000011"/>
    <n v="168.75000000000003"/>
    <n v="0.3"/>
  </r>
  <r>
    <s v="Sodapop"/>
    <n v="1185732"/>
    <x v="242"/>
    <x v="3"/>
    <x v="36"/>
    <s v="Sioux Falls"/>
    <x v="3"/>
    <n v="0.30000000000000004"/>
    <n v="1000"/>
    <n v="300.00000000000006"/>
    <n v="90.000000000000014"/>
    <n v="0.3"/>
  </r>
  <r>
    <s v="Sodapop"/>
    <n v="1185732"/>
    <x v="242"/>
    <x v="3"/>
    <x v="36"/>
    <s v="Sioux Falls"/>
    <x v="4"/>
    <n v="0.44999999999999996"/>
    <n v="1750"/>
    <n v="787.49999999999989"/>
    <n v="275.62499999999994"/>
    <n v="0.35"/>
  </r>
  <r>
    <s v="Sodapop"/>
    <n v="1185732"/>
    <x v="242"/>
    <x v="3"/>
    <x v="36"/>
    <s v="Sioux Falls"/>
    <x v="5"/>
    <n v="0.24999999999999997"/>
    <n v="2750"/>
    <n v="687.49999999999989"/>
    <n v="274.99999999999994"/>
    <n v="0.4"/>
  </r>
  <r>
    <s v="Sodapop"/>
    <n v="1185732"/>
    <x v="80"/>
    <x v="3"/>
    <x v="36"/>
    <s v="Sioux Falls"/>
    <x v="0"/>
    <n v="0.30000000000000004"/>
    <n v="4950"/>
    <n v="1485.0000000000002"/>
    <n v="519.75"/>
    <n v="0.35"/>
  </r>
  <r>
    <s v="Sodapop"/>
    <n v="1185732"/>
    <x v="80"/>
    <x v="3"/>
    <x v="36"/>
    <s v="Sioux Falls"/>
    <x v="1"/>
    <n v="0.30000000000000004"/>
    <n v="2000"/>
    <n v="600.00000000000011"/>
    <n v="180.00000000000003"/>
    <n v="0.3"/>
  </r>
  <r>
    <s v="Sodapop"/>
    <n v="1185732"/>
    <x v="80"/>
    <x v="3"/>
    <x v="36"/>
    <s v="Sioux Falls"/>
    <x v="2"/>
    <n v="0.20000000000000004"/>
    <n v="2250"/>
    <n v="450.00000000000011"/>
    <n v="135.00000000000003"/>
    <n v="0.3"/>
  </r>
  <r>
    <s v="Sodapop"/>
    <n v="1185732"/>
    <x v="80"/>
    <x v="3"/>
    <x v="36"/>
    <s v="Sioux Falls"/>
    <x v="3"/>
    <n v="0.24999999999999997"/>
    <n v="750"/>
    <n v="187.49999999999997"/>
    <n v="56.249999999999993"/>
    <n v="0.3"/>
  </r>
  <r>
    <s v="Sodapop"/>
    <n v="1185732"/>
    <x v="80"/>
    <x v="3"/>
    <x v="36"/>
    <s v="Sioux Falls"/>
    <x v="4"/>
    <n v="0.4"/>
    <n v="1250"/>
    <n v="500"/>
    <n v="175"/>
    <n v="0.35"/>
  </r>
  <r>
    <s v="Sodapop"/>
    <n v="1185732"/>
    <x v="80"/>
    <x v="3"/>
    <x v="36"/>
    <s v="Sioux Falls"/>
    <x v="5"/>
    <n v="0.30000000000000004"/>
    <n v="2250"/>
    <n v="675.00000000000011"/>
    <n v="270.00000000000006"/>
    <n v="0.4"/>
  </r>
  <r>
    <s v="Sodapop"/>
    <n v="1185732"/>
    <x v="81"/>
    <x v="3"/>
    <x v="36"/>
    <s v="Sioux Falls"/>
    <x v="0"/>
    <n v="0.30000000000000004"/>
    <n v="4500"/>
    <n v="1350.0000000000002"/>
    <n v="472.50000000000006"/>
    <n v="0.35"/>
  </r>
  <r>
    <s v="Sodapop"/>
    <n v="1185732"/>
    <x v="81"/>
    <x v="3"/>
    <x v="36"/>
    <s v="Sioux Falls"/>
    <x v="1"/>
    <n v="0.30000000000000004"/>
    <n v="1500"/>
    <n v="450.00000000000006"/>
    <n v="135"/>
    <n v="0.3"/>
  </r>
  <r>
    <s v="Sodapop"/>
    <n v="1185732"/>
    <x v="81"/>
    <x v="3"/>
    <x v="36"/>
    <s v="Sioux Falls"/>
    <x v="2"/>
    <n v="0.20000000000000004"/>
    <n v="1500"/>
    <n v="300.00000000000006"/>
    <n v="90.000000000000014"/>
    <n v="0.3"/>
  </r>
  <r>
    <s v="Sodapop"/>
    <n v="1185732"/>
    <x v="81"/>
    <x v="3"/>
    <x v="36"/>
    <s v="Sioux Falls"/>
    <x v="3"/>
    <n v="0.24999999999999997"/>
    <n v="750"/>
    <n v="187.49999999999997"/>
    <n v="56.249999999999993"/>
    <n v="0.3"/>
  </r>
  <r>
    <s v="Sodapop"/>
    <n v="1185732"/>
    <x v="81"/>
    <x v="3"/>
    <x v="36"/>
    <s v="Sioux Falls"/>
    <x v="4"/>
    <n v="0.6"/>
    <n v="1000"/>
    <n v="600"/>
    <n v="210"/>
    <n v="0.35"/>
  </r>
  <r>
    <s v="Sodapop"/>
    <n v="1185732"/>
    <x v="81"/>
    <x v="3"/>
    <x v="36"/>
    <s v="Sioux Falls"/>
    <x v="5"/>
    <n v="0.5"/>
    <n v="2250"/>
    <n v="1125"/>
    <n v="450"/>
    <n v="0.4"/>
  </r>
  <r>
    <s v="Sodapop"/>
    <n v="1185732"/>
    <x v="4"/>
    <x v="3"/>
    <x v="36"/>
    <s v="Sioux Falls"/>
    <x v="0"/>
    <n v="0.6"/>
    <n v="4950"/>
    <n v="2970"/>
    <n v="1039.5"/>
    <n v="0.35"/>
  </r>
  <r>
    <s v="Sodapop"/>
    <n v="1185732"/>
    <x v="4"/>
    <x v="3"/>
    <x v="36"/>
    <s v="Sioux Falls"/>
    <x v="1"/>
    <n v="0.45"/>
    <n v="2000"/>
    <n v="900"/>
    <n v="270"/>
    <n v="0.3"/>
  </r>
  <r>
    <s v="Sodapop"/>
    <n v="1185732"/>
    <x v="4"/>
    <x v="3"/>
    <x v="36"/>
    <s v="Sioux Falls"/>
    <x v="2"/>
    <n v="0.4"/>
    <n v="1750"/>
    <n v="700"/>
    <n v="210"/>
    <n v="0.3"/>
  </r>
  <r>
    <s v="Sodapop"/>
    <n v="1185732"/>
    <x v="4"/>
    <x v="3"/>
    <x v="36"/>
    <s v="Sioux Falls"/>
    <x v="3"/>
    <n v="0.4"/>
    <n v="1000"/>
    <n v="400"/>
    <n v="120"/>
    <n v="0.3"/>
  </r>
  <r>
    <s v="Sodapop"/>
    <n v="1185732"/>
    <x v="4"/>
    <x v="3"/>
    <x v="36"/>
    <s v="Sioux Falls"/>
    <x v="4"/>
    <n v="0.49999999999999994"/>
    <n v="1250"/>
    <n v="624.99999999999989"/>
    <n v="218.74999999999994"/>
    <n v="0.35"/>
  </r>
  <r>
    <s v="Sodapop"/>
    <n v="1185732"/>
    <x v="4"/>
    <x v="3"/>
    <x v="36"/>
    <s v="Sioux Falls"/>
    <x v="5"/>
    <n v="0.54999999999999993"/>
    <n v="2500"/>
    <n v="1374.9999999999998"/>
    <n v="549.99999999999989"/>
    <n v="0.4"/>
  </r>
  <r>
    <s v="Sodapop"/>
    <n v="1185732"/>
    <x v="243"/>
    <x v="3"/>
    <x v="36"/>
    <s v="Sioux Falls"/>
    <x v="0"/>
    <n v="0.4"/>
    <n v="5000"/>
    <n v="2000"/>
    <n v="700"/>
    <n v="0.35"/>
  </r>
  <r>
    <s v="Sodapop"/>
    <n v="1185732"/>
    <x v="243"/>
    <x v="3"/>
    <x v="36"/>
    <s v="Sioux Falls"/>
    <x v="1"/>
    <n v="0.35000000000000009"/>
    <n v="2500"/>
    <n v="875.00000000000023"/>
    <n v="262.50000000000006"/>
    <n v="0.3"/>
  </r>
  <r>
    <s v="Sodapop"/>
    <n v="1185732"/>
    <x v="243"/>
    <x v="3"/>
    <x v="36"/>
    <s v="Sioux Falls"/>
    <x v="2"/>
    <n v="0.30000000000000004"/>
    <n v="2000"/>
    <n v="600.00000000000011"/>
    <n v="180.00000000000003"/>
    <n v="0.3"/>
  </r>
  <r>
    <s v="Sodapop"/>
    <n v="1185732"/>
    <x v="243"/>
    <x v="3"/>
    <x v="36"/>
    <s v="Sioux Falls"/>
    <x v="3"/>
    <n v="0.30000000000000004"/>
    <n v="1750"/>
    <n v="525.00000000000011"/>
    <n v="157.50000000000003"/>
    <n v="0.3"/>
  </r>
  <r>
    <s v="Sodapop"/>
    <n v="1185732"/>
    <x v="243"/>
    <x v="3"/>
    <x v="36"/>
    <s v="Sioux Falls"/>
    <x v="4"/>
    <n v="0.4"/>
    <n v="1750"/>
    <n v="700"/>
    <n v="244.99999999999997"/>
    <n v="0.35"/>
  </r>
  <r>
    <s v="Sodapop"/>
    <n v="1185732"/>
    <x v="243"/>
    <x v="3"/>
    <x v="36"/>
    <s v="Sioux Falls"/>
    <x v="5"/>
    <n v="0.55000000000000004"/>
    <n v="3250"/>
    <n v="1787.5000000000002"/>
    <n v="715.00000000000011"/>
    <n v="0.4"/>
  </r>
  <r>
    <s v="Sodapop"/>
    <n v="1185732"/>
    <x v="84"/>
    <x v="3"/>
    <x v="36"/>
    <s v="Sioux Falls"/>
    <x v="0"/>
    <n v="0.5"/>
    <n v="5500"/>
    <n v="2750"/>
    <n v="962.49999999999989"/>
    <n v="0.35"/>
  </r>
  <r>
    <s v="Sodapop"/>
    <n v="1185732"/>
    <x v="84"/>
    <x v="3"/>
    <x v="36"/>
    <s v="Sioux Falls"/>
    <x v="1"/>
    <n v="0.45000000000000007"/>
    <n v="3000"/>
    <n v="1350.0000000000002"/>
    <n v="405.00000000000006"/>
    <n v="0.3"/>
  </r>
  <r>
    <s v="Sodapop"/>
    <n v="1185732"/>
    <x v="84"/>
    <x v="3"/>
    <x v="36"/>
    <s v="Sioux Falls"/>
    <x v="2"/>
    <n v="0.4"/>
    <n v="2250"/>
    <n v="900"/>
    <n v="270"/>
    <n v="0.3"/>
  </r>
  <r>
    <s v="Sodapop"/>
    <n v="1185732"/>
    <x v="84"/>
    <x v="3"/>
    <x v="36"/>
    <s v="Sioux Falls"/>
    <x v="3"/>
    <n v="0.4"/>
    <n v="1750"/>
    <n v="700"/>
    <n v="210"/>
    <n v="0.3"/>
  </r>
  <r>
    <s v="Sodapop"/>
    <n v="1185732"/>
    <x v="84"/>
    <x v="3"/>
    <x v="36"/>
    <s v="Sioux Falls"/>
    <x v="4"/>
    <n v="0.5"/>
    <n v="2000"/>
    <n v="1000"/>
    <n v="350"/>
    <n v="0.35"/>
  </r>
  <r>
    <s v="Sodapop"/>
    <n v="1185732"/>
    <x v="84"/>
    <x v="3"/>
    <x v="36"/>
    <s v="Sioux Falls"/>
    <x v="5"/>
    <n v="0.55000000000000004"/>
    <n v="3750"/>
    <n v="2062.5"/>
    <n v="825"/>
    <n v="0.4"/>
  </r>
  <r>
    <s v="Sodapop"/>
    <n v="1185732"/>
    <x v="85"/>
    <x v="3"/>
    <x v="36"/>
    <s v="Sioux Falls"/>
    <x v="0"/>
    <n v="0.5"/>
    <n v="5250"/>
    <n v="2625"/>
    <n v="918.74999999999989"/>
    <n v="0.35"/>
  </r>
  <r>
    <s v="Sodapop"/>
    <n v="1185732"/>
    <x v="85"/>
    <x v="3"/>
    <x v="36"/>
    <s v="Sioux Falls"/>
    <x v="1"/>
    <n v="0.45000000000000007"/>
    <n v="3000"/>
    <n v="1350.0000000000002"/>
    <n v="405.00000000000006"/>
    <n v="0.3"/>
  </r>
  <r>
    <s v="Sodapop"/>
    <n v="1185732"/>
    <x v="85"/>
    <x v="3"/>
    <x v="36"/>
    <s v="Sioux Falls"/>
    <x v="2"/>
    <n v="0.4"/>
    <n v="2250"/>
    <n v="900"/>
    <n v="270"/>
    <n v="0.3"/>
  </r>
  <r>
    <s v="Sodapop"/>
    <n v="1185732"/>
    <x v="85"/>
    <x v="3"/>
    <x v="36"/>
    <s v="Sioux Falls"/>
    <x v="3"/>
    <n v="0.4"/>
    <n v="2000"/>
    <n v="800"/>
    <n v="240"/>
    <n v="0.3"/>
  </r>
  <r>
    <s v="Sodapop"/>
    <n v="1185732"/>
    <x v="85"/>
    <x v="3"/>
    <x v="36"/>
    <s v="Sioux Falls"/>
    <x v="4"/>
    <n v="0.5"/>
    <n v="1750"/>
    <n v="875"/>
    <n v="306.25"/>
    <n v="0.35"/>
  </r>
  <r>
    <s v="Sodapop"/>
    <n v="1185732"/>
    <x v="85"/>
    <x v="3"/>
    <x v="36"/>
    <s v="Sioux Falls"/>
    <x v="5"/>
    <n v="0.55000000000000004"/>
    <n v="3500"/>
    <n v="1925.0000000000002"/>
    <n v="770.00000000000011"/>
    <n v="0.4"/>
  </r>
  <r>
    <s v="Sodapop"/>
    <n v="1185732"/>
    <x v="8"/>
    <x v="3"/>
    <x v="36"/>
    <s v="Sioux Falls"/>
    <x v="0"/>
    <n v="0.4"/>
    <n v="4750"/>
    <n v="1900"/>
    <n v="665"/>
    <n v="0.35"/>
  </r>
  <r>
    <s v="Sodapop"/>
    <n v="1185732"/>
    <x v="8"/>
    <x v="3"/>
    <x v="36"/>
    <s v="Sioux Falls"/>
    <x v="1"/>
    <n v="0.35000000000000009"/>
    <n v="2750"/>
    <n v="962.50000000000023"/>
    <n v="288.75000000000006"/>
    <n v="0.3"/>
  </r>
  <r>
    <s v="Sodapop"/>
    <n v="1185732"/>
    <x v="8"/>
    <x v="3"/>
    <x v="36"/>
    <s v="Sioux Falls"/>
    <x v="2"/>
    <n v="0.30000000000000004"/>
    <n v="1750"/>
    <n v="525.00000000000011"/>
    <n v="157.50000000000003"/>
    <n v="0.3"/>
  </r>
  <r>
    <s v="Sodapop"/>
    <n v="1185732"/>
    <x v="8"/>
    <x v="3"/>
    <x v="36"/>
    <s v="Sioux Falls"/>
    <x v="3"/>
    <n v="0.30000000000000004"/>
    <n v="1500"/>
    <n v="450.00000000000006"/>
    <n v="135"/>
    <n v="0.3"/>
  </r>
  <r>
    <s v="Sodapop"/>
    <n v="1185732"/>
    <x v="8"/>
    <x v="3"/>
    <x v="36"/>
    <s v="Sioux Falls"/>
    <x v="4"/>
    <n v="0.4"/>
    <n v="1500"/>
    <n v="600"/>
    <n v="210"/>
    <n v="0.35"/>
  </r>
  <r>
    <s v="Sodapop"/>
    <n v="1185732"/>
    <x v="8"/>
    <x v="3"/>
    <x v="36"/>
    <s v="Sioux Falls"/>
    <x v="5"/>
    <n v="0.45"/>
    <n v="2250"/>
    <n v="1012.5"/>
    <n v="405"/>
    <n v="0.4"/>
  </r>
  <r>
    <s v="Sodapop"/>
    <n v="1185732"/>
    <x v="244"/>
    <x v="3"/>
    <x v="36"/>
    <s v="Sioux Falls"/>
    <x v="0"/>
    <n v="0.49999999999999994"/>
    <n v="4000"/>
    <n v="1999.9999999999998"/>
    <n v="699.99999999999989"/>
    <n v="0.35"/>
  </r>
  <r>
    <s v="Sodapop"/>
    <n v="1185732"/>
    <x v="244"/>
    <x v="3"/>
    <x v="36"/>
    <s v="Sioux Falls"/>
    <x v="1"/>
    <n v="0.4"/>
    <n v="2500"/>
    <n v="1000"/>
    <n v="300"/>
    <n v="0.3"/>
  </r>
  <r>
    <s v="Sodapop"/>
    <n v="1185732"/>
    <x v="244"/>
    <x v="3"/>
    <x v="36"/>
    <s v="Sioux Falls"/>
    <x v="2"/>
    <n v="0.4"/>
    <n v="1500"/>
    <n v="600"/>
    <n v="180"/>
    <n v="0.3"/>
  </r>
  <r>
    <s v="Sodapop"/>
    <n v="1185732"/>
    <x v="244"/>
    <x v="3"/>
    <x v="36"/>
    <s v="Sioux Falls"/>
    <x v="3"/>
    <n v="0.4"/>
    <n v="1250"/>
    <n v="500"/>
    <n v="150"/>
    <n v="0.3"/>
  </r>
  <r>
    <s v="Sodapop"/>
    <n v="1185732"/>
    <x v="244"/>
    <x v="3"/>
    <x v="36"/>
    <s v="Sioux Falls"/>
    <x v="4"/>
    <n v="0.49999999999999994"/>
    <n v="1250"/>
    <n v="624.99999999999989"/>
    <n v="218.74999999999994"/>
    <n v="0.35"/>
  </r>
  <r>
    <s v="Sodapop"/>
    <n v="1185732"/>
    <x v="244"/>
    <x v="3"/>
    <x v="36"/>
    <s v="Sioux Falls"/>
    <x v="5"/>
    <n v="0.54999999999999982"/>
    <n v="2500"/>
    <n v="1374.9999999999995"/>
    <n v="549.99999999999989"/>
    <n v="0.4"/>
  </r>
  <r>
    <s v="Sodapop"/>
    <n v="1185732"/>
    <x v="88"/>
    <x v="3"/>
    <x v="36"/>
    <s v="Sioux Falls"/>
    <x v="0"/>
    <n v="0.49999999999999994"/>
    <n v="4000"/>
    <n v="1999.9999999999998"/>
    <n v="699.99999999999989"/>
    <n v="0.35"/>
  </r>
  <r>
    <s v="Sodapop"/>
    <n v="1185732"/>
    <x v="88"/>
    <x v="3"/>
    <x v="36"/>
    <s v="Sioux Falls"/>
    <x v="1"/>
    <n v="0.4"/>
    <n v="2500"/>
    <n v="1000"/>
    <n v="300"/>
    <n v="0.3"/>
  </r>
  <r>
    <s v="Sodapop"/>
    <n v="1185732"/>
    <x v="88"/>
    <x v="3"/>
    <x v="36"/>
    <s v="Sioux Falls"/>
    <x v="2"/>
    <n v="0.4"/>
    <n v="1950"/>
    <n v="780"/>
    <n v="234"/>
    <n v="0.3"/>
  </r>
  <r>
    <s v="Sodapop"/>
    <n v="1185732"/>
    <x v="88"/>
    <x v="3"/>
    <x v="36"/>
    <s v="Sioux Falls"/>
    <x v="3"/>
    <n v="0.4"/>
    <n v="1750"/>
    <n v="700"/>
    <n v="210"/>
    <n v="0.3"/>
  </r>
  <r>
    <s v="Sodapop"/>
    <n v="1185732"/>
    <x v="88"/>
    <x v="3"/>
    <x v="36"/>
    <s v="Sioux Falls"/>
    <x v="4"/>
    <n v="0.6"/>
    <n v="1500"/>
    <n v="900"/>
    <n v="315"/>
    <n v="0.35"/>
  </r>
  <r>
    <s v="Sodapop"/>
    <n v="1185732"/>
    <x v="88"/>
    <x v="3"/>
    <x v="36"/>
    <s v="Sioux Falls"/>
    <x v="5"/>
    <n v="0.64999999999999991"/>
    <n v="2500"/>
    <n v="1624.9999999999998"/>
    <n v="650"/>
    <n v="0.4"/>
  </r>
  <r>
    <s v="Sodapop"/>
    <n v="1185732"/>
    <x v="89"/>
    <x v="3"/>
    <x v="36"/>
    <s v="Sioux Falls"/>
    <x v="0"/>
    <n v="0.6"/>
    <n v="5000"/>
    <n v="3000"/>
    <n v="1050"/>
    <n v="0.35"/>
  </r>
  <r>
    <s v="Sodapop"/>
    <n v="1185732"/>
    <x v="89"/>
    <x v="3"/>
    <x v="36"/>
    <s v="Sioux Falls"/>
    <x v="1"/>
    <n v="0.5"/>
    <n v="3000"/>
    <n v="1500"/>
    <n v="450"/>
    <n v="0.3"/>
  </r>
  <r>
    <s v="Sodapop"/>
    <n v="1185732"/>
    <x v="89"/>
    <x v="3"/>
    <x v="36"/>
    <s v="Sioux Falls"/>
    <x v="2"/>
    <n v="0.5"/>
    <n v="2500"/>
    <n v="1250"/>
    <n v="375"/>
    <n v="0.3"/>
  </r>
  <r>
    <s v="Sodapop"/>
    <n v="1185732"/>
    <x v="89"/>
    <x v="3"/>
    <x v="36"/>
    <s v="Sioux Falls"/>
    <x v="3"/>
    <n v="0.5"/>
    <n v="2000"/>
    <n v="1000"/>
    <n v="300"/>
    <n v="0.3"/>
  </r>
  <r>
    <s v="Sodapop"/>
    <n v="1185732"/>
    <x v="89"/>
    <x v="3"/>
    <x v="36"/>
    <s v="Sioux Falls"/>
    <x v="4"/>
    <n v="0.6"/>
    <n v="2000"/>
    <n v="1200"/>
    <n v="420"/>
    <n v="0.35"/>
  </r>
  <r>
    <s v="Sodapop"/>
    <n v="1185732"/>
    <x v="89"/>
    <x v="3"/>
    <x v="36"/>
    <s v="Sioux Falls"/>
    <x v="5"/>
    <n v="0.64999999999999991"/>
    <n v="3000"/>
    <n v="1949.9999999999998"/>
    <n v="780"/>
    <n v="0.4"/>
  </r>
  <r>
    <s v="Sodapop"/>
    <n v="1185732"/>
    <x v="212"/>
    <x v="3"/>
    <x v="37"/>
    <s v="Fargo"/>
    <x v="0"/>
    <n v="0.30000000000000004"/>
    <n v="4500"/>
    <n v="1350.0000000000002"/>
    <n v="405.00000000000006"/>
    <n v="0.3"/>
  </r>
  <r>
    <s v="Sodapop"/>
    <n v="1185732"/>
    <x v="212"/>
    <x v="3"/>
    <x v="37"/>
    <s v="Fargo"/>
    <x v="1"/>
    <n v="0.30000000000000004"/>
    <n v="2500"/>
    <n v="750.00000000000011"/>
    <n v="262.5"/>
    <n v="0.35"/>
  </r>
  <r>
    <s v="Sodapop"/>
    <n v="1185732"/>
    <x v="212"/>
    <x v="3"/>
    <x v="37"/>
    <s v="Fargo"/>
    <x v="2"/>
    <n v="0.20000000000000007"/>
    <n v="2500"/>
    <n v="500.00000000000017"/>
    <n v="150.00000000000006"/>
    <n v="0.3"/>
  </r>
  <r>
    <s v="Sodapop"/>
    <n v="1185732"/>
    <x v="212"/>
    <x v="3"/>
    <x v="37"/>
    <s v="Fargo"/>
    <x v="3"/>
    <n v="0.25000000000000006"/>
    <n v="1000"/>
    <n v="250.00000000000006"/>
    <n v="75.000000000000014"/>
    <n v="0.3"/>
  </r>
  <r>
    <s v="Sodapop"/>
    <n v="1185732"/>
    <x v="212"/>
    <x v="3"/>
    <x v="37"/>
    <s v="Fargo"/>
    <x v="4"/>
    <n v="0.39999999999999997"/>
    <n v="1500"/>
    <n v="600"/>
    <n v="300"/>
    <n v="0.5"/>
  </r>
  <r>
    <s v="Sodapop"/>
    <n v="1185732"/>
    <x v="212"/>
    <x v="3"/>
    <x v="37"/>
    <s v="Fargo"/>
    <x v="5"/>
    <n v="0.30000000000000004"/>
    <n v="2500"/>
    <n v="750.00000000000011"/>
    <n v="300.00000000000006"/>
    <n v="0.4"/>
  </r>
  <r>
    <s v="Sodapop"/>
    <n v="1185732"/>
    <x v="245"/>
    <x v="3"/>
    <x v="37"/>
    <s v="Fargo"/>
    <x v="0"/>
    <n v="0.30000000000000004"/>
    <n v="5000"/>
    <n v="1500.0000000000002"/>
    <n v="450.00000000000006"/>
    <n v="0.3"/>
  </r>
  <r>
    <s v="Sodapop"/>
    <n v="1185732"/>
    <x v="245"/>
    <x v="3"/>
    <x v="37"/>
    <s v="Fargo"/>
    <x v="1"/>
    <n v="0.30000000000000004"/>
    <n v="1500"/>
    <n v="450.00000000000006"/>
    <n v="157.5"/>
    <n v="0.35"/>
  </r>
  <r>
    <s v="Sodapop"/>
    <n v="1185732"/>
    <x v="245"/>
    <x v="3"/>
    <x v="37"/>
    <s v="Fargo"/>
    <x v="2"/>
    <n v="0.20000000000000007"/>
    <n v="2000"/>
    <n v="400.00000000000011"/>
    <n v="120.00000000000003"/>
    <n v="0.3"/>
  </r>
  <r>
    <s v="Sodapop"/>
    <n v="1185732"/>
    <x v="245"/>
    <x v="3"/>
    <x v="37"/>
    <s v="Fargo"/>
    <x v="3"/>
    <n v="0.25000000000000006"/>
    <n v="750"/>
    <n v="187.50000000000003"/>
    <n v="56.250000000000007"/>
    <n v="0.3"/>
  </r>
  <r>
    <s v="Sodapop"/>
    <n v="1185732"/>
    <x v="245"/>
    <x v="3"/>
    <x v="37"/>
    <s v="Fargo"/>
    <x v="4"/>
    <n v="0.39999999999999997"/>
    <n v="1500"/>
    <n v="600"/>
    <n v="300"/>
    <n v="0.5"/>
  </r>
  <r>
    <s v="Sodapop"/>
    <n v="1185732"/>
    <x v="245"/>
    <x v="3"/>
    <x v="37"/>
    <s v="Fargo"/>
    <x v="5"/>
    <n v="0.14999999999999997"/>
    <n v="2500"/>
    <n v="374.99999999999994"/>
    <n v="149.99999999999997"/>
    <n v="0.4"/>
  </r>
  <r>
    <s v="Sodapop"/>
    <n v="1185732"/>
    <x v="115"/>
    <x v="3"/>
    <x v="37"/>
    <s v="Fargo"/>
    <x v="0"/>
    <n v="0.20000000000000004"/>
    <n v="4700"/>
    <n v="940.00000000000023"/>
    <n v="282.00000000000006"/>
    <n v="0.3"/>
  </r>
  <r>
    <s v="Sodapop"/>
    <n v="1185732"/>
    <x v="115"/>
    <x v="3"/>
    <x v="37"/>
    <s v="Fargo"/>
    <x v="1"/>
    <n v="0.20000000000000004"/>
    <n v="1750"/>
    <n v="350.00000000000006"/>
    <n v="122.50000000000001"/>
    <n v="0.35"/>
  </r>
  <r>
    <s v="Sodapop"/>
    <n v="1185732"/>
    <x v="115"/>
    <x v="3"/>
    <x v="37"/>
    <s v="Fargo"/>
    <x v="2"/>
    <n v="0.10000000000000003"/>
    <n v="2250"/>
    <n v="225.00000000000009"/>
    <n v="67.500000000000028"/>
    <n v="0.3"/>
  </r>
  <r>
    <s v="Sodapop"/>
    <n v="1185732"/>
    <x v="115"/>
    <x v="3"/>
    <x v="37"/>
    <s v="Fargo"/>
    <x v="3"/>
    <n v="0.14999999999999997"/>
    <n v="1000"/>
    <n v="149.99999999999997"/>
    <n v="44.999999999999993"/>
    <n v="0.3"/>
  </r>
  <r>
    <s v="Sodapop"/>
    <n v="1185732"/>
    <x v="115"/>
    <x v="3"/>
    <x v="37"/>
    <s v="Fargo"/>
    <x v="4"/>
    <n v="0.30000000000000004"/>
    <n v="1500"/>
    <n v="450.00000000000006"/>
    <n v="225.00000000000003"/>
    <n v="0.5"/>
  </r>
  <r>
    <s v="Sodapop"/>
    <n v="1185732"/>
    <x v="115"/>
    <x v="3"/>
    <x v="37"/>
    <s v="Fargo"/>
    <x v="5"/>
    <n v="0.20000000000000004"/>
    <n v="2500"/>
    <n v="500.00000000000011"/>
    <n v="200.00000000000006"/>
    <n v="0.4"/>
  </r>
  <r>
    <s v="Sodapop"/>
    <n v="1185732"/>
    <x v="206"/>
    <x v="3"/>
    <x v="37"/>
    <s v="Fargo"/>
    <x v="0"/>
    <n v="0.20000000000000004"/>
    <n v="4750"/>
    <n v="950.00000000000023"/>
    <n v="285.00000000000006"/>
    <n v="0.3"/>
  </r>
  <r>
    <s v="Sodapop"/>
    <n v="1185732"/>
    <x v="206"/>
    <x v="3"/>
    <x v="37"/>
    <s v="Fargo"/>
    <x v="1"/>
    <n v="0.20000000000000004"/>
    <n v="1750"/>
    <n v="350.00000000000006"/>
    <n v="122.50000000000001"/>
    <n v="0.35"/>
  </r>
  <r>
    <s v="Sodapop"/>
    <n v="1185732"/>
    <x v="206"/>
    <x v="3"/>
    <x v="37"/>
    <s v="Fargo"/>
    <x v="2"/>
    <n v="0.10000000000000003"/>
    <n v="1750"/>
    <n v="175.00000000000006"/>
    <n v="52.500000000000014"/>
    <n v="0.3"/>
  </r>
  <r>
    <s v="Sodapop"/>
    <n v="1185732"/>
    <x v="206"/>
    <x v="3"/>
    <x v="37"/>
    <s v="Fargo"/>
    <x v="3"/>
    <n v="0.14999999999999997"/>
    <n v="1000"/>
    <n v="149.99999999999997"/>
    <n v="44.999999999999993"/>
    <n v="0.3"/>
  </r>
  <r>
    <s v="Sodapop"/>
    <n v="1185732"/>
    <x v="206"/>
    <x v="3"/>
    <x v="37"/>
    <s v="Fargo"/>
    <x v="4"/>
    <n v="0.6"/>
    <n v="1250"/>
    <n v="750"/>
    <n v="375"/>
    <n v="0.5"/>
  </r>
  <r>
    <s v="Sodapop"/>
    <n v="1185732"/>
    <x v="206"/>
    <x v="3"/>
    <x v="37"/>
    <s v="Fargo"/>
    <x v="5"/>
    <n v="0.5"/>
    <n v="2500"/>
    <n v="1250"/>
    <n v="500"/>
    <n v="0.4"/>
  </r>
  <r>
    <s v="Sodapop"/>
    <n v="1185732"/>
    <x v="246"/>
    <x v="3"/>
    <x v="37"/>
    <s v="Fargo"/>
    <x v="0"/>
    <n v="0.6"/>
    <n v="5200"/>
    <n v="3120"/>
    <n v="936"/>
    <n v="0.3"/>
  </r>
  <r>
    <s v="Sodapop"/>
    <n v="1185732"/>
    <x v="246"/>
    <x v="3"/>
    <x v="37"/>
    <s v="Fargo"/>
    <x v="1"/>
    <n v="0.4"/>
    <n v="2250"/>
    <n v="900"/>
    <n v="315"/>
    <n v="0.35"/>
  </r>
  <r>
    <s v="Sodapop"/>
    <n v="1185732"/>
    <x v="246"/>
    <x v="3"/>
    <x v="37"/>
    <s v="Fargo"/>
    <x v="2"/>
    <n v="0.35000000000000003"/>
    <n v="2000"/>
    <n v="700.00000000000011"/>
    <n v="210.00000000000003"/>
    <n v="0.3"/>
  </r>
  <r>
    <s v="Sodapop"/>
    <n v="1185732"/>
    <x v="246"/>
    <x v="3"/>
    <x v="37"/>
    <s v="Fargo"/>
    <x v="3"/>
    <n v="0.35000000000000003"/>
    <n v="1250"/>
    <n v="437.50000000000006"/>
    <n v="131.25"/>
    <n v="0.3"/>
  </r>
  <r>
    <s v="Sodapop"/>
    <n v="1185732"/>
    <x v="246"/>
    <x v="3"/>
    <x v="37"/>
    <s v="Fargo"/>
    <x v="4"/>
    <n v="0.44999999999999996"/>
    <n v="1500"/>
    <n v="674.99999999999989"/>
    <n v="337.49999999999994"/>
    <n v="0.5"/>
  </r>
  <r>
    <s v="Sodapop"/>
    <n v="1185732"/>
    <x v="246"/>
    <x v="3"/>
    <x v="37"/>
    <s v="Fargo"/>
    <x v="5"/>
    <n v="0.49999999999999994"/>
    <n v="2750"/>
    <n v="1374.9999999999998"/>
    <n v="549.99999999999989"/>
    <n v="0.4"/>
  </r>
  <r>
    <s v="Sodapop"/>
    <n v="1185732"/>
    <x v="247"/>
    <x v="3"/>
    <x v="37"/>
    <s v="Fargo"/>
    <x v="0"/>
    <n v="0.35000000000000003"/>
    <n v="5250"/>
    <n v="1837.5000000000002"/>
    <n v="551.25"/>
    <n v="0.3"/>
  </r>
  <r>
    <s v="Sodapop"/>
    <n v="1185732"/>
    <x v="247"/>
    <x v="3"/>
    <x v="37"/>
    <s v="Fargo"/>
    <x v="1"/>
    <n v="0.3000000000000001"/>
    <n v="2750"/>
    <n v="825.00000000000023"/>
    <n v="288.75000000000006"/>
    <n v="0.35"/>
  </r>
  <r>
    <s v="Sodapop"/>
    <n v="1185732"/>
    <x v="247"/>
    <x v="3"/>
    <x v="37"/>
    <s v="Fargo"/>
    <x v="2"/>
    <n v="0.25000000000000006"/>
    <n v="2000"/>
    <n v="500.00000000000011"/>
    <n v="150.00000000000003"/>
    <n v="0.3"/>
  </r>
  <r>
    <s v="Sodapop"/>
    <n v="1185732"/>
    <x v="247"/>
    <x v="3"/>
    <x v="37"/>
    <s v="Fargo"/>
    <x v="3"/>
    <n v="0.25000000000000006"/>
    <n v="1750"/>
    <n v="437.50000000000011"/>
    <n v="131.25000000000003"/>
    <n v="0.3"/>
  </r>
  <r>
    <s v="Sodapop"/>
    <n v="1185732"/>
    <x v="247"/>
    <x v="3"/>
    <x v="37"/>
    <s v="Fargo"/>
    <x v="4"/>
    <n v="0.35000000000000003"/>
    <n v="1750"/>
    <n v="612.50000000000011"/>
    <n v="306.25000000000006"/>
    <n v="0.5"/>
  </r>
  <r>
    <s v="Sodapop"/>
    <n v="1185732"/>
    <x v="247"/>
    <x v="3"/>
    <x v="37"/>
    <s v="Fargo"/>
    <x v="5"/>
    <n v="0.55000000000000004"/>
    <n v="3250"/>
    <n v="1787.5000000000002"/>
    <n v="715.00000000000011"/>
    <n v="0.4"/>
  </r>
  <r>
    <s v="Sodapop"/>
    <n v="1185732"/>
    <x v="116"/>
    <x v="3"/>
    <x v="37"/>
    <s v="Fargo"/>
    <x v="0"/>
    <n v="0.5"/>
    <n v="5500"/>
    <n v="2750"/>
    <n v="825"/>
    <n v="0.3"/>
  </r>
  <r>
    <s v="Sodapop"/>
    <n v="1185732"/>
    <x v="116"/>
    <x v="3"/>
    <x v="37"/>
    <s v="Fargo"/>
    <x v="1"/>
    <n v="0.45000000000000007"/>
    <n v="3000"/>
    <n v="1350.0000000000002"/>
    <n v="472.50000000000006"/>
    <n v="0.35"/>
  </r>
  <r>
    <s v="Sodapop"/>
    <n v="1185732"/>
    <x v="116"/>
    <x v="3"/>
    <x v="37"/>
    <s v="Fargo"/>
    <x v="2"/>
    <n v="0.4"/>
    <n v="2250"/>
    <n v="900"/>
    <n v="270"/>
    <n v="0.3"/>
  </r>
  <r>
    <s v="Sodapop"/>
    <n v="1185732"/>
    <x v="116"/>
    <x v="3"/>
    <x v="37"/>
    <s v="Fargo"/>
    <x v="3"/>
    <n v="0.4"/>
    <n v="1750"/>
    <n v="700"/>
    <n v="210"/>
    <n v="0.3"/>
  </r>
  <r>
    <s v="Sodapop"/>
    <n v="1185732"/>
    <x v="116"/>
    <x v="3"/>
    <x v="37"/>
    <s v="Fargo"/>
    <x v="4"/>
    <n v="0.5"/>
    <n v="2000"/>
    <n v="1000"/>
    <n v="500"/>
    <n v="0.5"/>
  </r>
  <r>
    <s v="Sodapop"/>
    <n v="1185732"/>
    <x v="116"/>
    <x v="3"/>
    <x v="37"/>
    <s v="Fargo"/>
    <x v="5"/>
    <n v="0.55000000000000004"/>
    <n v="3750"/>
    <n v="2062.5"/>
    <n v="825"/>
    <n v="0.4"/>
  </r>
  <r>
    <s v="Sodapop"/>
    <n v="1185732"/>
    <x v="208"/>
    <x v="3"/>
    <x v="37"/>
    <s v="Fargo"/>
    <x v="0"/>
    <n v="0.5"/>
    <n v="5250"/>
    <n v="2625"/>
    <n v="787.5"/>
    <n v="0.3"/>
  </r>
  <r>
    <s v="Sodapop"/>
    <n v="1185732"/>
    <x v="208"/>
    <x v="3"/>
    <x v="37"/>
    <s v="Fargo"/>
    <x v="1"/>
    <n v="0.45000000000000007"/>
    <n v="3000"/>
    <n v="1350.0000000000002"/>
    <n v="472.50000000000006"/>
    <n v="0.35"/>
  </r>
  <r>
    <s v="Sodapop"/>
    <n v="1185732"/>
    <x v="208"/>
    <x v="3"/>
    <x v="37"/>
    <s v="Fargo"/>
    <x v="2"/>
    <n v="0.4"/>
    <n v="2250"/>
    <n v="900"/>
    <n v="270"/>
    <n v="0.3"/>
  </r>
  <r>
    <s v="Sodapop"/>
    <n v="1185732"/>
    <x v="208"/>
    <x v="3"/>
    <x v="37"/>
    <s v="Fargo"/>
    <x v="3"/>
    <n v="0.4"/>
    <n v="2000"/>
    <n v="800"/>
    <n v="240"/>
    <n v="0.3"/>
  </r>
  <r>
    <s v="Sodapop"/>
    <n v="1185732"/>
    <x v="208"/>
    <x v="3"/>
    <x v="37"/>
    <s v="Fargo"/>
    <x v="4"/>
    <n v="0.5"/>
    <n v="1750"/>
    <n v="875"/>
    <n v="437.5"/>
    <n v="0.5"/>
  </r>
  <r>
    <s v="Sodapop"/>
    <n v="1185732"/>
    <x v="208"/>
    <x v="3"/>
    <x v="37"/>
    <s v="Fargo"/>
    <x v="5"/>
    <n v="0.55000000000000004"/>
    <n v="3500"/>
    <n v="1925.0000000000002"/>
    <n v="770.00000000000011"/>
    <n v="0.4"/>
  </r>
  <r>
    <s v="Sodapop"/>
    <n v="1185732"/>
    <x v="248"/>
    <x v="3"/>
    <x v="37"/>
    <s v="Fargo"/>
    <x v="0"/>
    <n v="0.35000000000000003"/>
    <n v="4750"/>
    <n v="1662.5000000000002"/>
    <n v="498.75000000000006"/>
    <n v="0.3"/>
  </r>
  <r>
    <s v="Sodapop"/>
    <n v="1185732"/>
    <x v="248"/>
    <x v="3"/>
    <x v="37"/>
    <s v="Fargo"/>
    <x v="1"/>
    <n v="0.3000000000000001"/>
    <n v="2750"/>
    <n v="825.00000000000023"/>
    <n v="288.75000000000006"/>
    <n v="0.35"/>
  </r>
  <r>
    <s v="Sodapop"/>
    <n v="1185732"/>
    <x v="248"/>
    <x v="3"/>
    <x v="37"/>
    <s v="Fargo"/>
    <x v="2"/>
    <n v="0.25000000000000006"/>
    <n v="1750"/>
    <n v="437.50000000000011"/>
    <n v="131.25000000000003"/>
    <n v="0.3"/>
  </r>
  <r>
    <s v="Sodapop"/>
    <n v="1185732"/>
    <x v="248"/>
    <x v="3"/>
    <x v="37"/>
    <s v="Fargo"/>
    <x v="3"/>
    <n v="0.25000000000000006"/>
    <n v="1500"/>
    <n v="375.00000000000006"/>
    <n v="112.50000000000001"/>
    <n v="0.3"/>
  </r>
  <r>
    <s v="Sodapop"/>
    <n v="1185732"/>
    <x v="248"/>
    <x v="3"/>
    <x v="37"/>
    <s v="Fargo"/>
    <x v="4"/>
    <n v="0.35000000000000003"/>
    <n v="1500"/>
    <n v="525"/>
    <n v="262.5"/>
    <n v="0.5"/>
  </r>
  <r>
    <s v="Sodapop"/>
    <n v="1185732"/>
    <x v="248"/>
    <x v="3"/>
    <x v="37"/>
    <s v="Fargo"/>
    <x v="5"/>
    <n v="0.4"/>
    <n v="2250"/>
    <n v="900"/>
    <n v="360"/>
    <n v="0.4"/>
  </r>
  <r>
    <s v="Sodapop"/>
    <n v="1185732"/>
    <x v="249"/>
    <x v="3"/>
    <x v="37"/>
    <s v="Fargo"/>
    <x v="0"/>
    <n v="0.44999999999999996"/>
    <n v="4000"/>
    <n v="1799.9999999999998"/>
    <n v="539.99999999999989"/>
    <n v="0.3"/>
  </r>
  <r>
    <s v="Sodapop"/>
    <n v="1185732"/>
    <x v="249"/>
    <x v="3"/>
    <x v="37"/>
    <s v="Fargo"/>
    <x v="1"/>
    <n v="0.35000000000000003"/>
    <n v="2500"/>
    <n v="875.00000000000011"/>
    <n v="306.25"/>
    <n v="0.35"/>
  </r>
  <r>
    <s v="Sodapop"/>
    <n v="1185732"/>
    <x v="249"/>
    <x v="3"/>
    <x v="37"/>
    <s v="Fargo"/>
    <x v="2"/>
    <n v="0.35000000000000003"/>
    <n v="1500"/>
    <n v="525"/>
    <n v="157.5"/>
    <n v="0.3"/>
  </r>
  <r>
    <s v="Sodapop"/>
    <n v="1185732"/>
    <x v="249"/>
    <x v="3"/>
    <x v="37"/>
    <s v="Fargo"/>
    <x v="3"/>
    <n v="0.35000000000000003"/>
    <n v="1250"/>
    <n v="437.50000000000006"/>
    <n v="131.25"/>
    <n v="0.3"/>
  </r>
  <r>
    <s v="Sodapop"/>
    <n v="1185732"/>
    <x v="249"/>
    <x v="3"/>
    <x v="37"/>
    <s v="Fargo"/>
    <x v="4"/>
    <n v="0.44999999999999996"/>
    <n v="1250"/>
    <n v="562.5"/>
    <n v="281.25"/>
    <n v="0.5"/>
  </r>
  <r>
    <s v="Sodapop"/>
    <n v="1185732"/>
    <x v="249"/>
    <x v="3"/>
    <x v="37"/>
    <s v="Fargo"/>
    <x v="5"/>
    <n v="0.49999999999999983"/>
    <n v="2500"/>
    <n v="1249.9999999999995"/>
    <n v="499.99999999999983"/>
    <n v="0.4"/>
  </r>
  <r>
    <s v="Sodapop"/>
    <n v="1185732"/>
    <x v="210"/>
    <x v="3"/>
    <x v="37"/>
    <s v="Fargo"/>
    <x v="0"/>
    <n v="0.44999999999999996"/>
    <n v="4000"/>
    <n v="1799.9999999999998"/>
    <n v="539.99999999999989"/>
    <n v="0.3"/>
  </r>
  <r>
    <s v="Sodapop"/>
    <n v="1185732"/>
    <x v="210"/>
    <x v="3"/>
    <x v="37"/>
    <s v="Fargo"/>
    <x v="1"/>
    <n v="0.35000000000000003"/>
    <n v="2750"/>
    <n v="962.50000000000011"/>
    <n v="336.875"/>
    <n v="0.35"/>
  </r>
  <r>
    <s v="Sodapop"/>
    <n v="1185732"/>
    <x v="210"/>
    <x v="3"/>
    <x v="37"/>
    <s v="Fargo"/>
    <x v="2"/>
    <n v="0.35000000000000003"/>
    <n v="2200"/>
    <n v="770.00000000000011"/>
    <n v="231.00000000000003"/>
    <n v="0.3"/>
  </r>
  <r>
    <s v="Sodapop"/>
    <n v="1185732"/>
    <x v="210"/>
    <x v="3"/>
    <x v="37"/>
    <s v="Fargo"/>
    <x v="3"/>
    <n v="0.35000000000000003"/>
    <n v="2000"/>
    <n v="700.00000000000011"/>
    <n v="210.00000000000003"/>
    <n v="0.3"/>
  </r>
  <r>
    <s v="Sodapop"/>
    <n v="1185732"/>
    <x v="210"/>
    <x v="3"/>
    <x v="37"/>
    <s v="Fargo"/>
    <x v="4"/>
    <n v="0.6"/>
    <n v="1750"/>
    <n v="1050"/>
    <n v="525"/>
    <n v="0.5"/>
  </r>
  <r>
    <s v="Sodapop"/>
    <n v="1185732"/>
    <x v="210"/>
    <x v="3"/>
    <x v="37"/>
    <s v="Fargo"/>
    <x v="5"/>
    <n v="0.64999999999999991"/>
    <n v="2750"/>
    <n v="1787.4999999999998"/>
    <n v="715"/>
    <n v="0.4"/>
  </r>
  <r>
    <s v="Sodapop"/>
    <n v="1185732"/>
    <x v="211"/>
    <x v="3"/>
    <x v="37"/>
    <s v="Fargo"/>
    <x v="0"/>
    <n v="0.6"/>
    <n v="5250"/>
    <n v="3150"/>
    <n v="945"/>
    <n v="0.3"/>
  </r>
  <r>
    <s v="Sodapop"/>
    <n v="1185732"/>
    <x v="211"/>
    <x v="3"/>
    <x v="37"/>
    <s v="Fargo"/>
    <x v="1"/>
    <n v="0.5"/>
    <n v="3250"/>
    <n v="1625"/>
    <n v="568.75"/>
    <n v="0.35"/>
  </r>
  <r>
    <s v="Sodapop"/>
    <n v="1185732"/>
    <x v="211"/>
    <x v="3"/>
    <x v="37"/>
    <s v="Fargo"/>
    <x v="2"/>
    <n v="0.5"/>
    <n v="2750"/>
    <n v="1375"/>
    <n v="412.5"/>
    <n v="0.3"/>
  </r>
  <r>
    <s v="Sodapop"/>
    <n v="1185732"/>
    <x v="211"/>
    <x v="3"/>
    <x v="37"/>
    <s v="Fargo"/>
    <x v="3"/>
    <n v="0.5"/>
    <n v="2250"/>
    <n v="1125"/>
    <n v="337.5"/>
    <n v="0.3"/>
  </r>
  <r>
    <s v="Sodapop"/>
    <n v="1185732"/>
    <x v="211"/>
    <x v="3"/>
    <x v="37"/>
    <s v="Fargo"/>
    <x v="4"/>
    <n v="0.6"/>
    <n v="2250"/>
    <n v="1350"/>
    <n v="675"/>
    <n v="0.5"/>
  </r>
  <r>
    <s v="Sodapop"/>
    <n v="1185732"/>
    <x v="211"/>
    <x v="3"/>
    <x v="37"/>
    <s v="Fargo"/>
    <x v="5"/>
    <n v="0.64999999999999991"/>
    <n v="3250"/>
    <n v="2112.4999999999995"/>
    <n v="844.99999999999989"/>
    <n v="0.4"/>
  </r>
  <r>
    <s v="Sodapop"/>
    <n v="1185732"/>
    <x v="66"/>
    <x v="3"/>
    <x v="38"/>
    <s v="Des Moines"/>
    <x v="0"/>
    <n v="0.30000000000000004"/>
    <n v="4500"/>
    <n v="1350.0000000000002"/>
    <n v="405.00000000000006"/>
    <n v="0.3"/>
  </r>
  <r>
    <s v="Sodapop"/>
    <n v="1185732"/>
    <x v="66"/>
    <x v="3"/>
    <x v="38"/>
    <s v="Des Moines"/>
    <x v="1"/>
    <n v="0.30000000000000004"/>
    <n v="2500"/>
    <n v="750.00000000000011"/>
    <n v="262.5"/>
    <n v="0.35"/>
  </r>
  <r>
    <s v="Sodapop"/>
    <n v="1185732"/>
    <x v="66"/>
    <x v="3"/>
    <x v="38"/>
    <s v="Des Moines"/>
    <x v="2"/>
    <n v="0.20000000000000007"/>
    <n v="2500"/>
    <n v="500.00000000000017"/>
    <n v="150.00000000000006"/>
    <n v="0.3"/>
  </r>
  <r>
    <s v="Sodapop"/>
    <n v="1185732"/>
    <x v="66"/>
    <x v="3"/>
    <x v="38"/>
    <s v="Des Moines"/>
    <x v="3"/>
    <n v="0.25000000000000006"/>
    <n v="1000"/>
    <n v="250.00000000000006"/>
    <n v="75.000000000000014"/>
    <n v="0.3"/>
  </r>
  <r>
    <s v="Sodapop"/>
    <n v="1185732"/>
    <x v="66"/>
    <x v="3"/>
    <x v="38"/>
    <s v="Des Moines"/>
    <x v="4"/>
    <n v="0.39999999999999997"/>
    <n v="1500"/>
    <n v="600"/>
    <n v="300"/>
    <n v="0.5"/>
  </r>
  <r>
    <s v="Sodapop"/>
    <n v="1185732"/>
    <x v="66"/>
    <x v="3"/>
    <x v="38"/>
    <s v="Des Moines"/>
    <x v="5"/>
    <n v="0.30000000000000004"/>
    <n v="2500"/>
    <n v="750.00000000000011"/>
    <n v="300.00000000000006"/>
    <n v="0.4"/>
  </r>
  <r>
    <s v="Sodapop"/>
    <n v="1185732"/>
    <x v="67"/>
    <x v="3"/>
    <x v="38"/>
    <s v="Des Moines"/>
    <x v="0"/>
    <n v="0.30000000000000004"/>
    <n v="5000"/>
    <n v="1500.0000000000002"/>
    <n v="450.00000000000006"/>
    <n v="0.3"/>
  </r>
  <r>
    <s v="Sodapop"/>
    <n v="1185732"/>
    <x v="67"/>
    <x v="3"/>
    <x v="38"/>
    <s v="Des Moines"/>
    <x v="1"/>
    <n v="0.30000000000000004"/>
    <n v="1500"/>
    <n v="450.00000000000006"/>
    <n v="157.5"/>
    <n v="0.35"/>
  </r>
  <r>
    <s v="Sodapop"/>
    <n v="1185732"/>
    <x v="67"/>
    <x v="3"/>
    <x v="38"/>
    <s v="Des Moines"/>
    <x v="2"/>
    <n v="0.20000000000000007"/>
    <n v="2000"/>
    <n v="400.00000000000011"/>
    <n v="120.00000000000003"/>
    <n v="0.3"/>
  </r>
  <r>
    <s v="Sodapop"/>
    <n v="1185732"/>
    <x v="67"/>
    <x v="3"/>
    <x v="38"/>
    <s v="Des Moines"/>
    <x v="3"/>
    <n v="0.25000000000000006"/>
    <n v="750"/>
    <n v="187.50000000000003"/>
    <n v="56.250000000000007"/>
    <n v="0.3"/>
  </r>
  <r>
    <s v="Sodapop"/>
    <n v="1185732"/>
    <x v="67"/>
    <x v="3"/>
    <x v="38"/>
    <s v="Des Moines"/>
    <x v="4"/>
    <n v="0.39999999999999997"/>
    <n v="1500"/>
    <n v="600"/>
    <n v="300"/>
    <n v="0.5"/>
  </r>
  <r>
    <s v="Sodapop"/>
    <n v="1185732"/>
    <x v="67"/>
    <x v="3"/>
    <x v="38"/>
    <s v="Des Moines"/>
    <x v="5"/>
    <n v="0.14999999999999997"/>
    <n v="2500"/>
    <n v="374.99999999999994"/>
    <n v="149.99999999999997"/>
    <n v="0.4"/>
  </r>
  <r>
    <s v="Sodapop"/>
    <n v="1185732"/>
    <x v="68"/>
    <x v="3"/>
    <x v="38"/>
    <s v="Des Moines"/>
    <x v="0"/>
    <n v="0.20000000000000004"/>
    <n v="4700"/>
    <n v="940.00000000000023"/>
    <n v="282.00000000000006"/>
    <n v="0.3"/>
  </r>
  <r>
    <s v="Sodapop"/>
    <n v="1185732"/>
    <x v="68"/>
    <x v="3"/>
    <x v="38"/>
    <s v="Des Moines"/>
    <x v="1"/>
    <n v="0.20000000000000004"/>
    <n v="1750"/>
    <n v="350.00000000000006"/>
    <n v="122.50000000000001"/>
    <n v="0.35"/>
  </r>
  <r>
    <s v="Sodapop"/>
    <n v="1185732"/>
    <x v="68"/>
    <x v="3"/>
    <x v="38"/>
    <s v="Des Moines"/>
    <x v="2"/>
    <n v="0.10000000000000003"/>
    <n v="2250"/>
    <n v="225.00000000000009"/>
    <n v="67.500000000000028"/>
    <n v="0.3"/>
  </r>
  <r>
    <s v="Sodapop"/>
    <n v="1185732"/>
    <x v="68"/>
    <x v="3"/>
    <x v="38"/>
    <s v="Des Moines"/>
    <x v="3"/>
    <n v="0.14999999999999997"/>
    <n v="750"/>
    <n v="112.49999999999997"/>
    <n v="33.749999999999993"/>
    <n v="0.3"/>
  </r>
  <r>
    <s v="Sodapop"/>
    <n v="1185732"/>
    <x v="68"/>
    <x v="3"/>
    <x v="38"/>
    <s v="Des Moines"/>
    <x v="4"/>
    <n v="0.30000000000000004"/>
    <n v="1250"/>
    <n v="375.00000000000006"/>
    <n v="187.50000000000003"/>
    <n v="0.5"/>
  </r>
  <r>
    <s v="Sodapop"/>
    <n v="1185732"/>
    <x v="68"/>
    <x v="3"/>
    <x v="38"/>
    <s v="Des Moines"/>
    <x v="5"/>
    <n v="0.20000000000000004"/>
    <n v="2250"/>
    <n v="450.00000000000011"/>
    <n v="180.00000000000006"/>
    <n v="0.4"/>
  </r>
  <r>
    <s v="Sodapop"/>
    <n v="1185732"/>
    <x v="69"/>
    <x v="3"/>
    <x v="38"/>
    <s v="Des Moines"/>
    <x v="0"/>
    <n v="0.20000000000000004"/>
    <n v="4500"/>
    <n v="900.00000000000023"/>
    <n v="270.00000000000006"/>
    <n v="0.3"/>
  </r>
  <r>
    <s v="Sodapop"/>
    <n v="1185732"/>
    <x v="69"/>
    <x v="3"/>
    <x v="38"/>
    <s v="Des Moines"/>
    <x v="1"/>
    <n v="0.20000000000000004"/>
    <n v="1500"/>
    <n v="300.00000000000006"/>
    <n v="105.00000000000001"/>
    <n v="0.35"/>
  </r>
  <r>
    <s v="Sodapop"/>
    <n v="1185732"/>
    <x v="69"/>
    <x v="3"/>
    <x v="38"/>
    <s v="Des Moines"/>
    <x v="2"/>
    <n v="0.10000000000000003"/>
    <n v="1500"/>
    <n v="150.00000000000006"/>
    <n v="45.000000000000014"/>
    <n v="0.3"/>
  </r>
  <r>
    <s v="Sodapop"/>
    <n v="1185732"/>
    <x v="69"/>
    <x v="3"/>
    <x v="38"/>
    <s v="Des Moines"/>
    <x v="3"/>
    <n v="0.14999999999999997"/>
    <n v="750"/>
    <n v="112.49999999999997"/>
    <n v="33.749999999999993"/>
    <n v="0.3"/>
  </r>
  <r>
    <s v="Sodapop"/>
    <n v="1185732"/>
    <x v="69"/>
    <x v="3"/>
    <x v="38"/>
    <s v="Des Moines"/>
    <x v="4"/>
    <n v="0.6"/>
    <n v="1000"/>
    <n v="600"/>
    <n v="300"/>
    <n v="0.5"/>
  </r>
  <r>
    <s v="Sodapop"/>
    <n v="1185732"/>
    <x v="69"/>
    <x v="3"/>
    <x v="38"/>
    <s v="Des Moines"/>
    <x v="5"/>
    <n v="0.5"/>
    <n v="2250"/>
    <n v="1125"/>
    <n v="450"/>
    <n v="0.4"/>
  </r>
  <r>
    <s v="Sodapop"/>
    <n v="1185732"/>
    <x v="70"/>
    <x v="3"/>
    <x v="38"/>
    <s v="Des Moines"/>
    <x v="0"/>
    <n v="0.6"/>
    <n v="4950"/>
    <n v="2970"/>
    <n v="891"/>
    <n v="0.3"/>
  </r>
  <r>
    <s v="Sodapop"/>
    <n v="1185732"/>
    <x v="70"/>
    <x v="3"/>
    <x v="38"/>
    <s v="Des Moines"/>
    <x v="1"/>
    <n v="0.4"/>
    <n v="2000"/>
    <n v="800"/>
    <n v="280"/>
    <n v="0.35"/>
  </r>
  <r>
    <s v="Sodapop"/>
    <n v="1185732"/>
    <x v="70"/>
    <x v="3"/>
    <x v="38"/>
    <s v="Des Moines"/>
    <x v="2"/>
    <n v="0.35000000000000003"/>
    <n v="1750"/>
    <n v="612.50000000000011"/>
    <n v="183.75000000000003"/>
    <n v="0.3"/>
  </r>
  <r>
    <s v="Sodapop"/>
    <n v="1185732"/>
    <x v="70"/>
    <x v="3"/>
    <x v="38"/>
    <s v="Des Moines"/>
    <x v="3"/>
    <n v="0.35000000000000003"/>
    <n v="1500"/>
    <n v="525"/>
    <n v="157.5"/>
    <n v="0.3"/>
  </r>
  <r>
    <s v="Sodapop"/>
    <n v="1185732"/>
    <x v="70"/>
    <x v="3"/>
    <x v="38"/>
    <s v="Des Moines"/>
    <x v="4"/>
    <n v="0.44999999999999996"/>
    <n v="1750"/>
    <n v="787.49999999999989"/>
    <n v="393.74999999999994"/>
    <n v="0.5"/>
  </r>
  <r>
    <s v="Sodapop"/>
    <n v="1185732"/>
    <x v="70"/>
    <x v="3"/>
    <x v="38"/>
    <s v="Des Moines"/>
    <x v="5"/>
    <n v="0.49999999999999994"/>
    <n v="3000"/>
    <n v="1499.9999999999998"/>
    <n v="599.99999999999989"/>
    <n v="0.4"/>
  </r>
  <r>
    <s v="Sodapop"/>
    <n v="1185732"/>
    <x v="71"/>
    <x v="3"/>
    <x v="38"/>
    <s v="Des Moines"/>
    <x v="0"/>
    <n v="0.35000000000000003"/>
    <n v="5500"/>
    <n v="1925.0000000000002"/>
    <n v="577.5"/>
    <n v="0.3"/>
  </r>
  <r>
    <s v="Sodapop"/>
    <n v="1185732"/>
    <x v="71"/>
    <x v="3"/>
    <x v="38"/>
    <s v="Des Moines"/>
    <x v="1"/>
    <n v="0.3000000000000001"/>
    <n v="3000"/>
    <n v="900.00000000000034"/>
    <n v="315.00000000000011"/>
    <n v="0.35"/>
  </r>
  <r>
    <s v="Sodapop"/>
    <n v="1185732"/>
    <x v="71"/>
    <x v="3"/>
    <x v="38"/>
    <s v="Des Moines"/>
    <x v="2"/>
    <n v="0.25000000000000006"/>
    <n v="2000"/>
    <n v="500.00000000000011"/>
    <n v="150.00000000000003"/>
    <n v="0.3"/>
  </r>
  <r>
    <s v="Sodapop"/>
    <n v="1185732"/>
    <x v="71"/>
    <x v="3"/>
    <x v="38"/>
    <s v="Des Moines"/>
    <x v="3"/>
    <n v="0.25000000000000006"/>
    <n v="1750"/>
    <n v="437.50000000000011"/>
    <n v="131.25000000000003"/>
    <n v="0.3"/>
  </r>
  <r>
    <s v="Sodapop"/>
    <n v="1185732"/>
    <x v="71"/>
    <x v="3"/>
    <x v="38"/>
    <s v="Des Moines"/>
    <x v="4"/>
    <n v="0.35000000000000003"/>
    <n v="1750"/>
    <n v="612.50000000000011"/>
    <n v="306.25000000000006"/>
    <n v="0.5"/>
  </r>
  <r>
    <s v="Sodapop"/>
    <n v="1185732"/>
    <x v="71"/>
    <x v="3"/>
    <x v="38"/>
    <s v="Des Moines"/>
    <x v="5"/>
    <n v="0.55000000000000004"/>
    <n v="3250"/>
    <n v="1787.5000000000002"/>
    <n v="715.00000000000011"/>
    <n v="0.4"/>
  </r>
  <r>
    <s v="Sodapop"/>
    <n v="1185732"/>
    <x v="72"/>
    <x v="3"/>
    <x v="38"/>
    <s v="Des Moines"/>
    <x v="0"/>
    <n v="0.5"/>
    <n v="5500"/>
    <n v="2750"/>
    <n v="825"/>
    <n v="0.3"/>
  </r>
  <r>
    <s v="Sodapop"/>
    <n v="1185732"/>
    <x v="72"/>
    <x v="3"/>
    <x v="38"/>
    <s v="Des Moines"/>
    <x v="1"/>
    <n v="0.45000000000000007"/>
    <n v="3000"/>
    <n v="1350.0000000000002"/>
    <n v="472.50000000000006"/>
    <n v="0.35"/>
  </r>
  <r>
    <s v="Sodapop"/>
    <n v="1185732"/>
    <x v="72"/>
    <x v="3"/>
    <x v="38"/>
    <s v="Des Moines"/>
    <x v="2"/>
    <n v="0.4"/>
    <n v="2250"/>
    <n v="900"/>
    <n v="270"/>
    <n v="0.3"/>
  </r>
  <r>
    <s v="Sodapop"/>
    <n v="1185732"/>
    <x v="72"/>
    <x v="3"/>
    <x v="38"/>
    <s v="Des Moines"/>
    <x v="3"/>
    <n v="0.4"/>
    <n v="1750"/>
    <n v="700"/>
    <n v="210"/>
    <n v="0.3"/>
  </r>
  <r>
    <s v="Sodapop"/>
    <n v="1185732"/>
    <x v="72"/>
    <x v="3"/>
    <x v="38"/>
    <s v="Des Moines"/>
    <x v="4"/>
    <n v="0.5"/>
    <n v="2000"/>
    <n v="1000"/>
    <n v="500"/>
    <n v="0.5"/>
  </r>
  <r>
    <s v="Sodapop"/>
    <n v="1185732"/>
    <x v="72"/>
    <x v="3"/>
    <x v="38"/>
    <s v="Des Moines"/>
    <x v="5"/>
    <n v="0.55000000000000004"/>
    <n v="3750"/>
    <n v="2062.5"/>
    <n v="825"/>
    <n v="0.4"/>
  </r>
  <r>
    <s v="Sodapop"/>
    <n v="1185732"/>
    <x v="73"/>
    <x v="3"/>
    <x v="38"/>
    <s v="Des Moines"/>
    <x v="0"/>
    <n v="0.5"/>
    <n v="5250"/>
    <n v="2625"/>
    <n v="787.5"/>
    <n v="0.3"/>
  </r>
  <r>
    <s v="Sodapop"/>
    <n v="1185732"/>
    <x v="73"/>
    <x v="3"/>
    <x v="38"/>
    <s v="Des Moines"/>
    <x v="1"/>
    <n v="0.45000000000000007"/>
    <n v="3000"/>
    <n v="1350.0000000000002"/>
    <n v="472.50000000000006"/>
    <n v="0.35"/>
  </r>
  <r>
    <s v="Sodapop"/>
    <n v="1185732"/>
    <x v="73"/>
    <x v="3"/>
    <x v="38"/>
    <s v="Des Moines"/>
    <x v="2"/>
    <n v="0.4"/>
    <n v="2250"/>
    <n v="900"/>
    <n v="270"/>
    <n v="0.3"/>
  </r>
  <r>
    <s v="Sodapop"/>
    <n v="1185732"/>
    <x v="73"/>
    <x v="3"/>
    <x v="38"/>
    <s v="Des Moines"/>
    <x v="3"/>
    <n v="0.4"/>
    <n v="2000"/>
    <n v="800"/>
    <n v="240"/>
    <n v="0.3"/>
  </r>
  <r>
    <s v="Sodapop"/>
    <n v="1185732"/>
    <x v="73"/>
    <x v="3"/>
    <x v="38"/>
    <s v="Des Moines"/>
    <x v="4"/>
    <n v="0.5"/>
    <n v="1750"/>
    <n v="875"/>
    <n v="437.5"/>
    <n v="0.5"/>
  </r>
  <r>
    <s v="Sodapop"/>
    <n v="1185732"/>
    <x v="73"/>
    <x v="3"/>
    <x v="38"/>
    <s v="Des Moines"/>
    <x v="5"/>
    <n v="0.55000000000000004"/>
    <n v="3500"/>
    <n v="1925.0000000000002"/>
    <n v="770.00000000000011"/>
    <n v="0.4"/>
  </r>
  <r>
    <s v="Sodapop"/>
    <n v="1185732"/>
    <x v="74"/>
    <x v="3"/>
    <x v="38"/>
    <s v="Des Moines"/>
    <x v="0"/>
    <n v="0.35000000000000003"/>
    <n v="4750"/>
    <n v="1662.5000000000002"/>
    <n v="498.75000000000006"/>
    <n v="0.3"/>
  </r>
  <r>
    <s v="Sodapop"/>
    <n v="1185732"/>
    <x v="74"/>
    <x v="3"/>
    <x v="38"/>
    <s v="Des Moines"/>
    <x v="1"/>
    <n v="0.3000000000000001"/>
    <n v="2500"/>
    <n v="750.00000000000023"/>
    <n v="262.50000000000006"/>
    <n v="0.35"/>
  </r>
  <r>
    <s v="Sodapop"/>
    <n v="1185732"/>
    <x v="74"/>
    <x v="3"/>
    <x v="38"/>
    <s v="Des Moines"/>
    <x v="2"/>
    <n v="0.25000000000000006"/>
    <n v="1500"/>
    <n v="375.00000000000006"/>
    <n v="112.50000000000001"/>
    <n v="0.3"/>
  </r>
  <r>
    <s v="Sodapop"/>
    <n v="1185732"/>
    <x v="74"/>
    <x v="3"/>
    <x v="38"/>
    <s v="Des Moines"/>
    <x v="3"/>
    <n v="0.25000000000000006"/>
    <n v="1250"/>
    <n v="312.50000000000006"/>
    <n v="93.750000000000014"/>
    <n v="0.3"/>
  </r>
  <r>
    <s v="Sodapop"/>
    <n v="1185732"/>
    <x v="74"/>
    <x v="3"/>
    <x v="38"/>
    <s v="Des Moines"/>
    <x v="4"/>
    <n v="0.35000000000000003"/>
    <n v="1250"/>
    <n v="437.50000000000006"/>
    <n v="218.75000000000003"/>
    <n v="0.5"/>
  </r>
  <r>
    <s v="Sodapop"/>
    <n v="1185732"/>
    <x v="74"/>
    <x v="3"/>
    <x v="38"/>
    <s v="Des Moines"/>
    <x v="5"/>
    <n v="0.4"/>
    <n v="2000"/>
    <n v="800"/>
    <n v="320"/>
    <n v="0.4"/>
  </r>
  <r>
    <s v="Sodapop"/>
    <n v="1185732"/>
    <x v="75"/>
    <x v="3"/>
    <x v="38"/>
    <s v="Des Moines"/>
    <x v="0"/>
    <n v="0.44999999999999996"/>
    <n v="3750"/>
    <n v="1687.4999999999998"/>
    <n v="506.24999999999989"/>
    <n v="0.3"/>
  </r>
  <r>
    <s v="Sodapop"/>
    <n v="1185732"/>
    <x v="75"/>
    <x v="3"/>
    <x v="38"/>
    <s v="Des Moines"/>
    <x v="1"/>
    <n v="0.35000000000000003"/>
    <n v="2250"/>
    <n v="787.50000000000011"/>
    <n v="275.625"/>
    <n v="0.35"/>
  </r>
  <r>
    <s v="Sodapop"/>
    <n v="1185732"/>
    <x v="75"/>
    <x v="3"/>
    <x v="38"/>
    <s v="Des Moines"/>
    <x v="2"/>
    <n v="0.35000000000000003"/>
    <n v="1250"/>
    <n v="437.50000000000006"/>
    <n v="131.25"/>
    <n v="0.3"/>
  </r>
  <r>
    <s v="Sodapop"/>
    <n v="1185732"/>
    <x v="75"/>
    <x v="3"/>
    <x v="38"/>
    <s v="Des Moines"/>
    <x v="3"/>
    <n v="0.35000000000000003"/>
    <n v="1250"/>
    <n v="437.50000000000006"/>
    <n v="131.25"/>
    <n v="0.3"/>
  </r>
  <r>
    <s v="Sodapop"/>
    <n v="1185732"/>
    <x v="75"/>
    <x v="3"/>
    <x v="38"/>
    <s v="Des Moines"/>
    <x v="4"/>
    <n v="0.44999999999999996"/>
    <n v="1250"/>
    <n v="562.5"/>
    <n v="281.25"/>
    <n v="0.5"/>
  </r>
  <r>
    <s v="Sodapop"/>
    <n v="1185732"/>
    <x v="75"/>
    <x v="3"/>
    <x v="38"/>
    <s v="Des Moines"/>
    <x v="5"/>
    <n v="0.49999999999999983"/>
    <n v="2500"/>
    <n v="1249.9999999999995"/>
    <n v="499.99999999999983"/>
    <n v="0.4"/>
  </r>
  <r>
    <s v="Sodapop"/>
    <n v="1185732"/>
    <x v="76"/>
    <x v="3"/>
    <x v="38"/>
    <s v="Des Moines"/>
    <x v="0"/>
    <n v="0.44999999999999996"/>
    <n v="4000"/>
    <n v="1799.9999999999998"/>
    <n v="539.99999999999989"/>
    <n v="0.3"/>
  </r>
  <r>
    <s v="Sodapop"/>
    <n v="1185732"/>
    <x v="76"/>
    <x v="3"/>
    <x v="38"/>
    <s v="Des Moines"/>
    <x v="1"/>
    <n v="0.35000000000000003"/>
    <n v="3000"/>
    <n v="1050"/>
    <n v="367.5"/>
    <n v="0.35"/>
  </r>
  <r>
    <s v="Sodapop"/>
    <n v="1185732"/>
    <x v="76"/>
    <x v="3"/>
    <x v="38"/>
    <s v="Des Moines"/>
    <x v="2"/>
    <n v="0.35000000000000003"/>
    <n v="2450"/>
    <n v="857.50000000000011"/>
    <n v="257.25"/>
    <n v="0.3"/>
  </r>
  <r>
    <s v="Sodapop"/>
    <n v="1185732"/>
    <x v="76"/>
    <x v="3"/>
    <x v="38"/>
    <s v="Des Moines"/>
    <x v="3"/>
    <n v="0.35000000000000003"/>
    <n v="2250"/>
    <n v="787.50000000000011"/>
    <n v="236.25000000000003"/>
    <n v="0.3"/>
  </r>
  <r>
    <s v="Sodapop"/>
    <n v="1185732"/>
    <x v="76"/>
    <x v="3"/>
    <x v="38"/>
    <s v="Des Moines"/>
    <x v="4"/>
    <n v="0.6"/>
    <n v="2000"/>
    <n v="1200"/>
    <n v="600"/>
    <n v="0.5"/>
  </r>
  <r>
    <s v="Sodapop"/>
    <n v="1185732"/>
    <x v="76"/>
    <x v="3"/>
    <x v="38"/>
    <s v="Des Moines"/>
    <x v="5"/>
    <n v="0.64999999999999991"/>
    <n v="3000"/>
    <n v="1949.9999999999998"/>
    <n v="780"/>
    <n v="0.4"/>
  </r>
  <r>
    <s v="Sodapop"/>
    <n v="1185732"/>
    <x v="77"/>
    <x v="3"/>
    <x v="38"/>
    <s v="Des Moines"/>
    <x v="0"/>
    <n v="0.6"/>
    <n v="5500"/>
    <n v="3300"/>
    <n v="990"/>
    <n v="0.3"/>
  </r>
  <r>
    <s v="Sodapop"/>
    <n v="1185732"/>
    <x v="77"/>
    <x v="3"/>
    <x v="38"/>
    <s v="Des Moines"/>
    <x v="1"/>
    <n v="0.5"/>
    <n v="3500"/>
    <n v="1750"/>
    <n v="612.5"/>
    <n v="0.35"/>
  </r>
  <r>
    <s v="Sodapop"/>
    <n v="1185732"/>
    <x v="77"/>
    <x v="3"/>
    <x v="38"/>
    <s v="Des Moines"/>
    <x v="2"/>
    <n v="0.5"/>
    <n v="3000"/>
    <n v="1500"/>
    <n v="450"/>
    <n v="0.3"/>
  </r>
  <r>
    <s v="Sodapop"/>
    <n v="1185732"/>
    <x v="77"/>
    <x v="3"/>
    <x v="38"/>
    <s v="Des Moines"/>
    <x v="3"/>
    <n v="0.5"/>
    <n v="2500"/>
    <n v="1250"/>
    <n v="375"/>
    <n v="0.3"/>
  </r>
  <r>
    <s v="Sodapop"/>
    <n v="1185732"/>
    <x v="77"/>
    <x v="3"/>
    <x v="38"/>
    <s v="Des Moines"/>
    <x v="4"/>
    <n v="0.6"/>
    <n v="2500"/>
    <n v="1500"/>
    <n v="750"/>
    <n v="0.5"/>
  </r>
  <r>
    <s v="Sodapop"/>
    <n v="1185732"/>
    <x v="77"/>
    <x v="3"/>
    <x v="38"/>
    <s v="Des Moines"/>
    <x v="5"/>
    <n v="0.64999999999999991"/>
    <n v="3500"/>
    <n v="2274.9999999999995"/>
    <n v="909.99999999999989"/>
    <n v="0.4"/>
  </r>
  <r>
    <s v="Sodapop"/>
    <n v="1185732"/>
    <x v="136"/>
    <x v="3"/>
    <x v="39"/>
    <s v="Milwaukee"/>
    <x v="0"/>
    <n v="0.35000000000000003"/>
    <n v="5000"/>
    <n v="1750.0000000000002"/>
    <n v="700.00000000000011"/>
    <n v="0.4"/>
  </r>
  <r>
    <s v="Sodapop"/>
    <n v="1185732"/>
    <x v="136"/>
    <x v="3"/>
    <x v="39"/>
    <s v="Milwaukee"/>
    <x v="1"/>
    <n v="0.35000000000000003"/>
    <n v="3000"/>
    <n v="1050"/>
    <n v="420"/>
    <n v="0.4"/>
  </r>
  <r>
    <s v="Sodapop"/>
    <n v="1185732"/>
    <x v="136"/>
    <x v="3"/>
    <x v="39"/>
    <s v="Milwaukee"/>
    <x v="2"/>
    <n v="0.25000000000000006"/>
    <n v="3000"/>
    <n v="750.00000000000011"/>
    <n v="262.5"/>
    <n v="0.35"/>
  </r>
  <r>
    <s v="Sodapop"/>
    <n v="1185732"/>
    <x v="136"/>
    <x v="3"/>
    <x v="39"/>
    <s v="Milwaukee"/>
    <x v="3"/>
    <n v="0.30000000000000004"/>
    <n v="1500"/>
    <n v="450.00000000000006"/>
    <n v="157.5"/>
    <n v="0.35"/>
  </r>
  <r>
    <s v="Sodapop"/>
    <n v="1185732"/>
    <x v="136"/>
    <x v="3"/>
    <x v="39"/>
    <s v="Milwaukee"/>
    <x v="4"/>
    <n v="0.44999999999999996"/>
    <n v="2000"/>
    <n v="899.99999999999989"/>
    <n v="269.99999999999994"/>
    <n v="0.3"/>
  </r>
  <r>
    <s v="Sodapop"/>
    <n v="1185732"/>
    <x v="136"/>
    <x v="3"/>
    <x v="39"/>
    <s v="Milwaukee"/>
    <x v="5"/>
    <n v="0.35000000000000003"/>
    <n v="3000"/>
    <n v="1050"/>
    <n v="420"/>
    <n v="0.4"/>
  </r>
  <r>
    <s v="Sodapop"/>
    <n v="1185732"/>
    <x v="79"/>
    <x v="3"/>
    <x v="39"/>
    <s v="Milwaukee"/>
    <x v="0"/>
    <n v="0.35000000000000003"/>
    <n v="5500"/>
    <n v="1925.0000000000002"/>
    <n v="770.00000000000011"/>
    <n v="0.4"/>
  </r>
  <r>
    <s v="Sodapop"/>
    <n v="1185732"/>
    <x v="79"/>
    <x v="3"/>
    <x v="39"/>
    <s v="Milwaukee"/>
    <x v="1"/>
    <n v="0.35000000000000003"/>
    <n v="2000"/>
    <n v="700.00000000000011"/>
    <n v="280.00000000000006"/>
    <n v="0.4"/>
  </r>
  <r>
    <s v="Sodapop"/>
    <n v="1185732"/>
    <x v="79"/>
    <x v="3"/>
    <x v="39"/>
    <s v="Milwaukee"/>
    <x v="2"/>
    <n v="0.25000000000000006"/>
    <n v="2500"/>
    <n v="625.00000000000011"/>
    <n v="218.75000000000003"/>
    <n v="0.35"/>
  </r>
  <r>
    <s v="Sodapop"/>
    <n v="1185732"/>
    <x v="79"/>
    <x v="3"/>
    <x v="39"/>
    <s v="Milwaukee"/>
    <x v="3"/>
    <n v="0.30000000000000004"/>
    <n v="1250"/>
    <n v="375.00000000000006"/>
    <n v="131.25"/>
    <n v="0.35"/>
  </r>
  <r>
    <s v="Sodapop"/>
    <n v="1185732"/>
    <x v="79"/>
    <x v="3"/>
    <x v="39"/>
    <s v="Milwaukee"/>
    <x v="4"/>
    <n v="0.44999999999999996"/>
    <n v="2000"/>
    <n v="899.99999999999989"/>
    <n v="269.99999999999994"/>
    <n v="0.3"/>
  </r>
  <r>
    <s v="Sodapop"/>
    <n v="1185732"/>
    <x v="79"/>
    <x v="3"/>
    <x v="39"/>
    <s v="Milwaukee"/>
    <x v="5"/>
    <n v="0.19999999999999996"/>
    <n v="3000"/>
    <n v="599.99999999999989"/>
    <n v="239.99999999999997"/>
    <n v="0.4"/>
  </r>
  <r>
    <s v="Sodapop"/>
    <n v="1185732"/>
    <x v="137"/>
    <x v="3"/>
    <x v="39"/>
    <s v="Milwaukee"/>
    <x v="0"/>
    <n v="0.25000000000000006"/>
    <n v="5200"/>
    <n v="1300.0000000000002"/>
    <n v="520.00000000000011"/>
    <n v="0.4"/>
  </r>
  <r>
    <s v="Sodapop"/>
    <n v="1185732"/>
    <x v="137"/>
    <x v="3"/>
    <x v="39"/>
    <s v="Milwaukee"/>
    <x v="1"/>
    <n v="0.25000000000000006"/>
    <n v="2250"/>
    <n v="562.50000000000011"/>
    <n v="225.00000000000006"/>
    <n v="0.4"/>
  </r>
  <r>
    <s v="Sodapop"/>
    <n v="1185732"/>
    <x v="137"/>
    <x v="3"/>
    <x v="39"/>
    <s v="Milwaukee"/>
    <x v="2"/>
    <n v="0.15000000000000002"/>
    <n v="2750"/>
    <n v="412.50000000000006"/>
    <n v="144.375"/>
    <n v="0.35"/>
  </r>
  <r>
    <s v="Sodapop"/>
    <n v="1185732"/>
    <x v="137"/>
    <x v="3"/>
    <x v="39"/>
    <s v="Milwaukee"/>
    <x v="3"/>
    <n v="0.19999999999999996"/>
    <n v="1250"/>
    <n v="249.99999999999994"/>
    <n v="87.499999999999972"/>
    <n v="0.35"/>
  </r>
  <r>
    <s v="Sodapop"/>
    <n v="1185732"/>
    <x v="137"/>
    <x v="3"/>
    <x v="39"/>
    <s v="Milwaukee"/>
    <x v="4"/>
    <n v="0.35000000000000003"/>
    <n v="1750"/>
    <n v="612.50000000000011"/>
    <n v="183.75000000000003"/>
    <n v="0.3"/>
  </r>
  <r>
    <s v="Sodapop"/>
    <n v="1185732"/>
    <x v="137"/>
    <x v="3"/>
    <x v="39"/>
    <s v="Milwaukee"/>
    <x v="5"/>
    <n v="0.25000000000000006"/>
    <n v="2750"/>
    <n v="687.50000000000011"/>
    <n v="275.00000000000006"/>
    <n v="0.4"/>
  </r>
  <r>
    <s v="Sodapop"/>
    <n v="1185732"/>
    <x v="138"/>
    <x v="3"/>
    <x v="39"/>
    <s v="Milwaukee"/>
    <x v="0"/>
    <n v="0.25000000000000006"/>
    <n v="5000"/>
    <n v="1250.0000000000002"/>
    <n v="500.00000000000011"/>
    <n v="0.4"/>
  </r>
  <r>
    <s v="Sodapop"/>
    <n v="1185732"/>
    <x v="138"/>
    <x v="3"/>
    <x v="39"/>
    <s v="Milwaukee"/>
    <x v="1"/>
    <n v="0.25000000000000006"/>
    <n v="2000"/>
    <n v="500.00000000000011"/>
    <n v="200.00000000000006"/>
    <n v="0.4"/>
  </r>
  <r>
    <s v="Sodapop"/>
    <n v="1185732"/>
    <x v="138"/>
    <x v="3"/>
    <x v="39"/>
    <s v="Milwaukee"/>
    <x v="2"/>
    <n v="0.15000000000000002"/>
    <n v="2000"/>
    <n v="300.00000000000006"/>
    <n v="105.00000000000001"/>
    <n v="0.35"/>
  </r>
  <r>
    <s v="Sodapop"/>
    <n v="1185732"/>
    <x v="138"/>
    <x v="3"/>
    <x v="39"/>
    <s v="Milwaukee"/>
    <x v="3"/>
    <n v="0.19999999999999996"/>
    <n v="1250"/>
    <n v="249.99999999999994"/>
    <n v="87.499999999999972"/>
    <n v="0.35"/>
  </r>
  <r>
    <s v="Sodapop"/>
    <n v="1185732"/>
    <x v="138"/>
    <x v="3"/>
    <x v="39"/>
    <s v="Milwaukee"/>
    <x v="4"/>
    <n v="0.65"/>
    <n v="1500"/>
    <n v="975"/>
    <n v="292.5"/>
    <n v="0.3"/>
  </r>
  <r>
    <s v="Sodapop"/>
    <n v="1185732"/>
    <x v="138"/>
    <x v="3"/>
    <x v="39"/>
    <s v="Milwaukee"/>
    <x v="5"/>
    <n v="0.5"/>
    <n v="2750"/>
    <n v="1375"/>
    <n v="550"/>
    <n v="0.4"/>
  </r>
  <r>
    <s v="Sodapop"/>
    <n v="1185732"/>
    <x v="139"/>
    <x v="3"/>
    <x v="39"/>
    <s v="Milwaukee"/>
    <x v="0"/>
    <n v="0.6"/>
    <n v="5450"/>
    <n v="3270"/>
    <n v="1308"/>
    <n v="0.4"/>
  </r>
  <r>
    <s v="Sodapop"/>
    <n v="1185732"/>
    <x v="139"/>
    <x v="3"/>
    <x v="39"/>
    <s v="Milwaukee"/>
    <x v="1"/>
    <n v="0.4"/>
    <n v="2500"/>
    <n v="1000"/>
    <n v="400"/>
    <n v="0.4"/>
  </r>
  <r>
    <s v="Sodapop"/>
    <n v="1185732"/>
    <x v="139"/>
    <x v="3"/>
    <x v="39"/>
    <s v="Milwaukee"/>
    <x v="2"/>
    <n v="0.35000000000000003"/>
    <n v="2250"/>
    <n v="787.50000000000011"/>
    <n v="275.625"/>
    <n v="0.35"/>
  </r>
  <r>
    <s v="Sodapop"/>
    <n v="1185732"/>
    <x v="139"/>
    <x v="3"/>
    <x v="39"/>
    <s v="Milwaukee"/>
    <x v="3"/>
    <n v="0.35000000000000003"/>
    <n v="1750"/>
    <n v="612.50000000000011"/>
    <n v="214.37500000000003"/>
    <n v="0.35"/>
  </r>
  <r>
    <s v="Sodapop"/>
    <n v="1185732"/>
    <x v="139"/>
    <x v="3"/>
    <x v="39"/>
    <s v="Milwaukee"/>
    <x v="4"/>
    <n v="0.44999999999999996"/>
    <n v="2000"/>
    <n v="899.99999999999989"/>
    <n v="269.99999999999994"/>
    <n v="0.3"/>
  </r>
  <r>
    <s v="Sodapop"/>
    <n v="1185732"/>
    <x v="139"/>
    <x v="3"/>
    <x v="39"/>
    <s v="Milwaukee"/>
    <x v="5"/>
    <n v="0.54999999999999993"/>
    <n v="3250"/>
    <n v="1787.4999999999998"/>
    <n v="715"/>
    <n v="0.4"/>
  </r>
  <r>
    <s v="Sodapop"/>
    <n v="1185732"/>
    <x v="83"/>
    <x v="3"/>
    <x v="39"/>
    <s v="Milwaukee"/>
    <x v="0"/>
    <n v="0.4"/>
    <n v="5750"/>
    <n v="2300"/>
    <n v="920"/>
    <n v="0.4"/>
  </r>
  <r>
    <s v="Sodapop"/>
    <n v="1185732"/>
    <x v="83"/>
    <x v="3"/>
    <x v="39"/>
    <s v="Milwaukee"/>
    <x v="1"/>
    <n v="0.35000000000000009"/>
    <n v="3250"/>
    <n v="1137.5000000000002"/>
    <n v="455.00000000000011"/>
    <n v="0.4"/>
  </r>
  <r>
    <s v="Sodapop"/>
    <n v="1185732"/>
    <x v="83"/>
    <x v="3"/>
    <x v="39"/>
    <s v="Milwaukee"/>
    <x v="2"/>
    <n v="0.30000000000000004"/>
    <n v="2000"/>
    <n v="600.00000000000011"/>
    <n v="210.00000000000003"/>
    <n v="0.35"/>
  </r>
  <r>
    <s v="Sodapop"/>
    <n v="1185732"/>
    <x v="83"/>
    <x v="3"/>
    <x v="39"/>
    <s v="Milwaukee"/>
    <x v="3"/>
    <n v="0.30000000000000004"/>
    <n v="1750"/>
    <n v="525.00000000000011"/>
    <n v="183.75000000000003"/>
    <n v="0.35"/>
  </r>
  <r>
    <s v="Sodapop"/>
    <n v="1185732"/>
    <x v="83"/>
    <x v="3"/>
    <x v="39"/>
    <s v="Milwaukee"/>
    <x v="4"/>
    <n v="0.4"/>
    <n v="1750"/>
    <n v="700"/>
    <n v="210"/>
    <n v="0.3"/>
  </r>
  <r>
    <s v="Sodapop"/>
    <n v="1185732"/>
    <x v="83"/>
    <x v="3"/>
    <x v="39"/>
    <s v="Milwaukee"/>
    <x v="5"/>
    <n v="0.60000000000000009"/>
    <n v="3250"/>
    <n v="1950.0000000000002"/>
    <n v="780.00000000000011"/>
    <n v="0.4"/>
  </r>
  <r>
    <s v="Sodapop"/>
    <n v="1185732"/>
    <x v="140"/>
    <x v="3"/>
    <x v="39"/>
    <s v="Milwaukee"/>
    <x v="0"/>
    <n v="0.55000000000000004"/>
    <n v="5500"/>
    <n v="3025.0000000000005"/>
    <n v="1210.0000000000002"/>
    <n v="0.4"/>
  </r>
  <r>
    <s v="Sodapop"/>
    <n v="1185732"/>
    <x v="140"/>
    <x v="3"/>
    <x v="39"/>
    <s v="Milwaukee"/>
    <x v="1"/>
    <n v="0.50000000000000011"/>
    <n v="3000"/>
    <n v="1500.0000000000002"/>
    <n v="600.00000000000011"/>
    <n v="0.4"/>
  </r>
  <r>
    <s v="Sodapop"/>
    <n v="1185732"/>
    <x v="140"/>
    <x v="3"/>
    <x v="39"/>
    <s v="Milwaukee"/>
    <x v="2"/>
    <n v="0.45"/>
    <n v="2250"/>
    <n v="1012.5"/>
    <n v="354.375"/>
    <n v="0.35"/>
  </r>
  <r>
    <s v="Sodapop"/>
    <n v="1185732"/>
    <x v="140"/>
    <x v="3"/>
    <x v="39"/>
    <s v="Milwaukee"/>
    <x v="3"/>
    <n v="0.45"/>
    <n v="1750"/>
    <n v="787.5"/>
    <n v="275.625"/>
    <n v="0.35"/>
  </r>
  <r>
    <s v="Sodapop"/>
    <n v="1185732"/>
    <x v="140"/>
    <x v="3"/>
    <x v="39"/>
    <s v="Milwaukee"/>
    <x v="4"/>
    <n v="0.55000000000000004"/>
    <n v="2000"/>
    <n v="1100"/>
    <n v="330"/>
    <n v="0.3"/>
  </r>
  <r>
    <s v="Sodapop"/>
    <n v="1185732"/>
    <x v="140"/>
    <x v="3"/>
    <x v="39"/>
    <s v="Milwaukee"/>
    <x v="5"/>
    <n v="0.60000000000000009"/>
    <n v="3750"/>
    <n v="2250.0000000000005"/>
    <n v="900.00000000000023"/>
    <n v="0.4"/>
  </r>
  <r>
    <s v="Sodapop"/>
    <n v="1185732"/>
    <x v="141"/>
    <x v="3"/>
    <x v="39"/>
    <s v="Milwaukee"/>
    <x v="0"/>
    <n v="0.5"/>
    <n v="5250"/>
    <n v="2625"/>
    <n v="1050"/>
    <n v="0.4"/>
  </r>
  <r>
    <s v="Sodapop"/>
    <n v="1185732"/>
    <x v="141"/>
    <x v="3"/>
    <x v="39"/>
    <s v="Milwaukee"/>
    <x v="1"/>
    <n v="0.45000000000000007"/>
    <n v="3000"/>
    <n v="1350.0000000000002"/>
    <n v="540.00000000000011"/>
    <n v="0.4"/>
  </r>
  <r>
    <s v="Sodapop"/>
    <n v="1185732"/>
    <x v="141"/>
    <x v="3"/>
    <x v="39"/>
    <s v="Milwaukee"/>
    <x v="2"/>
    <n v="0.4"/>
    <n v="2250"/>
    <n v="900"/>
    <n v="315"/>
    <n v="0.35"/>
  </r>
  <r>
    <s v="Sodapop"/>
    <n v="1185732"/>
    <x v="141"/>
    <x v="3"/>
    <x v="39"/>
    <s v="Milwaukee"/>
    <x v="3"/>
    <n v="0.4"/>
    <n v="2000"/>
    <n v="800"/>
    <n v="280"/>
    <n v="0.35"/>
  </r>
  <r>
    <s v="Sodapop"/>
    <n v="1185732"/>
    <x v="141"/>
    <x v="3"/>
    <x v="39"/>
    <s v="Milwaukee"/>
    <x v="4"/>
    <n v="0.5"/>
    <n v="1750"/>
    <n v="875"/>
    <n v="262.5"/>
    <n v="0.3"/>
  </r>
  <r>
    <s v="Sodapop"/>
    <n v="1185732"/>
    <x v="141"/>
    <x v="3"/>
    <x v="39"/>
    <s v="Milwaukee"/>
    <x v="5"/>
    <n v="0.55000000000000004"/>
    <n v="3500"/>
    <n v="1925.0000000000002"/>
    <n v="770.00000000000011"/>
    <n v="0.4"/>
  </r>
  <r>
    <s v="Sodapop"/>
    <n v="1185732"/>
    <x v="142"/>
    <x v="3"/>
    <x v="39"/>
    <s v="Milwaukee"/>
    <x v="0"/>
    <n v="0.35000000000000003"/>
    <n v="4750"/>
    <n v="1662.5000000000002"/>
    <n v="665.00000000000011"/>
    <n v="0.4"/>
  </r>
  <r>
    <s v="Sodapop"/>
    <n v="1185732"/>
    <x v="142"/>
    <x v="3"/>
    <x v="39"/>
    <s v="Milwaukee"/>
    <x v="1"/>
    <n v="0.3000000000000001"/>
    <n v="2750"/>
    <n v="825.00000000000023"/>
    <n v="330.00000000000011"/>
    <n v="0.4"/>
  </r>
  <r>
    <s v="Sodapop"/>
    <n v="1185732"/>
    <x v="142"/>
    <x v="3"/>
    <x v="39"/>
    <s v="Milwaukee"/>
    <x v="2"/>
    <n v="0.25000000000000006"/>
    <n v="1750"/>
    <n v="437.50000000000011"/>
    <n v="153.12500000000003"/>
    <n v="0.35"/>
  </r>
  <r>
    <s v="Sodapop"/>
    <n v="1185732"/>
    <x v="142"/>
    <x v="3"/>
    <x v="39"/>
    <s v="Milwaukee"/>
    <x v="3"/>
    <n v="0.25000000000000006"/>
    <n v="1500"/>
    <n v="375.00000000000006"/>
    <n v="131.25"/>
    <n v="0.35"/>
  </r>
  <r>
    <s v="Sodapop"/>
    <n v="1185732"/>
    <x v="142"/>
    <x v="3"/>
    <x v="39"/>
    <s v="Milwaukee"/>
    <x v="4"/>
    <n v="0.35000000000000003"/>
    <n v="1500"/>
    <n v="525"/>
    <n v="157.5"/>
    <n v="0.3"/>
  </r>
  <r>
    <s v="Sodapop"/>
    <n v="1185732"/>
    <x v="142"/>
    <x v="3"/>
    <x v="39"/>
    <s v="Milwaukee"/>
    <x v="5"/>
    <n v="0.4"/>
    <n v="2250"/>
    <n v="900"/>
    <n v="360"/>
    <n v="0.4"/>
  </r>
  <r>
    <s v="Sodapop"/>
    <n v="1185732"/>
    <x v="87"/>
    <x v="3"/>
    <x v="39"/>
    <s v="Milwaukee"/>
    <x v="0"/>
    <n v="0.44999999999999996"/>
    <n v="4000"/>
    <n v="1799.9999999999998"/>
    <n v="720"/>
    <n v="0.4"/>
  </r>
  <r>
    <s v="Sodapop"/>
    <n v="1185732"/>
    <x v="87"/>
    <x v="3"/>
    <x v="39"/>
    <s v="Milwaukee"/>
    <x v="1"/>
    <n v="0.35000000000000003"/>
    <n v="2500"/>
    <n v="875.00000000000011"/>
    <n v="350.00000000000006"/>
    <n v="0.4"/>
  </r>
  <r>
    <s v="Sodapop"/>
    <n v="1185732"/>
    <x v="87"/>
    <x v="3"/>
    <x v="39"/>
    <s v="Milwaukee"/>
    <x v="2"/>
    <n v="0.35000000000000003"/>
    <n v="1500"/>
    <n v="525"/>
    <n v="183.75"/>
    <n v="0.35"/>
  </r>
  <r>
    <s v="Sodapop"/>
    <n v="1185732"/>
    <x v="87"/>
    <x v="3"/>
    <x v="39"/>
    <s v="Milwaukee"/>
    <x v="3"/>
    <n v="0.35000000000000003"/>
    <n v="1500"/>
    <n v="525"/>
    <n v="183.75"/>
    <n v="0.35"/>
  </r>
  <r>
    <s v="Sodapop"/>
    <n v="1185732"/>
    <x v="87"/>
    <x v="3"/>
    <x v="39"/>
    <s v="Milwaukee"/>
    <x v="4"/>
    <n v="0.44999999999999996"/>
    <n v="1500"/>
    <n v="674.99999999999989"/>
    <n v="202.49999999999997"/>
    <n v="0.3"/>
  </r>
  <r>
    <s v="Sodapop"/>
    <n v="1185732"/>
    <x v="87"/>
    <x v="3"/>
    <x v="39"/>
    <s v="Milwaukee"/>
    <x v="5"/>
    <n v="0.49999999999999983"/>
    <n v="2750"/>
    <n v="1374.9999999999995"/>
    <n v="549.99999999999989"/>
    <n v="0.4"/>
  </r>
  <r>
    <s v="Sodapop"/>
    <n v="1185732"/>
    <x v="143"/>
    <x v="3"/>
    <x v="39"/>
    <s v="Milwaukee"/>
    <x v="0"/>
    <n v="0.44999999999999996"/>
    <n v="4250"/>
    <n v="1912.4999999999998"/>
    <n v="765"/>
    <n v="0.4"/>
  </r>
  <r>
    <s v="Sodapop"/>
    <n v="1185732"/>
    <x v="143"/>
    <x v="3"/>
    <x v="39"/>
    <s v="Milwaukee"/>
    <x v="1"/>
    <n v="0.35000000000000003"/>
    <n v="3250"/>
    <n v="1137.5"/>
    <n v="455"/>
    <n v="0.4"/>
  </r>
  <r>
    <s v="Sodapop"/>
    <n v="1185732"/>
    <x v="143"/>
    <x v="3"/>
    <x v="39"/>
    <s v="Milwaukee"/>
    <x v="2"/>
    <n v="0.35000000000000003"/>
    <n v="2700"/>
    <n v="945.00000000000011"/>
    <n v="330.75"/>
    <n v="0.35"/>
  </r>
  <r>
    <s v="Sodapop"/>
    <n v="1185732"/>
    <x v="143"/>
    <x v="3"/>
    <x v="39"/>
    <s v="Milwaukee"/>
    <x v="3"/>
    <n v="0.35000000000000003"/>
    <n v="2750"/>
    <n v="962.50000000000011"/>
    <n v="336.875"/>
    <n v="0.35"/>
  </r>
  <r>
    <s v="Sodapop"/>
    <n v="1185732"/>
    <x v="143"/>
    <x v="3"/>
    <x v="39"/>
    <s v="Milwaukee"/>
    <x v="4"/>
    <n v="0.6"/>
    <n v="2500"/>
    <n v="1500"/>
    <n v="450"/>
    <n v="0.3"/>
  </r>
  <r>
    <s v="Sodapop"/>
    <n v="1185732"/>
    <x v="143"/>
    <x v="3"/>
    <x v="39"/>
    <s v="Milwaukee"/>
    <x v="5"/>
    <n v="0.64999999999999991"/>
    <n v="3500"/>
    <n v="2274.9999999999995"/>
    <n v="909.99999999999989"/>
    <n v="0.4"/>
  </r>
  <r>
    <s v="Sodapop"/>
    <n v="1185732"/>
    <x v="144"/>
    <x v="3"/>
    <x v="39"/>
    <s v="Milwaukee"/>
    <x v="0"/>
    <n v="0.6"/>
    <n v="6000"/>
    <n v="3600"/>
    <n v="1440"/>
    <n v="0.4"/>
  </r>
  <r>
    <s v="Sodapop"/>
    <n v="1185732"/>
    <x v="144"/>
    <x v="3"/>
    <x v="39"/>
    <s v="Milwaukee"/>
    <x v="1"/>
    <n v="0.5"/>
    <n v="4000"/>
    <n v="2000"/>
    <n v="800"/>
    <n v="0.4"/>
  </r>
  <r>
    <s v="Sodapop"/>
    <n v="1185732"/>
    <x v="144"/>
    <x v="3"/>
    <x v="39"/>
    <s v="Milwaukee"/>
    <x v="2"/>
    <n v="0.5"/>
    <n v="3500"/>
    <n v="1750"/>
    <n v="612.5"/>
    <n v="0.35"/>
  </r>
  <r>
    <s v="Sodapop"/>
    <n v="1185732"/>
    <x v="144"/>
    <x v="3"/>
    <x v="39"/>
    <s v="Milwaukee"/>
    <x v="3"/>
    <n v="0.5"/>
    <n v="3000"/>
    <n v="1500"/>
    <n v="525"/>
    <n v="0.35"/>
  </r>
  <r>
    <s v="Sodapop"/>
    <n v="1185732"/>
    <x v="144"/>
    <x v="3"/>
    <x v="39"/>
    <s v="Milwaukee"/>
    <x v="4"/>
    <n v="0.6"/>
    <n v="3000"/>
    <n v="1800"/>
    <n v="540"/>
    <n v="0.3"/>
  </r>
  <r>
    <s v="Sodapop"/>
    <n v="1185732"/>
    <x v="144"/>
    <x v="3"/>
    <x v="39"/>
    <s v="Milwaukee"/>
    <x v="5"/>
    <n v="0.64999999999999991"/>
    <n v="4000"/>
    <n v="2599.9999999999995"/>
    <n v="1039.9999999999998"/>
    <n v="0.4"/>
  </r>
  <r>
    <s v="Sodapop"/>
    <n v="1185732"/>
    <x v="102"/>
    <x v="3"/>
    <x v="40"/>
    <s v="Indianapolis"/>
    <x v="0"/>
    <n v="0.35000000000000003"/>
    <n v="5000"/>
    <n v="1750.0000000000002"/>
    <n v="700.00000000000011"/>
    <n v="0.4"/>
  </r>
  <r>
    <s v="Sodapop"/>
    <n v="1185732"/>
    <x v="102"/>
    <x v="3"/>
    <x v="40"/>
    <s v="Indianapolis"/>
    <x v="1"/>
    <n v="0.35000000000000003"/>
    <n v="3000"/>
    <n v="1050"/>
    <n v="420"/>
    <n v="0.4"/>
  </r>
  <r>
    <s v="Sodapop"/>
    <n v="1185732"/>
    <x v="102"/>
    <x v="3"/>
    <x v="40"/>
    <s v="Indianapolis"/>
    <x v="2"/>
    <n v="0.25000000000000006"/>
    <n v="3000"/>
    <n v="750.00000000000011"/>
    <n v="300.00000000000006"/>
    <n v="0.4"/>
  </r>
  <r>
    <s v="Sodapop"/>
    <n v="1185732"/>
    <x v="102"/>
    <x v="3"/>
    <x v="40"/>
    <s v="Indianapolis"/>
    <x v="3"/>
    <n v="0.30000000000000004"/>
    <n v="1500"/>
    <n v="450.00000000000006"/>
    <n v="180.00000000000003"/>
    <n v="0.4"/>
  </r>
  <r>
    <s v="Sodapop"/>
    <n v="1185732"/>
    <x v="102"/>
    <x v="3"/>
    <x v="40"/>
    <s v="Indianapolis"/>
    <x v="4"/>
    <n v="0.44999999999999996"/>
    <n v="2000"/>
    <n v="899.99999999999989"/>
    <n v="360"/>
    <n v="0.4"/>
  </r>
  <r>
    <s v="Sodapop"/>
    <n v="1185732"/>
    <x v="102"/>
    <x v="3"/>
    <x v="40"/>
    <s v="Indianapolis"/>
    <x v="5"/>
    <n v="0.35000000000000003"/>
    <n v="3000"/>
    <n v="1050"/>
    <n v="420"/>
    <n v="0.4"/>
  </r>
  <r>
    <s v="Sodapop"/>
    <n v="1185732"/>
    <x v="103"/>
    <x v="3"/>
    <x v="40"/>
    <s v="Indianapolis"/>
    <x v="0"/>
    <n v="0.35000000000000003"/>
    <n v="5500"/>
    <n v="1925.0000000000002"/>
    <n v="770.00000000000011"/>
    <n v="0.4"/>
  </r>
  <r>
    <s v="Sodapop"/>
    <n v="1185732"/>
    <x v="103"/>
    <x v="3"/>
    <x v="40"/>
    <s v="Indianapolis"/>
    <x v="1"/>
    <n v="0.4"/>
    <n v="2000"/>
    <n v="800"/>
    <n v="320"/>
    <n v="0.4"/>
  </r>
  <r>
    <s v="Sodapop"/>
    <n v="1185732"/>
    <x v="103"/>
    <x v="3"/>
    <x v="40"/>
    <s v="Indianapolis"/>
    <x v="2"/>
    <n v="0.30000000000000004"/>
    <n v="3000"/>
    <n v="900.00000000000011"/>
    <n v="360.00000000000006"/>
    <n v="0.4"/>
  </r>
  <r>
    <s v="Sodapop"/>
    <n v="1185732"/>
    <x v="103"/>
    <x v="3"/>
    <x v="40"/>
    <s v="Indianapolis"/>
    <x v="3"/>
    <n v="0.35000000000000003"/>
    <n v="1750"/>
    <n v="612.50000000000011"/>
    <n v="245.00000000000006"/>
    <n v="0.4"/>
  </r>
  <r>
    <s v="Sodapop"/>
    <n v="1185732"/>
    <x v="103"/>
    <x v="3"/>
    <x v="40"/>
    <s v="Indianapolis"/>
    <x v="4"/>
    <n v="0.49999999999999994"/>
    <n v="2500"/>
    <n v="1249.9999999999998"/>
    <n v="499.99999999999994"/>
    <n v="0.4"/>
  </r>
  <r>
    <s v="Sodapop"/>
    <n v="1185732"/>
    <x v="103"/>
    <x v="3"/>
    <x v="40"/>
    <s v="Indianapolis"/>
    <x v="5"/>
    <n v="0.24999999999999994"/>
    <n v="3500"/>
    <n v="874.99999999999977"/>
    <n v="349.99999999999994"/>
    <n v="0.4"/>
  </r>
  <r>
    <s v="Sodapop"/>
    <n v="1185732"/>
    <x v="104"/>
    <x v="3"/>
    <x v="40"/>
    <s v="Indianapolis"/>
    <x v="0"/>
    <n v="0.30000000000000004"/>
    <n v="5700"/>
    <n v="1710.0000000000002"/>
    <n v="684.00000000000011"/>
    <n v="0.4"/>
  </r>
  <r>
    <s v="Sodapop"/>
    <n v="1185732"/>
    <x v="104"/>
    <x v="3"/>
    <x v="40"/>
    <s v="Indianapolis"/>
    <x v="1"/>
    <n v="0.30000000000000004"/>
    <n v="2750"/>
    <n v="825.00000000000011"/>
    <n v="330.00000000000006"/>
    <n v="0.4"/>
  </r>
  <r>
    <s v="Sodapop"/>
    <n v="1185732"/>
    <x v="104"/>
    <x v="3"/>
    <x v="40"/>
    <s v="Indianapolis"/>
    <x v="2"/>
    <n v="0.2"/>
    <n v="3250"/>
    <n v="650"/>
    <n v="260"/>
    <n v="0.4"/>
  </r>
  <r>
    <s v="Sodapop"/>
    <n v="1185732"/>
    <x v="104"/>
    <x v="3"/>
    <x v="40"/>
    <s v="Indianapolis"/>
    <x v="3"/>
    <n v="0.24999999999999994"/>
    <n v="1750"/>
    <n v="437.49999999999989"/>
    <n v="174.99999999999997"/>
    <n v="0.4"/>
  </r>
  <r>
    <s v="Sodapop"/>
    <n v="1185732"/>
    <x v="104"/>
    <x v="3"/>
    <x v="40"/>
    <s v="Indianapolis"/>
    <x v="4"/>
    <n v="0.4"/>
    <n v="2250"/>
    <n v="900"/>
    <n v="360"/>
    <n v="0.4"/>
  </r>
  <r>
    <s v="Sodapop"/>
    <n v="1185732"/>
    <x v="104"/>
    <x v="3"/>
    <x v="40"/>
    <s v="Indianapolis"/>
    <x v="5"/>
    <n v="0.30000000000000004"/>
    <n v="3250"/>
    <n v="975.00000000000011"/>
    <n v="390.00000000000006"/>
    <n v="0.4"/>
  </r>
  <r>
    <s v="Sodapop"/>
    <n v="1185732"/>
    <x v="105"/>
    <x v="3"/>
    <x v="40"/>
    <s v="Indianapolis"/>
    <x v="0"/>
    <n v="0.30000000000000004"/>
    <n v="5500"/>
    <n v="1650.0000000000002"/>
    <n v="660.00000000000011"/>
    <n v="0.4"/>
  </r>
  <r>
    <s v="Sodapop"/>
    <n v="1185732"/>
    <x v="105"/>
    <x v="3"/>
    <x v="40"/>
    <s v="Indianapolis"/>
    <x v="1"/>
    <n v="0.30000000000000004"/>
    <n v="2500"/>
    <n v="750.00000000000011"/>
    <n v="300.00000000000006"/>
    <n v="0.4"/>
  </r>
  <r>
    <s v="Sodapop"/>
    <n v="1185732"/>
    <x v="105"/>
    <x v="3"/>
    <x v="40"/>
    <s v="Indianapolis"/>
    <x v="2"/>
    <n v="0.2"/>
    <n v="2500"/>
    <n v="500"/>
    <n v="200"/>
    <n v="0.4"/>
  </r>
  <r>
    <s v="Sodapop"/>
    <n v="1185732"/>
    <x v="105"/>
    <x v="3"/>
    <x v="40"/>
    <s v="Indianapolis"/>
    <x v="3"/>
    <n v="0.24999999999999994"/>
    <n v="1750"/>
    <n v="437.49999999999989"/>
    <n v="174.99999999999997"/>
    <n v="0.4"/>
  </r>
  <r>
    <s v="Sodapop"/>
    <n v="1185732"/>
    <x v="105"/>
    <x v="3"/>
    <x v="40"/>
    <s v="Indianapolis"/>
    <x v="4"/>
    <n v="0.65"/>
    <n v="2000"/>
    <n v="1300"/>
    <n v="520"/>
    <n v="0.4"/>
  </r>
  <r>
    <s v="Sodapop"/>
    <n v="1185732"/>
    <x v="105"/>
    <x v="3"/>
    <x v="40"/>
    <s v="Indianapolis"/>
    <x v="5"/>
    <n v="0.5"/>
    <n v="3250"/>
    <n v="1625"/>
    <n v="650"/>
    <n v="0.4"/>
  </r>
  <r>
    <s v="Sodapop"/>
    <n v="1185732"/>
    <x v="106"/>
    <x v="3"/>
    <x v="40"/>
    <s v="Indianapolis"/>
    <x v="0"/>
    <n v="0.6"/>
    <n v="5950"/>
    <n v="3570"/>
    <n v="1428"/>
    <n v="0.4"/>
  </r>
  <r>
    <s v="Sodapop"/>
    <n v="1185732"/>
    <x v="106"/>
    <x v="3"/>
    <x v="40"/>
    <s v="Indianapolis"/>
    <x v="1"/>
    <n v="0.4"/>
    <n v="3000"/>
    <n v="1200"/>
    <n v="480"/>
    <n v="0.4"/>
  </r>
  <r>
    <s v="Sodapop"/>
    <n v="1185732"/>
    <x v="106"/>
    <x v="3"/>
    <x v="40"/>
    <s v="Indianapolis"/>
    <x v="2"/>
    <n v="0.35000000000000003"/>
    <n v="2750"/>
    <n v="962.50000000000011"/>
    <n v="385.00000000000006"/>
    <n v="0.4"/>
  </r>
  <r>
    <s v="Sodapop"/>
    <n v="1185732"/>
    <x v="106"/>
    <x v="3"/>
    <x v="40"/>
    <s v="Indianapolis"/>
    <x v="3"/>
    <n v="0.35000000000000003"/>
    <n v="2000"/>
    <n v="700.00000000000011"/>
    <n v="280.00000000000006"/>
    <n v="0.4"/>
  </r>
  <r>
    <s v="Sodapop"/>
    <n v="1185732"/>
    <x v="106"/>
    <x v="3"/>
    <x v="40"/>
    <s v="Indianapolis"/>
    <x v="4"/>
    <n v="0.44999999999999996"/>
    <n v="2250"/>
    <n v="1012.4999999999999"/>
    <n v="405"/>
    <n v="0.4"/>
  </r>
  <r>
    <s v="Sodapop"/>
    <n v="1185732"/>
    <x v="106"/>
    <x v="3"/>
    <x v="40"/>
    <s v="Indianapolis"/>
    <x v="5"/>
    <n v="0.54999999999999993"/>
    <n v="3500"/>
    <n v="1924.9999999999998"/>
    <n v="770"/>
    <n v="0.4"/>
  </r>
  <r>
    <s v="Sodapop"/>
    <n v="1185732"/>
    <x v="107"/>
    <x v="3"/>
    <x v="40"/>
    <s v="Indianapolis"/>
    <x v="0"/>
    <n v="0.45"/>
    <n v="6000"/>
    <n v="2700"/>
    <n v="1080"/>
    <n v="0.4"/>
  </r>
  <r>
    <s v="Sodapop"/>
    <n v="1185732"/>
    <x v="107"/>
    <x v="3"/>
    <x v="40"/>
    <s v="Indianapolis"/>
    <x v="1"/>
    <n v="0.40000000000000008"/>
    <n v="4250"/>
    <n v="1700.0000000000002"/>
    <n v="680.00000000000011"/>
    <n v="0.4"/>
  </r>
  <r>
    <s v="Sodapop"/>
    <n v="1185732"/>
    <x v="107"/>
    <x v="3"/>
    <x v="40"/>
    <s v="Indianapolis"/>
    <x v="2"/>
    <n v="0.35000000000000003"/>
    <n v="3000"/>
    <n v="1050"/>
    <n v="420"/>
    <n v="0.4"/>
  </r>
  <r>
    <s v="Sodapop"/>
    <n v="1185732"/>
    <x v="107"/>
    <x v="3"/>
    <x v="40"/>
    <s v="Indianapolis"/>
    <x v="3"/>
    <n v="0.35000000000000003"/>
    <n v="2750"/>
    <n v="962.50000000000011"/>
    <n v="385.00000000000006"/>
    <n v="0.4"/>
  </r>
  <r>
    <s v="Sodapop"/>
    <n v="1185732"/>
    <x v="107"/>
    <x v="3"/>
    <x v="40"/>
    <s v="Indianapolis"/>
    <x v="4"/>
    <n v="0.45"/>
    <n v="2750"/>
    <n v="1237.5"/>
    <n v="495"/>
    <n v="0.4"/>
  </r>
  <r>
    <s v="Sodapop"/>
    <n v="1185732"/>
    <x v="107"/>
    <x v="3"/>
    <x v="40"/>
    <s v="Indianapolis"/>
    <x v="5"/>
    <n v="0.65000000000000013"/>
    <n v="4250"/>
    <n v="2762.5000000000005"/>
    <n v="1105.0000000000002"/>
    <n v="0.4"/>
  </r>
  <r>
    <s v="Sodapop"/>
    <n v="1185732"/>
    <x v="108"/>
    <x v="3"/>
    <x v="40"/>
    <s v="Indianapolis"/>
    <x v="0"/>
    <n v="0.60000000000000009"/>
    <n v="6500"/>
    <n v="3900.0000000000005"/>
    <n v="1560.0000000000002"/>
    <n v="0.4"/>
  </r>
  <r>
    <s v="Sodapop"/>
    <n v="1185732"/>
    <x v="108"/>
    <x v="3"/>
    <x v="40"/>
    <s v="Indianapolis"/>
    <x v="1"/>
    <n v="0.55000000000000016"/>
    <n v="4000"/>
    <n v="2200.0000000000005"/>
    <n v="880.00000000000023"/>
    <n v="0.4"/>
  </r>
  <r>
    <s v="Sodapop"/>
    <n v="1185732"/>
    <x v="108"/>
    <x v="3"/>
    <x v="40"/>
    <s v="Indianapolis"/>
    <x v="2"/>
    <n v="0.5"/>
    <n v="3250"/>
    <n v="1625"/>
    <n v="650"/>
    <n v="0.4"/>
  </r>
  <r>
    <s v="Sodapop"/>
    <n v="1185732"/>
    <x v="108"/>
    <x v="3"/>
    <x v="40"/>
    <s v="Indianapolis"/>
    <x v="3"/>
    <n v="0.5"/>
    <n v="2750"/>
    <n v="1375"/>
    <n v="550"/>
    <n v="0.4"/>
  </r>
  <r>
    <s v="Sodapop"/>
    <n v="1185732"/>
    <x v="108"/>
    <x v="3"/>
    <x v="40"/>
    <s v="Indianapolis"/>
    <x v="4"/>
    <n v="0.60000000000000009"/>
    <n v="3000"/>
    <n v="1800.0000000000002"/>
    <n v="720.00000000000011"/>
    <n v="0.4"/>
  </r>
  <r>
    <s v="Sodapop"/>
    <n v="1185732"/>
    <x v="108"/>
    <x v="3"/>
    <x v="40"/>
    <s v="Indianapolis"/>
    <x v="5"/>
    <n v="0.65000000000000013"/>
    <n v="4750"/>
    <n v="3087.5000000000005"/>
    <n v="1235.0000000000002"/>
    <n v="0.4"/>
  </r>
  <r>
    <s v="Sodapop"/>
    <n v="1185732"/>
    <x v="109"/>
    <x v="3"/>
    <x v="40"/>
    <s v="Indianapolis"/>
    <x v="0"/>
    <n v="0.5"/>
    <n v="5250"/>
    <n v="2625"/>
    <n v="1050"/>
    <n v="0.4"/>
  </r>
  <r>
    <s v="Sodapop"/>
    <n v="1185732"/>
    <x v="109"/>
    <x v="3"/>
    <x v="40"/>
    <s v="Indianapolis"/>
    <x v="1"/>
    <n v="0.45000000000000007"/>
    <n v="3000"/>
    <n v="1350.0000000000002"/>
    <n v="540.00000000000011"/>
    <n v="0.4"/>
  </r>
  <r>
    <s v="Sodapop"/>
    <n v="1185732"/>
    <x v="109"/>
    <x v="3"/>
    <x v="40"/>
    <s v="Indianapolis"/>
    <x v="2"/>
    <n v="0.4"/>
    <n v="3000"/>
    <n v="1200"/>
    <n v="480"/>
    <n v="0.4"/>
  </r>
  <r>
    <s v="Sodapop"/>
    <n v="1185732"/>
    <x v="109"/>
    <x v="3"/>
    <x v="40"/>
    <s v="Indianapolis"/>
    <x v="3"/>
    <n v="0.4"/>
    <n v="2750"/>
    <n v="1100"/>
    <n v="440"/>
    <n v="0.4"/>
  </r>
  <r>
    <s v="Sodapop"/>
    <n v="1185732"/>
    <x v="109"/>
    <x v="3"/>
    <x v="40"/>
    <s v="Indianapolis"/>
    <x v="4"/>
    <n v="0.5"/>
    <n v="2500"/>
    <n v="1250"/>
    <n v="500"/>
    <n v="0.4"/>
  </r>
  <r>
    <s v="Sodapop"/>
    <n v="1185732"/>
    <x v="109"/>
    <x v="3"/>
    <x v="40"/>
    <s v="Indianapolis"/>
    <x v="5"/>
    <n v="0.55000000000000004"/>
    <n v="4250"/>
    <n v="2337.5"/>
    <n v="935"/>
    <n v="0.4"/>
  </r>
  <r>
    <s v="Sodapop"/>
    <n v="1185732"/>
    <x v="110"/>
    <x v="3"/>
    <x v="40"/>
    <s v="Indianapolis"/>
    <x v="0"/>
    <n v="0.35000000000000003"/>
    <n v="5500"/>
    <n v="1925.0000000000002"/>
    <n v="770.00000000000011"/>
    <n v="0.4"/>
  </r>
  <r>
    <s v="Sodapop"/>
    <n v="1185732"/>
    <x v="110"/>
    <x v="3"/>
    <x v="40"/>
    <s v="Indianapolis"/>
    <x v="1"/>
    <n v="0.3000000000000001"/>
    <n v="3500"/>
    <n v="1050.0000000000005"/>
    <n v="420.00000000000023"/>
    <n v="0.4"/>
  </r>
  <r>
    <s v="Sodapop"/>
    <n v="1185732"/>
    <x v="110"/>
    <x v="3"/>
    <x v="40"/>
    <s v="Indianapolis"/>
    <x v="2"/>
    <n v="0.25000000000000006"/>
    <n v="2500"/>
    <n v="625.00000000000011"/>
    <n v="250.00000000000006"/>
    <n v="0.4"/>
  </r>
  <r>
    <s v="Sodapop"/>
    <n v="1185732"/>
    <x v="110"/>
    <x v="3"/>
    <x v="40"/>
    <s v="Indianapolis"/>
    <x v="3"/>
    <n v="0.25000000000000006"/>
    <n v="2250"/>
    <n v="562.50000000000011"/>
    <n v="225.00000000000006"/>
    <n v="0.4"/>
  </r>
  <r>
    <s v="Sodapop"/>
    <n v="1185732"/>
    <x v="110"/>
    <x v="3"/>
    <x v="40"/>
    <s v="Indianapolis"/>
    <x v="4"/>
    <n v="0.35000000000000003"/>
    <n v="2250"/>
    <n v="787.50000000000011"/>
    <n v="315.00000000000006"/>
    <n v="0.4"/>
  </r>
  <r>
    <s v="Sodapop"/>
    <n v="1185732"/>
    <x v="110"/>
    <x v="3"/>
    <x v="40"/>
    <s v="Indianapolis"/>
    <x v="5"/>
    <n v="0.4"/>
    <n v="3000"/>
    <n v="1200"/>
    <n v="480"/>
    <n v="0.4"/>
  </r>
  <r>
    <s v="Sodapop"/>
    <n v="1185732"/>
    <x v="111"/>
    <x v="3"/>
    <x v="40"/>
    <s v="Indianapolis"/>
    <x v="0"/>
    <n v="0.44999999999999996"/>
    <n v="4250"/>
    <n v="1912.4999999999998"/>
    <n v="765"/>
    <n v="0.4"/>
  </r>
  <r>
    <s v="Sodapop"/>
    <n v="1185732"/>
    <x v="111"/>
    <x v="3"/>
    <x v="40"/>
    <s v="Indianapolis"/>
    <x v="1"/>
    <n v="0.35000000000000003"/>
    <n v="2750"/>
    <n v="962.50000000000011"/>
    <n v="385.00000000000006"/>
    <n v="0.4"/>
  </r>
  <r>
    <s v="Sodapop"/>
    <n v="1185732"/>
    <x v="111"/>
    <x v="3"/>
    <x v="40"/>
    <s v="Indianapolis"/>
    <x v="2"/>
    <n v="0.35000000000000003"/>
    <n v="1750"/>
    <n v="612.50000000000011"/>
    <n v="245.00000000000006"/>
    <n v="0.4"/>
  </r>
  <r>
    <s v="Sodapop"/>
    <n v="1185732"/>
    <x v="111"/>
    <x v="3"/>
    <x v="40"/>
    <s v="Indianapolis"/>
    <x v="3"/>
    <n v="0.35000000000000003"/>
    <n v="1750"/>
    <n v="612.50000000000011"/>
    <n v="245.00000000000006"/>
    <n v="0.4"/>
  </r>
  <r>
    <s v="Sodapop"/>
    <n v="1185732"/>
    <x v="111"/>
    <x v="3"/>
    <x v="40"/>
    <s v="Indianapolis"/>
    <x v="4"/>
    <n v="0.44999999999999996"/>
    <n v="1750"/>
    <n v="787.49999999999989"/>
    <n v="315"/>
    <n v="0.4"/>
  </r>
  <r>
    <s v="Sodapop"/>
    <n v="1185732"/>
    <x v="111"/>
    <x v="3"/>
    <x v="40"/>
    <s v="Indianapolis"/>
    <x v="5"/>
    <n v="0.49999999999999983"/>
    <n v="3000"/>
    <n v="1499.9999999999995"/>
    <n v="599.99999999999989"/>
    <n v="0.4"/>
  </r>
  <r>
    <s v="Sodapop"/>
    <n v="1185732"/>
    <x v="112"/>
    <x v="3"/>
    <x v="40"/>
    <s v="Indianapolis"/>
    <x v="0"/>
    <n v="0.44999999999999996"/>
    <n v="4500"/>
    <n v="2024.9999999999998"/>
    <n v="810"/>
    <n v="0.4"/>
  </r>
  <r>
    <s v="Sodapop"/>
    <n v="1185732"/>
    <x v="112"/>
    <x v="3"/>
    <x v="40"/>
    <s v="Indianapolis"/>
    <x v="1"/>
    <n v="0.35000000000000003"/>
    <n v="3500"/>
    <n v="1225.0000000000002"/>
    <n v="490.00000000000011"/>
    <n v="0.4"/>
  </r>
  <r>
    <s v="Sodapop"/>
    <n v="1185732"/>
    <x v="112"/>
    <x v="3"/>
    <x v="40"/>
    <s v="Indianapolis"/>
    <x v="2"/>
    <n v="0.35000000000000003"/>
    <n v="2950"/>
    <n v="1032.5"/>
    <n v="413"/>
    <n v="0.4"/>
  </r>
  <r>
    <s v="Sodapop"/>
    <n v="1185732"/>
    <x v="112"/>
    <x v="3"/>
    <x v="40"/>
    <s v="Indianapolis"/>
    <x v="3"/>
    <n v="0.4"/>
    <n v="3250"/>
    <n v="1300"/>
    <n v="520"/>
    <n v="0.4"/>
  </r>
  <r>
    <s v="Sodapop"/>
    <n v="1185732"/>
    <x v="112"/>
    <x v="3"/>
    <x v="40"/>
    <s v="Indianapolis"/>
    <x v="4"/>
    <n v="0.65"/>
    <n v="3000"/>
    <n v="1950"/>
    <n v="780"/>
    <n v="0.4"/>
  </r>
  <r>
    <s v="Sodapop"/>
    <n v="1185732"/>
    <x v="112"/>
    <x v="3"/>
    <x v="40"/>
    <s v="Indianapolis"/>
    <x v="5"/>
    <n v="0.7"/>
    <n v="4000"/>
    <n v="2800"/>
    <n v="1120"/>
    <n v="0.4"/>
  </r>
  <r>
    <s v="Sodapop"/>
    <n v="1185732"/>
    <x v="113"/>
    <x v="3"/>
    <x v="40"/>
    <s v="Indianapolis"/>
    <x v="0"/>
    <n v="0.65"/>
    <n v="6500"/>
    <n v="4225"/>
    <n v="1690"/>
    <n v="0.4"/>
  </r>
  <r>
    <s v="Sodapop"/>
    <n v="1185732"/>
    <x v="113"/>
    <x v="3"/>
    <x v="40"/>
    <s v="Indianapolis"/>
    <x v="1"/>
    <n v="0.55000000000000004"/>
    <n v="4500"/>
    <n v="2475"/>
    <n v="990"/>
    <n v="0.4"/>
  </r>
  <r>
    <s v="Sodapop"/>
    <n v="1185732"/>
    <x v="113"/>
    <x v="3"/>
    <x v="40"/>
    <s v="Indianapolis"/>
    <x v="2"/>
    <n v="0.55000000000000004"/>
    <n v="4000"/>
    <n v="2200"/>
    <n v="880"/>
    <n v="0.4"/>
  </r>
  <r>
    <s v="Sodapop"/>
    <n v="1185732"/>
    <x v="113"/>
    <x v="3"/>
    <x v="40"/>
    <s v="Indianapolis"/>
    <x v="3"/>
    <n v="0.55000000000000004"/>
    <n v="3500"/>
    <n v="1925.0000000000002"/>
    <n v="770.00000000000011"/>
    <n v="0.4"/>
  </r>
  <r>
    <s v="Sodapop"/>
    <n v="1185732"/>
    <x v="113"/>
    <x v="3"/>
    <x v="40"/>
    <s v="Indianapolis"/>
    <x v="4"/>
    <n v="0.65"/>
    <n v="3500"/>
    <n v="2275"/>
    <n v="910"/>
    <n v="0.4"/>
  </r>
  <r>
    <s v="Sodapop"/>
    <n v="1185732"/>
    <x v="113"/>
    <x v="3"/>
    <x v="40"/>
    <s v="Indianapolis"/>
    <x v="5"/>
    <n v="0.7"/>
    <n v="4500"/>
    <n v="3150"/>
    <n v="1260"/>
    <n v="0.4"/>
  </r>
  <r>
    <s v="Sodapop"/>
    <n v="1185732"/>
    <x v="145"/>
    <x v="0"/>
    <x v="41"/>
    <s v="Charleston"/>
    <x v="0"/>
    <n v="0.35000000000000003"/>
    <n v="4250"/>
    <n v="1487.5000000000002"/>
    <n v="595.00000000000011"/>
    <n v="0.4"/>
  </r>
  <r>
    <s v="Sodapop"/>
    <n v="1185732"/>
    <x v="145"/>
    <x v="0"/>
    <x v="41"/>
    <s v="Charleston"/>
    <x v="1"/>
    <n v="0.35000000000000003"/>
    <n v="2250"/>
    <n v="787.50000000000011"/>
    <n v="275.625"/>
    <n v="0.35"/>
  </r>
  <r>
    <s v="Sodapop"/>
    <n v="1185732"/>
    <x v="145"/>
    <x v="0"/>
    <x v="41"/>
    <s v="Charleston"/>
    <x v="2"/>
    <n v="0.25000000000000006"/>
    <n v="2250"/>
    <n v="562.50000000000011"/>
    <n v="196.87500000000003"/>
    <n v="0.35"/>
  </r>
  <r>
    <s v="Sodapop"/>
    <n v="1185732"/>
    <x v="145"/>
    <x v="0"/>
    <x v="41"/>
    <s v="Charleston"/>
    <x v="3"/>
    <n v="0.3"/>
    <n v="750"/>
    <n v="225"/>
    <n v="78.75"/>
    <n v="0.35"/>
  </r>
  <r>
    <s v="Sodapop"/>
    <n v="1185732"/>
    <x v="145"/>
    <x v="0"/>
    <x v="41"/>
    <s v="Charleston"/>
    <x v="4"/>
    <n v="0.45"/>
    <n v="1250"/>
    <n v="562.5"/>
    <n v="168.75"/>
    <n v="0.3"/>
  </r>
  <r>
    <s v="Sodapop"/>
    <n v="1185732"/>
    <x v="145"/>
    <x v="0"/>
    <x v="41"/>
    <s v="Charleston"/>
    <x v="5"/>
    <n v="0.35000000000000003"/>
    <n v="2250"/>
    <n v="787.50000000000011"/>
    <n v="236.25000000000003"/>
    <n v="0.3"/>
  </r>
  <r>
    <s v="Sodapop"/>
    <n v="1185732"/>
    <x v="216"/>
    <x v="0"/>
    <x v="41"/>
    <s v="Charleston"/>
    <x v="0"/>
    <n v="0.35000000000000003"/>
    <n v="4750"/>
    <n v="1662.5000000000002"/>
    <n v="665.00000000000011"/>
    <n v="0.4"/>
  </r>
  <r>
    <s v="Sodapop"/>
    <n v="1185732"/>
    <x v="216"/>
    <x v="0"/>
    <x v="41"/>
    <s v="Charleston"/>
    <x v="1"/>
    <n v="0.35000000000000003"/>
    <n v="1250"/>
    <n v="437.50000000000006"/>
    <n v="153.125"/>
    <n v="0.35"/>
  </r>
  <r>
    <s v="Sodapop"/>
    <n v="1185732"/>
    <x v="216"/>
    <x v="0"/>
    <x v="41"/>
    <s v="Charleston"/>
    <x v="2"/>
    <n v="0.25000000000000006"/>
    <n v="1750"/>
    <n v="437.50000000000011"/>
    <n v="153.12500000000003"/>
    <n v="0.35"/>
  </r>
  <r>
    <s v="Sodapop"/>
    <n v="1185732"/>
    <x v="216"/>
    <x v="0"/>
    <x v="41"/>
    <s v="Charleston"/>
    <x v="3"/>
    <n v="0.3"/>
    <n v="500"/>
    <n v="150"/>
    <n v="52.5"/>
    <n v="0.35"/>
  </r>
  <r>
    <s v="Sodapop"/>
    <n v="1185732"/>
    <x v="216"/>
    <x v="0"/>
    <x v="41"/>
    <s v="Charleston"/>
    <x v="4"/>
    <n v="0.45"/>
    <n v="1250"/>
    <n v="562.5"/>
    <n v="168.75"/>
    <n v="0.3"/>
  </r>
  <r>
    <s v="Sodapop"/>
    <n v="1185732"/>
    <x v="216"/>
    <x v="0"/>
    <x v="41"/>
    <s v="Charleston"/>
    <x v="5"/>
    <n v="0.35000000000000003"/>
    <n v="2250"/>
    <n v="787.50000000000011"/>
    <n v="236.25000000000003"/>
    <n v="0.3"/>
  </r>
  <r>
    <s v="Sodapop"/>
    <n v="1185732"/>
    <x v="250"/>
    <x v="0"/>
    <x v="41"/>
    <s v="Charleston"/>
    <x v="0"/>
    <n v="0.35000000000000003"/>
    <n v="4450"/>
    <n v="1557.5000000000002"/>
    <n v="623.00000000000011"/>
    <n v="0.4"/>
  </r>
  <r>
    <s v="Sodapop"/>
    <n v="1185732"/>
    <x v="250"/>
    <x v="0"/>
    <x v="41"/>
    <s v="Charleston"/>
    <x v="1"/>
    <n v="0.35000000000000003"/>
    <n v="1500"/>
    <n v="525"/>
    <n v="183.75"/>
    <n v="0.35"/>
  </r>
  <r>
    <s v="Sodapop"/>
    <n v="1185732"/>
    <x v="250"/>
    <x v="0"/>
    <x v="41"/>
    <s v="Charleston"/>
    <x v="2"/>
    <n v="0.25000000000000006"/>
    <n v="1750"/>
    <n v="437.50000000000011"/>
    <n v="153.12500000000003"/>
    <n v="0.35"/>
  </r>
  <r>
    <s v="Sodapop"/>
    <n v="1185732"/>
    <x v="250"/>
    <x v="0"/>
    <x v="41"/>
    <s v="Charleston"/>
    <x v="3"/>
    <n v="0.3"/>
    <n v="250"/>
    <n v="75"/>
    <n v="26.25"/>
    <n v="0.35"/>
  </r>
  <r>
    <s v="Sodapop"/>
    <n v="1185732"/>
    <x v="250"/>
    <x v="0"/>
    <x v="41"/>
    <s v="Charleston"/>
    <x v="4"/>
    <n v="0.45"/>
    <n v="750"/>
    <n v="337.5"/>
    <n v="101.25"/>
    <n v="0.3"/>
  </r>
  <r>
    <s v="Sodapop"/>
    <n v="1185732"/>
    <x v="250"/>
    <x v="0"/>
    <x v="41"/>
    <s v="Charleston"/>
    <x v="5"/>
    <n v="0.35000000000000003"/>
    <n v="1750"/>
    <n v="612.50000000000011"/>
    <n v="183.75000000000003"/>
    <n v="0.3"/>
  </r>
  <r>
    <s v="Sodapop"/>
    <n v="1185732"/>
    <x v="251"/>
    <x v="0"/>
    <x v="41"/>
    <s v="Charleston"/>
    <x v="0"/>
    <n v="0.35000000000000003"/>
    <n v="4250"/>
    <n v="1487.5000000000002"/>
    <n v="595.00000000000011"/>
    <n v="0.4"/>
  </r>
  <r>
    <s v="Sodapop"/>
    <n v="1185732"/>
    <x v="251"/>
    <x v="0"/>
    <x v="41"/>
    <s v="Charleston"/>
    <x v="1"/>
    <n v="0.35000000000000003"/>
    <n v="1250"/>
    <n v="437.50000000000006"/>
    <n v="153.125"/>
    <n v="0.35"/>
  </r>
  <r>
    <s v="Sodapop"/>
    <n v="1185732"/>
    <x v="251"/>
    <x v="0"/>
    <x v="41"/>
    <s v="Charleston"/>
    <x v="2"/>
    <n v="0.25000000000000006"/>
    <n v="1250"/>
    <n v="312.50000000000006"/>
    <n v="109.37500000000001"/>
    <n v="0.35"/>
  </r>
  <r>
    <s v="Sodapop"/>
    <n v="1185732"/>
    <x v="251"/>
    <x v="0"/>
    <x v="41"/>
    <s v="Charleston"/>
    <x v="3"/>
    <n v="0.3"/>
    <n v="500"/>
    <n v="150"/>
    <n v="52.5"/>
    <n v="0.35"/>
  </r>
  <r>
    <s v="Sodapop"/>
    <n v="1185732"/>
    <x v="251"/>
    <x v="0"/>
    <x v="41"/>
    <s v="Charleston"/>
    <x v="4"/>
    <n v="0.45"/>
    <n v="500"/>
    <n v="225"/>
    <n v="67.5"/>
    <n v="0.3"/>
  </r>
  <r>
    <s v="Sodapop"/>
    <n v="1185732"/>
    <x v="251"/>
    <x v="0"/>
    <x v="41"/>
    <s v="Charleston"/>
    <x v="5"/>
    <n v="0.35000000000000003"/>
    <n v="2000"/>
    <n v="700.00000000000011"/>
    <n v="210.00000000000003"/>
    <n v="0.3"/>
  </r>
  <r>
    <s v="Sodapop"/>
    <n v="1185732"/>
    <x v="252"/>
    <x v="0"/>
    <x v="41"/>
    <s v="Charleston"/>
    <x v="0"/>
    <n v="0.49999999999999994"/>
    <n v="4700"/>
    <n v="2349.9999999999995"/>
    <n v="939.99999999999989"/>
    <n v="0.4"/>
  </r>
  <r>
    <s v="Sodapop"/>
    <n v="1185732"/>
    <x v="252"/>
    <x v="0"/>
    <x v="41"/>
    <s v="Charleston"/>
    <x v="1"/>
    <n v="0.45"/>
    <n v="1750"/>
    <n v="787.5"/>
    <n v="275.625"/>
    <n v="0.35"/>
  </r>
  <r>
    <s v="Sodapop"/>
    <n v="1185732"/>
    <x v="252"/>
    <x v="0"/>
    <x v="41"/>
    <s v="Charleston"/>
    <x v="2"/>
    <n v="0.4"/>
    <n v="1500"/>
    <n v="600"/>
    <n v="210"/>
    <n v="0.35"/>
  </r>
  <r>
    <s v="Sodapop"/>
    <n v="1185732"/>
    <x v="252"/>
    <x v="0"/>
    <x v="41"/>
    <s v="Charleston"/>
    <x v="3"/>
    <n v="0.4"/>
    <n v="1000"/>
    <n v="400"/>
    <n v="140"/>
    <n v="0.35"/>
  </r>
  <r>
    <s v="Sodapop"/>
    <n v="1185732"/>
    <x v="252"/>
    <x v="0"/>
    <x v="41"/>
    <s v="Charleston"/>
    <x v="4"/>
    <n v="0.49999999999999994"/>
    <n v="1250"/>
    <n v="624.99999999999989"/>
    <n v="187.49999999999997"/>
    <n v="0.3"/>
  </r>
  <r>
    <s v="Sodapop"/>
    <n v="1185732"/>
    <x v="252"/>
    <x v="0"/>
    <x v="41"/>
    <s v="Charleston"/>
    <x v="5"/>
    <n v="0.54999999999999993"/>
    <n v="2500"/>
    <n v="1374.9999999999998"/>
    <n v="412.49999999999994"/>
    <n v="0.3"/>
  </r>
  <r>
    <s v="Sodapop"/>
    <n v="1185732"/>
    <x v="220"/>
    <x v="0"/>
    <x v="41"/>
    <s v="Charleston"/>
    <x v="0"/>
    <n v="0.49999999999999994"/>
    <n v="5000"/>
    <n v="2499.9999999999995"/>
    <n v="999.99999999999989"/>
    <n v="0.4"/>
  </r>
  <r>
    <s v="Sodapop"/>
    <n v="1185732"/>
    <x v="220"/>
    <x v="0"/>
    <x v="41"/>
    <s v="Charleston"/>
    <x v="1"/>
    <n v="0.45"/>
    <n v="2500"/>
    <n v="1125"/>
    <n v="393.75"/>
    <n v="0.35"/>
  </r>
  <r>
    <s v="Sodapop"/>
    <n v="1185732"/>
    <x v="220"/>
    <x v="0"/>
    <x v="41"/>
    <s v="Charleston"/>
    <x v="2"/>
    <n v="0.4"/>
    <n v="1750"/>
    <n v="700"/>
    <n v="244.99999999999997"/>
    <n v="0.35"/>
  </r>
  <r>
    <s v="Sodapop"/>
    <n v="1185732"/>
    <x v="220"/>
    <x v="0"/>
    <x v="41"/>
    <s v="Charleston"/>
    <x v="3"/>
    <n v="0.4"/>
    <n v="1500"/>
    <n v="600"/>
    <n v="210"/>
    <n v="0.35"/>
  </r>
  <r>
    <s v="Sodapop"/>
    <n v="1185732"/>
    <x v="220"/>
    <x v="0"/>
    <x v="41"/>
    <s v="Charleston"/>
    <x v="4"/>
    <n v="0.49999999999999994"/>
    <n v="1500"/>
    <n v="749.99999999999989"/>
    <n v="224.99999999999997"/>
    <n v="0.3"/>
  </r>
  <r>
    <s v="Sodapop"/>
    <n v="1185732"/>
    <x v="220"/>
    <x v="0"/>
    <x v="41"/>
    <s v="Charleston"/>
    <x v="5"/>
    <n v="0.54999999999999993"/>
    <n v="3000"/>
    <n v="1649.9999999999998"/>
    <n v="494.99999999999989"/>
    <n v="0.3"/>
  </r>
  <r>
    <s v="Sodapop"/>
    <n v="1185732"/>
    <x v="253"/>
    <x v="0"/>
    <x v="41"/>
    <s v="Charleston"/>
    <x v="0"/>
    <n v="0.49999999999999994"/>
    <n v="5250"/>
    <n v="2624.9999999999995"/>
    <n v="1049.9999999999998"/>
    <n v="0.4"/>
  </r>
  <r>
    <s v="Sodapop"/>
    <n v="1185732"/>
    <x v="253"/>
    <x v="0"/>
    <x v="41"/>
    <s v="Charleston"/>
    <x v="1"/>
    <n v="0.45"/>
    <n v="2750"/>
    <n v="1237.5"/>
    <n v="433.125"/>
    <n v="0.35"/>
  </r>
  <r>
    <s v="Sodapop"/>
    <n v="1185732"/>
    <x v="253"/>
    <x v="0"/>
    <x v="41"/>
    <s v="Charleston"/>
    <x v="2"/>
    <n v="0.4"/>
    <n v="2000"/>
    <n v="800"/>
    <n v="280"/>
    <n v="0.35"/>
  </r>
  <r>
    <s v="Sodapop"/>
    <n v="1185732"/>
    <x v="253"/>
    <x v="0"/>
    <x v="41"/>
    <s v="Charleston"/>
    <x v="3"/>
    <n v="0.4"/>
    <n v="1500"/>
    <n v="600"/>
    <n v="210"/>
    <n v="0.35"/>
  </r>
  <r>
    <s v="Sodapop"/>
    <n v="1185732"/>
    <x v="253"/>
    <x v="0"/>
    <x v="41"/>
    <s v="Charleston"/>
    <x v="4"/>
    <n v="0.49999999999999994"/>
    <n v="1750"/>
    <n v="874.99999999999989"/>
    <n v="262.49999999999994"/>
    <n v="0.3"/>
  </r>
  <r>
    <s v="Sodapop"/>
    <n v="1185732"/>
    <x v="253"/>
    <x v="0"/>
    <x v="41"/>
    <s v="Charleston"/>
    <x v="5"/>
    <n v="0.54999999999999993"/>
    <n v="3500"/>
    <n v="1924.9999999999998"/>
    <n v="577.49999999999989"/>
    <n v="0.3"/>
  </r>
  <r>
    <s v="Sodapop"/>
    <n v="1185732"/>
    <x v="254"/>
    <x v="0"/>
    <x v="41"/>
    <s v="Charleston"/>
    <x v="0"/>
    <n v="0.49999999999999994"/>
    <n v="5000"/>
    <n v="2499.9999999999995"/>
    <n v="999.99999999999989"/>
    <n v="0.4"/>
  </r>
  <r>
    <s v="Sodapop"/>
    <n v="1185732"/>
    <x v="254"/>
    <x v="0"/>
    <x v="41"/>
    <s v="Charleston"/>
    <x v="1"/>
    <n v="0.45"/>
    <n v="2750"/>
    <n v="1237.5"/>
    <n v="433.125"/>
    <n v="0.35"/>
  </r>
  <r>
    <s v="Sodapop"/>
    <n v="1185732"/>
    <x v="254"/>
    <x v="0"/>
    <x v="41"/>
    <s v="Charleston"/>
    <x v="2"/>
    <n v="0.4"/>
    <n v="2000"/>
    <n v="800"/>
    <n v="280"/>
    <n v="0.35"/>
  </r>
  <r>
    <s v="Sodapop"/>
    <n v="1185732"/>
    <x v="254"/>
    <x v="0"/>
    <x v="41"/>
    <s v="Charleston"/>
    <x v="3"/>
    <n v="0.4"/>
    <n v="1500"/>
    <n v="600"/>
    <n v="210"/>
    <n v="0.35"/>
  </r>
  <r>
    <s v="Sodapop"/>
    <n v="1185732"/>
    <x v="254"/>
    <x v="0"/>
    <x v="41"/>
    <s v="Charleston"/>
    <x v="4"/>
    <n v="0.49999999999999994"/>
    <n v="1250"/>
    <n v="624.99999999999989"/>
    <n v="187.49999999999997"/>
    <n v="0.3"/>
  </r>
  <r>
    <s v="Sodapop"/>
    <n v="1185732"/>
    <x v="254"/>
    <x v="0"/>
    <x v="41"/>
    <s v="Charleston"/>
    <x v="5"/>
    <n v="0.54999999999999993"/>
    <n v="3000"/>
    <n v="1649.9999999999998"/>
    <n v="494.99999999999989"/>
    <n v="0.3"/>
  </r>
  <r>
    <s v="Sodapop"/>
    <n v="1185732"/>
    <x v="255"/>
    <x v="0"/>
    <x v="41"/>
    <s v="Charleston"/>
    <x v="0"/>
    <n v="0.49999999999999994"/>
    <n v="4250"/>
    <n v="2124.9999999999995"/>
    <n v="849.99999999999989"/>
    <n v="0.4"/>
  </r>
  <r>
    <s v="Sodapop"/>
    <n v="1185732"/>
    <x v="255"/>
    <x v="0"/>
    <x v="41"/>
    <s v="Charleston"/>
    <x v="1"/>
    <n v="0.45"/>
    <n v="2250"/>
    <n v="1012.5"/>
    <n v="354.375"/>
    <n v="0.35"/>
  </r>
  <r>
    <s v="Sodapop"/>
    <n v="1185732"/>
    <x v="255"/>
    <x v="0"/>
    <x v="41"/>
    <s v="Charleston"/>
    <x v="2"/>
    <n v="0.4"/>
    <n v="1250"/>
    <n v="500"/>
    <n v="175"/>
    <n v="0.35"/>
  </r>
  <r>
    <s v="Sodapop"/>
    <n v="1185732"/>
    <x v="255"/>
    <x v="0"/>
    <x v="41"/>
    <s v="Charleston"/>
    <x v="3"/>
    <n v="0.4"/>
    <n v="1000"/>
    <n v="400"/>
    <n v="140"/>
    <n v="0.35"/>
  </r>
  <r>
    <s v="Sodapop"/>
    <n v="1185732"/>
    <x v="255"/>
    <x v="0"/>
    <x v="41"/>
    <s v="Charleston"/>
    <x v="4"/>
    <n v="0.49999999999999994"/>
    <n v="1000"/>
    <n v="499.99999999999994"/>
    <n v="149.99999999999997"/>
    <n v="0.3"/>
  </r>
  <r>
    <s v="Sodapop"/>
    <n v="1185732"/>
    <x v="255"/>
    <x v="0"/>
    <x v="41"/>
    <s v="Charleston"/>
    <x v="5"/>
    <n v="0.54999999999999993"/>
    <n v="2000"/>
    <n v="1099.9999999999998"/>
    <n v="329.99999999999994"/>
    <n v="0.3"/>
  </r>
  <r>
    <s v="Sodapop"/>
    <n v="1185732"/>
    <x v="224"/>
    <x v="0"/>
    <x v="41"/>
    <s v="Charleston"/>
    <x v="0"/>
    <n v="0.54999999999999993"/>
    <n v="3750"/>
    <n v="2062.4999999999995"/>
    <n v="824.99999999999989"/>
    <n v="0.4"/>
  </r>
  <r>
    <s v="Sodapop"/>
    <n v="1185732"/>
    <x v="224"/>
    <x v="0"/>
    <x v="41"/>
    <s v="Charleston"/>
    <x v="1"/>
    <n v="0.5"/>
    <n v="2000"/>
    <n v="1000"/>
    <n v="350"/>
    <n v="0.35"/>
  </r>
  <r>
    <s v="Sodapop"/>
    <n v="1185732"/>
    <x v="224"/>
    <x v="0"/>
    <x v="41"/>
    <s v="Charleston"/>
    <x v="2"/>
    <n v="0.5"/>
    <n v="1000"/>
    <n v="500"/>
    <n v="175"/>
    <n v="0.35"/>
  </r>
  <r>
    <s v="Sodapop"/>
    <n v="1185732"/>
    <x v="224"/>
    <x v="0"/>
    <x v="41"/>
    <s v="Charleston"/>
    <x v="3"/>
    <n v="0.5"/>
    <n v="750"/>
    <n v="375"/>
    <n v="131.25"/>
    <n v="0.35"/>
  </r>
  <r>
    <s v="Sodapop"/>
    <n v="1185732"/>
    <x v="224"/>
    <x v="0"/>
    <x v="41"/>
    <s v="Charleston"/>
    <x v="4"/>
    <n v="0.6"/>
    <n v="750"/>
    <n v="450"/>
    <n v="135"/>
    <n v="0.3"/>
  </r>
  <r>
    <s v="Sodapop"/>
    <n v="1185732"/>
    <x v="224"/>
    <x v="0"/>
    <x v="41"/>
    <s v="Charleston"/>
    <x v="5"/>
    <n v="0.64999999999999991"/>
    <n v="2000"/>
    <n v="1299.9999999999998"/>
    <n v="389.99999999999994"/>
    <n v="0.3"/>
  </r>
  <r>
    <s v="Sodapop"/>
    <n v="1185732"/>
    <x v="256"/>
    <x v="0"/>
    <x v="41"/>
    <s v="Charleston"/>
    <x v="0"/>
    <n v="0.6"/>
    <n v="3500"/>
    <n v="2100"/>
    <n v="840"/>
    <n v="0.4"/>
  </r>
  <r>
    <s v="Sodapop"/>
    <n v="1185732"/>
    <x v="256"/>
    <x v="0"/>
    <x v="41"/>
    <s v="Charleston"/>
    <x v="1"/>
    <n v="0.5"/>
    <n v="1750"/>
    <n v="875"/>
    <n v="306.25"/>
    <n v="0.35"/>
  </r>
  <r>
    <s v="Sodapop"/>
    <n v="1185732"/>
    <x v="256"/>
    <x v="0"/>
    <x v="41"/>
    <s v="Charleston"/>
    <x v="2"/>
    <n v="0.5"/>
    <n v="1700"/>
    <n v="850"/>
    <n v="297.5"/>
    <n v="0.35"/>
  </r>
  <r>
    <s v="Sodapop"/>
    <n v="1185732"/>
    <x v="256"/>
    <x v="0"/>
    <x v="41"/>
    <s v="Charleston"/>
    <x v="3"/>
    <n v="0.5"/>
    <n v="1500"/>
    <n v="750"/>
    <n v="262.5"/>
    <n v="0.35"/>
  </r>
  <r>
    <s v="Sodapop"/>
    <n v="1185732"/>
    <x v="256"/>
    <x v="0"/>
    <x v="41"/>
    <s v="Charleston"/>
    <x v="4"/>
    <n v="0.6"/>
    <n v="1250"/>
    <n v="750"/>
    <n v="225"/>
    <n v="0.3"/>
  </r>
  <r>
    <s v="Sodapop"/>
    <n v="1185732"/>
    <x v="256"/>
    <x v="0"/>
    <x v="41"/>
    <s v="Charleston"/>
    <x v="5"/>
    <n v="0.64999999999999991"/>
    <n v="2250"/>
    <n v="1462.4999999999998"/>
    <n v="438.74999999999994"/>
    <n v="0.3"/>
  </r>
  <r>
    <s v="Sodapop"/>
    <n v="1185732"/>
    <x v="257"/>
    <x v="0"/>
    <x v="41"/>
    <s v="Charleston"/>
    <x v="0"/>
    <n v="0.6"/>
    <n v="4500"/>
    <n v="2700"/>
    <n v="1080"/>
    <n v="0.4"/>
  </r>
  <r>
    <s v="Sodapop"/>
    <n v="1185732"/>
    <x v="257"/>
    <x v="0"/>
    <x v="41"/>
    <s v="Charleston"/>
    <x v="1"/>
    <n v="0.5"/>
    <n v="2500"/>
    <n v="1250"/>
    <n v="437.5"/>
    <n v="0.35"/>
  </r>
  <r>
    <s v="Sodapop"/>
    <n v="1185732"/>
    <x v="257"/>
    <x v="0"/>
    <x v="41"/>
    <s v="Charleston"/>
    <x v="2"/>
    <n v="0.5"/>
    <n v="2250"/>
    <n v="1125"/>
    <n v="393.75"/>
    <n v="0.35"/>
  </r>
  <r>
    <s v="Sodapop"/>
    <n v="1185732"/>
    <x v="257"/>
    <x v="0"/>
    <x v="41"/>
    <s v="Charleston"/>
    <x v="3"/>
    <n v="0.5"/>
    <n v="1750"/>
    <n v="875"/>
    <n v="306.25"/>
    <n v="0.35"/>
  </r>
  <r>
    <s v="Sodapop"/>
    <n v="1185732"/>
    <x v="257"/>
    <x v="0"/>
    <x v="41"/>
    <s v="Charleston"/>
    <x v="4"/>
    <n v="0.6"/>
    <n v="1750"/>
    <n v="1050"/>
    <n v="315"/>
    <n v="0.3"/>
  </r>
  <r>
    <s v="Sodapop"/>
    <n v="1185732"/>
    <x v="257"/>
    <x v="0"/>
    <x v="41"/>
    <s v="Charleston"/>
    <x v="5"/>
    <n v="0.64999999999999991"/>
    <n v="2750"/>
    <n v="1787.4999999999998"/>
    <n v="536.24999999999989"/>
    <n v="0.3"/>
  </r>
  <r>
    <s v="Sodapop"/>
    <n v="1185732"/>
    <x v="102"/>
    <x v="0"/>
    <x v="42"/>
    <s v="Baltimore"/>
    <x v="0"/>
    <n v="0.4"/>
    <n v="5250"/>
    <n v="2100"/>
    <n v="735"/>
    <n v="0.35"/>
  </r>
  <r>
    <s v="Sodapop"/>
    <n v="1185732"/>
    <x v="102"/>
    <x v="0"/>
    <x v="42"/>
    <s v="Baltimore"/>
    <x v="1"/>
    <n v="0.4"/>
    <n v="3250"/>
    <n v="1300"/>
    <n v="454.99999999999994"/>
    <n v="0.35"/>
  </r>
  <r>
    <s v="Sodapop"/>
    <n v="1185732"/>
    <x v="102"/>
    <x v="0"/>
    <x v="42"/>
    <s v="Baltimore"/>
    <x v="2"/>
    <n v="0.30000000000000004"/>
    <n v="3250"/>
    <n v="975.00000000000011"/>
    <n v="390.00000000000006"/>
    <n v="0.4"/>
  </r>
  <r>
    <s v="Sodapop"/>
    <n v="1185732"/>
    <x v="102"/>
    <x v="0"/>
    <x v="42"/>
    <s v="Baltimore"/>
    <x v="3"/>
    <n v="0.35"/>
    <n v="1750"/>
    <n v="612.5"/>
    <n v="245"/>
    <n v="0.4"/>
  </r>
  <r>
    <s v="Sodapop"/>
    <n v="1185732"/>
    <x v="102"/>
    <x v="0"/>
    <x v="42"/>
    <s v="Baltimore"/>
    <x v="4"/>
    <n v="0.5"/>
    <n v="2250"/>
    <n v="1125"/>
    <n v="337.5"/>
    <n v="0.3"/>
  </r>
  <r>
    <s v="Sodapop"/>
    <n v="1185732"/>
    <x v="102"/>
    <x v="0"/>
    <x v="42"/>
    <s v="Baltimore"/>
    <x v="5"/>
    <n v="0.4"/>
    <n v="3250"/>
    <n v="1300"/>
    <n v="520"/>
    <n v="0.4"/>
  </r>
  <r>
    <s v="Sodapop"/>
    <n v="1185732"/>
    <x v="37"/>
    <x v="0"/>
    <x v="42"/>
    <s v="Baltimore"/>
    <x v="0"/>
    <n v="0.4"/>
    <n v="5750"/>
    <n v="2300"/>
    <n v="805"/>
    <n v="0.35"/>
  </r>
  <r>
    <s v="Sodapop"/>
    <n v="1185732"/>
    <x v="37"/>
    <x v="0"/>
    <x v="42"/>
    <s v="Baltimore"/>
    <x v="1"/>
    <n v="0.4"/>
    <n v="2250"/>
    <n v="900"/>
    <n v="315"/>
    <n v="0.35"/>
  </r>
  <r>
    <s v="Sodapop"/>
    <n v="1185732"/>
    <x v="37"/>
    <x v="0"/>
    <x v="42"/>
    <s v="Baltimore"/>
    <x v="2"/>
    <n v="0.30000000000000004"/>
    <n v="2750"/>
    <n v="825.00000000000011"/>
    <n v="330.00000000000006"/>
    <n v="0.4"/>
  </r>
  <r>
    <s v="Sodapop"/>
    <n v="1185732"/>
    <x v="37"/>
    <x v="0"/>
    <x v="42"/>
    <s v="Baltimore"/>
    <x v="3"/>
    <n v="0.35"/>
    <n v="1500"/>
    <n v="525"/>
    <n v="210"/>
    <n v="0.4"/>
  </r>
  <r>
    <s v="Sodapop"/>
    <n v="1185732"/>
    <x v="37"/>
    <x v="0"/>
    <x v="42"/>
    <s v="Baltimore"/>
    <x v="4"/>
    <n v="0.5"/>
    <n v="2250"/>
    <n v="1125"/>
    <n v="337.5"/>
    <n v="0.3"/>
  </r>
  <r>
    <s v="Sodapop"/>
    <n v="1185732"/>
    <x v="37"/>
    <x v="0"/>
    <x v="42"/>
    <s v="Baltimore"/>
    <x v="5"/>
    <n v="0.4"/>
    <n v="3250"/>
    <n v="1300"/>
    <n v="520"/>
    <n v="0.4"/>
  </r>
  <r>
    <s v="Sodapop"/>
    <n v="1185732"/>
    <x v="258"/>
    <x v="0"/>
    <x v="42"/>
    <s v="Baltimore"/>
    <x v="0"/>
    <n v="0.4"/>
    <n v="5450"/>
    <n v="2180"/>
    <n v="763"/>
    <n v="0.35"/>
  </r>
  <r>
    <s v="Sodapop"/>
    <n v="1185732"/>
    <x v="258"/>
    <x v="0"/>
    <x v="42"/>
    <s v="Baltimore"/>
    <x v="1"/>
    <n v="0.4"/>
    <n v="2500"/>
    <n v="1000"/>
    <n v="350"/>
    <n v="0.35"/>
  </r>
  <r>
    <s v="Sodapop"/>
    <n v="1185732"/>
    <x v="258"/>
    <x v="0"/>
    <x v="42"/>
    <s v="Baltimore"/>
    <x v="2"/>
    <n v="0.30000000000000004"/>
    <n v="2750"/>
    <n v="825.00000000000011"/>
    <n v="330.00000000000006"/>
    <n v="0.4"/>
  </r>
  <r>
    <s v="Sodapop"/>
    <n v="1185732"/>
    <x v="258"/>
    <x v="0"/>
    <x v="42"/>
    <s v="Baltimore"/>
    <x v="3"/>
    <n v="0.35"/>
    <n v="1250"/>
    <n v="437.5"/>
    <n v="175"/>
    <n v="0.4"/>
  </r>
  <r>
    <s v="Sodapop"/>
    <n v="1185732"/>
    <x v="258"/>
    <x v="0"/>
    <x v="42"/>
    <s v="Baltimore"/>
    <x v="4"/>
    <n v="0.5"/>
    <n v="1750"/>
    <n v="875"/>
    <n v="262.5"/>
    <n v="0.3"/>
  </r>
  <r>
    <s v="Sodapop"/>
    <n v="1185732"/>
    <x v="258"/>
    <x v="0"/>
    <x v="42"/>
    <s v="Baltimore"/>
    <x v="5"/>
    <n v="0.4"/>
    <n v="2750"/>
    <n v="1100"/>
    <n v="440"/>
    <n v="0.4"/>
  </r>
  <r>
    <s v="Sodapop"/>
    <n v="1185732"/>
    <x v="259"/>
    <x v="0"/>
    <x v="42"/>
    <s v="Baltimore"/>
    <x v="0"/>
    <n v="0.4"/>
    <n v="5250"/>
    <n v="2100"/>
    <n v="735"/>
    <n v="0.35"/>
  </r>
  <r>
    <s v="Sodapop"/>
    <n v="1185732"/>
    <x v="259"/>
    <x v="0"/>
    <x v="42"/>
    <s v="Baltimore"/>
    <x v="1"/>
    <n v="0.4"/>
    <n v="2250"/>
    <n v="900"/>
    <n v="315"/>
    <n v="0.35"/>
  </r>
  <r>
    <s v="Sodapop"/>
    <n v="1185732"/>
    <x v="259"/>
    <x v="0"/>
    <x v="42"/>
    <s v="Baltimore"/>
    <x v="2"/>
    <n v="0.30000000000000004"/>
    <n v="2250"/>
    <n v="675.00000000000011"/>
    <n v="270.00000000000006"/>
    <n v="0.4"/>
  </r>
  <r>
    <s v="Sodapop"/>
    <n v="1185732"/>
    <x v="259"/>
    <x v="0"/>
    <x v="42"/>
    <s v="Baltimore"/>
    <x v="3"/>
    <n v="0.35"/>
    <n v="1500"/>
    <n v="525"/>
    <n v="210"/>
    <n v="0.4"/>
  </r>
  <r>
    <s v="Sodapop"/>
    <n v="1185732"/>
    <x v="259"/>
    <x v="0"/>
    <x v="42"/>
    <s v="Baltimore"/>
    <x v="4"/>
    <n v="0.5"/>
    <n v="1500"/>
    <n v="750"/>
    <n v="225"/>
    <n v="0.3"/>
  </r>
  <r>
    <s v="Sodapop"/>
    <n v="1185732"/>
    <x v="259"/>
    <x v="0"/>
    <x v="42"/>
    <s v="Baltimore"/>
    <x v="5"/>
    <n v="0.4"/>
    <n v="3000"/>
    <n v="1200"/>
    <n v="480"/>
    <n v="0.4"/>
  </r>
  <r>
    <s v="Sodapop"/>
    <n v="1185732"/>
    <x v="236"/>
    <x v="0"/>
    <x v="42"/>
    <s v="Baltimore"/>
    <x v="0"/>
    <n v="0.54999999999999993"/>
    <n v="5700"/>
    <n v="3134.9999999999995"/>
    <n v="1097.2499999999998"/>
    <n v="0.35"/>
  </r>
  <r>
    <s v="Sodapop"/>
    <n v="1185732"/>
    <x v="236"/>
    <x v="0"/>
    <x v="42"/>
    <s v="Baltimore"/>
    <x v="1"/>
    <n v="0.5"/>
    <n v="2750"/>
    <n v="1375"/>
    <n v="481.24999999999994"/>
    <n v="0.35"/>
  </r>
  <r>
    <s v="Sodapop"/>
    <n v="1185732"/>
    <x v="236"/>
    <x v="0"/>
    <x v="42"/>
    <s v="Baltimore"/>
    <x v="2"/>
    <n v="0.45"/>
    <n v="3000"/>
    <n v="1350"/>
    <n v="540"/>
    <n v="0.4"/>
  </r>
  <r>
    <s v="Sodapop"/>
    <n v="1185732"/>
    <x v="236"/>
    <x v="0"/>
    <x v="42"/>
    <s v="Baltimore"/>
    <x v="3"/>
    <n v="0.45"/>
    <n v="2500"/>
    <n v="1125"/>
    <n v="450"/>
    <n v="0.4"/>
  </r>
  <r>
    <s v="Sodapop"/>
    <n v="1185732"/>
    <x v="236"/>
    <x v="0"/>
    <x v="42"/>
    <s v="Baltimore"/>
    <x v="4"/>
    <n v="0.54999999999999993"/>
    <n v="2750"/>
    <n v="1512.4999999999998"/>
    <n v="453.74999999999994"/>
    <n v="0.3"/>
  </r>
  <r>
    <s v="Sodapop"/>
    <n v="1185732"/>
    <x v="236"/>
    <x v="0"/>
    <x v="42"/>
    <s v="Baltimore"/>
    <x v="5"/>
    <n v="0.6"/>
    <n v="4000"/>
    <n v="2400"/>
    <n v="960"/>
    <n v="0.4"/>
  </r>
  <r>
    <s v="Sodapop"/>
    <n v="1185732"/>
    <x v="41"/>
    <x v="0"/>
    <x v="42"/>
    <s v="Baltimore"/>
    <x v="0"/>
    <n v="0.54999999999999993"/>
    <n v="6500"/>
    <n v="3574.9999999999995"/>
    <n v="1251.2499999999998"/>
    <n v="0.35"/>
  </r>
  <r>
    <s v="Sodapop"/>
    <n v="1185732"/>
    <x v="41"/>
    <x v="0"/>
    <x v="42"/>
    <s v="Baltimore"/>
    <x v="1"/>
    <n v="0.5"/>
    <n v="4000"/>
    <n v="2000"/>
    <n v="700"/>
    <n v="0.35"/>
  </r>
  <r>
    <s v="Sodapop"/>
    <n v="1185732"/>
    <x v="41"/>
    <x v="0"/>
    <x v="42"/>
    <s v="Baltimore"/>
    <x v="2"/>
    <n v="0.45"/>
    <n v="3250"/>
    <n v="1462.5"/>
    <n v="585"/>
    <n v="0.4"/>
  </r>
  <r>
    <s v="Sodapop"/>
    <n v="1185732"/>
    <x v="41"/>
    <x v="0"/>
    <x v="42"/>
    <s v="Baltimore"/>
    <x v="3"/>
    <n v="0.45"/>
    <n v="3000"/>
    <n v="1350"/>
    <n v="540"/>
    <n v="0.4"/>
  </r>
  <r>
    <s v="Sodapop"/>
    <n v="1185732"/>
    <x v="41"/>
    <x v="0"/>
    <x v="42"/>
    <s v="Baltimore"/>
    <x v="4"/>
    <n v="0.54999999999999993"/>
    <n v="3000"/>
    <n v="1649.9999999999998"/>
    <n v="494.99999999999989"/>
    <n v="0.3"/>
  </r>
  <r>
    <s v="Sodapop"/>
    <n v="1185732"/>
    <x v="41"/>
    <x v="0"/>
    <x v="42"/>
    <s v="Baltimore"/>
    <x v="5"/>
    <n v="0.6"/>
    <n v="4500"/>
    <n v="2700"/>
    <n v="1080"/>
    <n v="0.4"/>
  </r>
  <r>
    <s v="Sodapop"/>
    <n v="1185732"/>
    <x v="260"/>
    <x v="0"/>
    <x v="42"/>
    <s v="Baltimore"/>
    <x v="0"/>
    <n v="0.54999999999999993"/>
    <n v="6750"/>
    <n v="3712.4999999999995"/>
    <n v="1299.3749999999998"/>
    <n v="0.35"/>
  </r>
  <r>
    <s v="Sodapop"/>
    <n v="1185732"/>
    <x v="260"/>
    <x v="0"/>
    <x v="42"/>
    <s v="Baltimore"/>
    <x v="1"/>
    <n v="0.5"/>
    <n v="4250"/>
    <n v="2125"/>
    <n v="743.75"/>
    <n v="0.35"/>
  </r>
  <r>
    <s v="Sodapop"/>
    <n v="1185732"/>
    <x v="260"/>
    <x v="0"/>
    <x v="42"/>
    <s v="Baltimore"/>
    <x v="2"/>
    <n v="0.45"/>
    <n v="3500"/>
    <n v="1575"/>
    <n v="630"/>
    <n v="0.4"/>
  </r>
  <r>
    <s v="Sodapop"/>
    <n v="1185732"/>
    <x v="260"/>
    <x v="0"/>
    <x v="42"/>
    <s v="Baltimore"/>
    <x v="3"/>
    <n v="0.45"/>
    <n v="3000"/>
    <n v="1350"/>
    <n v="540"/>
    <n v="0.4"/>
  </r>
  <r>
    <s v="Sodapop"/>
    <n v="1185732"/>
    <x v="260"/>
    <x v="0"/>
    <x v="42"/>
    <s v="Baltimore"/>
    <x v="4"/>
    <n v="0.54999999999999993"/>
    <n v="3250"/>
    <n v="1787.4999999999998"/>
    <n v="536.24999999999989"/>
    <n v="0.3"/>
  </r>
  <r>
    <s v="Sodapop"/>
    <n v="1185732"/>
    <x v="260"/>
    <x v="0"/>
    <x v="42"/>
    <s v="Baltimore"/>
    <x v="5"/>
    <n v="0.6"/>
    <n v="5000"/>
    <n v="3000"/>
    <n v="1200"/>
    <n v="0.4"/>
  </r>
  <r>
    <s v="Sodapop"/>
    <n v="1185732"/>
    <x v="261"/>
    <x v="0"/>
    <x v="42"/>
    <s v="Baltimore"/>
    <x v="0"/>
    <n v="0.54999999999999993"/>
    <n v="6500"/>
    <n v="3574.9999999999995"/>
    <n v="1251.2499999999998"/>
    <n v="0.35"/>
  </r>
  <r>
    <s v="Sodapop"/>
    <n v="1185732"/>
    <x v="261"/>
    <x v="0"/>
    <x v="42"/>
    <s v="Baltimore"/>
    <x v="1"/>
    <n v="0.5"/>
    <n v="4250"/>
    <n v="2125"/>
    <n v="743.75"/>
    <n v="0.35"/>
  </r>
  <r>
    <s v="Sodapop"/>
    <n v="1185732"/>
    <x v="261"/>
    <x v="0"/>
    <x v="42"/>
    <s v="Baltimore"/>
    <x v="2"/>
    <n v="0.45"/>
    <n v="3500"/>
    <n v="1575"/>
    <n v="630"/>
    <n v="0.4"/>
  </r>
  <r>
    <s v="Sodapop"/>
    <n v="1185732"/>
    <x v="261"/>
    <x v="0"/>
    <x v="42"/>
    <s v="Baltimore"/>
    <x v="3"/>
    <n v="0.45"/>
    <n v="2500"/>
    <n v="1125"/>
    <n v="450"/>
    <n v="0.4"/>
  </r>
  <r>
    <s v="Sodapop"/>
    <n v="1185732"/>
    <x v="261"/>
    <x v="0"/>
    <x v="42"/>
    <s v="Baltimore"/>
    <x v="4"/>
    <n v="0.54999999999999993"/>
    <n v="2250"/>
    <n v="1237.4999999999998"/>
    <n v="371.24999999999994"/>
    <n v="0.3"/>
  </r>
  <r>
    <s v="Sodapop"/>
    <n v="1185732"/>
    <x v="261"/>
    <x v="0"/>
    <x v="42"/>
    <s v="Baltimore"/>
    <x v="5"/>
    <n v="0.6"/>
    <n v="4000"/>
    <n v="2400"/>
    <n v="960"/>
    <n v="0.4"/>
  </r>
  <r>
    <s v="Sodapop"/>
    <n v="1185732"/>
    <x v="239"/>
    <x v="0"/>
    <x v="42"/>
    <s v="Baltimore"/>
    <x v="0"/>
    <n v="0.54999999999999993"/>
    <n v="5250"/>
    <n v="2887.4999999999995"/>
    <n v="1010.6249999999998"/>
    <n v="0.35"/>
  </r>
  <r>
    <s v="Sodapop"/>
    <n v="1185732"/>
    <x v="239"/>
    <x v="0"/>
    <x v="42"/>
    <s v="Baltimore"/>
    <x v="1"/>
    <n v="0.5"/>
    <n v="3250"/>
    <n v="1625"/>
    <n v="568.75"/>
    <n v="0.35"/>
  </r>
  <r>
    <s v="Sodapop"/>
    <n v="1185732"/>
    <x v="239"/>
    <x v="0"/>
    <x v="42"/>
    <s v="Baltimore"/>
    <x v="2"/>
    <n v="0.45"/>
    <n v="2250"/>
    <n v="1012.5"/>
    <n v="405"/>
    <n v="0.4"/>
  </r>
  <r>
    <s v="Sodapop"/>
    <n v="1185732"/>
    <x v="239"/>
    <x v="0"/>
    <x v="42"/>
    <s v="Baltimore"/>
    <x v="3"/>
    <n v="0.45"/>
    <n v="2000"/>
    <n v="900"/>
    <n v="360"/>
    <n v="0.4"/>
  </r>
  <r>
    <s v="Sodapop"/>
    <n v="1185732"/>
    <x v="239"/>
    <x v="0"/>
    <x v="42"/>
    <s v="Baltimore"/>
    <x v="4"/>
    <n v="0.54999999999999993"/>
    <n v="2000"/>
    <n v="1099.9999999999998"/>
    <n v="329.99999999999994"/>
    <n v="0.3"/>
  </r>
  <r>
    <s v="Sodapop"/>
    <n v="1185732"/>
    <x v="239"/>
    <x v="0"/>
    <x v="42"/>
    <s v="Baltimore"/>
    <x v="5"/>
    <n v="0.6"/>
    <n v="3000"/>
    <n v="1800"/>
    <n v="720"/>
    <n v="0.4"/>
  </r>
  <r>
    <s v="Sodapop"/>
    <n v="1185732"/>
    <x v="45"/>
    <x v="0"/>
    <x v="42"/>
    <s v="Baltimore"/>
    <x v="0"/>
    <n v="0.6"/>
    <n v="4750"/>
    <n v="2850"/>
    <n v="997.49999999999989"/>
    <n v="0.35"/>
  </r>
  <r>
    <s v="Sodapop"/>
    <n v="1185732"/>
    <x v="45"/>
    <x v="0"/>
    <x v="42"/>
    <s v="Baltimore"/>
    <x v="1"/>
    <n v="0.55000000000000004"/>
    <n v="3000"/>
    <n v="1650.0000000000002"/>
    <n v="577.5"/>
    <n v="0.35"/>
  </r>
  <r>
    <s v="Sodapop"/>
    <n v="1185732"/>
    <x v="45"/>
    <x v="0"/>
    <x v="42"/>
    <s v="Baltimore"/>
    <x v="2"/>
    <n v="0.55000000000000004"/>
    <n v="2000"/>
    <n v="1100"/>
    <n v="440"/>
    <n v="0.4"/>
  </r>
  <r>
    <s v="Sodapop"/>
    <n v="1185732"/>
    <x v="45"/>
    <x v="0"/>
    <x v="42"/>
    <s v="Baltimore"/>
    <x v="3"/>
    <n v="0.55000000000000004"/>
    <n v="1750"/>
    <n v="962.50000000000011"/>
    <n v="385.00000000000006"/>
    <n v="0.4"/>
  </r>
  <r>
    <s v="Sodapop"/>
    <n v="1185732"/>
    <x v="45"/>
    <x v="0"/>
    <x v="42"/>
    <s v="Baltimore"/>
    <x v="4"/>
    <n v="0.65"/>
    <n v="1750"/>
    <n v="1137.5"/>
    <n v="341.25"/>
    <n v="0.3"/>
  </r>
  <r>
    <s v="Sodapop"/>
    <n v="1185732"/>
    <x v="45"/>
    <x v="0"/>
    <x v="42"/>
    <s v="Baltimore"/>
    <x v="5"/>
    <n v="0.7"/>
    <n v="3000"/>
    <n v="2100"/>
    <n v="840"/>
    <n v="0.4"/>
  </r>
  <r>
    <s v="Sodapop"/>
    <n v="1185732"/>
    <x v="262"/>
    <x v="0"/>
    <x v="42"/>
    <s v="Baltimore"/>
    <x v="0"/>
    <n v="0.65"/>
    <n v="4500"/>
    <n v="2925"/>
    <n v="1023.7499999999999"/>
    <n v="0.35"/>
  </r>
  <r>
    <s v="Sodapop"/>
    <n v="1185732"/>
    <x v="262"/>
    <x v="0"/>
    <x v="42"/>
    <s v="Baltimore"/>
    <x v="1"/>
    <n v="0.55000000000000004"/>
    <n v="3250"/>
    <n v="1787.5000000000002"/>
    <n v="625.625"/>
    <n v="0.35"/>
  </r>
  <r>
    <s v="Sodapop"/>
    <n v="1185732"/>
    <x v="262"/>
    <x v="0"/>
    <x v="42"/>
    <s v="Baltimore"/>
    <x v="2"/>
    <n v="0.55000000000000004"/>
    <n v="3200"/>
    <n v="1760.0000000000002"/>
    <n v="704.00000000000011"/>
    <n v="0.4"/>
  </r>
  <r>
    <s v="Sodapop"/>
    <n v="1185732"/>
    <x v="262"/>
    <x v="0"/>
    <x v="42"/>
    <s v="Baltimore"/>
    <x v="3"/>
    <n v="0.55000000000000004"/>
    <n v="3000"/>
    <n v="1650.0000000000002"/>
    <n v="660.00000000000011"/>
    <n v="0.4"/>
  </r>
  <r>
    <s v="Sodapop"/>
    <n v="1185732"/>
    <x v="262"/>
    <x v="0"/>
    <x v="42"/>
    <s v="Baltimore"/>
    <x v="4"/>
    <n v="0.65"/>
    <n v="2750"/>
    <n v="1787.5"/>
    <n v="536.25"/>
    <n v="0.3"/>
  </r>
  <r>
    <s v="Sodapop"/>
    <n v="1185732"/>
    <x v="262"/>
    <x v="0"/>
    <x v="42"/>
    <s v="Baltimore"/>
    <x v="5"/>
    <n v="0.7"/>
    <n v="3750"/>
    <n v="2625"/>
    <n v="1050"/>
    <n v="0.4"/>
  </r>
  <r>
    <s v="Sodapop"/>
    <n v="1185732"/>
    <x v="263"/>
    <x v="0"/>
    <x v="42"/>
    <s v="Baltimore"/>
    <x v="0"/>
    <n v="0.65"/>
    <n v="6000"/>
    <n v="3900"/>
    <n v="1365"/>
    <n v="0.35"/>
  </r>
  <r>
    <s v="Sodapop"/>
    <n v="1185732"/>
    <x v="263"/>
    <x v="0"/>
    <x v="42"/>
    <s v="Baltimore"/>
    <x v="1"/>
    <n v="0.55000000000000004"/>
    <n v="4000"/>
    <n v="2200"/>
    <n v="770"/>
    <n v="0.35"/>
  </r>
  <r>
    <s v="Sodapop"/>
    <n v="1185732"/>
    <x v="263"/>
    <x v="0"/>
    <x v="42"/>
    <s v="Baltimore"/>
    <x v="2"/>
    <n v="0.55000000000000004"/>
    <n v="3750"/>
    <n v="2062.5"/>
    <n v="825"/>
    <n v="0.4"/>
  </r>
  <r>
    <s v="Sodapop"/>
    <n v="1185732"/>
    <x v="263"/>
    <x v="0"/>
    <x v="42"/>
    <s v="Baltimore"/>
    <x v="3"/>
    <n v="0.55000000000000004"/>
    <n v="3250"/>
    <n v="1787.5000000000002"/>
    <n v="715.00000000000011"/>
    <n v="0.4"/>
  </r>
  <r>
    <s v="Sodapop"/>
    <n v="1185732"/>
    <x v="263"/>
    <x v="0"/>
    <x v="42"/>
    <s v="Baltimore"/>
    <x v="4"/>
    <n v="0.65"/>
    <n v="3250"/>
    <n v="2112.5"/>
    <n v="633.75"/>
    <n v="0.3"/>
  </r>
  <r>
    <s v="Sodapop"/>
    <n v="1185732"/>
    <x v="263"/>
    <x v="0"/>
    <x v="42"/>
    <s v="Baltimore"/>
    <x v="5"/>
    <n v="0.7"/>
    <n v="4250"/>
    <n v="2975"/>
    <n v="1190"/>
    <n v="0.4"/>
  </r>
  <r>
    <s v="Sodapop"/>
    <n v="1185732"/>
    <x v="136"/>
    <x v="0"/>
    <x v="43"/>
    <s v="Wilmington"/>
    <x v="0"/>
    <n v="0.35000000000000003"/>
    <n v="4750"/>
    <n v="1662.5000000000002"/>
    <n v="581.875"/>
    <n v="0.35"/>
  </r>
  <r>
    <s v="Sodapop"/>
    <n v="1185732"/>
    <x v="136"/>
    <x v="0"/>
    <x v="43"/>
    <s v="Wilmington"/>
    <x v="1"/>
    <n v="0.35000000000000003"/>
    <n v="2750"/>
    <n v="962.50000000000011"/>
    <n v="336.875"/>
    <n v="0.35"/>
  </r>
  <r>
    <s v="Sodapop"/>
    <n v="1185732"/>
    <x v="136"/>
    <x v="0"/>
    <x v="43"/>
    <s v="Wilmington"/>
    <x v="2"/>
    <n v="0.25000000000000006"/>
    <n v="2750"/>
    <n v="687.50000000000011"/>
    <n v="275.00000000000006"/>
    <n v="0.4"/>
  </r>
  <r>
    <s v="Sodapop"/>
    <n v="1185732"/>
    <x v="136"/>
    <x v="0"/>
    <x v="43"/>
    <s v="Wilmington"/>
    <x v="3"/>
    <n v="0.3"/>
    <n v="1250"/>
    <n v="375"/>
    <n v="150"/>
    <n v="0.4"/>
  </r>
  <r>
    <s v="Sodapop"/>
    <n v="1185732"/>
    <x v="136"/>
    <x v="0"/>
    <x v="43"/>
    <s v="Wilmington"/>
    <x v="4"/>
    <n v="0.45"/>
    <n v="1750"/>
    <n v="787.5"/>
    <n v="236.25"/>
    <n v="0.3"/>
  </r>
  <r>
    <s v="Sodapop"/>
    <n v="1185732"/>
    <x v="136"/>
    <x v="0"/>
    <x v="43"/>
    <s v="Wilmington"/>
    <x v="5"/>
    <n v="0.35000000000000003"/>
    <n v="2750"/>
    <n v="962.50000000000011"/>
    <n v="385.00000000000006"/>
    <n v="0.4"/>
  </r>
  <r>
    <s v="Sodapop"/>
    <n v="1185732"/>
    <x v="264"/>
    <x v="0"/>
    <x v="43"/>
    <s v="Wilmington"/>
    <x v="0"/>
    <n v="0.35000000000000003"/>
    <n v="5250"/>
    <n v="1837.5000000000002"/>
    <n v="643.125"/>
    <n v="0.35"/>
  </r>
  <r>
    <s v="Sodapop"/>
    <n v="1185732"/>
    <x v="264"/>
    <x v="0"/>
    <x v="43"/>
    <s v="Wilmington"/>
    <x v="1"/>
    <n v="0.35000000000000003"/>
    <n v="1750"/>
    <n v="612.50000000000011"/>
    <n v="214.37500000000003"/>
    <n v="0.35"/>
  </r>
  <r>
    <s v="Sodapop"/>
    <n v="1185732"/>
    <x v="264"/>
    <x v="0"/>
    <x v="43"/>
    <s v="Wilmington"/>
    <x v="2"/>
    <n v="0.25000000000000006"/>
    <n v="2250"/>
    <n v="562.50000000000011"/>
    <n v="225.00000000000006"/>
    <n v="0.4"/>
  </r>
  <r>
    <s v="Sodapop"/>
    <n v="1185732"/>
    <x v="264"/>
    <x v="0"/>
    <x v="43"/>
    <s v="Wilmington"/>
    <x v="3"/>
    <n v="0.3"/>
    <n v="1000"/>
    <n v="300"/>
    <n v="120"/>
    <n v="0.4"/>
  </r>
  <r>
    <s v="Sodapop"/>
    <n v="1185732"/>
    <x v="264"/>
    <x v="0"/>
    <x v="43"/>
    <s v="Wilmington"/>
    <x v="4"/>
    <n v="0.45"/>
    <n v="1750"/>
    <n v="787.5"/>
    <n v="236.25"/>
    <n v="0.3"/>
  </r>
  <r>
    <s v="Sodapop"/>
    <n v="1185732"/>
    <x v="264"/>
    <x v="0"/>
    <x v="43"/>
    <s v="Wilmington"/>
    <x v="5"/>
    <n v="0.35000000000000003"/>
    <n v="2750"/>
    <n v="962.50000000000011"/>
    <n v="385.00000000000006"/>
    <n v="0.4"/>
  </r>
  <r>
    <s v="Sodapop"/>
    <n v="1185732"/>
    <x v="173"/>
    <x v="0"/>
    <x v="43"/>
    <s v="Wilmington"/>
    <x v="0"/>
    <n v="0.35000000000000003"/>
    <n v="4950"/>
    <n v="1732.5000000000002"/>
    <n v="606.375"/>
    <n v="0.35"/>
  </r>
  <r>
    <s v="Sodapop"/>
    <n v="1185732"/>
    <x v="173"/>
    <x v="0"/>
    <x v="43"/>
    <s v="Wilmington"/>
    <x v="1"/>
    <n v="0.35000000000000003"/>
    <n v="2000"/>
    <n v="700.00000000000011"/>
    <n v="245.00000000000003"/>
    <n v="0.35"/>
  </r>
  <r>
    <s v="Sodapop"/>
    <n v="1185732"/>
    <x v="173"/>
    <x v="0"/>
    <x v="43"/>
    <s v="Wilmington"/>
    <x v="2"/>
    <n v="0.25000000000000006"/>
    <n v="2250"/>
    <n v="562.50000000000011"/>
    <n v="225.00000000000006"/>
    <n v="0.4"/>
  </r>
  <r>
    <s v="Sodapop"/>
    <n v="1185732"/>
    <x v="173"/>
    <x v="0"/>
    <x v="43"/>
    <s v="Wilmington"/>
    <x v="3"/>
    <n v="0.3"/>
    <n v="750"/>
    <n v="225"/>
    <n v="90"/>
    <n v="0.4"/>
  </r>
  <r>
    <s v="Sodapop"/>
    <n v="1185732"/>
    <x v="173"/>
    <x v="0"/>
    <x v="43"/>
    <s v="Wilmington"/>
    <x v="4"/>
    <n v="0.45"/>
    <n v="1250"/>
    <n v="562.5"/>
    <n v="168.75"/>
    <n v="0.3"/>
  </r>
  <r>
    <s v="Sodapop"/>
    <n v="1185732"/>
    <x v="173"/>
    <x v="0"/>
    <x v="43"/>
    <s v="Wilmington"/>
    <x v="5"/>
    <n v="0.35000000000000003"/>
    <n v="2250"/>
    <n v="787.50000000000011"/>
    <n v="315.00000000000006"/>
    <n v="0.4"/>
  </r>
  <r>
    <s v="Sodapop"/>
    <n v="1185732"/>
    <x v="265"/>
    <x v="0"/>
    <x v="43"/>
    <s v="Wilmington"/>
    <x v="0"/>
    <n v="0.35000000000000003"/>
    <n v="4750"/>
    <n v="1662.5000000000002"/>
    <n v="581.875"/>
    <n v="0.35"/>
  </r>
  <r>
    <s v="Sodapop"/>
    <n v="1185732"/>
    <x v="265"/>
    <x v="0"/>
    <x v="43"/>
    <s v="Wilmington"/>
    <x v="1"/>
    <n v="0.35000000000000003"/>
    <n v="1750"/>
    <n v="612.50000000000011"/>
    <n v="214.37500000000003"/>
    <n v="0.35"/>
  </r>
  <r>
    <s v="Sodapop"/>
    <n v="1185732"/>
    <x v="265"/>
    <x v="0"/>
    <x v="43"/>
    <s v="Wilmington"/>
    <x v="2"/>
    <n v="0.25000000000000006"/>
    <n v="1750"/>
    <n v="437.50000000000011"/>
    <n v="175.00000000000006"/>
    <n v="0.4"/>
  </r>
  <r>
    <s v="Sodapop"/>
    <n v="1185732"/>
    <x v="265"/>
    <x v="0"/>
    <x v="43"/>
    <s v="Wilmington"/>
    <x v="3"/>
    <n v="0.3"/>
    <n v="1000"/>
    <n v="300"/>
    <n v="120"/>
    <n v="0.4"/>
  </r>
  <r>
    <s v="Sodapop"/>
    <n v="1185732"/>
    <x v="265"/>
    <x v="0"/>
    <x v="43"/>
    <s v="Wilmington"/>
    <x v="4"/>
    <n v="0.45"/>
    <n v="1000"/>
    <n v="450"/>
    <n v="135"/>
    <n v="0.3"/>
  </r>
  <r>
    <s v="Sodapop"/>
    <n v="1185732"/>
    <x v="265"/>
    <x v="0"/>
    <x v="43"/>
    <s v="Wilmington"/>
    <x v="5"/>
    <n v="0.35000000000000003"/>
    <n v="2500"/>
    <n v="875.00000000000011"/>
    <n v="350.00000000000006"/>
    <n v="0.4"/>
  </r>
  <r>
    <s v="Sodapop"/>
    <n v="1185732"/>
    <x v="61"/>
    <x v="0"/>
    <x v="43"/>
    <s v="Wilmington"/>
    <x v="0"/>
    <n v="0.49999999999999994"/>
    <n v="5200"/>
    <n v="2599.9999999999995"/>
    <n v="909.99999999999977"/>
    <n v="0.35"/>
  </r>
  <r>
    <s v="Sodapop"/>
    <n v="1185732"/>
    <x v="61"/>
    <x v="0"/>
    <x v="43"/>
    <s v="Wilmington"/>
    <x v="1"/>
    <n v="0.45"/>
    <n v="2250"/>
    <n v="1012.5"/>
    <n v="354.375"/>
    <n v="0.35"/>
  </r>
  <r>
    <s v="Sodapop"/>
    <n v="1185732"/>
    <x v="61"/>
    <x v="0"/>
    <x v="43"/>
    <s v="Wilmington"/>
    <x v="2"/>
    <n v="0.4"/>
    <n v="2500"/>
    <n v="1000"/>
    <n v="400"/>
    <n v="0.4"/>
  </r>
  <r>
    <s v="Sodapop"/>
    <n v="1185732"/>
    <x v="61"/>
    <x v="0"/>
    <x v="43"/>
    <s v="Wilmington"/>
    <x v="3"/>
    <n v="0.4"/>
    <n v="2000"/>
    <n v="800"/>
    <n v="320"/>
    <n v="0.4"/>
  </r>
  <r>
    <s v="Sodapop"/>
    <n v="1185732"/>
    <x v="61"/>
    <x v="0"/>
    <x v="43"/>
    <s v="Wilmington"/>
    <x v="4"/>
    <n v="0.49999999999999994"/>
    <n v="2250"/>
    <n v="1124.9999999999998"/>
    <n v="337.49999999999994"/>
    <n v="0.3"/>
  </r>
  <r>
    <s v="Sodapop"/>
    <n v="1185732"/>
    <x v="61"/>
    <x v="0"/>
    <x v="43"/>
    <s v="Wilmington"/>
    <x v="5"/>
    <n v="0.54999999999999993"/>
    <n v="3500"/>
    <n v="1924.9999999999998"/>
    <n v="770"/>
    <n v="0.4"/>
  </r>
  <r>
    <s v="Sodapop"/>
    <n v="1185732"/>
    <x v="266"/>
    <x v="0"/>
    <x v="43"/>
    <s v="Wilmington"/>
    <x v="0"/>
    <n v="0.49999999999999994"/>
    <n v="6000"/>
    <n v="2999.9999999999995"/>
    <n v="1049.9999999999998"/>
    <n v="0.35"/>
  </r>
  <r>
    <s v="Sodapop"/>
    <n v="1185732"/>
    <x v="266"/>
    <x v="0"/>
    <x v="43"/>
    <s v="Wilmington"/>
    <x v="1"/>
    <n v="0.45"/>
    <n v="3500"/>
    <n v="1575"/>
    <n v="551.25"/>
    <n v="0.35"/>
  </r>
  <r>
    <s v="Sodapop"/>
    <n v="1185732"/>
    <x v="266"/>
    <x v="0"/>
    <x v="43"/>
    <s v="Wilmington"/>
    <x v="2"/>
    <n v="0.4"/>
    <n v="2750"/>
    <n v="1100"/>
    <n v="440"/>
    <n v="0.4"/>
  </r>
  <r>
    <s v="Sodapop"/>
    <n v="1185732"/>
    <x v="266"/>
    <x v="0"/>
    <x v="43"/>
    <s v="Wilmington"/>
    <x v="3"/>
    <n v="0.4"/>
    <n v="2500"/>
    <n v="1000"/>
    <n v="400"/>
    <n v="0.4"/>
  </r>
  <r>
    <s v="Sodapop"/>
    <n v="1185732"/>
    <x v="266"/>
    <x v="0"/>
    <x v="43"/>
    <s v="Wilmington"/>
    <x v="4"/>
    <n v="0.49999999999999994"/>
    <n v="2500"/>
    <n v="1249.9999999999998"/>
    <n v="374.99999999999994"/>
    <n v="0.3"/>
  </r>
  <r>
    <s v="Sodapop"/>
    <n v="1185732"/>
    <x v="266"/>
    <x v="0"/>
    <x v="43"/>
    <s v="Wilmington"/>
    <x v="5"/>
    <n v="0.54999999999999993"/>
    <n v="4000"/>
    <n v="2199.9999999999995"/>
    <n v="879.99999999999989"/>
    <n v="0.4"/>
  </r>
  <r>
    <s v="Sodapop"/>
    <n v="1185732"/>
    <x v="176"/>
    <x v="0"/>
    <x v="43"/>
    <s v="Wilmington"/>
    <x v="0"/>
    <n v="0.49999999999999994"/>
    <n v="6250"/>
    <n v="3124.9999999999995"/>
    <n v="1093.7499999999998"/>
    <n v="0.35"/>
  </r>
  <r>
    <s v="Sodapop"/>
    <n v="1185732"/>
    <x v="176"/>
    <x v="0"/>
    <x v="43"/>
    <s v="Wilmington"/>
    <x v="1"/>
    <n v="0.45"/>
    <n v="3750"/>
    <n v="1687.5"/>
    <n v="590.625"/>
    <n v="0.35"/>
  </r>
  <r>
    <s v="Sodapop"/>
    <n v="1185732"/>
    <x v="176"/>
    <x v="0"/>
    <x v="43"/>
    <s v="Wilmington"/>
    <x v="2"/>
    <n v="0.4"/>
    <n v="3000"/>
    <n v="1200"/>
    <n v="480"/>
    <n v="0.4"/>
  </r>
  <r>
    <s v="Sodapop"/>
    <n v="1185732"/>
    <x v="176"/>
    <x v="0"/>
    <x v="43"/>
    <s v="Wilmington"/>
    <x v="3"/>
    <n v="0.4"/>
    <n v="2500"/>
    <n v="1000"/>
    <n v="400"/>
    <n v="0.4"/>
  </r>
  <r>
    <s v="Sodapop"/>
    <n v="1185732"/>
    <x v="176"/>
    <x v="0"/>
    <x v="43"/>
    <s v="Wilmington"/>
    <x v="4"/>
    <n v="0.49999999999999994"/>
    <n v="2750"/>
    <n v="1374.9999999999998"/>
    <n v="412.49999999999994"/>
    <n v="0.3"/>
  </r>
  <r>
    <s v="Sodapop"/>
    <n v="1185732"/>
    <x v="176"/>
    <x v="0"/>
    <x v="43"/>
    <s v="Wilmington"/>
    <x v="5"/>
    <n v="0.54999999999999993"/>
    <n v="4500"/>
    <n v="2474.9999999999995"/>
    <n v="989.99999999999989"/>
    <n v="0.4"/>
  </r>
  <r>
    <s v="Sodapop"/>
    <n v="1185732"/>
    <x v="117"/>
    <x v="0"/>
    <x v="43"/>
    <s v="Wilmington"/>
    <x v="0"/>
    <n v="0.49999999999999994"/>
    <n v="6000"/>
    <n v="2999.9999999999995"/>
    <n v="1049.9999999999998"/>
    <n v="0.35"/>
  </r>
  <r>
    <s v="Sodapop"/>
    <n v="1185732"/>
    <x v="117"/>
    <x v="0"/>
    <x v="43"/>
    <s v="Wilmington"/>
    <x v="1"/>
    <n v="0.45"/>
    <n v="3750"/>
    <n v="1687.5"/>
    <n v="590.625"/>
    <n v="0.35"/>
  </r>
  <r>
    <s v="Sodapop"/>
    <n v="1185732"/>
    <x v="117"/>
    <x v="0"/>
    <x v="43"/>
    <s v="Wilmington"/>
    <x v="2"/>
    <n v="0.4"/>
    <n v="3000"/>
    <n v="1200"/>
    <n v="480"/>
    <n v="0.4"/>
  </r>
  <r>
    <s v="Sodapop"/>
    <n v="1185732"/>
    <x v="117"/>
    <x v="0"/>
    <x v="43"/>
    <s v="Wilmington"/>
    <x v="3"/>
    <n v="0.4"/>
    <n v="2000"/>
    <n v="800"/>
    <n v="320"/>
    <n v="0.4"/>
  </r>
  <r>
    <s v="Sodapop"/>
    <n v="1185732"/>
    <x v="117"/>
    <x v="0"/>
    <x v="43"/>
    <s v="Wilmington"/>
    <x v="4"/>
    <n v="0.49999999999999994"/>
    <n v="1750"/>
    <n v="874.99999999999989"/>
    <n v="262.49999999999994"/>
    <n v="0.3"/>
  </r>
  <r>
    <s v="Sodapop"/>
    <n v="1185732"/>
    <x v="117"/>
    <x v="0"/>
    <x v="43"/>
    <s v="Wilmington"/>
    <x v="5"/>
    <n v="0.54999999999999993"/>
    <n v="3500"/>
    <n v="1924.9999999999998"/>
    <n v="770"/>
    <n v="0.4"/>
  </r>
  <r>
    <s v="Sodapop"/>
    <n v="1185732"/>
    <x v="63"/>
    <x v="0"/>
    <x v="43"/>
    <s v="Wilmington"/>
    <x v="0"/>
    <n v="0.49999999999999994"/>
    <n v="4750"/>
    <n v="2374.9999999999995"/>
    <n v="831.24999999999977"/>
    <n v="0.35"/>
  </r>
  <r>
    <s v="Sodapop"/>
    <n v="1185732"/>
    <x v="63"/>
    <x v="0"/>
    <x v="43"/>
    <s v="Wilmington"/>
    <x v="1"/>
    <n v="0.45"/>
    <n v="2750"/>
    <n v="1237.5"/>
    <n v="433.125"/>
    <n v="0.35"/>
  </r>
  <r>
    <s v="Sodapop"/>
    <n v="1185732"/>
    <x v="63"/>
    <x v="0"/>
    <x v="43"/>
    <s v="Wilmington"/>
    <x v="2"/>
    <n v="0.4"/>
    <n v="1750"/>
    <n v="700"/>
    <n v="280"/>
    <n v="0.4"/>
  </r>
  <r>
    <s v="Sodapop"/>
    <n v="1185732"/>
    <x v="63"/>
    <x v="0"/>
    <x v="43"/>
    <s v="Wilmington"/>
    <x v="3"/>
    <n v="0.4"/>
    <n v="1500"/>
    <n v="600"/>
    <n v="240"/>
    <n v="0.4"/>
  </r>
  <r>
    <s v="Sodapop"/>
    <n v="1185732"/>
    <x v="63"/>
    <x v="0"/>
    <x v="43"/>
    <s v="Wilmington"/>
    <x v="4"/>
    <n v="0.49999999999999994"/>
    <n v="1500"/>
    <n v="749.99999999999989"/>
    <n v="224.99999999999997"/>
    <n v="0.3"/>
  </r>
  <r>
    <s v="Sodapop"/>
    <n v="1185732"/>
    <x v="63"/>
    <x v="0"/>
    <x v="43"/>
    <s v="Wilmington"/>
    <x v="5"/>
    <n v="0.54999999999999993"/>
    <n v="2500"/>
    <n v="1374.9999999999998"/>
    <n v="549.99999999999989"/>
    <n v="0.4"/>
  </r>
  <r>
    <s v="Sodapop"/>
    <n v="1185732"/>
    <x v="267"/>
    <x v="0"/>
    <x v="43"/>
    <s v="Wilmington"/>
    <x v="0"/>
    <n v="0.54999999999999993"/>
    <n v="4250"/>
    <n v="2337.4999999999995"/>
    <n v="818.12499999999977"/>
    <n v="0.35"/>
  </r>
  <r>
    <s v="Sodapop"/>
    <n v="1185732"/>
    <x v="267"/>
    <x v="0"/>
    <x v="43"/>
    <s v="Wilmington"/>
    <x v="1"/>
    <n v="0.5"/>
    <n v="2500"/>
    <n v="1250"/>
    <n v="437.5"/>
    <n v="0.35"/>
  </r>
  <r>
    <s v="Sodapop"/>
    <n v="1185732"/>
    <x v="267"/>
    <x v="0"/>
    <x v="43"/>
    <s v="Wilmington"/>
    <x v="2"/>
    <n v="0.5"/>
    <n v="1500"/>
    <n v="750"/>
    <n v="300"/>
    <n v="0.4"/>
  </r>
  <r>
    <s v="Sodapop"/>
    <n v="1185732"/>
    <x v="267"/>
    <x v="0"/>
    <x v="43"/>
    <s v="Wilmington"/>
    <x v="3"/>
    <n v="0.5"/>
    <n v="1250"/>
    <n v="625"/>
    <n v="250"/>
    <n v="0.4"/>
  </r>
  <r>
    <s v="Sodapop"/>
    <n v="1185732"/>
    <x v="267"/>
    <x v="0"/>
    <x v="43"/>
    <s v="Wilmington"/>
    <x v="4"/>
    <n v="0.6"/>
    <n v="1250"/>
    <n v="750"/>
    <n v="225"/>
    <n v="0.3"/>
  </r>
  <r>
    <s v="Sodapop"/>
    <n v="1185732"/>
    <x v="267"/>
    <x v="0"/>
    <x v="43"/>
    <s v="Wilmington"/>
    <x v="5"/>
    <n v="0.64999999999999991"/>
    <n v="2500"/>
    <n v="1624.9999999999998"/>
    <n v="650"/>
    <n v="0.4"/>
  </r>
  <r>
    <s v="Sodapop"/>
    <n v="1185732"/>
    <x v="268"/>
    <x v="0"/>
    <x v="43"/>
    <s v="Wilmington"/>
    <x v="0"/>
    <n v="0.6"/>
    <n v="4000"/>
    <n v="2400"/>
    <n v="840"/>
    <n v="0.35"/>
  </r>
  <r>
    <s v="Sodapop"/>
    <n v="1185732"/>
    <x v="268"/>
    <x v="0"/>
    <x v="43"/>
    <s v="Wilmington"/>
    <x v="1"/>
    <n v="0.5"/>
    <n v="2750"/>
    <n v="1375"/>
    <n v="481.24999999999994"/>
    <n v="0.35"/>
  </r>
  <r>
    <s v="Sodapop"/>
    <n v="1185732"/>
    <x v="268"/>
    <x v="0"/>
    <x v="43"/>
    <s v="Wilmington"/>
    <x v="2"/>
    <n v="0.5"/>
    <n v="2700"/>
    <n v="1350"/>
    <n v="540"/>
    <n v="0.4"/>
  </r>
  <r>
    <s v="Sodapop"/>
    <n v="1185732"/>
    <x v="268"/>
    <x v="0"/>
    <x v="43"/>
    <s v="Wilmington"/>
    <x v="3"/>
    <n v="0.5"/>
    <n v="2500"/>
    <n v="1250"/>
    <n v="500"/>
    <n v="0.4"/>
  </r>
  <r>
    <s v="Sodapop"/>
    <n v="1185732"/>
    <x v="268"/>
    <x v="0"/>
    <x v="43"/>
    <s v="Wilmington"/>
    <x v="4"/>
    <n v="0.6"/>
    <n v="2250"/>
    <n v="1350"/>
    <n v="405"/>
    <n v="0.3"/>
  </r>
  <r>
    <s v="Sodapop"/>
    <n v="1185732"/>
    <x v="268"/>
    <x v="0"/>
    <x v="43"/>
    <s v="Wilmington"/>
    <x v="5"/>
    <n v="0.64999999999999991"/>
    <n v="3250"/>
    <n v="2112.4999999999995"/>
    <n v="844.99999999999989"/>
    <n v="0.4"/>
  </r>
  <r>
    <s v="Sodapop"/>
    <n v="1185732"/>
    <x v="269"/>
    <x v="0"/>
    <x v="43"/>
    <s v="Wilmington"/>
    <x v="0"/>
    <n v="0.6"/>
    <n v="5500"/>
    <n v="3300"/>
    <n v="1155"/>
    <n v="0.35"/>
  </r>
  <r>
    <s v="Sodapop"/>
    <n v="1185732"/>
    <x v="269"/>
    <x v="0"/>
    <x v="43"/>
    <s v="Wilmington"/>
    <x v="1"/>
    <n v="0.5"/>
    <n v="3500"/>
    <n v="1750"/>
    <n v="612.5"/>
    <n v="0.35"/>
  </r>
  <r>
    <s v="Sodapop"/>
    <n v="1185732"/>
    <x v="269"/>
    <x v="0"/>
    <x v="43"/>
    <s v="Wilmington"/>
    <x v="2"/>
    <n v="0.5"/>
    <n v="3250"/>
    <n v="1625"/>
    <n v="650"/>
    <n v="0.4"/>
  </r>
  <r>
    <s v="Sodapop"/>
    <n v="1185732"/>
    <x v="269"/>
    <x v="0"/>
    <x v="43"/>
    <s v="Wilmington"/>
    <x v="3"/>
    <n v="0.5"/>
    <n v="2750"/>
    <n v="1375"/>
    <n v="550"/>
    <n v="0.4"/>
  </r>
  <r>
    <s v="Sodapop"/>
    <n v="1185732"/>
    <x v="269"/>
    <x v="0"/>
    <x v="43"/>
    <s v="Wilmington"/>
    <x v="4"/>
    <n v="0.6"/>
    <n v="2750"/>
    <n v="1650"/>
    <n v="495"/>
    <n v="0.3"/>
  </r>
  <r>
    <s v="Sodapop"/>
    <n v="1185732"/>
    <x v="269"/>
    <x v="0"/>
    <x v="43"/>
    <s v="Wilmington"/>
    <x v="5"/>
    <n v="0.64999999999999991"/>
    <n v="3750"/>
    <n v="2437.4999999999995"/>
    <n v="974.99999999999989"/>
    <n v="0.4"/>
  </r>
  <r>
    <s v="Sodapop"/>
    <n v="1185732"/>
    <x v="48"/>
    <x v="0"/>
    <x v="44"/>
    <s v="Newark"/>
    <x v="0"/>
    <n v="0.4"/>
    <n v="5000"/>
    <n v="2000"/>
    <n v="800"/>
    <n v="0.4"/>
  </r>
  <r>
    <s v="Sodapop"/>
    <n v="1185732"/>
    <x v="48"/>
    <x v="0"/>
    <x v="44"/>
    <s v="Newark"/>
    <x v="1"/>
    <n v="0.4"/>
    <n v="3000"/>
    <n v="1200"/>
    <n v="480"/>
    <n v="0.4"/>
  </r>
  <r>
    <s v="Sodapop"/>
    <n v="1185732"/>
    <x v="48"/>
    <x v="0"/>
    <x v="44"/>
    <s v="Newark"/>
    <x v="2"/>
    <n v="0.30000000000000004"/>
    <n v="3000"/>
    <n v="900.00000000000011"/>
    <n v="270"/>
    <n v="0.3"/>
  </r>
  <r>
    <s v="Sodapop"/>
    <n v="1185732"/>
    <x v="48"/>
    <x v="0"/>
    <x v="44"/>
    <s v="Newark"/>
    <x v="3"/>
    <n v="0.35"/>
    <n v="1500"/>
    <n v="525"/>
    <n v="157.5"/>
    <n v="0.3"/>
  </r>
  <r>
    <s v="Sodapop"/>
    <n v="1185732"/>
    <x v="48"/>
    <x v="0"/>
    <x v="44"/>
    <s v="Newark"/>
    <x v="4"/>
    <n v="0.5"/>
    <n v="2000"/>
    <n v="1000"/>
    <n v="300"/>
    <n v="0.3"/>
  </r>
  <r>
    <s v="Sodapop"/>
    <n v="1185732"/>
    <x v="48"/>
    <x v="0"/>
    <x v="44"/>
    <s v="Newark"/>
    <x v="5"/>
    <n v="0.4"/>
    <n v="3000"/>
    <n v="1200"/>
    <n v="420"/>
    <n v="0.35"/>
  </r>
  <r>
    <s v="Sodapop"/>
    <n v="1185732"/>
    <x v="49"/>
    <x v="0"/>
    <x v="44"/>
    <s v="Newark"/>
    <x v="0"/>
    <n v="0.4"/>
    <n v="5500"/>
    <n v="2200"/>
    <n v="880"/>
    <n v="0.4"/>
  </r>
  <r>
    <s v="Sodapop"/>
    <n v="1185732"/>
    <x v="49"/>
    <x v="0"/>
    <x v="44"/>
    <s v="Newark"/>
    <x v="1"/>
    <n v="0.4"/>
    <n v="2000"/>
    <n v="800"/>
    <n v="320"/>
    <n v="0.4"/>
  </r>
  <r>
    <s v="Sodapop"/>
    <n v="1185732"/>
    <x v="49"/>
    <x v="0"/>
    <x v="44"/>
    <s v="Newark"/>
    <x v="2"/>
    <n v="0.30000000000000004"/>
    <n v="2500"/>
    <n v="750.00000000000011"/>
    <n v="225.00000000000003"/>
    <n v="0.3"/>
  </r>
  <r>
    <s v="Sodapop"/>
    <n v="1185732"/>
    <x v="49"/>
    <x v="0"/>
    <x v="44"/>
    <s v="Newark"/>
    <x v="3"/>
    <n v="0.35"/>
    <n v="1250"/>
    <n v="437.5"/>
    <n v="131.25"/>
    <n v="0.3"/>
  </r>
  <r>
    <s v="Sodapop"/>
    <n v="1185732"/>
    <x v="49"/>
    <x v="0"/>
    <x v="44"/>
    <s v="Newark"/>
    <x v="4"/>
    <n v="0.5"/>
    <n v="2000"/>
    <n v="1000"/>
    <n v="300"/>
    <n v="0.3"/>
  </r>
  <r>
    <s v="Sodapop"/>
    <n v="1185732"/>
    <x v="49"/>
    <x v="0"/>
    <x v="44"/>
    <s v="Newark"/>
    <x v="5"/>
    <n v="0.4"/>
    <n v="3000"/>
    <n v="1200"/>
    <n v="420"/>
    <n v="0.35"/>
  </r>
  <r>
    <s v="Sodapop"/>
    <n v="1185732"/>
    <x v="14"/>
    <x v="0"/>
    <x v="44"/>
    <s v="Newark"/>
    <x v="0"/>
    <n v="0.4"/>
    <n v="5200"/>
    <n v="2080"/>
    <n v="832"/>
    <n v="0.4"/>
  </r>
  <r>
    <s v="Sodapop"/>
    <n v="1185732"/>
    <x v="14"/>
    <x v="0"/>
    <x v="44"/>
    <s v="Newark"/>
    <x v="1"/>
    <n v="0.4"/>
    <n v="2250"/>
    <n v="900"/>
    <n v="360"/>
    <n v="0.4"/>
  </r>
  <r>
    <s v="Sodapop"/>
    <n v="1185732"/>
    <x v="14"/>
    <x v="0"/>
    <x v="44"/>
    <s v="Newark"/>
    <x v="2"/>
    <n v="0.30000000000000004"/>
    <n v="2500"/>
    <n v="750.00000000000011"/>
    <n v="225.00000000000003"/>
    <n v="0.3"/>
  </r>
  <r>
    <s v="Sodapop"/>
    <n v="1185732"/>
    <x v="14"/>
    <x v="0"/>
    <x v="44"/>
    <s v="Newark"/>
    <x v="3"/>
    <n v="0.35"/>
    <n v="1000"/>
    <n v="350"/>
    <n v="105"/>
    <n v="0.3"/>
  </r>
  <r>
    <s v="Sodapop"/>
    <n v="1185732"/>
    <x v="14"/>
    <x v="0"/>
    <x v="44"/>
    <s v="Newark"/>
    <x v="4"/>
    <n v="0.5"/>
    <n v="1500"/>
    <n v="750"/>
    <n v="225"/>
    <n v="0.3"/>
  </r>
  <r>
    <s v="Sodapop"/>
    <n v="1185732"/>
    <x v="14"/>
    <x v="0"/>
    <x v="44"/>
    <s v="Newark"/>
    <x v="5"/>
    <n v="0.4"/>
    <n v="2500"/>
    <n v="1000"/>
    <n v="350"/>
    <n v="0.35"/>
  </r>
  <r>
    <s v="Sodapop"/>
    <n v="1185732"/>
    <x v="50"/>
    <x v="0"/>
    <x v="44"/>
    <s v="Newark"/>
    <x v="0"/>
    <n v="0.4"/>
    <n v="5000"/>
    <n v="2000"/>
    <n v="800"/>
    <n v="0.4"/>
  </r>
  <r>
    <s v="Sodapop"/>
    <n v="1185732"/>
    <x v="50"/>
    <x v="0"/>
    <x v="44"/>
    <s v="Newark"/>
    <x v="1"/>
    <n v="0.4"/>
    <n v="2000"/>
    <n v="800"/>
    <n v="320"/>
    <n v="0.4"/>
  </r>
  <r>
    <s v="Sodapop"/>
    <n v="1185732"/>
    <x v="50"/>
    <x v="0"/>
    <x v="44"/>
    <s v="Newark"/>
    <x v="2"/>
    <n v="0.30000000000000004"/>
    <n v="2000"/>
    <n v="600.00000000000011"/>
    <n v="180.00000000000003"/>
    <n v="0.3"/>
  </r>
  <r>
    <s v="Sodapop"/>
    <n v="1185732"/>
    <x v="50"/>
    <x v="0"/>
    <x v="44"/>
    <s v="Newark"/>
    <x v="3"/>
    <n v="0.35"/>
    <n v="1250"/>
    <n v="437.5"/>
    <n v="131.25"/>
    <n v="0.3"/>
  </r>
  <r>
    <s v="Sodapop"/>
    <n v="1185732"/>
    <x v="50"/>
    <x v="0"/>
    <x v="44"/>
    <s v="Newark"/>
    <x v="4"/>
    <n v="0.5"/>
    <n v="1250"/>
    <n v="625"/>
    <n v="187.5"/>
    <n v="0.3"/>
  </r>
  <r>
    <s v="Sodapop"/>
    <n v="1185732"/>
    <x v="50"/>
    <x v="0"/>
    <x v="44"/>
    <s v="Newark"/>
    <x v="5"/>
    <n v="0.4"/>
    <n v="2750"/>
    <n v="1100"/>
    <n v="385"/>
    <n v="0.35"/>
  </r>
  <r>
    <s v="Sodapop"/>
    <n v="1185732"/>
    <x v="51"/>
    <x v="0"/>
    <x v="44"/>
    <s v="Newark"/>
    <x v="0"/>
    <n v="0.54999999999999993"/>
    <n v="5450"/>
    <n v="2997.4999999999995"/>
    <n v="1198.9999999999998"/>
    <n v="0.4"/>
  </r>
  <r>
    <s v="Sodapop"/>
    <n v="1185732"/>
    <x v="51"/>
    <x v="0"/>
    <x v="44"/>
    <s v="Newark"/>
    <x v="1"/>
    <n v="0.5"/>
    <n v="2500"/>
    <n v="1250"/>
    <n v="500"/>
    <n v="0.4"/>
  </r>
  <r>
    <s v="Sodapop"/>
    <n v="1185732"/>
    <x v="51"/>
    <x v="0"/>
    <x v="44"/>
    <s v="Newark"/>
    <x v="2"/>
    <n v="0.45"/>
    <n v="2750"/>
    <n v="1237.5"/>
    <n v="371.25"/>
    <n v="0.3"/>
  </r>
  <r>
    <s v="Sodapop"/>
    <n v="1185732"/>
    <x v="51"/>
    <x v="0"/>
    <x v="44"/>
    <s v="Newark"/>
    <x v="3"/>
    <n v="0.45"/>
    <n v="2250"/>
    <n v="1012.5"/>
    <n v="303.75"/>
    <n v="0.3"/>
  </r>
  <r>
    <s v="Sodapop"/>
    <n v="1185732"/>
    <x v="51"/>
    <x v="0"/>
    <x v="44"/>
    <s v="Newark"/>
    <x v="4"/>
    <n v="0.54999999999999993"/>
    <n v="2500"/>
    <n v="1374.9999999999998"/>
    <n v="412.49999999999994"/>
    <n v="0.3"/>
  </r>
  <r>
    <s v="Sodapop"/>
    <n v="1185732"/>
    <x v="51"/>
    <x v="0"/>
    <x v="44"/>
    <s v="Newark"/>
    <x v="5"/>
    <n v="0.6"/>
    <n v="3750"/>
    <n v="2250"/>
    <n v="787.5"/>
    <n v="0.35"/>
  </r>
  <r>
    <s v="Sodapop"/>
    <n v="1185732"/>
    <x v="52"/>
    <x v="0"/>
    <x v="44"/>
    <s v="Newark"/>
    <x v="0"/>
    <n v="0.54999999999999993"/>
    <n v="6250"/>
    <n v="3437.4999999999995"/>
    <n v="1375"/>
    <n v="0.4"/>
  </r>
  <r>
    <s v="Sodapop"/>
    <n v="1185732"/>
    <x v="52"/>
    <x v="0"/>
    <x v="44"/>
    <s v="Newark"/>
    <x v="1"/>
    <n v="0.5"/>
    <n v="3750"/>
    <n v="1875"/>
    <n v="750"/>
    <n v="0.4"/>
  </r>
  <r>
    <s v="Sodapop"/>
    <n v="1185732"/>
    <x v="52"/>
    <x v="0"/>
    <x v="44"/>
    <s v="Newark"/>
    <x v="2"/>
    <n v="0.45"/>
    <n v="3000"/>
    <n v="1350"/>
    <n v="405"/>
    <n v="0.3"/>
  </r>
  <r>
    <s v="Sodapop"/>
    <n v="1185732"/>
    <x v="52"/>
    <x v="0"/>
    <x v="44"/>
    <s v="Newark"/>
    <x v="3"/>
    <n v="0.45"/>
    <n v="2750"/>
    <n v="1237.5"/>
    <n v="371.25"/>
    <n v="0.3"/>
  </r>
  <r>
    <s v="Sodapop"/>
    <n v="1185732"/>
    <x v="52"/>
    <x v="0"/>
    <x v="44"/>
    <s v="Newark"/>
    <x v="4"/>
    <n v="0.54999999999999993"/>
    <n v="2750"/>
    <n v="1512.4999999999998"/>
    <n v="453.74999999999994"/>
    <n v="0.3"/>
  </r>
  <r>
    <s v="Sodapop"/>
    <n v="1185732"/>
    <x v="52"/>
    <x v="0"/>
    <x v="44"/>
    <s v="Newark"/>
    <x v="5"/>
    <n v="0.6"/>
    <n v="4250"/>
    <n v="2550"/>
    <n v="892.5"/>
    <n v="0.35"/>
  </r>
  <r>
    <s v="Sodapop"/>
    <n v="1185732"/>
    <x v="18"/>
    <x v="0"/>
    <x v="44"/>
    <s v="Newark"/>
    <x v="0"/>
    <n v="0.54999999999999993"/>
    <n v="6500"/>
    <n v="3574.9999999999995"/>
    <n v="1430"/>
    <n v="0.4"/>
  </r>
  <r>
    <s v="Sodapop"/>
    <n v="1185732"/>
    <x v="18"/>
    <x v="0"/>
    <x v="44"/>
    <s v="Newark"/>
    <x v="1"/>
    <n v="0.5"/>
    <n v="4000"/>
    <n v="2000"/>
    <n v="800"/>
    <n v="0.4"/>
  </r>
  <r>
    <s v="Sodapop"/>
    <n v="1185732"/>
    <x v="18"/>
    <x v="0"/>
    <x v="44"/>
    <s v="Newark"/>
    <x v="2"/>
    <n v="0.45"/>
    <n v="3250"/>
    <n v="1462.5"/>
    <n v="438.75"/>
    <n v="0.3"/>
  </r>
  <r>
    <s v="Sodapop"/>
    <n v="1185732"/>
    <x v="18"/>
    <x v="0"/>
    <x v="44"/>
    <s v="Newark"/>
    <x v="3"/>
    <n v="0.45"/>
    <n v="2750"/>
    <n v="1237.5"/>
    <n v="371.25"/>
    <n v="0.3"/>
  </r>
  <r>
    <s v="Sodapop"/>
    <n v="1185732"/>
    <x v="18"/>
    <x v="0"/>
    <x v="44"/>
    <s v="Newark"/>
    <x v="4"/>
    <n v="0.54999999999999993"/>
    <n v="3000"/>
    <n v="1649.9999999999998"/>
    <n v="494.99999999999989"/>
    <n v="0.3"/>
  </r>
  <r>
    <s v="Sodapop"/>
    <n v="1185732"/>
    <x v="18"/>
    <x v="0"/>
    <x v="44"/>
    <s v="Newark"/>
    <x v="5"/>
    <n v="0.6"/>
    <n v="4750"/>
    <n v="2850"/>
    <n v="997.49999999999989"/>
    <n v="0.35"/>
  </r>
  <r>
    <s v="Sodapop"/>
    <n v="1185732"/>
    <x v="53"/>
    <x v="0"/>
    <x v="44"/>
    <s v="Newark"/>
    <x v="0"/>
    <n v="0.54999999999999993"/>
    <n v="6250"/>
    <n v="3437.4999999999995"/>
    <n v="1375"/>
    <n v="0.4"/>
  </r>
  <r>
    <s v="Sodapop"/>
    <n v="1185732"/>
    <x v="53"/>
    <x v="0"/>
    <x v="44"/>
    <s v="Newark"/>
    <x v="1"/>
    <n v="0.5"/>
    <n v="4000"/>
    <n v="2000"/>
    <n v="800"/>
    <n v="0.4"/>
  </r>
  <r>
    <s v="Sodapop"/>
    <n v="1185732"/>
    <x v="53"/>
    <x v="0"/>
    <x v="44"/>
    <s v="Newark"/>
    <x v="2"/>
    <n v="0.45"/>
    <n v="3250"/>
    <n v="1462.5"/>
    <n v="438.75"/>
    <n v="0.3"/>
  </r>
  <r>
    <s v="Sodapop"/>
    <n v="1185732"/>
    <x v="53"/>
    <x v="0"/>
    <x v="44"/>
    <s v="Newark"/>
    <x v="3"/>
    <n v="0.45"/>
    <n v="2250"/>
    <n v="1012.5"/>
    <n v="303.75"/>
    <n v="0.3"/>
  </r>
  <r>
    <s v="Sodapop"/>
    <n v="1185732"/>
    <x v="53"/>
    <x v="0"/>
    <x v="44"/>
    <s v="Newark"/>
    <x v="4"/>
    <n v="0.54999999999999993"/>
    <n v="2000"/>
    <n v="1099.9999999999998"/>
    <n v="329.99999999999994"/>
    <n v="0.3"/>
  </r>
  <r>
    <s v="Sodapop"/>
    <n v="1185732"/>
    <x v="53"/>
    <x v="0"/>
    <x v="44"/>
    <s v="Newark"/>
    <x v="5"/>
    <n v="0.6"/>
    <n v="3750"/>
    <n v="2250"/>
    <n v="787.5"/>
    <n v="0.35"/>
  </r>
  <r>
    <s v="Sodapop"/>
    <n v="1185732"/>
    <x v="54"/>
    <x v="0"/>
    <x v="44"/>
    <s v="Newark"/>
    <x v="0"/>
    <n v="0.54999999999999993"/>
    <n v="5000"/>
    <n v="2749.9999999999995"/>
    <n v="1099.9999999999998"/>
    <n v="0.4"/>
  </r>
  <r>
    <s v="Sodapop"/>
    <n v="1185732"/>
    <x v="54"/>
    <x v="0"/>
    <x v="44"/>
    <s v="Newark"/>
    <x v="1"/>
    <n v="0.5"/>
    <n v="3000"/>
    <n v="1500"/>
    <n v="600"/>
    <n v="0.4"/>
  </r>
  <r>
    <s v="Sodapop"/>
    <n v="1185732"/>
    <x v="54"/>
    <x v="0"/>
    <x v="44"/>
    <s v="Newark"/>
    <x v="2"/>
    <n v="0.45"/>
    <n v="2000"/>
    <n v="900"/>
    <n v="270"/>
    <n v="0.3"/>
  </r>
  <r>
    <s v="Sodapop"/>
    <n v="1185732"/>
    <x v="54"/>
    <x v="0"/>
    <x v="44"/>
    <s v="Newark"/>
    <x v="3"/>
    <n v="0.45"/>
    <n v="1750"/>
    <n v="787.5"/>
    <n v="236.25"/>
    <n v="0.3"/>
  </r>
  <r>
    <s v="Sodapop"/>
    <n v="1185732"/>
    <x v="54"/>
    <x v="0"/>
    <x v="44"/>
    <s v="Newark"/>
    <x v="4"/>
    <n v="0.54999999999999993"/>
    <n v="1750"/>
    <n v="962.49999999999989"/>
    <n v="288.74999999999994"/>
    <n v="0.3"/>
  </r>
  <r>
    <s v="Sodapop"/>
    <n v="1185732"/>
    <x v="54"/>
    <x v="0"/>
    <x v="44"/>
    <s v="Newark"/>
    <x v="5"/>
    <n v="0.6"/>
    <n v="2750"/>
    <n v="1650"/>
    <n v="577.5"/>
    <n v="0.35"/>
  </r>
  <r>
    <s v="Sodapop"/>
    <n v="1185732"/>
    <x v="55"/>
    <x v="0"/>
    <x v="44"/>
    <s v="Newark"/>
    <x v="0"/>
    <n v="0.6"/>
    <n v="4500"/>
    <n v="2700"/>
    <n v="1080"/>
    <n v="0.4"/>
  </r>
  <r>
    <s v="Sodapop"/>
    <n v="1185732"/>
    <x v="55"/>
    <x v="0"/>
    <x v="44"/>
    <s v="Newark"/>
    <x v="1"/>
    <n v="0.55000000000000004"/>
    <n v="2750"/>
    <n v="1512.5000000000002"/>
    <n v="605.00000000000011"/>
    <n v="0.4"/>
  </r>
  <r>
    <s v="Sodapop"/>
    <n v="1185732"/>
    <x v="55"/>
    <x v="0"/>
    <x v="44"/>
    <s v="Newark"/>
    <x v="2"/>
    <n v="0.55000000000000004"/>
    <n v="1750"/>
    <n v="962.50000000000011"/>
    <n v="288.75"/>
    <n v="0.3"/>
  </r>
  <r>
    <s v="Sodapop"/>
    <n v="1185732"/>
    <x v="55"/>
    <x v="0"/>
    <x v="44"/>
    <s v="Newark"/>
    <x v="3"/>
    <n v="0.55000000000000004"/>
    <n v="1500"/>
    <n v="825.00000000000011"/>
    <n v="247.50000000000003"/>
    <n v="0.3"/>
  </r>
  <r>
    <s v="Sodapop"/>
    <n v="1185732"/>
    <x v="55"/>
    <x v="0"/>
    <x v="44"/>
    <s v="Newark"/>
    <x v="4"/>
    <n v="0.65"/>
    <n v="1500"/>
    <n v="975"/>
    <n v="292.5"/>
    <n v="0.3"/>
  </r>
  <r>
    <s v="Sodapop"/>
    <n v="1185732"/>
    <x v="55"/>
    <x v="0"/>
    <x v="44"/>
    <s v="Newark"/>
    <x v="5"/>
    <n v="0.7"/>
    <n v="2750"/>
    <n v="1924.9999999999998"/>
    <n v="673.74999999999989"/>
    <n v="0.35"/>
  </r>
  <r>
    <s v="Sodapop"/>
    <n v="1185732"/>
    <x v="56"/>
    <x v="0"/>
    <x v="44"/>
    <s v="Newark"/>
    <x v="0"/>
    <n v="0.65"/>
    <n v="4250"/>
    <n v="2762.5"/>
    <n v="1105"/>
    <n v="0.4"/>
  </r>
  <r>
    <s v="Sodapop"/>
    <n v="1185732"/>
    <x v="56"/>
    <x v="0"/>
    <x v="44"/>
    <s v="Newark"/>
    <x v="1"/>
    <n v="0.55000000000000004"/>
    <n v="3000"/>
    <n v="1650.0000000000002"/>
    <n v="660.00000000000011"/>
    <n v="0.4"/>
  </r>
  <r>
    <s v="Sodapop"/>
    <n v="1185732"/>
    <x v="56"/>
    <x v="0"/>
    <x v="44"/>
    <s v="Newark"/>
    <x v="2"/>
    <n v="0.55000000000000004"/>
    <n v="2950"/>
    <n v="1622.5000000000002"/>
    <n v="486.75000000000006"/>
    <n v="0.3"/>
  </r>
  <r>
    <s v="Sodapop"/>
    <n v="1185732"/>
    <x v="56"/>
    <x v="0"/>
    <x v="44"/>
    <s v="Newark"/>
    <x v="3"/>
    <n v="0.55000000000000004"/>
    <n v="2750"/>
    <n v="1512.5000000000002"/>
    <n v="453.75000000000006"/>
    <n v="0.3"/>
  </r>
  <r>
    <s v="Sodapop"/>
    <n v="1185732"/>
    <x v="56"/>
    <x v="0"/>
    <x v="44"/>
    <s v="Newark"/>
    <x v="4"/>
    <n v="0.65"/>
    <n v="2500"/>
    <n v="1625"/>
    <n v="487.5"/>
    <n v="0.3"/>
  </r>
  <r>
    <s v="Sodapop"/>
    <n v="1185732"/>
    <x v="56"/>
    <x v="0"/>
    <x v="44"/>
    <s v="Newark"/>
    <x v="5"/>
    <n v="0.7"/>
    <n v="3500"/>
    <n v="2450"/>
    <n v="857.5"/>
    <n v="0.35"/>
  </r>
  <r>
    <s v="Sodapop"/>
    <n v="1185732"/>
    <x v="57"/>
    <x v="0"/>
    <x v="44"/>
    <s v="Newark"/>
    <x v="0"/>
    <n v="0.65"/>
    <n v="5750"/>
    <n v="3737.5"/>
    <n v="1495"/>
    <n v="0.4"/>
  </r>
  <r>
    <s v="Sodapop"/>
    <n v="1185732"/>
    <x v="57"/>
    <x v="0"/>
    <x v="44"/>
    <s v="Newark"/>
    <x v="1"/>
    <n v="0.55000000000000004"/>
    <n v="3750"/>
    <n v="2062.5"/>
    <n v="825"/>
    <n v="0.4"/>
  </r>
  <r>
    <s v="Sodapop"/>
    <n v="1185732"/>
    <x v="57"/>
    <x v="0"/>
    <x v="44"/>
    <s v="Newark"/>
    <x v="2"/>
    <n v="0.55000000000000004"/>
    <n v="3500"/>
    <n v="1925.0000000000002"/>
    <n v="577.5"/>
    <n v="0.3"/>
  </r>
  <r>
    <s v="Sodapop"/>
    <n v="1185732"/>
    <x v="57"/>
    <x v="0"/>
    <x v="44"/>
    <s v="Newark"/>
    <x v="3"/>
    <n v="0.55000000000000004"/>
    <n v="3000"/>
    <n v="1650.0000000000002"/>
    <n v="495.00000000000006"/>
    <n v="0.3"/>
  </r>
  <r>
    <s v="Sodapop"/>
    <n v="1185732"/>
    <x v="57"/>
    <x v="0"/>
    <x v="44"/>
    <s v="Newark"/>
    <x v="4"/>
    <n v="0.65"/>
    <n v="3000"/>
    <n v="1950"/>
    <n v="585"/>
    <n v="0.3"/>
  </r>
  <r>
    <s v="Sodapop"/>
    <n v="1185732"/>
    <x v="57"/>
    <x v="0"/>
    <x v="44"/>
    <s v="Newark"/>
    <x v="5"/>
    <n v="0.7"/>
    <n v="4000"/>
    <n v="2800"/>
    <n v="979.99999999999989"/>
    <n v="0.35"/>
  </r>
  <r>
    <s v="Sodapop"/>
    <n v="1185732"/>
    <x v="136"/>
    <x v="0"/>
    <x v="45"/>
    <s v="Hartford"/>
    <x v="0"/>
    <n v="0.35000000000000003"/>
    <n v="4250"/>
    <n v="1487.5000000000002"/>
    <n v="520.625"/>
    <n v="0.35"/>
  </r>
  <r>
    <s v="Sodapop"/>
    <n v="1185732"/>
    <x v="136"/>
    <x v="0"/>
    <x v="45"/>
    <s v="Hartford"/>
    <x v="1"/>
    <n v="0.35000000000000003"/>
    <n v="2250"/>
    <n v="787.50000000000011"/>
    <n v="275.625"/>
    <n v="0.35"/>
  </r>
  <r>
    <s v="Sodapop"/>
    <n v="1185732"/>
    <x v="136"/>
    <x v="0"/>
    <x v="45"/>
    <s v="Hartford"/>
    <x v="2"/>
    <n v="0.25000000000000006"/>
    <n v="2250"/>
    <n v="562.50000000000011"/>
    <n v="225.00000000000006"/>
    <n v="0.4"/>
  </r>
  <r>
    <s v="Sodapop"/>
    <n v="1185732"/>
    <x v="136"/>
    <x v="0"/>
    <x v="45"/>
    <s v="Hartford"/>
    <x v="3"/>
    <n v="0.3"/>
    <n v="750"/>
    <n v="225"/>
    <n v="90"/>
    <n v="0.4"/>
  </r>
  <r>
    <s v="Sodapop"/>
    <n v="1185732"/>
    <x v="136"/>
    <x v="0"/>
    <x v="45"/>
    <s v="Hartford"/>
    <x v="4"/>
    <n v="0.45"/>
    <n v="1250"/>
    <n v="562.5"/>
    <n v="168.75"/>
    <n v="0.3"/>
  </r>
  <r>
    <s v="Sodapop"/>
    <n v="1185732"/>
    <x v="136"/>
    <x v="0"/>
    <x v="45"/>
    <s v="Hartford"/>
    <x v="5"/>
    <n v="0.35000000000000003"/>
    <n v="2250"/>
    <n v="787.50000000000011"/>
    <n v="315.00000000000006"/>
    <n v="0.4"/>
  </r>
  <r>
    <s v="Sodapop"/>
    <n v="1185732"/>
    <x v="264"/>
    <x v="0"/>
    <x v="45"/>
    <s v="Hartford"/>
    <x v="0"/>
    <n v="0.35000000000000003"/>
    <n v="4750"/>
    <n v="1662.5000000000002"/>
    <n v="581.875"/>
    <n v="0.35"/>
  </r>
  <r>
    <s v="Sodapop"/>
    <n v="1185732"/>
    <x v="264"/>
    <x v="0"/>
    <x v="45"/>
    <s v="Hartford"/>
    <x v="1"/>
    <n v="0.35000000000000003"/>
    <n v="1250"/>
    <n v="437.50000000000006"/>
    <n v="153.125"/>
    <n v="0.35"/>
  </r>
  <r>
    <s v="Sodapop"/>
    <n v="1185732"/>
    <x v="264"/>
    <x v="0"/>
    <x v="45"/>
    <s v="Hartford"/>
    <x v="2"/>
    <n v="0.25000000000000006"/>
    <n v="1750"/>
    <n v="437.50000000000011"/>
    <n v="175.00000000000006"/>
    <n v="0.4"/>
  </r>
  <r>
    <s v="Sodapop"/>
    <n v="1185732"/>
    <x v="264"/>
    <x v="0"/>
    <x v="45"/>
    <s v="Hartford"/>
    <x v="3"/>
    <n v="0.3"/>
    <n v="500"/>
    <n v="150"/>
    <n v="60"/>
    <n v="0.4"/>
  </r>
  <r>
    <s v="Sodapop"/>
    <n v="1185732"/>
    <x v="264"/>
    <x v="0"/>
    <x v="45"/>
    <s v="Hartford"/>
    <x v="4"/>
    <n v="0.45"/>
    <n v="1250"/>
    <n v="562.5"/>
    <n v="168.75"/>
    <n v="0.3"/>
  </r>
  <r>
    <s v="Sodapop"/>
    <n v="1185732"/>
    <x v="264"/>
    <x v="0"/>
    <x v="45"/>
    <s v="Hartford"/>
    <x v="5"/>
    <n v="0.35000000000000003"/>
    <n v="2250"/>
    <n v="787.50000000000011"/>
    <n v="315.00000000000006"/>
    <n v="0.4"/>
  </r>
  <r>
    <s v="Sodapop"/>
    <n v="1185732"/>
    <x v="173"/>
    <x v="0"/>
    <x v="45"/>
    <s v="Hartford"/>
    <x v="0"/>
    <n v="0.35000000000000003"/>
    <n v="4450"/>
    <n v="1557.5000000000002"/>
    <n v="545.125"/>
    <n v="0.35"/>
  </r>
  <r>
    <s v="Sodapop"/>
    <n v="1185732"/>
    <x v="173"/>
    <x v="0"/>
    <x v="45"/>
    <s v="Hartford"/>
    <x v="1"/>
    <n v="0.35000000000000003"/>
    <n v="1500"/>
    <n v="525"/>
    <n v="183.75"/>
    <n v="0.35"/>
  </r>
  <r>
    <s v="Sodapop"/>
    <n v="1185732"/>
    <x v="173"/>
    <x v="0"/>
    <x v="45"/>
    <s v="Hartford"/>
    <x v="2"/>
    <n v="0.25000000000000006"/>
    <n v="1750"/>
    <n v="437.50000000000011"/>
    <n v="175.00000000000006"/>
    <n v="0.4"/>
  </r>
  <r>
    <s v="Sodapop"/>
    <n v="1185732"/>
    <x v="173"/>
    <x v="0"/>
    <x v="45"/>
    <s v="Hartford"/>
    <x v="3"/>
    <n v="0.3"/>
    <n v="250"/>
    <n v="75"/>
    <n v="30"/>
    <n v="0.4"/>
  </r>
  <r>
    <s v="Sodapop"/>
    <n v="1185732"/>
    <x v="173"/>
    <x v="0"/>
    <x v="45"/>
    <s v="Hartford"/>
    <x v="4"/>
    <n v="0.45"/>
    <n v="750"/>
    <n v="337.5"/>
    <n v="101.25"/>
    <n v="0.3"/>
  </r>
  <r>
    <s v="Sodapop"/>
    <n v="1185732"/>
    <x v="173"/>
    <x v="0"/>
    <x v="45"/>
    <s v="Hartford"/>
    <x v="5"/>
    <n v="0.35000000000000003"/>
    <n v="1750"/>
    <n v="612.50000000000011"/>
    <n v="245.00000000000006"/>
    <n v="0.4"/>
  </r>
  <r>
    <s v="Sodapop"/>
    <n v="1185732"/>
    <x v="265"/>
    <x v="0"/>
    <x v="45"/>
    <s v="Hartford"/>
    <x v="0"/>
    <n v="0.35000000000000003"/>
    <n v="4250"/>
    <n v="1487.5000000000002"/>
    <n v="520.625"/>
    <n v="0.35"/>
  </r>
  <r>
    <s v="Sodapop"/>
    <n v="1185732"/>
    <x v="265"/>
    <x v="0"/>
    <x v="45"/>
    <s v="Hartford"/>
    <x v="1"/>
    <n v="0.35000000000000003"/>
    <n v="1250"/>
    <n v="437.50000000000006"/>
    <n v="153.125"/>
    <n v="0.35"/>
  </r>
  <r>
    <s v="Sodapop"/>
    <n v="1185732"/>
    <x v="265"/>
    <x v="0"/>
    <x v="45"/>
    <s v="Hartford"/>
    <x v="2"/>
    <n v="0.25000000000000006"/>
    <n v="1250"/>
    <n v="312.50000000000006"/>
    <n v="125.00000000000003"/>
    <n v="0.4"/>
  </r>
  <r>
    <s v="Sodapop"/>
    <n v="1185732"/>
    <x v="265"/>
    <x v="0"/>
    <x v="45"/>
    <s v="Hartford"/>
    <x v="3"/>
    <n v="0.3"/>
    <n v="500"/>
    <n v="150"/>
    <n v="60"/>
    <n v="0.4"/>
  </r>
  <r>
    <s v="Sodapop"/>
    <n v="1185732"/>
    <x v="265"/>
    <x v="0"/>
    <x v="45"/>
    <s v="Hartford"/>
    <x v="4"/>
    <n v="0.45"/>
    <n v="500"/>
    <n v="225"/>
    <n v="67.5"/>
    <n v="0.3"/>
  </r>
  <r>
    <s v="Sodapop"/>
    <n v="1185732"/>
    <x v="265"/>
    <x v="0"/>
    <x v="45"/>
    <s v="Hartford"/>
    <x v="5"/>
    <n v="0.35000000000000003"/>
    <n v="2000"/>
    <n v="700.00000000000011"/>
    <n v="280.00000000000006"/>
    <n v="0.4"/>
  </r>
  <r>
    <s v="Sodapop"/>
    <n v="1185732"/>
    <x v="61"/>
    <x v="0"/>
    <x v="45"/>
    <s v="Hartford"/>
    <x v="0"/>
    <n v="0.49999999999999994"/>
    <n v="4700"/>
    <n v="2349.9999999999995"/>
    <n v="822.49999999999977"/>
    <n v="0.35"/>
  </r>
  <r>
    <s v="Sodapop"/>
    <n v="1185732"/>
    <x v="61"/>
    <x v="0"/>
    <x v="45"/>
    <s v="Hartford"/>
    <x v="1"/>
    <n v="0.45"/>
    <n v="1750"/>
    <n v="787.5"/>
    <n v="275.625"/>
    <n v="0.35"/>
  </r>
  <r>
    <s v="Sodapop"/>
    <n v="1185732"/>
    <x v="61"/>
    <x v="0"/>
    <x v="45"/>
    <s v="Hartford"/>
    <x v="2"/>
    <n v="0.4"/>
    <n v="2000"/>
    <n v="800"/>
    <n v="320"/>
    <n v="0.4"/>
  </r>
  <r>
    <s v="Sodapop"/>
    <n v="1185732"/>
    <x v="61"/>
    <x v="0"/>
    <x v="45"/>
    <s v="Hartford"/>
    <x v="3"/>
    <n v="0.4"/>
    <n v="1500"/>
    <n v="600"/>
    <n v="240"/>
    <n v="0.4"/>
  </r>
  <r>
    <s v="Sodapop"/>
    <n v="1185732"/>
    <x v="61"/>
    <x v="0"/>
    <x v="45"/>
    <s v="Hartford"/>
    <x v="4"/>
    <n v="0.49999999999999994"/>
    <n v="1750"/>
    <n v="874.99999999999989"/>
    <n v="262.49999999999994"/>
    <n v="0.3"/>
  </r>
  <r>
    <s v="Sodapop"/>
    <n v="1185732"/>
    <x v="61"/>
    <x v="0"/>
    <x v="45"/>
    <s v="Hartford"/>
    <x v="5"/>
    <n v="0.54999999999999993"/>
    <n v="3000"/>
    <n v="1649.9999999999998"/>
    <n v="660"/>
    <n v="0.4"/>
  </r>
  <r>
    <s v="Sodapop"/>
    <n v="1185732"/>
    <x v="266"/>
    <x v="0"/>
    <x v="45"/>
    <s v="Hartford"/>
    <x v="0"/>
    <n v="0.49999999999999994"/>
    <n v="5500"/>
    <n v="2749.9999999999995"/>
    <n v="962.49999999999977"/>
    <n v="0.35"/>
  </r>
  <r>
    <s v="Sodapop"/>
    <n v="1185732"/>
    <x v="266"/>
    <x v="0"/>
    <x v="45"/>
    <s v="Hartford"/>
    <x v="1"/>
    <n v="0.45"/>
    <n v="3000"/>
    <n v="1350"/>
    <n v="472.49999999999994"/>
    <n v="0.35"/>
  </r>
  <r>
    <s v="Sodapop"/>
    <n v="1185732"/>
    <x v="266"/>
    <x v="0"/>
    <x v="45"/>
    <s v="Hartford"/>
    <x v="2"/>
    <n v="0.4"/>
    <n v="2250"/>
    <n v="900"/>
    <n v="360"/>
    <n v="0.4"/>
  </r>
  <r>
    <s v="Sodapop"/>
    <n v="1185732"/>
    <x v="266"/>
    <x v="0"/>
    <x v="45"/>
    <s v="Hartford"/>
    <x v="3"/>
    <n v="0.4"/>
    <n v="2000"/>
    <n v="800"/>
    <n v="320"/>
    <n v="0.4"/>
  </r>
  <r>
    <s v="Sodapop"/>
    <n v="1185732"/>
    <x v="266"/>
    <x v="0"/>
    <x v="45"/>
    <s v="Hartford"/>
    <x v="4"/>
    <n v="0.49999999999999994"/>
    <n v="2000"/>
    <n v="999.99999999999989"/>
    <n v="299.99999999999994"/>
    <n v="0.3"/>
  </r>
  <r>
    <s v="Sodapop"/>
    <n v="1185732"/>
    <x v="266"/>
    <x v="0"/>
    <x v="45"/>
    <s v="Hartford"/>
    <x v="5"/>
    <n v="0.54999999999999993"/>
    <n v="3500"/>
    <n v="1924.9999999999998"/>
    <n v="770"/>
    <n v="0.4"/>
  </r>
  <r>
    <s v="Sodapop"/>
    <n v="1185732"/>
    <x v="176"/>
    <x v="0"/>
    <x v="45"/>
    <s v="Hartford"/>
    <x v="0"/>
    <n v="0.49999999999999994"/>
    <n v="5750"/>
    <n v="2874.9999999999995"/>
    <n v="1006.2499999999998"/>
    <n v="0.35"/>
  </r>
  <r>
    <s v="Sodapop"/>
    <n v="1185732"/>
    <x v="176"/>
    <x v="0"/>
    <x v="45"/>
    <s v="Hartford"/>
    <x v="1"/>
    <n v="0.45"/>
    <n v="3250"/>
    <n v="1462.5"/>
    <n v="511.87499999999994"/>
    <n v="0.35"/>
  </r>
  <r>
    <s v="Sodapop"/>
    <n v="1185732"/>
    <x v="176"/>
    <x v="0"/>
    <x v="45"/>
    <s v="Hartford"/>
    <x v="2"/>
    <n v="0.4"/>
    <n v="2500"/>
    <n v="1000"/>
    <n v="400"/>
    <n v="0.4"/>
  </r>
  <r>
    <s v="Sodapop"/>
    <n v="1185732"/>
    <x v="176"/>
    <x v="0"/>
    <x v="45"/>
    <s v="Hartford"/>
    <x v="3"/>
    <n v="0.4"/>
    <n v="2000"/>
    <n v="800"/>
    <n v="320"/>
    <n v="0.4"/>
  </r>
  <r>
    <s v="Sodapop"/>
    <n v="1185732"/>
    <x v="176"/>
    <x v="0"/>
    <x v="45"/>
    <s v="Hartford"/>
    <x v="4"/>
    <n v="0.49999999999999994"/>
    <n v="2250"/>
    <n v="1124.9999999999998"/>
    <n v="337.49999999999994"/>
    <n v="0.3"/>
  </r>
  <r>
    <s v="Sodapop"/>
    <n v="1185732"/>
    <x v="176"/>
    <x v="0"/>
    <x v="45"/>
    <s v="Hartford"/>
    <x v="5"/>
    <n v="0.54999999999999993"/>
    <n v="4000"/>
    <n v="2199.9999999999995"/>
    <n v="879.99999999999989"/>
    <n v="0.4"/>
  </r>
  <r>
    <s v="Sodapop"/>
    <n v="1185732"/>
    <x v="117"/>
    <x v="0"/>
    <x v="45"/>
    <s v="Hartford"/>
    <x v="0"/>
    <n v="0.49999999999999994"/>
    <n v="5500"/>
    <n v="2749.9999999999995"/>
    <n v="962.49999999999977"/>
    <n v="0.35"/>
  </r>
  <r>
    <s v="Sodapop"/>
    <n v="1185732"/>
    <x v="117"/>
    <x v="0"/>
    <x v="45"/>
    <s v="Hartford"/>
    <x v="1"/>
    <n v="0.45"/>
    <n v="3250"/>
    <n v="1462.5"/>
    <n v="511.87499999999994"/>
    <n v="0.35"/>
  </r>
  <r>
    <s v="Sodapop"/>
    <n v="1185732"/>
    <x v="117"/>
    <x v="0"/>
    <x v="45"/>
    <s v="Hartford"/>
    <x v="2"/>
    <n v="0.4"/>
    <n v="2500"/>
    <n v="1000"/>
    <n v="400"/>
    <n v="0.4"/>
  </r>
  <r>
    <s v="Sodapop"/>
    <n v="1185732"/>
    <x v="117"/>
    <x v="0"/>
    <x v="45"/>
    <s v="Hartford"/>
    <x v="3"/>
    <n v="0.4"/>
    <n v="1500"/>
    <n v="600"/>
    <n v="240"/>
    <n v="0.4"/>
  </r>
  <r>
    <s v="Sodapop"/>
    <n v="1185732"/>
    <x v="117"/>
    <x v="0"/>
    <x v="45"/>
    <s v="Hartford"/>
    <x v="4"/>
    <n v="0.49999999999999994"/>
    <n v="1250"/>
    <n v="624.99999999999989"/>
    <n v="187.49999999999997"/>
    <n v="0.3"/>
  </r>
  <r>
    <s v="Sodapop"/>
    <n v="1185732"/>
    <x v="117"/>
    <x v="0"/>
    <x v="45"/>
    <s v="Hartford"/>
    <x v="5"/>
    <n v="0.54999999999999993"/>
    <n v="3000"/>
    <n v="1649.9999999999998"/>
    <n v="660"/>
    <n v="0.4"/>
  </r>
  <r>
    <s v="Sodapop"/>
    <n v="1185732"/>
    <x v="63"/>
    <x v="0"/>
    <x v="45"/>
    <s v="Hartford"/>
    <x v="0"/>
    <n v="0.49999999999999994"/>
    <n v="4250"/>
    <n v="2124.9999999999995"/>
    <n v="743.74999999999977"/>
    <n v="0.35"/>
  </r>
  <r>
    <s v="Sodapop"/>
    <n v="1185732"/>
    <x v="63"/>
    <x v="0"/>
    <x v="45"/>
    <s v="Hartford"/>
    <x v="1"/>
    <n v="0.45"/>
    <n v="2250"/>
    <n v="1012.5"/>
    <n v="354.375"/>
    <n v="0.35"/>
  </r>
  <r>
    <s v="Sodapop"/>
    <n v="1185732"/>
    <x v="63"/>
    <x v="0"/>
    <x v="45"/>
    <s v="Hartford"/>
    <x v="2"/>
    <n v="0.4"/>
    <n v="1250"/>
    <n v="500"/>
    <n v="200"/>
    <n v="0.4"/>
  </r>
  <r>
    <s v="Sodapop"/>
    <n v="1185732"/>
    <x v="63"/>
    <x v="0"/>
    <x v="45"/>
    <s v="Hartford"/>
    <x v="3"/>
    <n v="0.4"/>
    <n v="1000"/>
    <n v="400"/>
    <n v="160"/>
    <n v="0.4"/>
  </r>
  <r>
    <s v="Sodapop"/>
    <n v="1185732"/>
    <x v="63"/>
    <x v="0"/>
    <x v="45"/>
    <s v="Hartford"/>
    <x v="4"/>
    <n v="0.49999999999999994"/>
    <n v="1000"/>
    <n v="499.99999999999994"/>
    <n v="149.99999999999997"/>
    <n v="0.3"/>
  </r>
  <r>
    <s v="Sodapop"/>
    <n v="1185732"/>
    <x v="63"/>
    <x v="0"/>
    <x v="45"/>
    <s v="Hartford"/>
    <x v="5"/>
    <n v="0.54999999999999993"/>
    <n v="2000"/>
    <n v="1099.9999999999998"/>
    <n v="439.99999999999994"/>
    <n v="0.4"/>
  </r>
  <r>
    <s v="Sodapop"/>
    <n v="1185732"/>
    <x v="267"/>
    <x v="0"/>
    <x v="45"/>
    <s v="Hartford"/>
    <x v="0"/>
    <n v="0.54999999999999993"/>
    <n v="3750"/>
    <n v="2062.4999999999995"/>
    <n v="721.87499999999977"/>
    <n v="0.35"/>
  </r>
  <r>
    <s v="Sodapop"/>
    <n v="1185732"/>
    <x v="267"/>
    <x v="0"/>
    <x v="45"/>
    <s v="Hartford"/>
    <x v="1"/>
    <n v="0.5"/>
    <n v="2000"/>
    <n v="1000"/>
    <n v="350"/>
    <n v="0.35"/>
  </r>
  <r>
    <s v="Sodapop"/>
    <n v="1185732"/>
    <x v="267"/>
    <x v="0"/>
    <x v="45"/>
    <s v="Hartford"/>
    <x v="2"/>
    <n v="0.5"/>
    <n v="1000"/>
    <n v="500"/>
    <n v="200"/>
    <n v="0.4"/>
  </r>
  <r>
    <s v="Sodapop"/>
    <n v="1185732"/>
    <x v="267"/>
    <x v="0"/>
    <x v="45"/>
    <s v="Hartford"/>
    <x v="3"/>
    <n v="0.5"/>
    <n v="750"/>
    <n v="375"/>
    <n v="150"/>
    <n v="0.4"/>
  </r>
  <r>
    <s v="Sodapop"/>
    <n v="1185732"/>
    <x v="267"/>
    <x v="0"/>
    <x v="45"/>
    <s v="Hartford"/>
    <x v="4"/>
    <n v="0.6"/>
    <n v="750"/>
    <n v="450"/>
    <n v="135"/>
    <n v="0.3"/>
  </r>
  <r>
    <s v="Sodapop"/>
    <n v="1185732"/>
    <x v="267"/>
    <x v="0"/>
    <x v="45"/>
    <s v="Hartford"/>
    <x v="5"/>
    <n v="0.64999999999999991"/>
    <n v="2000"/>
    <n v="1299.9999999999998"/>
    <n v="519.99999999999989"/>
    <n v="0.4"/>
  </r>
  <r>
    <s v="Sodapop"/>
    <n v="1185732"/>
    <x v="268"/>
    <x v="0"/>
    <x v="45"/>
    <s v="Hartford"/>
    <x v="0"/>
    <n v="0.6"/>
    <n v="3500"/>
    <n v="2100"/>
    <n v="735"/>
    <n v="0.35"/>
  </r>
  <r>
    <s v="Sodapop"/>
    <n v="1185732"/>
    <x v="268"/>
    <x v="0"/>
    <x v="45"/>
    <s v="Hartford"/>
    <x v="1"/>
    <n v="0.5"/>
    <n v="2250"/>
    <n v="1125"/>
    <n v="393.75"/>
    <n v="0.35"/>
  </r>
  <r>
    <s v="Sodapop"/>
    <n v="1185732"/>
    <x v="268"/>
    <x v="0"/>
    <x v="45"/>
    <s v="Hartford"/>
    <x v="2"/>
    <n v="0.5"/>
    <n v="2200"/>
    <n v="1100"/>
    <n v="440"/>
    <n v="0.4"/>
  </r>
  <r>
    <s v="Sodapop"/>
    <n v="1185732"/>
    <x v="268"/>
    <x v="0"/>
    <x v="45"/>
    <s v="Hartford"/>
    <x v="3"/>
    <n v="0.5"/>
    <n v="2000"/>
    <n v="1000"/>
    <n v="400"/>
    <n v="0.4"/>
  </r>
  <r>
    <s v="Sodapop"/>
    <n v="1185732"/>
    <x v="268"/>
    <x v="0"/>
    <x v="45"/>
    <s v="Hartford"/>
    <x v="4"/>
    <n v="0.6"/>
    <n v="1750"/>
    <n v="1050"/>
    <n v="315"/>
    <n v="0.3"/>
  </r>
  <r>
    <s v="Sodapop"/>
    <n v="1185732"/>
    <x v="268"/>
    <x v="0"/>
    <x v="45"/>
    <s v="Hartford"/>
    <x v="5"/>
    <n v="0.64999999999999991"/>
    <n v="2750"/>
    <n v="1787.4999999999998"/>
    <n v="715"/>
    <n v="0.4"/>
  </r>
  <r>
    <s v="Sodapop"/>
    <n v="1185732"/>
    <x v="269"/>
    <x v="0"/>
    <x v="45"/>
    <s v="Hartford"/>
    <x v="0"/>
    <n v="0.6"/>
    <n v="5000"/>
    <n v="3000"/>
    <n v="1050"/>
    <n v="0.35"/>
  </r>
  <r>
    <s v="Sodapop"/>
    <n v="1185732"/>
    <x v="269"/>
    <x v="0"/>
    <x v="45"/>
    <s v="Hartford"/>
    <x v="1"/>
    <n v="0.5"/>
    <n v="3000"/>
    <n v="1500"/>
    <n v="525"/>
    <n v="0.35"/>
  </r>
  <r>
    <s v="Sodapop"/>
    <n v="1185732"/>
    <x v="269"/>
    <x v="0"/>
    <x v="45"/>
    <s v="Hartford"/>
    <x v="2"/>
    <n v="0.5"/>
    <n v="2750"/>
    <n v="1375"/>
    <n v="550"/>
    <n v="0.4"/>
  </r>
  <r>
    <s v="Sodapop"/>
    <n v="1185732"/>
    <x v="269"/>
    <x v="0"/>
    <x v="45"/>
    <s v="Hartford"/>
    <x v="3"/>
    <n v="0.5"/>
    <n v="2250"/>
    <n v="1125"/>
    <n v="450"/>
    <n v="0.4"/>
  </r>
  <r>
    <s v="Sodapop"/>
    <n v="1185732"/>
    <x v="269"/>
    <x v="0"/>
    <x v="45"/>
    <s v="Hartford"/>
    <x v="4"/>
    <n v="0.6"/>
    <n v="2250"/>
    <n v="1350"/>
    <n v="405"/>
    <n v="0.3"/>
  </r>
  <r>
    <s v="Sodapop"/>
    <n v="1185732"/>
    <x v="269"/>
    <x v="0"/>
    <x v="45"/>
    <s v="Hartford"/>
    <x v="5"/>
    <n v="0.64999999999999991"/>
    <n v="3250"/>
    <n v="2112.4999999999995"/>
    <n v="844.99999999999989"/>
    <n v="0.4"/>
  </r>
  <r>
    <s v="Sodapop"/>
    <n v="1185732"/>
    <x v="102"/>
    <x v="0"/>
    <x v="46"/>
    <s v="Providence"/>
    <x v="0"/>
    <n v="0.4"/>
    <n v="4500"/>
    <n v="1800"/>
    <n v="540"/>
    <n v="0.3"/>
  </r>
  <r>
    <s v="Sodapop"/>
    <n v="1185732"/>
    <x v="102"/>
    <x v="0"/>
    <x v="46"/>
    <s v="Providence"/>
    <x v="1"/>
    <n v="0.4"/>
    <n v="2500"/>
    <n v="1000"/>
    <n v="300"/>
    <n v="0.3"/>
  </r>
  <r>
    <s v="Sodapop"/>
    <n v="1185732"/>
    <x v="102"/>
    <x v="0"/>
    <x v="46"/>
    <s v="Providence"/>
    <x v="2"/>
    <n v="0.30000000000000004"/>
    <n v="2500"/>
    <n v="750.00000000000011"/>
    <n v="187.50000000000003"/>
    <n v="0.25"/>
  </r>
  <r>
    <s v="Sodapop"/>
    <n v="1185732"/>
    <x v="102"/>
    <x v="0"/>
    <x v="46"/>
    <s v="Providence"/>
    <x v="3"/>
    <n v="0.35"/>
    <n v="1000"/>
    <n v="350"/>
    <n v="87.5"/>
    <n v="0.25"/>
  </r>
  <r>
    <s v="Sodapop"/>
    <n v="1185732"/>
    <x v="102"/>
    <x v="0"/>
    <x v="46"/>
    <s v="Providence"/>
    <x v="4"/>
    <n v="0.5"/>
    <n v="1500"/>
    <n v="750"/>
    <n v="187.5"/>
    <n v="0.25"/>
  </r>
  <r>
    <s v="Sodapop"/>
    <n v="1185732"/>
    <x v="102"/>
    <x v="0"/>
    <x v="46"/>
    <s v="Providence"/>
    <x v="5"/>
    <n v="0.4"/>
    <n v="2500"/>
    <n v="1000"/>
    <n v="300"/>
    <n v="0.3"/>
  </r>
  <r>
    <s v="Sodapop"/>
    <n v="1185732"/>
    <x v="37"/>
    <x v="0"/>
    <x v="46"/>
    <s v="Providence"/>
    <x v="0"/>
    <n v="0.4"/>
    <n v="5000"/>
    <n v="2000"/>
    <n v="600"/>
    <n v="0.3"/>
  </r>
  <r>
    <s v="Sodapop"/>
    <n v="1185732"/>
    <x v="37"/>
    <x v="0"/>
    <x v="46"/>
    <s v="Providence"/>
    <x v="1"/>
    <n v="0.4"/>
    <n v="1500"/>
    <n v="600"/>
    <n v="180"/>
    <n v="0.3"/>
  </r>
  <r>
    <s v="Sodapop"/>
    <n v="1185732"/>
    <x v="37"/>
    <x v="0"/>
    <x v="46"/>
    <s v="Providence"/>
    <x v="2"/>
    <n v="0.30000000000000004"/>
    <n v="2000"/>
    <n v="600.00000000000011"/>
    <n v="150.00000000000003"/>
    <n v="0.25"/>
  </r>
  <r>
    <s v="Sodapop"/>
    <n v="1185732"/>
    <x v="37"/>
    <x v="0"/>
    <x v="46"/>
    <s v="Providence"/>
    <x v="3"/>
    <n v="0.35"/>
    <n v="2500"/>
    <n v="875"/>
    <n v="218.75"/>
    <n v="0.25"/>
  </r>
  <r>
    <s v="Sodapop"/>
    <n v="1185732"/>
    <x v="37"/>
    <x v="0"/>
    <x v="46"/>
    <s v="Providence"/>
    <x v="4"/>
    <n v="0.5"/>
    <n v="1500"/>
    <n v="750"/>
    <n v="187.5"/>
    <n v="0.25"/>
  </r>
  <r>
    <s v="Sodapop"/>
    <n v="1185732"/>
    <x v="37"/>
    <x v="0"/>
    <x v="46"/>
    <s v="Providence"/>
    <x v="5"/>
    <n v="0.4"/>
    <n v="2500"/>
    <n v="1000"/>
    <n v="300"/>
    <n v="0.3"/>
  </r>
  <r>
    <s v="Sodapop"/>
    <n v="1185732"/>
    <x v="258"/>
    <x v="0"/>
    <x v="46"/>
    <s v="Providence"/>
    <x v="0"/>
    <n v="0.4"/>
    <n v="4700"/>
    <n v="1880"/>
    <n v="564"/>
    <n v="0.3"/>
  </r>
  <r>
    <s v="Sodapop"/>
    <n v="1185732"/>
    <x v="258"/>
    <x v="0"/>
    <x v="46"/>
    <s v="Providence"/>
    <x v="1"/>
    <n v="0.4"/>
    <n v="1750"/>
    <n v="700"/>
    <n v="210"/>
    <n v="0.3"/>
  </r>
  <r>
    <s v="Sodapop"/>
    <n v="1185732"/>
    <x v="258"/>
    <x v="0"/>
    <x v="46"/>
    <s v="Providence"/>
    <x v="2"/>
    <n v="0.30000000000000004"/>
    <n v="2000"/>
    <n v="600.00000000000011"/>
    <n v="150.00000000000003"/>
    <n v="0.25"/>
  </r>
  <r>
    <s v="Sodapop"/>
    <n v="1185732"/>
    <x v="258"/>
    <x v="0"/>
    <x v="46"/>
    <s v="Providence"/>
    <x v="3"/>
    <n v="0.35"/>
    <n v="3000"/>
    <n v="1050"/>
    <n v="262.5"/>
    <n v="0.25"/>
  </r>
  <r>
    <s v="Sodapop"/>
    <n v="1185732"/>
    <x v="258"/>
    <x v="0"/>
    <x v="46"/>
    <s v="Providence"/>
    <x v="4"/>
    <n v="0.5"/>
    <n v="1000"/>
    <n v="500"/>
    <n v="125"/>
    <n v="0.25"/>
  </r>
  <r>
    <s v="Sodapop"/>
    <n v="1185732"/>
    <x v="258"/>
    <x v="0"/>
    <x v="46"/>
    <s v="Providence"/>
    <x v="5"/>
    <n v="0.4"/>
    <n v="2000"/>
    <n v="800"/>
    <n v="240"/>
    <n v="0.3"/>
  </r>
  <r>
    <s v="Sodapop"/>
    <n v="1185732"/>
    <x v="259"/>
    <x v="0"/>
    <x v="46"/>
    <s v="Providence"/>
    <x v="0"/>
    <n v="0.4"/>
    <n v="4500"/>
    <n v="1800"/>
    <n v="540"/>
    <n v="0.3"/>
  </r>
  <r>
    <s v="Sodapop"/>
    <n v="1185732"/>
    <x v="259"/>
    <x v="0"/>
    <x v="46"/>
    <s v="Providence"/>
    <x v="1"/>
    <n v="0.4"/>
    <n v="1500"/>
    <n v="600"/>
    <n v="180"/>
    <n v="0.3"/>
  </r>
  <r>
    <s v="Sodapop"/>
    <n v="1185732"/>
    <x v="259"/>
    <x v="0"/>
    <x v="46"/>
    <s v="Providence"/>
    <x v="2"/>
    <n v="0.30000000000000004"/>
    <n v="1500"/>
    <n v="450.00000000000006"/>
    <n v="112.50000000000001"/>
    <n v="0.25"/>
  </r>
  <r>
    <s v="Sodapop"/>
    <n v="1185732"/>
    <x v="259"/>
    <x v="0"/>
    <x v="46"/>
    <s v="Providence"/>
    <x v="3"/>
    <n v="0.35"/>
    <n v="1250"/>
    <n v="437.5"/>
    <n v="109.375"/>
    <n v="0.25"/>
  </r>
  <r>
    <s v="Sodapop"/>
    <n v="1185732"/>
    <x v="259"/>
    <x v="0"/>
    <x v="46"/>
    <s v="Providence"/>
    <x v="4"/>
    <n v="0.5"/>
    <n v="1250"/>
    <n v="625"/>
    <n v="156.25"/>
    <n v="0.25"/>
  </r>
  <r>
    <s v="Sodapop"/>
    <n v="1185732"/>
    <x v="259"/>
    <x v="0"/>
    <x v="46"/>
    <s v="Providence"/>
    <x v="5"/>
    <n v="0.4"/>
    <n v="2750"/>
    <n v="1100"/>
    <n v="330"/>
    <n v="0.3"/>
  </r>
  <r>
    <s v="Sodapop"/>
    <n v="1185732"/>
    <x v="236"/>
    <x v="0"/>
    <x v="46"/>
    <s v="Providence"/>
    <x v="0"/>
    <n v="0.54999999999999993"/>
    <n v="4950"/>
    <n v="2722.4999999999995"/>
    <n v="816.74999999999989"/>
    <n v="0.3"/>
  </r>
  <r>
    <s v="Sodapop"/>
    <n v="1185732"/>
    <x v="236"/>
    <x v="0"/>
    <x v="46"/>
    <s v="Providence"/>
    <x v="1"/>
    <n v="0.5"/>
    <n v="2000"/>
    <n v="1000"/>
    <n v="300"/>
    <n v="0.3"/>
  </r>
  <r>
    <s v="Sodapop"/>
    <n v="1185732"/>
    <x v="236"/>
    <x v="0"/>
    <x v="46"/>
    <s v="Providence"/>
    <x v="2"/>
    <n v="0.45"/>
    <n v="2250"/>
    <n v="1012.5"/>
    <n v="253.125"/>
    <n v="0.25"/>
  </r>
  <r>
    <s v="Sodapop"/>
    <n v="1185732"/>
    <x v="236"/>
    <x v="0"/>
    <x v="46"/>
    <s v="Providence"/>
    <x v="3"/>
    <n v="0.45"/>
    <n v="1750"/>
    <n v="787.5"/>
    <n v="196.875"/>
    <n v="0.25"/>
  </r>
  <r>
    <s v="Sodapop"/>
    <n v="1185732"/>
    <x v="236"/>
    <x v="0"/>
    <x v="46"/>
    <s v="Providence"/>
    <x v="4"/>
    <n v="0.54999999999999993"/>
    <n v="2000"/>
    <n v="1099.9999999999998"/>
    <n v="274.99999999999994"/>
    <n v="0.25"/>
  </r>
  <r>
    <s v="Sodapop"/>
    <n v="1185732"/>
    <x v="236"/>
    <x v="0"/>
    <x v="46"/>
    <s v="Providence"/>
    <x v="5"/>
    <n v="0.6"/>
    <n v="3250"/>
    <n v="1950"/>
    <n v="585"/>
    <n v="0.3"/>
  </r>
  <r>
    <s v="Sodapop"/>
    <n v="1185732"/>
    <x v="41"/>
    <x v="0"/>
    <x v="46"/>
    <s v="Providence"/>
    <x v="0"/>
    <n v="0.54999999999999993"/>
    <n v="5750"/>
    <n v="3162.4999999999995"/>
    <n v="948.74999999999977"/>
    <n v="0.3"/>
  </r>
  <r>
    <s v="Sodapop"/>
    <n v="1185732"/>
    <x v="41"/>
    <x v="0"/>
    <x v="46"/>
    <s v="Providence"/>
    <x v="1"/>
    <n v="0.5"/>
    <n v="3250"/>
    <n v="1625"/>
    <n v="487.5"/>
    <n v="0.3"/>
  </r>
  <r>
    <s v="Sodapop"/>
    <n v="1185732"/>
    <x v="41"/>
    <x v="0"/>
    <x v="46"/>
    <s v="Providence"/>
    <x v="2"/>
    <n v="0.45"/>
    <n v="2500"/>
    <n v="1125"/>
    <n v="281.25"/>
    <n v="0.25"/>
  </r>
  <r>
    <s v="Sodapop"/>
    <n v="1185732"/>
    <x v="41"/>
    <x v="0"/>
    <x v="46"/>
    <s v="Providence"/>
    <x v="3"/>
    <n v="0.45"/>
    <n v="2250"/>
    <n v="1012.5"/>
    <n v="253.125"/>
    <n v="0.25"/>
  </r>
  <r>
    <s v="Sodapop"/>
    <n v="1185732"/>
    <x v="41"/>
    <x v="0"/>
    <x v="46"/>
    <s v="Providence"/>
    <x v="4"/>
    <n v="0.54999999999999993"/>
    <n v="2250"/>
    <n v="1237.4999999999998"/>
    <n v="309.37499999999994"/>
    <n v="0.25"/>
  </r>
  <r>
    <s v="Sodapop"/>
    <n v="1185732"/>
    <x v="41"/>
    <x v="0"/>
    <x v="46"/>
    <s v="Providence"/>
    <x v="5"/>
    <n v="0.6"/>
    <n v="3750"/>
    <n v="2250"/>
    <n v="675"/>
    <n v="0.3"/>
  </r>
  <r>
    <s v="Sodapop"/>
    <n v="1185732"/>
    <x v="260"/>
    <x v="0"/>
    <x v="46"/>
    <s v="Providence"/>
    <x v="0"/>
    <n v="0.54999999999999993"/>
    <n v="6000"/>
    <n v="3299.9999999999995"/>
    <n v="989.99999999999977"/>
    <n v="0.3"/>
  </r>
  <r>
    <s v="Sodapop"/>
    <n v="1185732"/>
    <x v="260"/>
    <x v="0"/>
    <x v="46"/>
    <s v="Providence"/>
    <x v="1"/>
    <n v="0.5"/>
    <n v="3500"/>
    <n v="1750"/>
    <n v="525"/>
    <n v="0.3"/>
  </r>
  <r>
    <s v="Sodapop"/>
    <n v="1185732"/>
    <x v="260"/>
    <x v="0"/>
    <x v="46"/>
    <s v="Providence"/>
    <x v="2"/>
    <n v="0.45"/>
    <n v="2750"/>
    <n v="1237.5"/>
    <n v="309.375"/>
    <n v="0.25"/>
  </r>
  <r>
    <s v="Sodapop"/>
    <n v="1185732"/>
    <x v="260"/>
    <x v="0"/>
    <x v="46"/>
    <s v="Providence"/>
    <x v="3"/>
    <n v="0.45"/>
    <n v="2250"/>
    <n v="1012.5"/>
    <n v="253.125"/>
    <n v="0.25"/>
  </r>
  <r>
    <s v="Sodapop"/>
    <n v="1185732"/>
    <x v="260"/>
    <x v="0"/>
    <x v="46"/>
    <s v="Providence"/>
    <x v="4"/>
    <n v="0.54999999999999993"/>
    <n v="2500"/>
    <n v="1374.9999999999998"/>
    <n v="343.74999999999994"/>
    <n v="0.25"/>
  </r>
  <r>
    <s v="Sodapop"/>
    <n v="1185732"/>
    <x v="260"/>
    <x v="0"/>
    <x v="46"/>
    <s v="Providence"/>
    <x v="5"/>
    <n v="0.6"/>
    <n v="4250"/>
    <n v="2550"/>
    <n v="765"/>
    <n v="0.3"/>
  </r>
  <r>
    <s v="Sodapop"/>
    <n v="1185732"/>
    <x v="261"/>
    <x v="0"/>
    <x v="46"/>
    <s v="Providence"/>
    <x v="0"/>
    <n v="0.54999999999999993"/>
    <n v="5750"/>
    <n v="3162.4999999999995"/>
    <n v="948.74999999999977"/>
    <n v="0.3"/>
  </r>
  <r>
    <s v="Sodapop"/>
    <n v="1185732"/>
    <x v="261"/>
    <x v="0"/>
    <x v="46"/>
    <s v="Providence"/>
    <x v="1"/>
    <n v="0.5"/>
    <n v="3500"/>
    <n v="1750"/>
    <n v="525"/>
    <n v="0.3"/>
  </r>
  <r>
    <s v="Sodapop"/>
    <n v="1185732"/>
    <x v="261"/>
    <x v="0"/>
    <x v="46"/>
    <s v="Providence"/>
    <x v="2"/>
    <n v="0.45"/>
    <n v="2750"/>
    <n v="1237.5"/>
    <n v="309.375"/>
    <n v="0.25"/>
  </r>
  <r>
    <s v="Sodapop"/>
    <n v="1185732"/>
    <x v="261"/>
    <x v="0"/>
    <x v="46"/>
    <s v="Providence"/>
    <x v="3"/>
    <n v="0.45"/>
    <n v="1750"/>
    <n v="787.5"/>
    <n v="196.875"/>
    <n v="0.25"/>
  </r>
  <r>
    <s v="Sodapop"/>
    <n v="1185732"/>
    <x v="261"/>
    <x v="0"/>
    <x v="46"/>
    <s v="Providence"/>
    <x v="4"/>
    <n v="0.54999999999999993"/>
    <n v="1500"/>
    <n v="824.99999999999989"/>
    <n v="206.24999999999997"/>
    <n v="0.25"/>
  </r>
  <r>
    <s v="Sodapop"/>
    <n v="1185732"/>
    <x v="261"/>
    <x v="0"/>
    <x v="46"/>
    <s v="Providence"/>
    <x v="5"/>
    <n v="0.6"/>
    <n v="3250"/>
    <n v="1950"/>
    <n v="585"/>
    <n v="0.3"/>
  </r>
  <r>
    <s v="Sodapop"/>
    <n v="1185732"/>
    <x v="239"/>
    <x v="0"/>
    <x v="46"/>
    <s v="Providence"/>
    <x v="0"/>
    <n v="0.54999999999999993"/>
    <n v="4500"/>
    <n v="2474.9999999999995"/>
    <n v="742.49999999999989"/>
    <n v="0.3"/>
  </r>
  <r>
    <s v="Sodapop"/>
    <n v="1185732"/>
    <x v="239"/>
    <x v="0"/>
    <x v="46"/>
    <s v="Providence"/>
    <x v="1"/>
    <n v="0.5"/>
    <n v="2500"/>
    <n v="1250"/>
    <n v="375"/>
    <n v="0.3"/>
  </r>
  <r>
    <s v="Sodapop"/>
    <n v="1185732"/>
    <x v="239"/>
    <x v="0"/>
    <x v="46"/>
    <s v="Providence"/>
    <x v="2"/>
    <n v="0.45"/>
    <n v="1500"/>
    <n v="675"/>
    <n v="168.75"/>
    <n v="0.25"/>
  </r>
  <r>
    <s v="Sodapop"/>
    <n v="1185732"/>
    <x v="239"/>
    <x v="0"/>
    <x v="46"/>
    <s v="Providence"/>
    <x v="3"/>
    <n v="0.45"/>
    <n v="1250"/>
    <n v="562.5"/>
    <n v="140.625"/>
    <n v="0.25"/>
  </r>
  <r>
    <s v="Sodapop"/>
    <n v="1185732"/>
    <x v="239"/>
    <x v="0"/>
    <x v="46"/>
    <s v="Providence"/>
    <x v="4"/>
    <n v="0.54999999999999993"/>
    <n v="1250"/>
    <n v="687.49999999999989"/>
    <n v="171.87499999999997"/>
    <n v="0.25"/>
  </r>
  <r>
    <s v="Sodapop"/>
    <n v="1185732"/>
    <x v="239"/>
    <x v="0"/>
    <x v="46"/>
    <s v="Providence"/>
    <x v="5"/>
    <n v="0.6"/>
    <n v="2250"/>
    <n v="1350"/>
    <n v="405"/>
    <n v="0.3"/>
  </r>
  <r>
    <s v="Sodapop"/>
    <n v="1185732"/>
    <x v="45"/>
    <x v="0"/>
    <x v="46"/>
    <s v="Providence"/>
    <x v="0"/>
    <n v="0.6"/>
    <n v="4000"/>
    <n v="2400"/>
    <n v="720"/>
    <n v="0.3"/>
  </r>
  <r>
    <s v="Sodapop"/>
    <n v="1185732"/>
    <x v="45"/>
    <x v="0"/>
    <x v="46"/>
    <s v="Providence"/>
    <x v="1"/>
    <n v="0.55000000000000004"/>
    <n v="2250"/>
    <n v="1237.5"/>
    <n v="371.25"/>
    <n v="0.3"/>
  </r>
  <r>
    <s v="Sodapop"/>
    <n v="1185732"/>
    <x v="45"/>
    <x v="0"/>
    <x v="46"/>
    <s v="Providence"/>
    <x v="2"/>
    <n v="0.55000000000000004"/>
    <n v="1250"/>
    <n v="687.5"/>
    <n v="171.875"/>
    <n v="0.25"/>
  </r>
  <r>
    <s v="Sodapop"/>
    <n v="1185732"/>
    <x v="45"/>
    <x v="0"/>
    <x v="46"/>
    <s v="Providence"/>
    <x v="3"/>
    <n v="0.55000000000000004"/>
    <n v="1000"/>
    <n v="550"/>
    <n v="137.5"/>
    <n v="0.25"/>
  </r>
  <r>
    <s v="Sodapop"/>
    <n v="1185732"/>
    <x v="45"/>
    <x v="0"/>
    <x v="46"/>
    <s v="Providence"/>
    <x v="4"/>
    <n v="0.65"/>
    <n v="1000"/>
    <n v="650"/>
    <n v="162.5"/>
    <n v="0.25"/>
  </r>
  <r>
    <s v="Sodapop"/>
    <n v="1185732"/>
    <x v="45"/>
    <x v="0"/>
    <x v="46"/>
    <s v="Providence"/>
    <x v="5"/>
    <n v="0.7"/>
    <n v="2250"/>
    <n v="1575"/>
    <n v="472.5"/>
    <n v="0.3"/>
  </r>
  <r>
    <s v="Sodapop"/>
    <n v="1185732"/>
    <x v="262"/>
    <x v="0"/>
    <x v="46"/>
    <s v="Providence"/>
    <x v="0"/>
    <n v="0.65"/>
    <n v="3750"/>
    <n v="2437.5"/>
    <n v="731.25"/>
    <n v="0.3"/>
  </r>
  <r>
    <s v="Sodapop"/>
    <n v="1185732"/>
    <x v="262"/>
    <x v="0"/>
    <x v="46"/>
    <s v="Providence"/>
    <x v="1"/>
    <n v="0.55000000000000004"/>
    <n v="3000"/>
    <n v="1650.0000000000002"/>
    <n v="495.00000000000006"/>
    <n v="0.3"/>
  </r>
  <r>
    <s v="Sodapop"/>
    <n v="1185732"/>
    <x v="262"/>
    <x v="0"/>
    <x v="46"/>
    <s v="Providence"/>
    <x v="2"/>
    <n v="0.55000000000000004"/>
    <n v="2950"/>
    <n v="1622.5000000000002"/>
    <n v="405.62500000000006"/>
    <n v="0.25"/>
  </r>
  <r>
    <s v="Sodapop"/>
    <n v="1185732"/>
    <x v="262"/>
    <x v="0"/>
    <x v="46"/>
    <s v="Providence"/>
    <x v="3"/>
    <n v="0.55000000000000004"/>
    <n v="2750"/>
    <n v="1512.5000000000002"/>
    <n v="378.12500000000006"/>
    <n v="0.25"/>
  </r>
  <r>
    <s v="Sodapop"/>
    <n v="1185732"/>
    <x v="262"/>
    <x v="0"/>
    <x v="46"/>
    <s v="Providence"/>
    <x v="4"/>
    <n v="0.65"/>
    <n v="2500"/>
    <n v="1625"/>
    <n v="406.25"/>
    <n v="0.25"/>
  </r>
  <r>
    <s v="Sodapop"/>
    <n v="1185732"/>
    <x v="262"/>
    <x v="0"/>
    <x v="46"/>
    <s v="Providence"/>
    <x v="5"/>
    <n v="0.7"/>
    <n v="3500"/>
    <n v="2450"/>
    <n v="735"/>
    <n v="0.3"/>
  </r>
  <r>
    <s v="Sodapop"/>
    <n v="1185732"/>
    <x v="263"/>
    <x v="0"/>
    <x v="46"/>
    <s v="Providence"/>
    <x v="0"/>
    <n v="0.65"/>
    <n v="5750"/>
    <n v="3737.5"/>
    <n v="1121.25"/>
    <n v="0.3"/>
  </r>
  <r>
    <s v="Sodapop"/>
    <n v="1185732"/>
    <x v="263"/>
    <x v="0"/>
    <x v="46"/>
    <s v="Providence"/>
    <x v="1"/>
    <n v="0.55000000000000004"/>
    <n v="3750"/>
    <n v="2062.5"/>
    <n v="618.75"/>
    <n v="0.3"/>
  </r>
  <r>
    <s v="Sodapop"/>
    <n v="1185732"/>
    <x v="263"/>
    <x v="0"/>
    <x v="46"/>
    <s v="Providence"/>
    <x v="2"/>
    <n v="0.55000000000000004"/>
    <n v="3500"/>
    <n v="1925.0000000000002"/>
    <n v="481.25000000000006"/>
    <n v="0.25"/>
  </r>
  <r>
    <s v="Sodapop"/>
    <n v="1185732"/>
    <x v="263"/>
    <x v="0"/>
    <x v="46"/>
    <s v="Providence"/>
    <x v="3"/>
    <n v="0.55000000000000004"/>
    <n v="3000"/>
    <n v="1650.0000000000002"/>
    <n v="412.50000000000006"/>
    <n v="0.25"/>
  </r>
  <r>
    <s v="Sodapop"/>
    <n v="1185732"/>
    <x v="263"/>
    <x v="0"/>
    <x v="46"/>
    <s v="Providence"/>
    <x v="4"/>
    <n v="0.65"/>
    <n v="3000"/>
    <n v="1950"/>
    <n v="487.5"/>
    <n v="0.25"/>
  </r>
  <r>
    <s v="Sodapop"/>
    <n v="1185732"/>
    <x v="263"/>
    <x v="0"/>
    <x v="46"/>
    <s v="Providence"/>
    <x v="5"/>
    <n v="0.7"/>
    <n v="4000"/>
    <n v="2800"/>
    <n v="840"/>
    <n v="0.3"/>
  </r>
  <r>
    <s v="Sodapop"/>
    <n v="1185732"/>
    <x v="0"/>
    <x v="0"/>
    <x v="47"/>
    <s v="Boston"/>
    <x v="0"/>
    <n v="0.45"/>
    <n v="5250"/>
    <n v="2362.5"/>
    <n v="1063.125"/>
    <n v="0.45"/>
  </r>
  <r>
    <s v="Sodapop"/>
    <n v="1185732"/>
    <x v="0"/>
    <x v="0"/>
    <x v="47"/>
    <s v="Boston"/>
    <x v="1"/>
    <n v="0.45"/>
    <n v="3250"/>
    <n v="1462.5"/>
    <n v="658.125"/>
    <n v="0.45"/>
  </r>
  <r>
    <s v="Sodapop"/>
    <n v="1185732"/>
    <x v="0"/>
    <x v="0"/>
    <x v="47"/>
    <s v="Boston"/>
    <x v="2"/>
    <n v="0.35000000000000003"/>
    <n v="3250"/>
    <n v="1137.5"/>
    <n v="398.125"/>
    <n v="0.35"/>
  </r>
  <r>
    <s v="Sodapop"/>
    <n v="1185732"/>
    <x v="0"/>
    <x v="0"/>
    <x v="47"/>
    <s v="Boston"/>
    <x v="3"/>
    <n v="0.39999999999999997"/>
    <n v="1750"/>
    <n v="699.99999999999989"/>
    <n v="244.99999999999994"/>
    <n v="0.35"/>
  </r>
  <r>
    <s v="Sodapop"/>
    <n v="1185732"/>
    <x v="0"/>
    <x v="0"/>
    <x v="47"/>
    <s v="Boston"/>
    <x v="4"/>
    <n v="0.55000000000000004"/>
    <n v="2250"/>
    <n v="1237.5"/>
    <n v="433.125"/>
    <n v="0.35"/>
  </r>
  <r>
    <s v="Sodapop"/>
    <n v="1185732"/>
    <x v="0"/>
    <x v="0"/>
    <x v="47"/>
    <s v="Boston"/>
    <x v="5"/>
    <n v="0.45"/>
    <n v="3250"/>
    <n v="1462.5"/>
    <n v="585"/>
    <n v="0.39999999999999997"/>
  </r>
  <r>
    <s v="Sodapop"/>
    <n v="1185732"/>
    <x v="1"/>
    <x v="0"/>
    <x v="47"/>
    <s v="Boston"/>
    <x v="0"/>
    <n v="0.45"/>
    <n v="5750"/>
    <n v="2587.5"/>
    <n v="1164.375"/>
    <n v="0.45"/>
  </r>
  <r>
    <s v="Sodapop"/>
    <n v="1185732"/>
    <x v="1"/>
    <x v="0"/>
    <x v="47"/>
    <s v="Boston"/>
    <x v="1"/>
    <n v="0.45"/>
    <n v="2250"/>
    <n v="1012.5"/>
    <n v="455.625"/>
    <n v="0.45"/>
  </r>
  <r>
    <s v="Sodapop"/>
    <n v="1185732"/>
    <x v="1"/>
    <x v="0"/>
    <x v="47"/>
    <s v="Boston"/>
    <x v="2"/>
    <n v="0.35000000000000003"/>
    <n v="2750"/>
    <n v="962.50000000000011"/>
    <n v="336.875"/>
    <n v="0.35"/>
  </r>
  <r>
    <s v="Sodapop"/>
    <n v="1185732"/>
    <x v="1"/>
    <x v="0"/>
    <x v="47"/>
    <s v="Boston"/>
    <x v="3"/>
    <n v="0.39999999999999997"/>
    <n v="1500"/>
    <n v="600"/>
    <n v="210"/>
    <n v="0.35"/>
  </r>
  <r>
    <s v="Sodapop"/>
    <n v="1185732"/>
    <x v="1"/>
    <x v="0"/>
    <x v="47"/>
    <s v="Boston"/>
    <x v="4"/>
    <n v="0.55000000000000004"/>
    <n v="2250"/>
    <n v="1237.5"/>
    <n v="433.125"/>
    <n v="0.35"/>
  </r>
  <r>
    <s v="Sodapop"/>
    <n v="1185732"/>
    <x v="1"/>
    <x v="0"/>
    <x v="47"/>
    <s v="Boston"/>
    <x v="5"/>
    <n v="0.45"/>
    <n v="3250"/>
    <n v="1462.5"/>
    <n v="585"/>
    <n v="0.39999999999999997"/>
  </r>
  <r>
    <s v="Sodapop"/>
    <n v="1185732"/>
    <x v="2"/>
    <x v="0"/>
    <x v="47"/>
    <s v="Boston"/>
    <x v="0"/>
    <n v="0.45"/>
    <n v="5450"/>
    <n v="2452.5"/>
    <n v="1103.625"/>
    <n v="0.45"/>
  </r>
  <r>
    <s v="Sodapop"/>
    <n v="1185732"/>
    <x v="2"/>
    <x v="0"/>
    <x v="47"/>
    <s v="Boston"/>
    <x v="1"/>
    <n v="0.45"/>
    <n v="2500"/>
    <n v="1125"/>
    <n v="506.25"/>
    <n v="0.45"/>
  </r>
  <r>
    <s v="Sodapop"/>
    <n v="1185732"/>
    <x v="2"/>
    <x v="0"/>
    <x v="47"/>
    <s v="Boston"/>
    <x v="2"/>
    <n v="0.35000000000000003"/>
    <n v="2750"/>
    <n v="962.50000000000011"/>
    <n v="336.875"/>
    <n v="0.35"/>
  </r>
  <r>
    <s v="Sodapop"/>
    <n v="1185732"/>
    <x v="2"/>
    <x v="0"/>
    <x v="47"/>
    <s v="Boston"/>
    <x v="3"/>
    <n v="0.39999999999999997"/>
    <n v="1250"/>
    <n v="499.99999999999994"/>
    <n v="174.99999999999997"/>
    <n v="0.35"/>
  </r>
  <r>
    <s v="Sodapop"/>
    <n v="1185732"/>
    <x v="2"/>
    <x v="0"/>
    <x v="47"/>
    <s v="Boston"/>
    <x v="4"/>
    <n v="0.55000000000000004"/>
    <n v="1750"/>
    <n v="962.50000000000011"/>
    <n v="336.875"/>
    <n v="0.35"/>
  </r>
  <r>
    <s v="Sodapop"/>
    <n v="1185732"/>
    <x v="2"/>
    <x v="0"/>
    <x v="47"/>
    <s v="Boston"/>
    <x v="5"/>
    <n v="0.45"/>
    <n v="2750"/>
    <n v="1237.5"/>
    <n v="494.99999999999994"/>
    <n v="0.39999999999999997"/>
  </r>
  <r>
    <s v="Sodapop"/>
    <n v="1185732"/>
    <x v="3"/>
    <x v="0"/>
    <x v="47"/>
    <s v="Boston"/>
    <x v="0"/>
    <n v="0.45"/>
    <n v="5250"/>
    <n v="2362.5"/>
    <n v="1063.125"/>
    <n v="0.45"/>
  </r>
  <r>
    <s v="Sodapop"/>
    <n v="1185732"/>
    <x v="3"/>
    <x v="0"/>
    <x v="47"/>
    <s v="Boston"/>
    <x v="1"/>
    <n v="0.45"/>
    <n v="2250"/>
    <n v="1012.5"/>
    <n v="455.625"/>
    <n v="0.45"/>
  </r>
  <r>
    <s v="Sodapop"/>
    <n v="1185732"/>
    <x v="3"/>
    <x v="0"/>
    <x v="47"/>
    <s v="Boston"/>
    <x v="2"/>
    <n v="0.35000000000000003"/>
    <n v="2250"/>
    <n v="787.50000000000011"/>
    <n v="275.625"/>
    <n v="0.35"/>
  </r>
  <r>
    <s v="Sodapop"/>
    <n v="1185732"/>
    <x v="3"/>
    <x v="0"/>
    <x v="47"/>
    <s v="Boston"/>
    <x v="3"/>
    <n v="0.39999999999999997"/>
    <n v="1500"/>
    <n v="600"/>
    <n v="210"/>
    <n v="0.35"/>
  </r>
  <r>
    <s v="Sodapop"/>
    <n v="1185732"/>
    <x v="3"/>
    <x v="0"/>
    <x v="47"/>
    <s v="Boston"/>
    <x v="4"/>
    <n v="0.55000000000000004"/>
    <n v="1500"/>
    <n v="825.00000000000011"/>
    <n v="288.75"/>
    <n v="0.35"/>
  </r>
  <r>
    <s v="Sodapop"/>
    <n v="1185732"/>
    <x v="3"/>
    <x v="0"/>
    <x v="47"/>
    <s v="Boston"/>
    <x v="5"/>
    <n v="0.45"/>
    <n v="3000"/>
    <n v="1350"/>
    <n v="540"/>
    <n v="0.39999999999999997"/>
  </r>
  <r>
    <s v="Sodapop"/>
    <n v="1185732"/>
    <x v="4"/>
    <x v="0"/>
    <x v="47"/>
    <s v="Boston"/>
    <x v="0"/>
    <n v="0.6"/>
    <n v="5700"/>
    <n v="3420"/>
    <n v="1539"/>
    <n v="0.45"/>
  </r>
  <r>
    <s v="Sodapop"/>
    <n v="1185732"/>
    <x v="4"/>
    <x v="0"/>
    <x v="47"/>
    <s v="Boston"/>
    <x v="1"/>
    <n v="0.55000000000000004"/>
    <n v="2750"/>
    <n v="1512.5000000000002"/>
    <n v="680.62500000000011"/>
    <n v="0.45"/>
  </r>
  <r>
    <s v="Sodapop"/>
    <n v="1185732"/>
    <x v="4"/>
    <x v="0"/>
    <x v="47"/>
    <s v="Boston"/>
    <x v="2"/>
    <n v="0.5"/>
    <n v="3000"/>
    <n v="1500"/>
    <n v="525"/>
    <n v="0.35"/>
  </r>
  <r>
    <s v="Sodapop"/>
    <n v="1185732"/>
    <x v="4"/>
    <x v="0"/>
    <x v="47"/>
    <s v="Boston"/>
    <x v="3"/>
    <n v="0.5"/>
    <n v="2500"/>
    <n v="1250"/>
    <n v="437.5"/>
    <n v="0.35"/>
  </r>
  <r>
    <s v="Sodapop"/>
    <n v="1185732"/>
    <x v="4"/>
    <x v="0"/>
    <x v="47"/>
    <s v="Boston"/>
    <x v="4"/>
    <n v="0.6"/>
    <n v="2750"/>
    <n v="1650"/>
    <n v="577.5"/>
    <n v="0.35"/>
  </r>
  <r>
    <s v="Sodapop"/>
    <n v="1185732"/>
    <x v="4"/>
    <x v="0"/>
    <x v="47"/>
    <s v="Boston"/>
    <x v="5"/>
    <n v="0.65"/>
    <n v="4000"/>
    <n v="2600"/>
    <n v="1040"/>
    <n v="0.39999999999999997"/>
  </r>
  <r>
    <s v="Sodapop"/>
    <n v="1185732"/>
    <x v="5"/>
    <x v="0"/>
    <x v="47"/>
    <s v="Boston"/>
    <x v="0"/>
    <n v="0.6"/>
    <n v="6500"/>
    <n v="3900"/>
    <n v="1755"/>
    <n v="0.45"/>
  </r>
  <r>
    <s v="Sodapop"/>
    <n v="1185732"/>
    <x v="5"/>
    <x v="0"/>
    <x v="47"/>
    <s v="Boston"/>
    <x v="1"/>
    <n v="0.55000000000000004"/>
    <n v="4000"/>
    <n v="2200"/>
    <n v="990"/>
    <n v="0.45"/>
  </r>
  <r>
    <s v="Sodapop"/>
    <n v="1185732"/>
    <x v="5"/>
    <x v="0"/>
    <x v="47"/>
    <s v="Boston"/>
    <x v="2"/>
    <n v="0.5"/>
    <n v="3250"/>
    <n v="1625"/>
    <n v="568.75"/>
    <n v="0.35"/>
  </r>
  <r>
    <s v="Sodapop"/>
    <n v="1185732"/>
    <x v="5"/>
    <x v="0"/>
    <x v="47"/>
    <s v="Boston"/>
    <x v="3"/>
    <n v="0.5"/>
    <n v="3000"/>
    <n v="1500"/>
    <n v="525"/>
    <n v="0.35"/>
  </r>
  <r>
    <s v="Sodapop"/>
    <n v="1185732"/>
    <x v="5"/>
    <x v="0"/>
    <x v="47"/>
    <s v="Boston"/>
    <x v="4"/>
    <n v="0.6"/>
    <n v="3000"/>
    <n v="1800"/>
    <n v="630"/>
    <n v="0.35"/>
  </r>
  <r>
    <s v="Sodapop"/>
    <n v="1185732"/>
    <x v="5"/>
    <x v="0"/>
    <x v="47"/>
    <s v="Boston"/>
    <x v="5"/>
    <n v="0.65"/>
    <n v="4500"/>
    <n v="2925"/>
    <n v="1170"/>
    <n v="0.39999999999999997"/>
  </r>
  <r>
    <s v="Sodapop"/>
    <n v="1185732"/>
    <x v="6"/>
    <x v="0"/>
    <x v="47"/>
    <s v="Boston"/>
    <x v="0"/>
    <n v="0.6"/>
    <n v="6750"/>
    <n v="4050"/>
    <n v="1822.5"/>
    <n v="0.45"/>
  </r>
  <r>
    <s v="Sodapop"/>
    <n v="1185732"/>
    <x v="6"/>
    <x v="0"/>
    <x v="47"/>
    <s v="Boston"/>
    <x v="1"/>
    <n v="0.55000000000000004"/>
    <n v="4250"/>
    <n v="2337.5"/>
    <n v="1051.875"/>
    <n v="0.45"/>
  </r>
  <r>
    <s v="Sodapop"/>
    <n v="1185732"/>
    <x v="6"/>
    <x v="0"/>
    <x v="47"/>
    <s v="Boston"/>
    <x v="2"/>
    <n v="0.5"/>
    <n v="3500"/>
    <n v="1750"/>
    <n v="612.5"/>
    <n v="0.35"/>
  </r>
  <r>
    <s v="Sodapop"/>
    <n v="1185732"/>
    <x v="6"/>
    <x v="0"/>
    <x v="47"/>
    <s v="Boston"/>
    <x v="3"/>
    <n v="0.5"/>
    <n v="3000"/>
    <n v="1500"/>
    <n v="525"/>
    <n v="0.35"/>
  </r>
  <r>
    <s v="Sodapop"/>
    <n v="1185732"/>
    <x v="6"/>
    <x v="0"/>
    <x v="47"/>
    <s v="Boston"/>
    <x v="4"/>
    <n v="0.6"/>
    <n v="3250"/>
    <n v="1950"/>
    <n v="682.5"/>
    <n v="0.35"/>
  </r>
  <r>
    <s v="Sodapop"/>
    <n v="1185732"/>
    <x v="6"/>
    <x v="0"/>
    <x v="47"/>
    <s v="Boston"/>
    <x v="5"/>
    <n v="0.65"/>
    <n v="5000"/>
    <n v="3250"/>
    <n v="1300"/>
    <n v="0.39999999999999997"/>
  </r>
  <r>
    <s v="Sodapop"/>
    <n v="1185732"/>
    <x v="7"/>
    <x v="0"/>
    <x v="47"/>
    <s v="Boston"/>
    <x v="0"/>
    <n v="0.6"/>
    <n v="6500"/>
    <n v="3900"/>
    <n v="1755"/>
    <n v="0.45"/>
  </r>
  <r>
    <s v="Sodapop"/>
    <n v="1185732"/>
    <x v="7"/>
    <x v="0"/>
    <x v="47"/>
    <s v="Boston"/>
    <x v="1"/>
    <n v="0.55000000000000004"/>
    <n v="4250"/>
    <n v="2337.5"/>
    <n v="1051.875"/>
    <n v="0.45"/>
  </r>
  <r>
    <s v="Sodapop"/>
    <n v="1185732"/>
    <x v="7"/>
    <x v="0"/>
    <x v="47"/>
    <s v="Boston"/>
    <x v="2"/>
    <n v="0.5"/>
    <n v="3500"/>
    <n v="1750"/>
    <n v="612.5"/>
    <n v="0.35"/>
  </r>
  <r>
    <s v="Sodapop"/>
    <n v="1185732"/>
    <x v="7"/>
    <x v="0"/>
    <x v="47"/>
    <s v="Boston"/>
    <x v="3"/>
    <n v="0.5"/>
    <n v="2500"/>
    <n v="1250"/>
    <n v="437.5"/>
    <n v="0.35"/>
  </r>
  <r>
    <s v="Sodapop"/>
    <n v="1185732"/>
    <x v="7"/>
    <x v="0"/>
    <x v="47"/>
    <s v="Boston"/>
    <x v="4"/>
    <n v="0.6"/>
    <n v="2250"/>
    <n v="1350"/>
    <n v="472.49999999999994"/>
    <n v="0.35"/>
  </r>
  <r>
    <s v="Sodapop"/>
    <n v="1185732"/>
    <x v="7"/>
    <x v="0"/>
    <x v="47"/>
    <s v="Boston"/>
    <x v="5"/>
    <n v="0.65"/>
    <n v="4000"/>
    <n v="2600"/>
    <n v="1040"/>
    <n v="0.39999999999999997"/>
  </r>
  <r>
    <s v="Sodapop"/>
    <n v="1185732"/>
    <x v="8"/>
    <x v="0"/>
    <x v="47"/>
    <s v="Boston"/>
    <x v="0"/>
    <n v="0.6"/>
    <n v="5250"/>
    <n v="3150"/>
    <n v="1417.5"/>
    <n v="0.45"/>
  </r>
  <r>
    <s v="Sodapop"/>
    <n v="1185732"/>
    <x v="8"/>
    <x v="0"/>
    <x v="47"/>
    <s v="Boston"/>
    <x v="1"/>
    <n v="0.55000000000000004"/>
    <n v="3250"/>
    <n v="1787.5000000000002"/>
    <n v="804.37500000000011"/>
    <n v="0.45"/>
  </r>
  <r>
    <s v="Sodapop"/>
    <n v="1185732"/>
    <x v="8"/>
    <x v="0"/>
    <x v="47"/>
    <s v="Boston"/>
    <x v="2"/>
    <n v="0.5"/>
    <n v="2250"/>
    <n v="1125"/>
    <n v="393.75"/>
    <n v="0.35"/>
  </r>
  <r>
    <s v="Sodapop"/>
    <n v="1185732"/>
    <x v="8"/>
    <x v="0"/>
    <x v="47"/>
    <s v="Boston"/>
    <x v="3"/>
    <n v="0.5"/>
    <n v="2000"/>
    <n v="1000"/>
    <n v="350"/>
    <n v="0.35"/>
  </r>
  <r>
    <s v="Sodapop"/>
    <n v="1185732"/>
    <x v="8"/>
    <x v="0"/>
    <x v="47"/>
    <s v="Boston"/>
    <x v="4"/>
    <n v="0.6"/>
    <n v="2000"/>
    <n v="1200"/>
    <n v="420"/>
    <n v="0.35"/>
  </r>
  <r>
    <s v="Sodapop"/>
    <n v="1185732"/>
    <x v="8"/>
    <x v="0"/>
    <x v="47"/>
    <s v="Boston"/>
    <x v="5"/>
    <n v="0.65"/>
    <n v="3000"/>
    <n v="1950"/>
    <n v="779.99999999999989"/>
    <n v="0.39999999999999997"/>
  </r>
  <r>
    <s v="Sodapop"/>
    <n v="1185732"/>
    <x v="9"/>
    <x v="0"/>
    <x v="47"/>
    <s v="Boston"/>
    <x v="0"/>
    <n v="0.65"/>
    <n v="4750"/>
    <n v="3087.5"/>
    <n v="1389.375"/>
    <n v="0.45"/>
  </r>
  <r>
    <s v="Sodapop"/>
    <n v="1185732"/>
    <x v="9"/>
    <x v="0"/>
    <x v="47"/>
    <s v="Boston"/>
    <x v="1"/>
    <n v="0.60000000000000009"/>
    <n v="3000"/>
    <n v="1800.0000000000002"/>
    <n v="810.00000000000011"/>
    <n v="0.45"/>
  </r>
  <r>
    <s v="Sodapop"/>
    <n v="1185732"/>
    <x v="9"/>
    <x v="0"/>
    <x v="47"/>
    <s v="Boston"/>
    <x v="2"/>
    <n v="0.60000000000000009"/>
    <n v="2000"/>
    <n v="1200.0000000000002"/>
    <n v="420.00000000000006"/>
    <n v="0.35"/>
  </r>
  <r>
    <s v="Sodapop"/>
    <n v="1185732"/>
    <x v="9"/>
    <x v="0"/>
    <x v="47"/>
    <s v="Boston"/>
    <x v="3"/>
    <n v="0.60000000000000009"/>
    <n v="1750"/>
    <n v="1050.0000000000002"/>
    <n v="367.50000000000006"/>
    <n v="0.35"/>
  </r>
  <r>
    <s v="Sodapop"/>
    <n v="1185732"/>
    <x v="9"/>
    <x v="0"/>
    <x v="47"/>
    <s v="Boston"/>
    <x v="4"/>
    <n v="0.70000000000000007"/>
    <n v="1750"/>
    <n v="1225.0000000000002"/>
    <n v="428.75000000000006"/>
    <n v="0.35"/>
  </r>
  <r>
    <s v="Sodapop"/>
    <n v="1185732"/>
    <x v="9"/>
    <x v="0"/>
    <x v="47"/>
    <s v="Boston"/>
    <x v="5"/>
    <n v="0.75"/>
    <n v="3000"/>
    <n v="2250"/>
    <n v="899.99999999999989"/>
    <n v="0.39999999999999997"/>
  </r>
  <r>
    <s v="Sodapop"/>
    <n v="1185732"/>
    <x v="10"/>
    <x v="0"/>
    <x v="47"/>
    <s v="Boston"/>
    <x v="0"/>
    <n v="0.70000000000000007"/>
    <n v="4500"/>
    <n v="3150.0000000000005"/>
    <n v="1417.5000000000002"/>
    <n v="0.45"/>
  </r>
  <r>
    <s v="Sodapop"/>
    <n v="1185732"/>
    <x v="10"/>
    <x v="0"/>
    <x v="47"/>
    <s v="Boston"/>
    <x v="1"/>
    <n v="0.60000000000000009"/>
    <n v="3250"/>
    <n v="1950.0000000000002"/>
    <n v="877.50000000000011"/>
    <n v="0.45"/>
  </r>
  <r>
    <s v="Sodapop"/>
    <n v="1185732"/>
    <x v="10"/>
    <x v="0"/>
    <x v="47"/>
    <s v="Boston"/>
    <x v="2"/>
    <n v="0.60000000000000009"/>
    <n v="3200"/>
    <n v="1920.0000000000002"/>
    <n v="672"/>
    <n v="0.35"/>
  </r>
  <r>
    <s v="Sodapop"/>
    <n v="1185732"/>
    <x v="10"/>
    <x v="0"/>
    <x v="47"/>
    <s v="Boston"/>
    <x v="3"/>
    <n v="0.60000000000000009"/>
    <n v="3000"/>
    <n v="1800.0000000000002"/>
    <n v="630"/>
    <n v="0.35"/>
  </r>
  <r>
    <s v="Sodapop"/>
    <n v="1185732"/>
    <x v="10"/>
    <x v="0"/>
    <x v="47"/>
    <s v="Boston"/>
    <x v="4"/>
    <n v="0.70000000000000007"/>
    <n v="2750"/>
    <n v="1925.0000000000002"/>
    <n v="673.75"/>
    <n v="0.35"/>
  </r>
  <r>
    <s v="Sodapop"/>
    <n v="1185732"/>
    <x v="10"/>
    <x v="0"/>
    <x v="47"/>
    <s v="Boston"/>
    <x v="5"/>
    <n v="0.75"/>
    <n v="3750"/>
    <n v="2812.5"/>
    <n v="1125"/>
    <n v="0.39999999999999997"/>
  </r>
  <r>
    <s v="Sodapop"/>
    <n v="1185732"/>
    <x v="11"/>
    <x v="0"/>
    <x v="47"/>
    <s v="Boston"/>
    <x v="0"/>
    <n v="0.70000000000000007"/>
    <n v="6000"/>
    <n v="4200"/>
    <n v="1890"/>
    <n v="0.45"/>
  </r>
  <r>
    <s v="Sodapop"/>
    <n v="1185732"/>
    <x v="11"/>
    <x v="0"/>
    <x v="47"/>
    <s v="Boston"/>
    <x v="1"/>
    <n v="0.60000000000000009"/>
    <n v="4000"/>
    <n v="2400.0000000000005"/>
    <n v="1080.0000000000002"/>
    <n v="0.45"/>
  </r>
  <r>
    <s v="Sodapop"/>
    <n v="1185732"/>
    <x v="11"/>
    <x v="0"/>
    <x v="47"/>
    <s v="Boston"/>
    <x v="2"/>
    <n v="0.60000000000000009"/>
    <n v="3750"/>
    <n v="2250.0000000000005"/>
    <n v="787.50000000000011"/>
    <n v="0.35"/>
  </r>
  <r>
    <s v="Sodapop"/>
    <n v="1185732"/>
    <x v="11"/>
    <x v="0"/>
    <x v="47"/>
    <s v="Boston"/>
    <x v="3"/>
    <n v="0.60000000000000009"/>
    <n v="3250"/>
    <n v="1950.0000000000002"/>
    <n v="682.5"/>
    <n v="0.35"/>
  </r>
  <r>
    <s v="Sodapop"/>
    <n v="1185732"/>
    <x v="11"/>
    <x v="0"/>
    <x v="47"/>
    <s v="Boston"/>
    <x v="4"/>
    <n v="0.70000000000000007"/>
    <n v="3250"/>
    <n v="2275"/>
    <n v="796.25"/>
    <n v="0.35"/>
  </r>
  <r>
    <s v="Sodapop"/>
    <n v="1185732"/>
    <x v="11"/>
    <x v="0"/>
    <x v="47"/>
    <s v="Boston"/>
    <x v="5"/>
    <n v="0.75"/>
    <n v="4250"/>
    <n v="3187.5"/>
    <n v="1275"/>
    <n v="0.39999999999999997"/>
  </r>
  <r>
    <s v="Sodapop"/>
    <n v="1185732"/>
    <x v="124"/>
    <x v="0"/>
    <x v="48"/>
    <s v="Burlington"/>
    <x v="0"/>
    <n v="0.5"/>
    <n v="5250"/>
    <n v="2625"/>
    <n v="1050"/>
    <n v="0.4"/>
  </r>
  <r>
    <s v="Sodapop"/>
    <n v="1185732"/>
    <x v="124"/>
    <x v="0"/>
    <x v="48"/>
    <s v="Burlington"/>
    <x v="1"/>
    <n v="0.5"/>
    <n v="3250"/>
    <n v="1625"/>
    <n v="650"/>
    <n v="0.4"/>
  </r>
  <r>
    <s v="Sodapop"/>
    <n v="1185732"/>
    <x v="124"/>
    <x v="0"/>
    <x v="48"/>
    <s v="Burlington"/>
    <x v="2"/>
    <n v="0.4"/>
    <n v="3250"/>
    <n v="1300"/>
    <n v="390"/>
    <n v="0.3"/>
  </r>
  <r>
    <s v="Sodapop"/>
    <n v="1185732"/>
    <x v="124"/>
    <x v="0"/>
    <x v="48"/>
    <s v="Burlington"/>
    <x v="3"/>
    <n v="0.44999999999999996"/>
    <n v="1750"/>
    <n v="787.49999999999989"/>
    <n v="236.24999999999994"/>
    <n v="0.3"/>
  </r>
  <r>
    <s v="Sodapop"/>
    <n v="1185732"/>
    <x v="124"/>
    <x v="0"/>
    <x v="48"/>
    <s v="Burlington"/>
    <x v="4"/>
    <n v="0.60000000000000009"/>
    <n v="2250"/>
    <n v="1350.0000000000002"/>
    <n v="405.00000000000006"/>
    <n v="0.3"/>
  </r>
  <r>
    <s v="Sodapop"/>
    <n v="1185732"/>
    <x v="124"/>
    <x v="0"/>
    <x v="48"/>
    <s v="Burlington"/>
    <x v="5"/>
    <n v="0.5"/>
    <n v="3250"/>
    <n v="1625"/>
    <n v="568.75"/>
    <n v="0.35"/>
  </r>
  <r>
    <s v="Sodapop"/>
    <n v="1185732"/>
    <x v="125"/>
    <x v="0"/>
    <x v="48"/>
    <s v="Burlington"/>
    <x v="0"/>
    <n v="0.5"/>
    <n v="6000"/>
    <n v="3000"/>
    <n v="1200"/>
    <n v="0.4"/>
  </r>
  <r>
    <s v="Sodapop"/>
    <n v="1185732"/>
    <x v="125"/>
    <x v="0"/>
    <x v="48"/>
    <s v="Burlington"/>
    <x v="1"/>
    <n v="0.5"/>
    <n v="2500"/>
    <n v="1250"/>
    <n v="500"/>
    <n v="0.4"/>
  </r>
  <r>
    <s v="Sodapop"/>
    <n v="1185732"/>
    <x v="125"/>
    <x v="0"/>
    <x v="48"/>
    <s v="Burlington"/>
    <x v="2"/>
    <n v="0.4"/>
    <n v="3000"/>
    <n v="1200"/>
    <n v="360"/>
    <n v="0.3"/>
  </r>
  <r>
    <s v="Sodapop"/>
    <n v="1185732"/>
    <x v="125"/>
    <x v="0"/>
    <x v="48"/>
    <s v="Burlington"/>
    <x v="3"/>
    <n v="0.44999999999999996"/>
    <n v="2000"/>
    <n v="899.99999999999989"/>
    <n v="269.99999999999994"/>
    <n v="0.3"/>
  </r>
  <r>
    <s v="Sodapop"/>
    <n v="1185732"/>
    <x v="125"/>
    <x v="0"/>
    <x v="48"/>
    <s v="Burlington"/>
    <x v="4"/>
    <n v="0.60000000000000009"/>
    <n v="2750"/>
    <n v="1650.0000000000002"/>
    <n v="495.00000000000006"/>
    <n v="0.3"/>
  </r>
  <r>
    <s v="Sodapop"/>
    <n v="1185732"/>
    <x v="125"/>
    <x v="0"/>
    <x v="48"/>
    <s v="Burlington"/>
    <x v="5"/>
    <n v="0.5"/>
    <n v="3750"/>
    <n v="1875"/>
    <n v="656.25"/>
    <n v="0.35"/>
  </r>
  <r>
    <s v="Sodapop"/>
    <n v="1185732"/>
    <x v="126"/>
    <x v="0"/>
    <x v="48"/>
    <s v="Burlington"/>
    <x v="0"/>
    <n v="0.5"/>
    <n v="5700"/>
    <n v="2850"/>
    <n v="1140"/>
    <n v="0.4"/>
  </r>
  <r>
    <s v="Sodapop"/>
    <n v="1185732"/>
    <x v="126"/>
    <x v="0"/>
    <x v="48"/>
    <s v="Burlington"/>
    <x v="1"/>
    <n v="0.5"/>
    <n v="2750"/>
    <n v="1375"/>
    <n v="550"/>
    <n v="0.4"/>
  </r>
  <r>
    <s v="Sodapop"/>
    <n v="1185732"/>
    <x v="126"/>
    <x v="0"/>
    <x v="48"/>
    <s v="Burlington"/>
    <x v="2"/>
    <n v="0.4"/>
    <n v="3000"/>
    <n v="1200"/>
    <n v="360"/>
    <n v="0.3"/>
  </r>
  <r>
    <s v="Sodapop"/>
    <n v="1185732"/>
    <x v="126"/>
    <x v="0"/>
    <x v="48"/>
    <s v="Burlington"/>
    <x v="3"/>
    <n v="0.44999999999999996"/>
    <n v="1500"/>
    <n v="674.99999999999989"/>
    <n v="202.49999999999997"/>
    <n v="0.3"/>
  </r>
  <r>
    <s v="Sodapop"/>
    <n v="1185732"/>
    <x v="126"/>
    <x v="0"/>
    <x v="48"/>
    <s v="Burlington"/>
    <x v="4"/>
    <n v="0.60000000000000009"/>
    <n v="2000"/>
    <n v="1200.0000000000002"/>
    <n v="360.00000000000006"/>
    <n v="0.3"/>
  </r>
  <r>
    <s v="Sodapop"/>
    <n v="1185732"/>
    <x v="126"/>
    <x v="0"/>
    <x v="48"/>
    <s v="Burlington"/>
    <x v="5"/>
    <n v="0.5"/>
    <n v="3000"/>
    <n v="1500"/>
    <n v="525"/>
    <n v="0.35"/>
  </r>
  <r>
    <s v="Sodapop"/>
    <n v="1185732"/>
    <x v="127"/>
    <x v="0"/>
    <x v="48"/>
    <s v="Burlington"/>
    <x v="0"/>
    <n v="0.5"/>
    <n v="5500"/>
    <n v="2750"/>
    <n v="1100"/>
    <n v="0.4"/>
  </r>
  <r>
    <s v="Sodapop"/>
    <n v="1185732"/>
    <x v="127"/>
    <x v="0"/>
    <x v="48"/>
    <s v="Burlington"/>
    <x v="1"/>
    <n v="0.5"/>
    <n v="2500"/>
    <n v="1250"/>
    <n v="500"/>
    <n v="0.4"/>
  </r>
  <r>
    <s v="Sodapop"/>
    <n v="1185732"/>
    <x v="127"/>
    <x v="0"/>
    <x v="48"/>
    <s v="Burlington"/>
    <x v="2"/>
    <n v="0.4"/>
    <n v="2500"/>
    <n v="1000"/>
    <n v="300"/>
    <n v="0.3"/>
  </r>
  <r>
    <s v="Sodapop"/>
    <n v="1185732"/>
    <x v="127"/>
    <x v="0"/>
    <x v="48"/>
    <s v="Burlington"/>
    <x v="3"/>
    <n v="0.44999999999999996"/>
    <n v="1750"/>
    <n v="787.49999999999989"/>
    <n v="236.24999999999994"/>
    <n v="0.3"/>
  </r>
  <r>
    <s v="Sodapop"/>
    <n v="1185732"/>
    <x v="127"/>
    <x v="0"/>
    <x v="48"/>
    <s v="Burlington"/>
    <x v="4"/>
    <n v="0.60000000000000009"/>
    <n v="1750"/>
    <n v="1050.0000000000002"/>
    <n v="315.00000000000006"/>
    <n v="0.3"/>
  </r>
  <r>
    <s v="Sodapop"/>
    <n v="1185732"/>
    <x v="127"/>
    <x v="0"/>
    <x v="48"/>
    <s v="Burlington"/>
    <x v="5"/>
    <n v="0.5"/>
    <n v="3250"/>
    <n v="1625"/>
    <n v="568.75"/>
    <n v="0.35"/>
  </r>
  <r>
    <s v="Sodapop"/>
    <n v="1185732"/>
    <x v="128"/>
    <x v="0"/>
    <x v="48"/>
    <s v="Burlington"/>
    <x v="0"/>
    <n v="0.65"/>
    <n v="5950"/>
    <n v="3867.5"/>
    <n v="1547"/>
    <n v="0.4"/>
  </r>
  <r>
    <s v="Sodapop"/>
    <n v="1185732"/>
    <x v="128"/>
    <x v="0"/>
    <x v="48"/>
    <s v="Burlington"/>
    <x v="1"/>
    <n v="0.60000000000000009"/>
    <n v="3000"/>
    <n v="1800.0000000000002"/>
    <n v="720.00000000000011"/>
    <n v="0.4"/>
  </r>
  <r>
    <s v="Sodapop"/>
    <n v="1185732"/>
    <x v="128"/>
    <x v="0"/>
    <x v="48"/>
    <s v="Burlington"/>
    <x v="2"/>
    <n v="0.55000000000000004"/>
    <n v="3250"/>
    <n v="1787.5000000000002"/>
    <n v="536.25"/>
    <n v="0.3"/>
  </r>
  <r>
    <s v="Sodapop"/>
    <n v="1185732"/>
    <x v="128"/>
    <x v="0"/>
    <x v="48"/>
    <s v="Burlington"/>
    <x v="3"/>
    <n v="0.55000000000000004"/>
    <n v="2750"/>
    <n v="1512.5000000000002"/>
    <n v="453.75000000000006"/>
    <n v="0.3"/>
  </r>
  <r>
    <s v="Sodapop"/>
    <n v="1185732"/>
    <x v="128"/>
    <x v="0"/>
    <x v="48"/>
    <s v="Burlington"/>
    <x v="4"/>
    <n v="0.65"/>
    <n v="3000"/>
    <n v="1950"/>
    <n v="585"/>
    <n v="0.3"/>
  </r>
  <r>
    <s v="Sodapop"/>
    <n v="1185732"/>
    <x v="128"/>
    <x v="0"/>
    <x v="48"/>
    <s v="Burlington"/>
    <x v="5"/>
    <n v="0.70000000000000007"/>
    <n v="4250"/>
    <n v="2975.0000000000005"/>
    <n v="1041.25"/>
    <n v="0.35"/>
  </r>
  <r>
    <s v="Sodapop"/>
    <n v="1185732"/>
    <x v="129"/>
    <x v="0"/>
    <x v="48"/>
    <s v="Burlington"/>
    <x v="0"/>
    <n v="0.65"/>
    <n v="6750"/>
    <n v="4387.5"/>
    <n v="1755"/>
    <n v="0.4"/>
  </r>
  <r>
    <s v="Sodapop"/>
    <n v="1185732"/>
    <x v="129"/>
    <x v="0"/>
    <x v="48"/>
    <s v="Burlington"/>
    <x v="1"/>
    <n v="0.60000000000000009"/>
    <n v="4250"/>
    <n v="2550.0000000000005"/>
    <n v="1020.0000000000002"/>
    <n v="0.4"/>
  </r>
  <r>
    <s v="Sodapop"/>
    <n v="1185732"/>
    <x v="129"/>
    <x v="0"/>
    <x v="48"/>
    <s v="Burlington"/>
    <x v="2"/>
    <n v="0.55000000000000004"/>
    <n v="3500"/>
    <n v="1925.0000000000002"/>
    <n v="577.5"/>
    <n v="0.3"/>
  </r>
  <r>
    <s v="Sodapop"/>
    <n v="1185732"/>
    <x v="129"/>
    <x v="0"/>
    <x v="48"/>
    <s v="Burlington"/>
    <x v="3"/>
    <n v="0.55000000000000004"/>
    <n v="3250"/>
    <n v="1787.5000000000002"/>
    <n v="536.25"/>
    <n v="0.3"/>
  </r>
  <r>
    <s v="Sodapop"/>
    <n v="1185732"/>
    <x v="129"/>
    <x v="0"/>
    <x v="48"/>
    <s v="Burlington"/>
    <x v="4"/>
    <n v="0.65"/>
    <n v="3250"/>
    <n v="2112.5"/>
    <n v="633.75"/>
    <n v="0.3"/>
  </r>
  <r>
    <s v="Sodapop"/>
    <n v="1185732"/>
    <x v="129"/>
    <x v="0"/>
    <x v="48"/>
    <s v="Burlington"/>
    <x v="5"/>
    <n v="0.70000000000000007"/>
    <n v="4750"/>
    <n v="3325.0000000000005"/>
    <n v="1163.75"/>
    <n v="0.35"/>
  </r>
  <r>
    <s v="Sodapop"/>
    <n v="1185732"/>
    <x v="130"/>
    <x v="0"/>
    <x v="48"/>
    <s v="Burlington"/>
    <x v="0"/>
    <n v="0.65"/>
    <n v="7000"/>
    <n v="4550"/>
    <n v="1820"/>
    <n v="0.4"/>
  </r>
  <r>
    <s v="Sodapop"/>
    <n v="1185732"/>
    <x v="130"/>
    <x v="0"/>
    <x v="48"/>
    <s v="Burlington"/>
    <x v="1"/>
    <n v="0.60000000000000009"/>
    <n v="4500"/>
    <n v="2700.0000000000005"/>
    <n v="1080.0000000000002"/>
    <n v="0.4"/>
  </r>
  <r>
    <s v="Sodapop"/>
    <n v="1185732"/>
    <x v="130"/>
    <x v="0"/>
    <x v="48"/>
    <s v="Burlington"/>
    <x v="2"/>
    <n v="0.55000000000000004"/>
    <n v="3750"/>
    <n v="2062.5"/>
    <n v="618.75"/>
    <n v="0.3"/>
  </r>
  <r>
    <s v="Sodapop"/>
    <n v="1185732"/>
    <x v="130"/>
    <x v="0"/>
    <x v="48"/>
    <s v="Burlington"/>
    <x v="3"/>
    <n v="0.55000000000000004"/>
    <n v="3250"/>
    <n v="1787.5000000000002"/>
    <n v="536.25"/>
    <n v="0.3"/>
  </r>
  <r>
    <s v="Sodapop"/>
    <n v="1185732"/>
    <x v="130"/>
    <x v="0"/>
    <x v="48"/>
    <s v="Burlington"/>
    <x v="4"/>
    <n v="0.65"/>
    <n v="3500"/>
    <n v="2275"/>
    <n v="682.5"/>
    <n v="0.3"/>
  </r>
  <r>
    <s v="Sodapop"/>
    <n v="1185732"/>
    <x v="130"/>
    <x v="0"/>
    <x v="48"/>
    <s v="Burlington"/>
    <x v="5"/>
    <n v="0.70000000000000007"/>
    <n v="5250"/>
    <n v="3675.0000000000005"/>
    <n v="1286.25"/>
    <n v="0.35"/>
  </r>
  <r>
    <s v="Sodapop"/>
    <n v="1185732"/>
    <x v="131"/>
    <x v="0"/>
    <x v="48"/>
    <s v="Burlington"/>
    <x v="0"/>
    <n v="0.65"/>
    <n v="6750"/>
    <n v="4387.5"/>
    <n v="1755"/>
    <n v="0.4"/>
  </r>
  <r>
    <s v="Sodapop"/>
    <n v="1185732"/>
    <x v="131"/>
    <x v="0"/>
    <x v="48"/>
    <s v="Burlington"/>
    <x v="1"/>
    <n v="0.60000000000000009"/>
    <n v="4500"/>
    <n v="2700.0000000000005"/>
    <n v="1080.0000000000002"/>
    <n v="0.4"/>
  </r>
  <r>
    <s v="Sodapop"/>
    <n v="1185732"/>
    <x v="131"/>
    <x v="0"/>
    <x v="48"/>
    <s v="Burlington"/>
    <x v="2"/>
    <n v="0.55000000000000004"/>
    <n v="3750"/>
    <n v="2062.5"/>
    <n v="618.75"/>
    <n v="0.3"/>
  </r>
  <r>
    <s v="Sodapop"/>
    <n v="1185732"/>
    <x v="131"/>
    <x v="0"/>
    <x v="48"/>
    <s v="Burlington"/>
    <x v="3"/>
    <n v="0.55000000000000004"/>
    <n v="2750"/>
    <n v="1512.5000000000002"/>
    <n v="453.75000000000006"/>
    <n v="0.3"/>
  </r>
  <r>
    <s v="Sodapop"/>
    <n v="1185732"/>
    <x v="131"/>
    <x v="0"/>
    <x v="48"/>
    <s v="Burlington"/>
    <x v="4"/>
    <n v="0.65"/>
    <n v="2500"/>
    <n v="1625"/>
    <n v="487.5"/>
    <n v="0.3"/>
  </r>
  <r>
    <s v="Sodapop"/>
    <n v="1185732"/>
    <x v="131"/>
    <x v="0"/>
    <x v="48"/>
    <s v="Burlington"/>
    <x v="5"/>
    <n v="0.70000000000000007"/>
    <n v="4250"/>
    <n v="2975.0000000000005"/>
    <n v="1041.25"/>
    <n v="0.35"/>
  </r>
  <r>
    <s v="Sodapop"/>
    <n v="1185732"/>
    <x v="132"/>
    <x v="0"/>
    <x v="48"/>
    <s v="Burlington"/>
    <x v="0"/>
    <n v="0.65"/>
    <n v="5500"/>
    <n v="3575"/>
    <n v="1430"/>
    <n v="0.4"/>
  </r>
  <r>
    <s v="Sodapop"/>
    <n v="1185732"/>
    <x v="132"/>
    <x v="0"/>
    <x v="48"/>
    <s v="Burlington"/>
    <x v="1"/>
    <n v="0.60000000000000009"/>
    <n v="3500"/>
    <n v="2100.0000000000005"/>
    <n v="840.00000000000023"/>
    <n v="0.4"/>
  </r>
  <r>
    <s v="Sodapop"/>
    <n v="1185732"/>
    <x v="132"/>
    <x v="0"/>
    <x v="48"/>
    <s v="Burlington"/>
    <x v="2"/>
    <n v="0.55000000000000004"/>
    <n v="2500"/>
    <n v="1375"/>
    <n v="412.5"/>
    <n v="0.3"/>
  </r>
  <r>
    <s v="Sodapop"/>
    <n v="1185732"/>
    <x v="132"/>
    <x v="0"/>
    <x v="48"/>
    <s v="Burlington"/>
    <x v="3"/>
    <n v="0.55000000000000004"/>
    <n v="2250"/>
    <n v="1237.5"/>
    <n v="371.25"/>
    <n v="0.3"/>
  </r>
  <r>
    <s v="Sodapop"/>
    <n v="1185732"/>
    <x v="132"/>
    <x v="0"/>
    <x v="48"/>
    <s v="Burlington"/>
    <x v="4"/>
    <n v="0.65"/>
    <n v="2250"/>
    <n v="1462.5"/>
    <n v="438.75"/>
    <n v="0.3"/>
  </r>
  <r>
    <s v="Sodapop"/>
    <n v="1185732"/>
    <x v="132"/>
    <x v="0"/>
    <x v="48"/>
    <s v="Burlington"/>
    <x v="5"/>
    <n v="0.70000000000000007"/>
    <n v="3250"/>
    <n v="2275"/>
    <n v="796.25"/>
    <n v="0.35"/>
  </r>
  <r>
    <s v="Sodapop"/>
    <n v="1185732"/>
    <x v="133"/>
    <x v="0"/>
    <x v="48"/>
    <s v="Burlington"/>
    <x v="0"/>
    <n v="0.70000000000000007"/>
    <n v="4750"/>
    <n v="3325.0000000000005"/>
    <n v="1330.0000000000002"/>
    <n v="0.4"/>
  </r>
  <r>
    <s v="Sodapop"/>
    <n v="1185732"/>
    <x v="133"/>
    <x v="0"/>
    <x v="48"/>
    <s v="Burlington"/>
    <x v="1"/>
    <n v="0.65000000000000013"/>
    <n v="3000"/>
    <n v="1950.0000000000005"/>
    <n v="780.00000000000023"/>
    <n v="0.4"/>
  </r>
  <r>
    <s v="Sodapop"/>
    <n v="1185732"/>
    <x v="133"/>
    <x v="0"/>
    <x v="48"/>
    <s v="Burlington"/>
    <x v="2"/>
    <n v="0.65000000000000013"/>
    <n v="2000"/>
    <n v="1300.0000000000002"/>
    <n v="390.00000000000006"/>
    <n v="0.3"/>
  </r>
  <r>
    <s v="Sodapop"/>
    <n v="1185732"/>
    <x v="133"/>
    <x v="0"/>
    <x v="48"/>
    <s v="Burlington"/>
    <x v="3"/>
    <n v="0.65000000000000013"/>
    <n v="1750"/>
    <n v="1137.5000000000002"/>
    <n v="341.25000000000006"/>
    <n v="0.3"/>
  </r>
  <r>
    <s v="Sodapop"/>
    <n v="1185732"/>
    <x v="133"/>
    <x v="0"/>
    <x v="48"/>
    <s v="Burlington"/>
    <x v="4"/>
    <n v="0.75000000000000011"/>
    <n v="1750"/>
    <n v="1312.5000000000002"/>
    <n v="393.75000000000006"/>
    <n v="0.3"/>
  </r>
  <r>
    <s v="Sodapop"/>
    <n v="1185732"/>
    <x v="133"/>
    <x v="0"/>
    <x v="48"/>
    <s v="Burlington"/>
    <x v="5"/>
    <n v="0.8"/>
    <n v="3000"/>
    <n v="2400"/>
    <n v="840"/>
    <n v="0.35"/>
  </r>
  <r>
    <s v="Sodapop"/>
    <n v="1185732"/>
    <x v="134"/>
    <x v="0"/>
    <x v="48"/>
    <s v="Burlington"/>
    <x v="0"/>
    <n v="0.75000000000000011"/>
    <n v="4500"/>
    <n v="3375.0000000000005"/>
    <n v="1350.0000000000002"/>
    <n v="0.4"/>
  </r>
  <r>
    <s v="Sodapop"/>
    <n v="1185732"/>
    <x v="134"/>
    <x v="0"/>
    <x v="48"/>
    <s v="Burlington"/>
    <x v="1"/>
    <n v="0.65000000000000013"/>
    <n v="3250"/>
    <n v="2112.5000000000005"/>
    <n v="845.00000000000023"/>
    <n v="0.4"/>
  </r>
  <r>
    <s v="Sodapop"/>
    <n v="1185732"/>
    <x v="134"/>
    <x v="0"/>
    <x v="48"/>
    <s v="Burlington"/>
    <x v="2"/>
    <n v="0.65000000000000013"/>
    <n v="3450"/>
    <n v="2242.5000000000005"/>
    <n v="672.75000000000011"/>
    <n v="0.3"/>
  </r>
  <r>
    <s v="Sodapop"/>
    <n v="1185732"/>
    <x v="134"/>
    <x v="0"/>
    <x v="48"/>
    <s v="Burlington"/>
    <x v="3"/>
    <n v="0.65000000000000013"/>
    <n v="3250"/>
    <n v="2112.5000000000005"/>
    <n v="633.75000000000011"/>
    <n v="0.3"/>
  </r>
  <r>
    <s v="Sodapop"/>
    <n v="1185732"/>
    <x v="134"/>
    <x v="0"/>
    <x v="48"/>
    <s v="Burlington"/>
    <x v="4"/>
    <n v="0.75000000000000011"/>
    <n v="3000"/>
    <n v="2250.0000000000005"/>
    <n v="675.00000000000011"/>
    <n v="0.3"/>
  </r>
  <r>
    <s v="Sodapop"/>
    <n v="1185732"/>
    <x v="134"/>
    <x v="0"/>
    <x v="48"/>
    <s v="Burlington"/>
    <x v="5"/>
    <n v="0.8"/>
    <n v="4000"/>
    <n v="3200"/>
    <n v="1120"/>
    <n v="0.35"/>
  </r>
  <r>
    <s v="Sodapop"/>
    <n v="1185732"/>
    <x v="135"/>
    <x v="0"/>
    <x v="48"/>
    <s v="Burlington"/>
    <x v="0"/>
    <n v="0.75000000000000011"/>
    <n v="6250"/>
    <n v="4687.5000000000009"/>
    <n v="1875.0000000000005"/>
    <n v="0.4"/>
  </r>
  <r>
    <s v="Sodapop"/>
    <n v="1185732"/>
    <x v="135"/>
    <x v="0"/>
    <x v="48"/>
    <s v="Burlington"/>
    <x v="1"/>
    <n v="0.65000000000000013"/>
    <n v="4250"/>
    <n v="2762.5000000000005"/>
    <n v="1105.0000000000002"/>
    <n v="0.4"/>
  </r>
  <r>
    <s v="Sodapop"/>
    <n v="1185732"/>
    <x v="135"/>
    <x v="0"/>
    <x v="48"/>
    <s v="Burlington"/>
    <x v="2"/>
    <n v="0.65000000000000013"/>
    <n v="4000"/>
    <n v="2600.0000000000005"/>
    <n v="780.00000000000011"/>
    <n v="0.3"/>
  </r>
  <r>
    <s v="Sodapop"/>
    <n v="1185732"/>
    <x v="135"/>
    <x v="0"/>
    <x v="48"/>
    <s v="Burlington"/>
    <x v="3"/>
    <n v="0.65000000000000013"/>
    <n v="3500"/>
    <n v="2275.0000000000005"/>
    <n v="682.50000000000011"/>
    <n v="0.3"/>
  </r>
  <r>
    <s v="Sodapop"/>
    <n v="1185732"/>
    <x v="135"/>
    <x v="0"/>
    <x v="48"/>
    <s v="Burlington"/>
    <x v="4"/>
    <n v="0.75000000000000011"/>
    <n v="3500"/>
    <n v="2625.0000000000005"/>
    <n v="787.50000000000011"/>
    <n v="0.3"/>
  </r>
  <r>
    <s v="Sodapop"/>
    <n v="1185732"/>
    <x v="135"/>
    <x v="0"/>
    <x v="48"/>
    <s v="Burlington"/>
    <x v="5"/>
    <n v="0.8"/>
    <n v="4500"/>
    <n v="3600"/>
    <n v="1260"/>
    <n v="0.35"/>
  </r>
  <r>
    <s v="Sodapop"/>
    <n v="1185732"/>
    <x v="145"/>
    <x v="0"/>
    <x v="49"/>
    <s v="Manchester"/>
    <x v="0"/>
    <n v="0.55000000000000004"/>
    <n v="5000"/>
    <n v="2750"/>
    <n v="962.50000000000011"/>
    <n v="0.35000000000000003"/>
  </r>
  <r>
    <s v="Sodapop"/>
    <n v="1185732"/>
    <x v="145"/>
    <x v="0"/>
    <x v="49"/>
    <s v="Manchester"/>
    <x v="1"/>
    <n v="0.55000000000000004"/>
    <n v="3000"/>
    <n v="1650.0000000000002"/>
    <n v="577.50000000000011"/>
    <n v="0.35000000000000003"/>
  </r>
  <r>
    <s v="Sodapop"/>
    <n v="1185732"/>
    <x v="145"/>
    <x v="0"/>
    <x v="49"/>
    <s v="Manchester"/>
    <x v="2"/>
    <n v="0.45"/>
    <n v="3000"/>
    <n v="1350"/>
    <n v="337.5"/>
    <n v="0.25"/>
  </r>
  <r>
    <s v="Sodapop"/>
    <n v="1185732"/>
    <x v="145"/>
    <x v="0"/>
    <x v="49"/>
    <s v="Manchester"/>
    <x v="3"/>
    <n v="0.49999999999999994"/>
    <n v="1500"/>
    <n v="749.99999999999989"/>
    <n v="187.49999999999997"/>
    <n v="0.25"/>
  </r>
  <r>
    <s v="Sodapop"/>
    <n v="1185732"/>
    <x v="145"/>
    <x v="0"/>
    <x v="49"/>
    <s v="Manchester"/>
    <x v="4"/>
    <n v="0.65000000000000013"/>
    <n v="2000"/>
    <n v="1300.0000000000002"/>
    <n v="325.00000000000006"/>
    <n v="0.25"/>
  </r>
  <r>
    <s v="Sodapop"/>
    <n v="1185732"/>
    <x v="145"/>
    <x v="0"/>
    <x v="49"/>
    <s v="Manchester"/>
    <x v="5"/>
    <n v="0.55000000000000004"/>
    <n v="3000"/>
    <n v="1650.0000000000002"/>
    <n v="495.00000000000006"/>
    <n v="0.3"/>
  </r>
  <r>
    <s v="Sodapop"/>
    <n v="1185732"/>
    <x v="216"/>
    <x v="0"/>
    <x v="49"/>
    <s v="Manchester"/>
    <x v="0"/>
    <n v="0.55000000000000004"/>
    <n v="5750"/>
    <n v="3162.5000000000005"/>
    <n v="1106.8750000000002"/>
    <n v="0.35000000000000003"/>
  </r>
  <r>
    <s v="Sodapop"/>
    <n v="1185732"/>
    <x v="216"/>
    <x v="0"/>
    <x v="49"/>
    <s v="Manchester"/>
    <x v="1"/>
    <n v="0.55000000000000004"/>
    <n v="2250"/>
    <n v="1237.5"/>
    <n v="433.12500000000006"/>
    <n v="0.35000000000000003"/>
  </r>
  <r>
    <s v="Sodapop"/>
    <n v="1185732"/>
    <x v="216"/>
    <x v="0"/>
    <x v="49"/>
    <s v="Manchester"/>
    <x v="2"/>
    <n v="0.45"/>
    <n v="2750"/>
    <n v="1237.5"/>
    <n v="309.375"/>
    <n v="0.25"/>
  </r>
  <r>
    <s v="Sodapop"/>
    <n v="1185732"/>
    <x v="216"/>
    <x v="0"/>
    <x v="49"/>
    <s v="Manchester"/>
    <x v="3"/>
    <n v="0.49999999999999994"/>
    <n v="1750"/>
    <n v="874.99999999999989"/>
    <n v="218.74999999999997"/>
    <n v="0.25"/>
  </r>
  <r>
    <s v="Sodapop"/>
    <n v="1185732"/>
    <x v="216"/>
    <x v="0"/>
    <x v="49"/>
    <s v="Manchester"/>
    <x v="4"/>
    <n v="0.65000000000000013"/>
    <n v="2500"/>
    <n v="1625.0000000000002"/>
    <n v="406.25000000000006"/>
    <n v="0.25"/>
  </r>
  <r>
    <s v="Sodapop"/>
    <n v="1185732"/>
    <x v="216"/>
    <x v="0"/>
    <x v="49"/>
    <s v="Manchester"/>
    <x v="5"/>
    <n v="0.55000000000000004"/>
    <n v="3500"/>
    <n v="1925.0000000000002"/>
    <n v="577.5"/>
    <n v="0.3"/>
  </r>
  <r>
    <s v="Sodapop"/>
    <n v="1185732"/>
    <x v="250"/>
    <x v="0"/>
    <x v="49"/>
    <s v="Manchester"/>
    <x v="0"/>
    <n v="0.55000000000000004"/>
    <n v="5450"/>
    <n v="2997.5000000000005"/>
    <n v="1049.1250000000002"/>
    <n v="0.35000000000000003"/>
  </r>
  <r>
    <s v="Sodapop"/>
    <n v="1185732"/>
    <x v="250"/>
    <x v="0"/>
    <x v="49"/>
    <s v="Manchester"/>
    <x v="1"/>
    <n v="0.55000000000000004"/>
    <n v="2500"/>
    <n v="1375"/>
    <n v="481.25000000000006"/>
    <n v="0.35000000000000003"/>
  </r>
  <r>
    <s v="Sodapop"/>
    <n v="1185732"/>
    <x v="250"/>
    <x v="0"/>
    <x v="49"/>
    <s v="Manchester"/>
    <x v="2"/>
    <n v="0.45"/>
    <n v="2750"/>
    <n v="1237.5"/>
    <n v="309.375"/>
    <n v="0.25"/>
  </r>
  <r>
    <s v="Sodapop"/>
    <n v="1185732"/>
    <x v="250"/>
    <x v="0"/>
    <x v="49"/>
    <s v="Manchester"/>
    <x v="3"/>
    <n v="0.49999999999999994"/>
    <n v="1250"/>
    <n v="624.99999999999989"/>
    <n v="156.24999999999997"/>
    <n v="0.25"/>
  </r>
  <r>
    <s v="Sodapop"/>
    <n v="1185732"/>
    <x v="250"/>
    <x v="0"/>
    <x v="49"/>
    <s v="Manchester"/>
    <x v="4"/>
    <n v="0.65000000000000013"/>
    <n v="1750"/>
    <n v="1137.5000000000002"/>
    <n v="284.37500000000006"/>
    <n v="0.25"/>
  </r>
  <r>
    <s v="Sodapop"/>
    <n v="1185732"/>
    <x v="250"/>
    <x v="0"/>
    <x v="49"/>
    <s v="Manchester"/>
    <x v="5"/>
    <n v="0.55000000000000004"/>
    <n v="2750"/>
    <n v="1512.5000000000002"/>
    <n v="453.75000000000006"/>
    <n v="0.3"/>
  </r>
  <r>
    <s v="Sodapop"/>
    <n v="1185732"/>
    <x v="251"/>
    <x v="0"/>
    <x v="49"/>
    <s v="Manchester"/>
    <x v="0"/>
    <n v="0.55000000000000004"/>
    <n v="5250"/>
    <n v="2887.5000000000005"/>
    <n v="1010.6250000000002"/>
    <n v="0.35000000000000003"/>
  </r>
  <r>
    <s v="Sodapop"/>
    <n v="1185732"/>
    <x v="251"/>
    <x v="0"/>
    <x v="49"/>
    <s v="Manchester"/>
    <x v="1"/>
    <n v="0.55000000000000004"/>
    <n v="2250"/>
    <n v="1237.5"/>
    <n v="433.12500000000006"/>
    <n v="0.35000000000000003"/>
  </r>
  <r>
    <s v="Sodapop"/>
    <n v="1185732"/>
    <x v="251"/>
    <x v="0"/>
    <x v="49"/>
    <s v="Manchester"/>
    <x v="2"/>
    <n v="0.45"/>
    <n v="2250"/>
    <n v="1012.5"/>
    <n v="253.125"/>
    <n v="0.25"/>
  </r>
  <r>
    <s v="Sodapop"/>
    <n v="1185732"/>
    <x v="251"/>
    <x v="0"/>
    <x v="49"/>
    <s v="Manchester"/>
    <x v="3"/>
    <n v="0.49999999999999994"/>
    <n v="1500"/>
    <n v="749.99999999999989"/>
    <n v="187.49999999999997"/>
    <n v="0.25"/>
  </r>
  <r>
    <s v="Sodapop"/>
    <n v="1185732"/>
    <x v="251"/>
    <x v="0"/>
    <x v="49"/>
    <s v="Manchester"/>
    <x v="4"/>
    <n v="0.60000000000000009"/>
    <n v="1500"/>
    <n v="900.00000000000011"/>
    <n v="225.00000000000003"/>
    <n v="0.25"/>
  </r>
  <r>
    <s v="Sodapop"/>
    <n v="1185732"/>
    <x v="251"/>
    <x v="0"/>
    <x v="49"/>
    <s v="Manchester"/>
    <x v="5"/>
    <n v="0.5"/>
    <n v="3000"/>
    <n v="1500"/>
    <n v="450"/>
    <n v="0.3"/>
  </r>
  <r>
    <s v="Sodapop"/>
    <n v="1185732"/>
    <x v="252"/>
    <x v="0"/>
    <x v="49"/>
    <s v="Manchester"/>
    <x v="0"/>
    <n v="0.65"/>
    <n v="5700"/>
    <n v="3705"/>
    <n v="1296.7500000000002"/>
    <n v="0.35000000000000003"/>
  </r>
  <r>
    <s v="Sodapop"/>
    <n v="1185732"/>
    <x v="252"/>
    <x v="0"/>
    <x v="49"/>
    <s v="Manchester"/>
    <x v="1"/>
    <n v="0.60000000000000009"/>
    <n v="2750"/>
    <n v="1650.0000000000002"/>
    <n v="577.50000000000011"/>
    <n v="0.35000000000000003"/>
  </r>
  <r>
    <s v="Sodapop"/>
    <n v="1185732"/>
    <x v="252"/>
    <x v="0"/>
    <x v="49"/>
    <s v="Manchester"/>
    <x v="2"/>
    <n v="0.55000000000000004"/>
    <n v="3000"/>
    <n v="1650.0000000000002"/>
    <n v="412.50000000000006"/>
    <n v="0.25"/>
  </r>
  <r>
    <s v="Sodapop"/>
    <n v="1185732"/>
    <x v="252"/>
    <x v="0"/>
    <x v="49"/>
    <s v="Manchester"/>
    <x v="3"/>
    <n v="0.55000000000000004"/>
    <n v="2500"/>
    <n v="1375"/>
    <n v="343.75"/>
    <n v="0.25"/>
  </r>
  <r>
    <s v="Sodapop"/>
    <n v="1185732"/>
    <x v="252"/>
    <x v="0"/>
    <x v="49"/>
    <s v="Manchester"/>
    <x v="4"/>
    <n v="0.65"/>
    <n v="2750"/>
    <n v="1787.5"/>
    <n v="446.875"/>
    <n v="0.25"/>
  </r>
  <r>
    <s v="Sodapop"/>
    <n v="1185732"/>
    <x v="252"/>
    <x v="0"/>
    <x v="49"/>
    <s v="Manchester"/>
    <x v="5"/>
    <n v="0.70000000000000007"/>
    <n v="4000"/>
    <n v="2800.0000000000005"/>
    <n v="840.00000000000011"/>
    <n v="0.3"/>
  </r>
  <r>
    <s v="Sodapop"/>
    <n v="1185732"/>
    <x v="220"/>
    <x v="0"/>
    <x v="49"/>
    <s v="Manchester"/>
    <x v="0"/>
    <n v="0.65"/>
    <n v="6500"/>
    <n v="4225"/>
    <n v="1478.7500000000002"/>
    <n v="0.35000000000000003"/>
  </r>
  <r>
    <s v="Sodapop"/>
    <n v="1185732"/>
    <x v="220"/>
    <x v="0"/>
    <x v="49"/>
    <s v="Manchester"/>
    <x v="1"/>
    <n v="0.60000000000000009"/>
    <n v="4000"/>
    <n v="2400.0000000000005"/>
    <n v="840.00000000000023"/>
    <n v="0.35000000000000003"/>
  </r>
  <r>
    <s v="Sodapop"/>
    <n v="1185732"/>
    <x v="220"/>
    <x v="0"/>
    <x v="49"/>
    <s v="Manchester"/>
    <x v="2"/>
    <n v="0.55000000000000004"/>
    <n v="3250"/>
    <n v="1787.5000000000002"/>
    <n v="446.87500000000006"/>
    <n v="0.25"/>
  </r>
  <r>
    <s v="Sodapop"/>
    <n v="1185732"/>
    <x v="220"/>
    <x v="0"/>
    <x v="49"/>
    <s v="Manchester"/>
    <x v="3"/>
    <n v="0.55000000000000004"/>
    <n v="3000"/>
    <n v="1650.0000000000002"/>
    <n v="412.50000000000006"/>
    <n v="0.25"/>
  </r>
  <r>
    <s v="Sodapop"/>
    <n v="1185732"/>
    <x v="220"/>
    <x v="0"/>
    <x v="49"/>
    <s v="Manchester"/>
    <x v="4"/>
    <n v="0.65"/>
    <n v="3000"/>
    <n v="1950"/>
    <n v="487.5"/>
    <n v="0.25"/>
  </r>
  <r>
    <s v="Sodapop"/>
    <n v="1185732"/>
    <x v="220"/>
    <x v="0"/>
    <x v="49"/>
    <s v="Manchester"/>
    <x v="5"/>
    <n v="0.70000000000000007"/>
    <n v="4500"/>
    <n v="3150.0000000000005"/>
    <n v="945.00000000000011"/>
    <n v="0.3"/>
  </r>
  <r>
    <s v="Sodapop"/>
    <n v="1185732"/>
    <x v="253"/>
    <x v="0"/>
    <x v="49"/>
    <s v="Manchester"/>
    <x v="0"/>
    <n v="0.65"/>
    <n v="6750"/>
    <n v="4387.5"/>
    <n v="1535.6250000000002"/>
    <n v="0.35000000000000003"/>
  </r>
  <r>
    <s v="Sodapop"/>
    <n v="1185732"/>
    <x v="253"/>
    <x v="0"/>
    <x v="49"/>
    <s v="Manchester"/>
    <x v="1"/>
    <n v="0.60000000000000009"/>
    <n v="4250"/>
    <n v="2550.0000000000005"/>
    <n v="892.50000000000023"/>
    <n v="0.35000000000000003"/>
  </r>
  <r>
    <s v="Sodapop"/>
    <n v="1185732"/>
    <x v="253"/>
    <x v="0"/>
    <x v="49"/>
    <s v="Manchester"/>
    <x v="2"/>
    <n v="0.55000000000000004"/>
    <n v="3500"/>
    <n v="1925.0000000000002"/>
    <n v="481.25000000000006"/>
    <n v="0.25"/>
  </r>
  <r>
    <s v="Sodapop"/>
    <n v="1185732"/>
    <x v="253"/>
    <x v="0"/>
    <x v="49"/>
    <s v="Manchester"/>
    <x v="3"/>
    <n v="0.55000000000000004"/>
    <n v="3000"/>
    <n v="1650.0000000000002"/>
    <n v="412.50000000000006"/>
    <n v="0.25"/>
  </r>
  <r>
    <s v="Sodapop"/>
    <n v="1185732"/>
    <x v="253"/>
    <x v="0"/>
    <x v="49"/>
    <s v="Manchester"/>
    <x v="4"/>
    <n v="0.65"/>
    <n v="3250"/>
    <n v="2112.5"/>
    <n v="528.125"/>
    <n v="0.25"/>
  </r>
  <r>
    <s v="Sodapop"/>
    <n v="1185732"/>
    <x v="253"/>
    <x v="0"/>
    <x v="49"/>
    <s v="Manchester"/>
    <x v="5"/>
    <n v="0.70000000000000007"/>
    <n v="5000"/>
    <n v="3500.0000000000005"/>
    <n v="1050"/>
    <n v="0.3"/>
  </r>
  <r>
    <s v="Sodapop"/>
    <n v="1185732"/>
    <x v="254"/>
    <x v="0"/>
    <x v="49"/>
    <s v="Manchester"/>
    <x v="0"/>
    <n v="0.65"/>
    <n v="6500"/>
    <n v="4225"/>
    <n v="1478.7500000000002"/>
    <n v="0.35000000000000003"/>
  </r>
  <r>
    <s v="Sodapop"/>
    <n v="1185732"/>
    <x v="254"/>
    <x v="0"/>
    <x v="49"/>
    <s v="Manchester"/>
    <x v="1"/>
    <n v="0.60000000000000009"/>
    <n v="4250"/>
    <n v="2550.0000000000005"/>
    <n v="892.50000000000023"/>
    <n v="0.35000000000000003"/>
  </r>
  <r>
    <s v="Sodapop"/>
    <n v="1185732"/>
    <x v="254"/>
    <x v="0"/>
    <x v="49"/>
    <s v="Manchester"/>
    <x v="2"/>
    <n v="0.55000000000000004"/>
    <n v="3500"/>
    <n v="1925.0000000000002"/>
    <n v="481.25000000000006"/>
    <n v="0.25"/>
  </r>
  <r>
    <s v="Sodapop"/>
    <n v="1185732"/>
    <x v="254"/>
    <x v="0"/>
    <x v="49"/>
    <s v="Manchester"/>
    <x v="3"/>
    <n v="0.55000000000000004"/>
    <n v="2500"/>
    <n v="1375"/>
    <n v="343.75"/>
    <n v="0.25"/>
  </r>
  <r>
    <s v="Sodapop"/>
    <n v="1185732"/>
    <x v="254"/>
    <x v="0"/>
    <x v="49"/>
    <s v="Manchester"/>
    <x v="4"/>
    <n v="0.65"/>
    <n v="2250"/>
    <n v="1462.5"/>
    <n v="365.625"/>
    <n v="0.25"/>
  </r>
  <r>
    <s v="Sodapop"/>
    <n v="1185732"/>
    <x v="254"/>
    <x v="0"/>
    <x v="49"/>
    <s v="Manchester"/>
    <x v="5"/>
    <n v="0.70000000000000007"/>
    <n v="4000"/>
    <n v="2800.0000000000005"/>
    <n v="840.00000000000011"/>
    <n v="0.3"/>
  </r>
  <r>
    <s v="Sodapop"/>
    <n v="1185732"/>
    <x v="255"/>
    <x v="0"/>
    <x v="49"/>
    <s v="Manchester"/>
    <x v="0"/>
    <n v="0.65"/>
    <n v="5250"/>
    <n v="3412.5"/>
    <n v="1194.375"/>
    <n v="0.35000000000000003"/>
  </r>
  <r>
    <s v="Sodapop"/>
    <n v="1185732"/>
    <x v="255"/>
    <x v="0"/>
    <x v="49"/>
    <s v="Manchester"/>
    <x v="1"/>
    <n v="0.60000000000000009"/>
    <n v="3250"/>
    <n v="1950.0000000000002"/>
    <n v="682.50000000000011"/>
    <n v="0.35000000000000003"/>
  </r>
  <r>
    <s v="Sodapop"/>
    <n v="1185732"/>
    <x v="255"/>
    <x v="0"/>
    <x v="49"/>
    <s v="Manchester"/>
    <x v="2"/>
    <n v="0.55000000000000004"/>
    <n v="2250"/>
    <n v="1237.5"/>
    <n v="309.375"/>
    <n v="0.25"/>
  </r>
  <r>
    <s v="Sodapop"/>
    <n v="1185732"/>
    <x v="255"/>
    <x v="0"/>
    <x v="49"/>
    <s v="Manchester"/>
    <x v="3"/>
    <n v="0.55000000000000004"/>
    <n v="2000"/>
    <n v="1100"/>
    <n v="275"/>
    <n v="0.25"/>
  </r>
  <r>
    <s v="Sodapop"/>
    <n v="1185732"/>
    <x v="255"/>
    <x v="0"/>
    <x v="49"/>
    <s v="Manchester"/>
    <x v="4"/>
    <n v="0.65"/>
    <n v="2000"/>
    <n v="1300"/>
    <n v="325"/>
    <n v="0.25"/>
  </r>
  <r>
    <s v="Sodapop"/>
    <n v="1185732"/>
    <x v="255"/>
    <x v="0"/>
    <x v="49"/>
    <s v="Manchester"/>
    <x v="5"/>
    <n v="0.70000000000000007"/>
    <n v="3000"/>
    <n v="2100"/>
    <n v="630"/>
    <n v="0.3"/>
  </r>
  <r>
    <s v="Sodapop"/>
    <n v="1185732"/>
    <x v="224"/>
    <x v="0"/>
    <x v="49"/>
    <s v="Manchester"/>
    <x v="0"/>
    <n v="0.70000000000000007"/>
    <n v="4500"/>
    <n v="3150.0000000000005"/>
    <n v="1102.5000000000002"/>
    <n v="0.35000000000000003"/>
  </r>
  <r>
    <s v="Sodapop"/>
    <n v="1185732"/>
    <x v="224"/>
    <x v="0"/>
    <x v="49"/>
    <s v="Manchester"/>
    <x v="1"/>
    <n v="0.65000000000000013"/>
    <n v="2750"/>
    <n v="1787.5000000000005"/>
    <n v="625.62500000000023"/>
    <n v="0.35000000000000003"/>
  </r>
  <r>
    <s v="Sodapop"/>
    <n v="1185732"/>
    <x v="224"/>
    <x v="0"/>
    <x v="49"/>
    <s v="Manchester"/>
    <x v="2"/>
    <n v="0.65000000000000013"/>
    <n v="1750"/>
    <n v="1137.5000000000002"/>
    <n v="284.37500000000006"/>
    <n v="0.25"/>
  </r>
  <r>
    <s v="Sodapop"/>
    <n v="1185732"/>
    <x v="224"/>
    <x v="0"/>
    <x v="49"/>
    <s v="Manchester"/>
    <x v="3"/>
    <n v="0.65000000000000013"/>
    <n v="1500"/>
    <n v="975.00000000000023"/>
    <n v="243.75000000000006"/>
    <n v="0.25"/>
  </r>
  <r>
    <s v="Sodapop"/>
    <n v="1185732"/>
    <x v="224"/>
    <x v="0"/>
    <x v="49"/>
    <s v="Manchester"/>
    <x v="4"/>
    <n v="0.75000000000000011"/>
    <n v="1500"/>
    <n v="1125.0000000000002"/>
    <n v="281.25000000000006"/>
    <n v="0.25"/>
  </r>
  <r>
    <s v="Sodapop"/>
    <n v="1185732"/>
    <x v="224"/>
    <x v="0"/>
    <x v="49"/>
    <s v="Manchester"/>
    <x v="5"/>
    <n v="0.8"/>
    <n v="2750"/>
    <n v="2200"/>
    <n v="660"/>
    <n v="0.3"/>
  </r>
  <r>
    <s v="Sodapop"/>
    <n v="1185732"/>
    <x v="256"/>
    <x v="0"/>
    <x v="49"/>
    <s v="Manchester"/>
    <x v="0"/>
    <n v="0.75000000000000011"/>
    <n v="4250"/>
    <n v="3187.5000000000005"/>
    <n v="1115.6250000000002"/>
    <n v="0.35000000000000003"/>
  </r>
  <r>
    <s v="Sodapop"/>
    <n v="1185732"/>
    <x v="256"/>
    <x v="0"/>
    <x v="49"/>
    <s v="Manchester"/>
    <x v="1"/>
    <n v="0.65000000000000013"/>
    <n v="3000"/>
    <n v="1950.0000000000005"/>
    <n v="682.50000000000023"/>
    <n v="0.35000000000000003"/>
  </r>
  <r>
    <s v="Sodapop"/>
    <n v="1185732"/>
    <x v="256"/>
    <x v="0"/>
    <x v="49"/>
    <s v="Manchester"/>
    <x v="2"/>
    <n v="0.65000000000000013"/>
    <n v="3200"/>
    <n v="2080.0000000000005"/>
    <n v="520.00000000000011"/>
    <n v="0.25"/>
  </r>
  <r>
    <s v="Sodapop"/>
    <n v="1185732"/>
    <x v="256"/>
    <x v="0"/>
    <x v="49"/>
    <s v="Manchester"/>
    <x v="3"/>
    <n v="0.65000000000000013"/>
    <n v="3000"/>
    <n v="1950.0000000000005"/>
    <n v="487.50000000000011"/>
    <n v="0.25"/>
  </r>
  <r>
    <s v="Sodapop"/>
    <n v="1185732"/>
    <x v="256"/>
    <x v="0"/>
    <x v="49"/>
    <s v="Manchester"/>
    <x v="4"/>
    <n v="0.75000000000000011"/>
    <n v="2750"/>
    <n v="2062.5000000000005"/>
    <n v="515.62500000000011"/>
    <n v="0.25"/>
  </r>
  <r>
    <s v="Sodapop"/>
    <n v="1185732"/>
    <x v="256"/>
    <x v="0"/>
    <x v="49"/>
    <s v="Manchester"/>
    <x v="5"/>
    <n v="0.8"/>
    <n v="3750"/>
    <n v="3000"/>
    <n v="900"/>
    <n v="0.3"/>
  </r>
  <r>
    <s v="Sodapop"/>
    <n v="1185732"/>
    <x v="257"/>
    <x v="0"/>
    <x v="49"/>
    <s v="Manchester"/>
    <x v="0"/>
    <n v="0.75000000000000011"/>
    <n v="6000"/>
    <n v="4500.0000000000009"/>
    <n v="1575.0000000000005"/>
    <n v="0.35000000000000003"/>
  </r>
  <r>
    <s v="Sodapop"/>
    <n v="1185732"/>
    <x v="257"/>
    <x v="0"/>
    <x v="49"/>
    <s v="Manchester"/>
    <x v="1"/>
    <n v="0.65000000000000013"/>
    <n v="4000"/>
    <n v="2600.0000000000005"/>
    <n v="910.00000000000023"/>
    <n v="0.35000000000000003"/>
  </r>
  <r>
    <s v="Sodapop"/>
    <n v="1185732"/>
    <x v="257"/>
    <x v="0"/>
    <x v="49"/>
    <s v="Manchester"/>
    <x v="2"/>
    <n v="0.65000000000000013"/>
    <n v="3750"/>
    <n v="2437.5000000000005"/>
    <n v="609.37500000000011"/>
    <n v="0.25"/>
  </r>
  <r>
    <s v="Sodapop"/>
    <n v="1185732"/>
    <x v="257"/>
    <x v="0"/>
    <x v="49"/>
    <s v="Manchester"/>
    <x v="3"/>
    <n v="0.65000000000000013"/>
    <n v="3250"/>
    <n v="2112.5000000000005"/>
    <n v="528.12500000000011"/>
    <n v="0.25"/>
  </r>
  <r>
    <s v="Sodapop"/>
    <n v="1185732"/>
    <x v="257"/>
    <x v="0"/>
    <x v="49"/>
    <s v="Manchester"/>
    <x v="4"/>
    <n v="0.75000000000000011"/>
    <n v="3250"/>
    <n v="2437.5000000000005"/>
    <n v="609.37500000000011"/>
    <n v="0.25"/>
  </r>
  <r>
    <s v="Sodapop"/>
    <n v="1185732"/>
    <x v="257"/>
    <x v="0"/>
    <x v="49"/>
    <s v="Manchester"/>
    <x v="5"/>
    <n v="0.8"/>
    <n v="4250"/>
    <n v="3400"/>
    <n v="1020"/>
    <n v="0.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81400D7-A229-47B2-A2CE-6876680FE714}" name="PivotTable3"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D3:E10" firstHeaderRow="1" firstDataRow="1" firstDataCol="1"/>
  <pivotFields count="13">
    <pivotField showAll="0"/>
    <pivotField showAll="0"/>
    <pivotField numFmtId="14" showAll="0"/>
    <pivotField showAll="0">
      <items count="6">
        <item x="3"/>
        <item x="0"/>
        <item x="1"/>
        <item x="4"/>
        <item x="2"/>
        <item t="default"/>
      </items>
    </pivotField>
    <pivotField showAll="0"/>
    <pivotField showAll="0"/>
    <pivotField axis="axisRow" showAll="0">
      <items count="7">
        <item x="0"/>
        <item x="5"/>
        <item x="1"/>
        <item x="3"/>
        <item x="4"/>
        <item x="2"/>
        <item t="default"/>
      </items>
    </pivotField>
    <pivotField numFmtId="8" showAll="0"/>
    <pivotField numFmtId="3" showAll="0"/>
    <pivotField dataField="1" numFmtId="6" showAll="0"/>
    <pivotField numFmtId="6" showAll="0"/>
    <pivotField numFmtId="9" showAll="0"/>
    <pivotField showAll="0" defaultSubtotal="0">
      <items count="14">
        <item x="0"/>
        <item x="1"/>
        <item x="2"/>
        <item x="3"/>
        <item x="4"/>
        <item x="5"/>
        <item x="6"/>
        <item x="7"/>
        <item x="8"/>
        <item x="9"/>
        <item x="10"/>
        <item x="11"/>
        <item x="12"/>
        <item x="13"/>
      </items>
    </pivotField>
  </pivotFields>
  <rowFields count="1">
    <field x="6"/>
  </rowFields>
  <rowItems count="7">
    <i>
      <x/>
    </i>
    <i>
      <x v="1"/>
    </i>
    <i>
      <x v="2"/>
    </i>
    <i>
      <x v="3"/>
    </i>
    <i>
      <x v="4"/>
    </i>
    <i>
      <x v="5"/>
    </i>
    <i t="grand">
      <x/>
    </i>
  </rowItems>
  <colItems count="1">
    <i/>
  </colItems>
  <dataFields count="1">
    <dataField name="Sum of Total Sales" fld="9" baseField="0" baseItem="0" numFmtId="165"/>
  </dataFields>
  <chartFormats count="2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6" count="1" selected="0">
            <x v="0"/>
          </reference>
        </references>
      </pivotArea>
    </chartFormat>
    <chartFormat chart="0" format="2">
      <pivotArea type="data" outline="0" fieldPosition="0">
        <references count="2">
          <reference field="4294967294" count="1" selected="0">
            <x v="0"/>
          </reference>
          <reference field="6" count="1" selected="0">
            <x v="1"/>
          </reference>
        </references>
      </pivotArea>
    </chartFormat>
    <chartFormat chart="0" format="3">
      <pivotArea type="data" outline="0" fieldPosition="0">
        <references count="2">
          <reference field="4294967294" count="1" selected="0">
            <x v="0"/>
          </reference>
          <reference field="6" count="1" selected="0">
            <x v="2"/>
          </reference>
        </references>
      </pivotArea>
    </chartFormat>
    <chartFormat chart="0" format="4">
      <pivotArea type="data" outline="0" fieldPosition="0">
        <references count="2">
          <reference field="4294967294" count="1" selected="0">
            <x v="0"/>
          </reference>
          <reference field="6" count="1" selected="0">
            <x v="3"/>
          </reference>
        </references>
      </pivotArea>
    </chartFormat>
    <chartFormat chart="0" format="5">
      <pivotArea type="data" outline="0" fieldPosition="0">
        <references count="2">
          <reference field="4294967294" count="1" selected="0">
            <x v="0"/>
          </reference>
          <reference field="6" count="1" selected="0">
            <x v="4"/>
          </reference>
        </references>
      </pivotArea>
    </chartFormat>
    <chartFormat chart="0" format="6">
      <pivotArea type="data" outline="0" fieldPosition="0">
        <references count="2">
          <reference field="4294967294" count="1" selected="0">
            <x v="0"/>
          </reference>
          <reference field="6" count="1" selected="0">
            <x v="5"/>
          </reference>
        </references>
      </pivotArea>
    </chartFormat>
    <chartFormat chart="1" format="7" series="1">
      <pivotArea type="data" outline="0" fieldPosition="0">
        <references count="1">
          <reference field="4294967294" count="1" selected="0">
            <x v="0"/>
          </reference>
        </references>
      </pivotArea>
    </chartFormat>
    <chartFormat chart="1" format="8">
      <pivotArea type="data" outline="0" fieldPosition="0">
        <references count="2">
          <reference field="4294967294" count="1" selected="0">
            <x v="0"/>
          </reference>
          <reference field="6" count="1" selected="0">
            <x v="0"/>
          </reference>
        </references>
      </pivotArea>
    </chartFormat>
    <chartFormat chart="1" format="9">
      <pivotArea type="data" outline="0" fieldPosition="0">
        <references count="2">
          <reference field="4294967294" count="1" selected="0">
            <x v="0"/>
          </reference>
          <reference field="6" count="1" selected="0">
            <x v="1"/>
          </reference>
        </references>
      </pivotArea>
    </chartFormat>
    <chartFormat chart="1" format="10">
      <pivotArea type="data" outline="0" fieldPosition="0">
        <references count="2">
          <reference field="4294967294" count="1" selected="0">
            <x v="0"/>
          </reference>
          <reference field="6" count="1" selected="0">
            <x v="2"/>
          </reference>
        </references>
      </pivotArea>
    </chartFormat>
    <chartFormat chart="1" format="11">
      <pivotArea type="data" outline="0" fieldPosition="0">
        <references count="2">
          <reference field="4294967294" count="1" selected="0">
            <x v="0"/>
          </reference>
          <reference field="6" count="1" selected="0">
            <x v="3"/>
          </reference>
        </references>
      </pivotArea>
    </chartFormat>
    <chartFormat chart="1" format="12">
      <pivotArea type="data" outline="0" fieldPosition="0">
        <references count="2">
          <reference field="4294967294" count="1" selected="0">
            <x v="0"/>
          </reference>
          <reference field="6" count="1" selected="0">
            <x v="4"/>
          </reference>
        </references>
      </pivotArea>
    </chartFormat>
    <chartFormat chart="1" format="13">
      <pivotArea type="data" outline="0" fieldPosition="0">
        <references count="2">
          <reference field="4294967294" count="1" selected="0">
            <x v="0"/>
          </reference>
          <reference field="6" count="1" selected="0">
            <x v="5"/>
          </reference>
        </references>
      </pivotArea>
    </chartFormat>
    <chartFormat chart="2" format="14" series="1">
      <pivotArea type="data" outline="0" fieldPosition="0">
        <references count="1">
          <reference field="4294967294" count="1" selected="0">
            <x v="0"/>
          </reference>
        </references>
      </pivotArea>
    </chartFormat>
    <chartFormat chart="2" format="15">
      <pivotArea type="data" outline="0" fieldPosition="0">
        <references count="2">
          <reference field="4294967294" count="1" selected="0">
            <x v="0"/>
          </reference>
          <reference field="6" count="1" selected="0">
            <x v="0"/>
          </reference>
        </references>
      </pivotArea>
    </chartFormat>
    <chartFormat chart="2" format="16">
      <pivotArea type="data" outline="0" fieldPosition="0">
        <references count="2">
          <reference field="4294967294" count="1" selected="0">
            <x v="0"/>
          </reference>
          <reference field="6" count="1" selected="0">
            <x v="1"/>
          </reference>
        </references>
      </pivotArea>
    </chartFormat>
    <chartFormat chart="2" format="17">
      <pivotArea type="data" outline="0" fieldPosition="0">
        <references count="2">
          <reference field="4294967294" count="1" selected="0">
            <x v="0"/>
          </reference>
          <reference field="6" count="1" selected="0">
            <x v="2"/>
          </reference>
        </references>
      </pivotArea>
    </chartFormat>
    <chartFormat chart="2" format="18">
      <pivotArea type="data" outline="0" fieldPosition="0">
        <references count="2">
          <reference field="4294967294" count="1" selected="0">
            <x v="0"/>
          </reference>
          <reference field="6" count="1" selected="0">
            <x v="3"/>
          </reference>
        </references>
      </pivotArea>
    </chartFormat>
    <chartFormat chart="2" format="19">
      <pivotArea type="data" outline="0" fieldPosition="0">
        <references count="2">
          <reference field="4294967294" count="1" selected="0">
            <x v="0"/>
          </reference>
          <reference field="6" count="1" selected="0">
            <x v="4"/>
          </reference>
        </references>
      </pivotArea>
    </chartFormat>
    <chartFormat chart="2" format="20">
      <pivotArea type="data" outline="0" fieldPosition="0">
        <references count="2">
          <reference field="4294967294" count="1" selected="0">
            <x v="0"/>
          </reference>
          <reference field="6" count="1" selected="0">
            <x v="5"/>
          </reference>
        </references>
      </pivotArea>
    </chartFormat>
    <chartFormat chart="3" format="14" series="1">
      <pivotArea type="data" outline="0" fieldPosition="0">
        <references count="1">
          <reference field="4294967294" count="1" selected="0">
            <x v="0"/>
          </reference>
        </references>
      </pivotArea>
    </chartFormat>
    <chartFormat chart="3" format="15">
      <pivotArea type="data" outline="0" fieldPosition="0">
        <references count="2">
          <reference field="4294967294" count="1" selected="0">
            <x v="0"/>
          </reference>
          <reference field="6" count="1" selected="0">
            <x v="0"/>
          </reference>
        </references>
      </pivotArea>
    </chartFormat>
    <chartFormat chart="3" format="16">
      <pivotArea type="data" outline="0" fieldPosition="0">
        <references count="2">
          <reference field="4294967294" count="1" selected="0">
            <x v="0"/>
          </reference>
          <reference field="6" count="1" selected="0">
            <x v="1"/>
          </reference>
        </references>
      </pivotArea>
    </chartFormat>
    <chartFormat chart="3" format="17">
      <pivotArea type="data" outline="0" fieldPosition="0">
        <references count="2">
          <reference field="4294967294" count="1" selected="0">
            <x v="0"/>
          </reference>
          <reference field="6" count="1" selected="0">
            <x v="2"/>
          </reference>
        </references>
      </pivotArea>
    </chartFormat>
    <chartFormat chart="3" format="18">
      <pivotArea type="data" outline="0" fieldPosition="0">
        <references count="2">
          <reference field="4294967294" count="1" selected="0">
            <x v="0"/>
          </reference>
          <reference field="6" count="1" selected="0">
            <x v="3"/>
          </reference>
        </references>
      </pivotArea>
    </chartFormat>
    <chartFormat chart="3" format="19">
      <pivotArea type="data" outline="0" fieldPosition="0">
        <references count="2">
          <reference field="4294967294" count="1" selected="0">
            <x v="0"/>
          </reference>
          <reference field="6" count="1" selected="0">
            <x v="4"/>
          </reference>
        </references>
      </pivotArea>
    </chartFormat>
    <chartFormat chart="3" format="20">
      <pivotArea type="data" outline="0" fieldPosition="0">
        <references count="2">
          <reference field="4294967294" count="1" selected="0">
            <x v="0"/>
          </reference>
          <reference field="6"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CBFD084-E465-494A-A849-0908C2D1E865}" name="PivotTable2"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0:B71" firstHeaderRow="1" firstDataRow="1" firstDataCol="1"/>
  <pivotFields count="13">
    <pivotField showAll="0"/>
    <pivotField showAll="0"/>
    <pivotField numFmtId="14" showAll="0"/>
    <pivotField showAll="0">
      <items count="6">
        <item x="3"/>
        <item x="0"/>
        <item x="1"/>
        <item x="4"/>
        <item x="2"/>
        <item t="default"/>
      </items>
    </pivotField>
    <pivotField axis="axisRow" showAll="0">
      <items count="51">
        <item x="13"/>
        <item x="15"/>
        <item x="25"/>
        <item x="33"/>
        <item x="2"/>
        <item x="6"/>
        <item x="45"/>
        <item x="43"/>
        <item x="8"/>
        <item x="27"/>
        <item x="16"/>
        <item x="24"/>
        <item x="3"/>
        <item x="40"/>
        <item x="38"/>
        <item x="35"/>
        <item x="31"/>
        <item x="23"/>
        <item x="14"/>
        <item x="42"/>
        <item x="47"/>
        <item x="19"/>
        <item x="9"/>
        <item x="32"/>
        <item x="20"/>
        <item x="10"/>
        <item x="12"/>
        <item x="5"/>
        <item x="49"/>
        <item x="44"/>
        <item x="26"/>
        <item x="0"/>
        <item x="29"/>
        <item x="37"/>
        <item x="30"/>
        <item x="34"/>
        <item x="22"/>
        <item x="4"/>
        <item x="46"/>
        <item x="28"/>
        <item x="36"/>
        <item x="11"/>
        <item x="1"/>
        <item x="21"/>
        <item x="48"/>
        <item x="18"/>
        <item x="7"/>
        <item x="41"/>
        <item x="39"/>
        <item x="17"/>
        <item t="default"/>
      </items>
    </pivotField>
    <pivotField showAll="0"/>
    <pivotField showAll="0">
      <items count="7">
        <item x="0"/>
        <item x="5"/>
        <item x="1"/>
        <item x="3"/>
        <item x="4"/>
        <item x="2"/>
        <item t="default"/>
      </items>
    </pivotField>
    <pivotField numFmtId="8" showAll="0"/>
    <pivotField numFmtId="3" showAll="0"/>
    <pivotField dataField="1" numFmtId="6" showAll="0"/>
    <pivotField numFmtId="6" showAll="0"/>
    <pivotField numFmtId="9" showAll="0"/>
    <pivotField showAll="0" defaultSubtotal="0">
      <items count="14">
        <item x="0"/>
        <item x="1"/>
        <item x="2"/>
        <item x="3"/>
        <item x="4"/>
        <item x="5"/>
        <item x="6"/>
        <item x="7"/>
        <item x="8"/>
        <item x="9"/>
        <item x="10"/>
        <item x="11"/>
        <item x="12"/>
        <item x="13"/>
      </items>
    </pivotField>
  </pivotFields>
  <rowFields count="1">
    <field x="4"/>
  </rowFields>
  <rowItems count="5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t="grand">
      <x/>
    </i>
  </rowItems>
  <colItems count="1">
    <i/>
  </colItems>
  <dataFields count="1">
    <dataField name="Sum of Total Sales" fld="9" baseField="0" baseItem="0" numFmtId="165"/>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0082E41-80D7-4B65-9029-11C77F47BFBA}" name="PivotTable1" cacheId="7"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
  <location ref="A3:B16" firstHeaderRow="1" firstDataRow="1" firstDataCol="1"/>
  <pivotFields count="13">
    <pivotField showAll="0"/>
    <pivotField showAll="0"/>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6">
        <item x="3"/>
        <item x="0"/>
        <item x="1"/>
        <item x="4"/>
        <item x="2"/>
        <item t="default"/>
      </items>
    </pivotField>
    <pivotField showAll="0"/>
    <pivotField showAll="0"/>
    <pivotField showAll="0">
      <items count="7">
        <item x="0"/>
        <item x="5"/>
        <item x="1"/>
        <item x="3"/>
        <item x="4"/>
        <item x="2"/>
        <item t="default"/>
      </items>
    </pivotField>
    <pivotField numFmtId="8" showAll="0"/>
    <pivotField numFmtId="3" showAll="0"/>
    <pivotField dataField="1" numFmtId="6" showAll="0"/>
    <pivotField numFmtId="6" showAll="0"/>
    <pivotField numFmtId="9"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2">
    <field x="12"/>
    <field x="2"/>
  </rowFields>
  <rowItems count="13">
    <i>
      <x v="1"/>
    </i>
    <i>
      <x v="2"/>
    </i>
    <i>
      <x v="3"/>
    </i>
    <i>
      <x v="4"/>
    </i>
    <i>
      <x v="5"/>
    </i>
    <i>
      <x v="6"/>
    </i>
    <i>
      <x v="7"/>
    </i>
    <i>
      <x v="8"/>
    </i>
    <i>
      <x v="9"/>
    </i>
    <i>
      <x v="10"/>
    </i>
    <i>
      <x v="11"/>
    </i>
    <i>
      <x v="12"/>
    </i>
    <i t="grand">
      <x/>
    </i>
  </rowItems>
  <colItems count="1">
    <i/>
  </colItems>
  <dataFields count="1">
    <dataField name="Sum of Total Sales" fld="9" baseField="0" baseItem="0" numFmtId="165"/>
  </dataFields>
  <chartFormats count="4">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C9C915D-8C5D-4BD0-B833-768110857DC3}" sourceName="Region">
  <pivotTables>
    <pivotTable tabId="4" name="PivotTable1"/>
    <pivotTable tabId="4" name="PivotTable2"/>
    <pivotTable tabId="4" name="PivotTable3"/>
  </pivotTables>
  <data>
    <tabular pivotCacheId="1231075139">
      <items count="5">
        <i x="3" s="1"/>
        <i x="0" s="1"/>
        <i x="1" s="1"/>
        <i x="4"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everage_Brand" xr10:uid="{7BFEC789-48DD-43E5-9780-7C57D50555C7}" sourceName="Beverage Brand">
  <pivotTables>
    <pivotTable tabId="4" name="PivotTable1"/>
    <pivotTable tabId="4" name="PivotTable2"/>
    <pivotTable tabId="4" name="PivotTable3"/>
  </pivotTables>
  <data>
    <tabular pivotCacheId="1231075139">
      <items count="6">
        <i x="0" s="1"/>
        <i x="5" s="1"/>
        <i x="1" s="1"/>
        <i x="3" s="1"/>
        <i x="4"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 xr10:uid="{27BA57AB-FAED-4A51-B94B-871FA236C28E}" sourceName="Months">
  <pivotTables>
    <pivotTable tabId="4" name="PivotTable1"/>
    <pivotTable tabId="4" name="PivotTable2"/>
    <pivotTable tabId="4" name="PivotTable3"/>
  </pivotTables>
  <data>
    <tabular pivotCacheId="1231075139">
      <items count="14">
        <i x="1" s="1"/>
        <i x="2" s="1"/>
        <i x="3" s="1"/>
        <i x="4" s="1"/>
        <i x="5" s="1"/>
        <i x="6" s="1"/>
        <i x="7" s="1"/>
        <i x="8" s="1"/>
        <i x="9" s="1"/>
        <i x="10" s="1"/>
        <i x="11" s="1"/>
        <i x="12" s="1"/>
        <i x="0" s="1" nd="1"/>
        <i x="13"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304A29AF-45B6-4967-BE24-61D9D8046544}" cache="Slicer_Region" caption="Region" columnCount="2" style="Slicer Style 1" rowHeight="234950"/>
  <slicer name="Beverage Brand" xr10:uid="{099C0EA7-84E0-441E-AE46-A7C568DFA161}" cache="Slicer_Beverage_Brand" caption="Beverage Brand" style="Slicer Style 1" rowHeight="234950"/>
  <slicer name="Months" xr10:uid="{79A70E5A-F627-4816-81F5-F0F2112AD348}" cache="Slicer_Months" caption="Months" columnCount="2" style="Slicer Style 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7797DBA-1E79-4665-899F-9B23ABB7A908}" name="tbl_sales" displayName="tbl_sales" ref="B5:M3893" totalsRowShown="0" headerRowDxfId="8" dataDxfId="9">
  <autoFilter ref="B5:M3893" xr:uid="{27797DBA-1E79-4665-899F-9B23ABB7A908}">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autoFilter>
  <tableColumns count="12">
    <tableColumn id="1" xr3:uid="{74F615D7-76AB-43F7-9CCC-602338FECC1D}" name="Retailer" dataDxfId="21"/>
    <tableColumn id="2" xr3:uid="{FEC8415C-BF85-44AE-B73B-7402B8FB8251}" name="Retailer ID" dataDxfId="20"/>
    <tableColumn id="3" xr3:uid="{D1DBB9F1-E76F-4DC1-844C-A0AB1595F563}" name="Invoice Date" dataDxfId="19"/>
    <tableColumn id="4" xr3:uid="{A64866D3-ACE7-4A3C-80F2-CE73F6A71479}" name="Region" dataDxfId="18"/>
    <tableColumn id="5" xr3:uid="{2CC5BB69-88FC-4F15-BC47-099877404F48}" name="State" dataDxfId="17"/>
    <tableColumn id="6" xr3:uid="{DB40564E-A98D-4251-8CF9-973D63A5D20F}" name="City" dataDxfId="16"/>
    <tableColumn id="7" xr3:uid="{35FD92B5-2B0A-4D16-926E-9DFE3CDC4859}" name="Beverage Brand" dataDxfId="15"/>
    <tableColumn id="8" xr3:uid="{8F3EC231-26C4-4DCE-9FCA-A3BE87E71213}" name="Price per Unit" dataDxfId="14"/>
    <tableColumn id="9" xr3:uid="{9052AFD3-EECE-454F-9CD1-C5CF0E12F163}" name="Units Sold" dataDxfId="13"/>
    <tableColumn id="10" xr3:uid="{236562E8-6245-4A92-A50D-11EFC143BEE0}" name="Total Sales" dataDxfId="12">
      <calculatedColumnFormula>I6*J6</calculatedColumnFormula>
    </tableColumn>
    <tableColumn id="11" xr3:uid="{2D0C0B63-2803-4039-8058-5F474B965A9C}" name="Operating Profit" dataDxfId="11">
      <calculatedColumnFormula>K6*M6</calculatedColumnFormula>
    </tableColumn>
    <tableColumn id="12" xr3:uid="{F65110F5-8033-496F-AEE7-4C2C07BA687E}" name="Operating Margin" dataDxfId="10"/>
  </tableColumns>
  <tableStyleInfo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Invoice_Date" xr10:uid="{9FB1D7CB-BFB1-4901-98E3-E86E54A22A16}" sourceName="Invoice Date">
  <pivotTables>
    <pivotTable tabId="4" name="PivotTable1"/>
  </pivotTables>
  <state minimalRefreshVersion="6" lastRefreshVersion="6" pivotCacheId="1231075139" filterType="dateBetween">
    <selection startDate="2021-01-01T00:00:00" endDate="2021-12-31T00:00:00"/>
    <bounds startDate="2021-01-01T00:00:00" endDate="2022-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Invoice Date" xr10:uid="{C8EC04B3-92E9-42BE-9B83-BB681FEBFB1E}" cache="NativeTimeline_Invoice_Date" caption="Sales by Months" level="2" selectionLevel="0" scrollPosition="2021-01-01T00:00:00" style="Timeline Style 3"/>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3893"/>
  <sheetViews>
    <sheetView showGridLines="0" workbookViewId="0">
      <selection activeCell="G12" sqref="G12"/>
    </sheetView>
  </sheetViews>
  <sheetFormatPr defaultColWidth="14.44140625" defaultRowHeight="15" customHeight="1" x14ac:dyDescent="0.3"/>
  <cols>
    <col min="1" max="1" width="8.6640625" customWidth="1"/>
    <col min="2" max="2" width="9.33203125" customWidth="1"/>
    <col min="3" max="3" width="11.6640625" customWidth="1"/>
    <col min="4" max="4" width="13.44140625" customWidth="1"/>
    <col min="5" max="5" width="10.44140625" customWidth="1"/>
    <col min="6" max="6" width="14.33203125" customWidth="1"/>
    <col min="7" max="7" width="13.109375" customWidth="1"/>
    <col min="8" max="8" width="16.33203125" customWidth="1"/>
    <col min="9" max="9" width="14.44140625" customWidth="1"/>
    <col min="10" max="10" width="11.44140625" customWidth="1"/>
    <col min="11" max="11" width="11.88671875" customWidth="1"/>
    <col min="12" max="12" width="16.6640625" customWidth="1"/>
    <col min="13" max="13" width="18" customWidth="1"/>
    <col min="14" max="14" width="8.88671875" customWidth="1"/>
    <col min="15" max="15" width="10.88671875" customWidth="1"/>
    <col min="16" max="18" width="8.88671875" customWidth="1"/>
  </cols>
  <sheetData>
    <row r="1" spans="1:15" ht="14.4" x14ac:dyDescent="0.3">
      <c r="A1" s="1"/>
    </row>
    <row r="2" spans="1:15" ht="23.4" x14ac:dyDescent="0.45">
      <c r="A2" s="1"/>
      <c r="B2" s="2" t="s">
        <v>0</v>
      </c>
      <c r="C2" s="3"/>
      <c r="D2" s="3"/>
      <c r="E2" s="3"/>
      <c r="F2" s="3"/>
      <c r="G2" s="3"/>
      <c r="H2" s="3"/>
      <c r="I2" s="3"/>
      <c r="J2" s="3"/>
      <c r="K2" s="3"/>
      <c r="L2" s="3"/>
      <c r="M2" s="3"/>
    </row>
    <row r="3" spans="1:15" ht="15.6" x14ac:dyDescent="0.3">
      <c r="A3" s="1"/>
      <c r="B3" s="4" t="s">
        <v>1</v>
      </c>
    </row>
    <row r="4" spans="1:15" ht="14.4" x14ac:dyDescent="0.3">
      <c r="A4" s="1"/>
    </row>
    <row r="5" spans="1:15" ht="14.4" x14ac:dyDescent="0.3">
      <c r="A5" s="1"/>
      <c r="B5" s="5" t="s">
        <v>2</v>
      </c>
      <c r="C5" s="5" t="s">
        <v>3</v>
      </c>
      <c r="D5" s="5" t="s">
        <v>4</v>
      </c>
      <c r="E5" s="5" t="s">
        <v>5</v>
      </c>
      <c r="F5" s="5" t="s">
        <v>6</v>
      </c>
      <c r="G5" s="5" t="s">
        <v>7</v>
      </c>
      <c r="H5" s="5" t="s">
        <v>8</v>
      </c>
      <c r="I5" s="5" t="s">
        <v>9</v>
      </c>
      <c r="J5" s="5" t="s">
        <v>10</v>
      </c>
      <c r="K5" s="5" t="s">
        <v>11</v>
      </c>
      <c r="L5" s="5" t="s">
        <v>12</v>
      </c>
      <c r="M5" s="5" t="s">
        <v>13</v>
      </c>
    </row>
    <row r="6" spans="1:15" ht="14.4" x14ac:dyDescent="0.3">
      <c r="A6" s="1"/>
      <c r="B6" s="6" t="s">
        <v>14</v>
      </c>
      <c r="C6" s="6">
        <v>1185732</v>
      </c>
      <c r="D6" s="7">
        <v>44210</v>
      </c>
      <c r="E6" s="6" t="s">
        <v>15</v>
      </c>
      <c r="F6" s="6" t="s">
        <v>16</v>
      </c>
      <c r="G6" s="6" t="s">
        <v>16</v>
      </c>
      <c r="H6" s="6" t="s">
        <v>17</v>
      </c>
      <c r="I6" s="8">
        <v>0.5</v>
      </c>
      <c r="J6" s="9">
        <v>12000</v>
      </c>
      <c r="K6" s="10">
        <f t="shared" ref="K6:K260" si="0">I6*J6</f>
        <v>6000</v>
      </c>
      <c r="L6" s="10">
        <f t="shared" ref="L6:L260" si="1">K6*M6</f>
        <v>3000</v>
      </c>
      <c r="M6" s="11">
        <v>0.5</v>
      </c>
      <c r="O6" s="12"/>
    </row>
    <row r="7" spans="1:15" ht="14.4" x14ac:dyDescent="0.3">
      <c r="A7" s="1"/>
      <c r="B7" s="6" t="s">
        <v>14</v>
      </c>
      <c r="C7" s="6">
        <v>1185732</v>
      </c>
      <c r="D7" s="7">
        <v>44210</v>
      </c>
      <c r="E7" s="6" t="s">
        <v>15</v>
      </c>
      <c r="F7" s="6" t="s">
        <v>16</v>
      </c>
      <c r="G7" s="6" t="s">
        <v>16</v>
      </c>
      <c r="H7" s="6" t="s">
        <v>18</v>
      </c>
      <c r="I7" s="8">
        <v>0.5</v>
      </c>
      <c r="J7" s="9">
        <v>10000</v>
      </c>
      <c r="K7" s="10">
        <f t="shared" si="0"/>
        <v>5000</v>
      </c>
      <c r="L7" s="10">
        <f t="shared" si="1"/>
        <v>1500</v>
      </c>
      <c r="M7" s="11">
        <v>0.3</v>
      </c>
      <c r="O7" s="12"/>
    </row>
    <row r="8" spans="1:15" ht="14.4" x14ac:dyDescent="0.3">
      <c r="A8" s="1"/>
      <c r="B8" s="6" t="s">
        <v>14</v>
      </c>
      <c r="C8" s="6">
        <v>1185732</v>
      </c>
      <c r="D8" s="7">
        <v>44210</v>
      </c>
      <c r="E8" s="6" t="s">
        <v>15</v>
      </c>
      <c r="F8" s="6" t="s">
        <v>16</v>
      </c>
      <c r="G8" s="6" t="s">
        <v>16</v>
      </c>
      <c r="H8" s="6" t="s">
        <v>19</v>
      </c>
      <c r="I8" s="8">
        <v>0.4</v>
      </c>
      <c r="J8" s="9">
        <v>10000</v>
      </c>
      <c r="K8" s="10">
        <f t="shared" si="0"/>
        <v>4000</v>
      </c>
      <c r="L8" s="10">
        <f t="shared" si="1"/>
        <v>1400</v>
      </c>
      <c r="M8" s="11">
        <v>0.35</v>
      </c>
      <c r="O8" s="12"/>
    </row>
    <row r="9" spans="1:15" ht="14.4" x14ac:dyDescent="0.3">
      <c r="A9" s="1"/>
      <c r="B9" s="6" t="s">
        <v>14</v>
      </c>
      <c r="C9" s="6">
        <v>1185732</v>
      </c>
      <c r="D9" s="7">
        <v>44210</v>
      </c>
      <c r="E9" s="6" t="s">
        <v>15</v>
      </c>
      <c r="F9" s="6" t="s">
        <v>16</v>
      </c>
      <c r="G9" s="6" t="s">
        <v>16</v>
      </c>
      <c r="H9" s="6" t="s">
        <v>20</v>
      </c>
      <c r="I9" s="8">
        <v>0.45</v>
      </c>
      <c r="J9" s="9">
        <v>8500</v>
      </c>
      <c r="K9" s="10">
        <f t="shared" si="0"/>
        <v>3825</v>
      </c>
      <c r="L9" s="10">
        <f t="shared" si="1"/>
        <v>1338.75</v>
      </c>
      <c r="M9" s="11">
        <v>0.35</v>
      </c>
      <c r="O9" s="12"/>
    </row>
    <row r="10" spans="1:15" ht="14.4" x14ac:dyDescent="0.3">
      <c r="A10" s="1"/>
      <c r="B10" s="6" t="s">
        <v>14</v>
      </c>
      <c r="C10" s="6">
        <v>1185732</v>
      </c>
      <c r="D10" s="7">
        <v>44210</v>
      </c>
      <c r="E10" s="6" t="s">
        <v>15</v>
      </c>
      <c r="F10" s="6" t="s">
        <v>16</v>
      </c>
      <c r="G10" s="6" t="s">
        <v>16</v>
      </c>
      <c r="H10" s="6" t="s">
        <v>21</v>
      </c>
      <c r="I10" s="8">
        <v>0.6</v>
      </c>
      <c r="J10" s="9">
        <v>9000</v>
      </c>
      <c r="K10" s="10">
        <f t="shared" si="0"/>
        <v>5400</v>
      </c>
      <c r="L10" s="10">
        <f t="shared" si="1"/>
        <v>1620</v>
      </c>
      <c r="M10" s="11">
        <v>0.3</v>
      </c>
      <c r="O10" s="12"/>
    </row>
    <row r="11" spans="1:15" ht="14.4" x14ac:dyDescent="0.3">
      <c r="A11" s="1"/>
      <c r="B11" s="6" t="s">
        <v>14</v>
      </c>
      <c r="C11" s="6">
        <v>1185732</v>
      </c>
      <c r="D11" s="7">
        <v>44210</v>
      </c>
      <c r="E11" s="6" t="s">
        <v>15</v>
      </c>
      <c r="F11" s="6" t="s">
        <v>16</v>
      </c>
      <c r="G11" s="6" t="s">
        <v>16</v>
      </c>
      <c r="H11" s="6" t="s">
        <v>22</v>
      </c>
      <c r="I11" s="8">
        <v>0.5</v>
      </c>
      <c r="J11" s="9">
        <v>10000</v>
      </c>
      <c r="K11" s="10">
        <f t="shared" si="0"/>
        <v>5000</v>
      </c>
      <c r="L11" s="10">
        <f t="shared" si="1"/>
        <v>1250</v>
      </c>
      <c r="M11" s="11">
        <v>0.25</v>
      </c>
      <c r="O11" s="12"/>
    </row>
    <row r="12" spans="1:15" ht="14.4" x14ac:dyDescent="0.3">
      <c r="A12" s="1"/>
      <c r="B12" s="6" t="s">
        <v>14</v>
      </c>
      <c r="C12" s="6">
        <v>1185732</v>
      </c>
      <c r="D12" s="7">
        <v>44239</v>
      </c>
      <c r="E12" s="6" t="s">
        <v>15</v>
      </c>
      <c r="F12" s="6" t="s">
        <v>16</v>
      </c>
      <c r="G12" s="6" t="s">
        <v>16</v>
      </c>
      <c r="H12" s="6" t="s">
        <v>17</v>
      </c>
      <c r="I12" s="8">
        <v>0.5</v>
      </c>
      <c r="J12" s="9">
        <v>12500</v>
      </c>
      <c r="K12" s="10">
        <f t="shared" si="0"/>
        <v>6250</v>
      </c>
      <c r="L12" s="10">
        <f t="shared" si="1"/>
        <v>3125</v>
      </c>
      <c r="M12" s="11">
        <v>0.5</v>
      </c>
      <c r="O12" s="12"/>
    </row>
    <row r="13" spans="1:15" ht="14.4" x14ac:dyDescent="0.3">
      <c r="A13" s="1"/>
      <c r="B13" s="6" t="s">
        <v>14</v>
      </c>
      <c r="C13" s="6">
        <v>1185732</v>
      </c>
      <c r="D13" s="7">
        <v>44239</v>
      </c>
      <c r="E13" s="6" t="s">
        <v>15</v>
      </c>
      <c r="F13" s="6" t="s">
        <v>16</v>
      </c>
      <c r="G13" s="6" t="s">
        <v>16</v>
      </c>
      <c r="H13" s="6" t="s">
        <v>18</v>
      </c>
      <c r="I13" s="8">
        <v>0.5</v>
      </c>
      <c r="J13" s="9">
        <v>9000</v>
      </c>
      <c r="K13" s="10">
        <f t="shared" si="0"/>
        <v>4500</v>
      </c>
      <c r="L13" s="10">
        <f t="shared" si="1"/>
        <v>1350</v>
      </c>
      <c r="M13" s="11">
        <v>0.3</v>
      </c>
      <c r="O13" s="12"/>
    </row>
    <row r="14" spans="1:15" ht="14.4" x14ac:dyDescent="0.3">
      <c r="A14" s="1"/>
      <c r="B14" s="6" t="s">
        <v>14</v>
      </c>
      <c r="C14" s="6">
        <v>1185732</v>
      </c>
      <c r="D14" s="7">
        <v>44239</v>
      </c>
      <c r="E14" s="6" t="s">
        <v>15</v>
      </c>
      <c r="F14" s="6" t="s">
        <v>16</v>
      </c>
      <c r="G14" s="6" t="s">
        <v>16</v>
      </c>
      <c r="H14" s="6" t="s">
        <v>19</v>
      </c>
      <c r="I14" s="8">
        <v>0.4</v>
      </c>
      <c r="J14" s="9">
        <v>9500</v>
      </c>
      <c r="K14" s="10">
        <f t="shared" si="0"/>
        <v>3800</v>
      </c>
      <c r="L14" s="10">
        <f t="shared" si="1"/>
        <v>1330</v>
      </c>
      <c r="M14" s="11">
        <v>0.35</v>
      </c>
      <c r="O14" s="12"/>
    </row>
    <row r="15" spans="1:15" ht="14.4" x14ac:dyDescent="0.3">
      <c r="A15" s="1"/>
      <c r="B15" s="6" t="s">
        <v>14</v>
      </c>
      <c r="C15" s="6">
        <v>1185732</v>
      </c>
      <c r="D15" s="7">
        <v>44239</v>
      </c>
      <c r="E15" s="6" t="s">
        <v>15</v>
      </c>
      <c r="F15" s="6" t="s">
        <v>16</v>
      </c>
      <c r="G15" s="6" t="s">
        <v>16</v>
      </c>
      <c r="H15" s="6" t="s">
        <v>20</v>
      </c>
      <c r="I15" s="8">
        <v>0.45</v>
      </c>
      <c r="J15" s="9">
        <v>8250</v>
      </c>
      <c r="K15" s="10">
        <f t="shared" si="0"/>
        <v>3712.5</v>
      </c>
      <c r="L15" s="10">
        <f t="shared" si="1"/>
        <v>1299.375</v>
      </c>
      <c r="M15" s="11">
        <v>0.35</v>
      </c>
      <c r="O15" s="12"/>
    </row>
    <row r="16" spans="1:15" ht="14.4" x14ac:dyDescent="0.3">
      <c r="A16" s="1"/>
      <c r="B16" s="6" t="s">
        <v>14</v>
      </c>
      <c r="C16" s="6">
        <v>1185732</v>
      </c>
      <c r="D16" s="7">
        <v>44239</v>
      </c>
      <c r="E16" s="6" t="s">
        <v>15</v>
      </c>
      <c r="F16" s="6" t="s">
        <v>16</v>
      </c>
      <c r="G16" s="6" t="s">
        <v>16</v>
      </c>
      <c r="H16" s="6" t="s">
        <v>21</v>
      </c>
      <c r="I16" s="8">
        <v>0.6</v>
      </c>
      <c r="J16" s="9">
        <v>9000</v>
      </c>
      <c r="K16" s="10">
        <f t="shared" si="0"/>
        <v>5400</v>
      </c>
      <c r="L16" s="10">
        <f t="shared" si="1"/>
        <v>1620</v>
      </c>
      <c r="M16" s="11">
        <v>0.3</v>
      </c>
      <c r="O16" s="12"/>
    </row>
    <row r="17" spans="1:15" ht="14.4" x14ac:dyDescent="0.3">
      <c r="A17" s="1"/>
      <c r="B17" s="6" t="s">
        <v>14</v>
      </c>
      <c r="C17" s="6">
        <v>1185732</v>
      </c>
      <c r="D17" s="7">
        <v>44239</v>
      </c>
      <c r="E17" s="6" t="s">
        <v>15</v>
      </c>
      <c r="F17" s="6" t="s">
        <v>16</v>
      </c>
      <c r="G17" s="6" t="s">
        <v>16</v>
      </c>
      <c r="H17" s="6" t="s">
        <v>22</v>
      </c>
      <c r="I17" s="8">
        <v>0.5</v>
      </c>
      <c r="J17" s="9">
        <v>10000</v>
      </c>
      <c r="K17" s="10">
        <f t="shared" si="0"/>
        <v>5000</v>
      </c>
      <c r="L17" s="10">
        <f t="shared" si="1"/>
        <v>1250</v>
      </c>
      <c r="M17" s="11">
        <v>0.25</v>
      </c>
      <c r="O17" s="12"/>
    </row>
    <row r="18" spans="1:15" ht="14.4" x14ac:dyDescent="0.3">
      <c r="A18" s="1"/>
      <c r="B18" s="6" t="s">
        <v>14</v>
      </c>
      <c r="C18" s="6">
        <v>1185732</v>
      </c>
      <c r="D18" s="7">
        <v>44265</v>
      </c>
      <c r="E18" s="6" t="s">
        <v>15</v>
      </c>
      <c r="F18" s="6" t="s">
        <v>16</v>
      </c>
      <c r="G18" s="6" t="s">
        <v>16</v>
      </c>
      <c r="H18" s="6" t="s">
        <v>17</v>
      </c>
      <c r="I18" s="8">
        <v>0.5</v>
      </c>
      <c r="J18" s="9">
        <v>12200</v>
      </c>
      <c r="K18" s="10">
        <f t="shared" si="0"/>
        <v>6100</v>
      </c>
      <c r="L18" s="10">
        <f t="shared" si="1"/>
        <v>3050</v>
      </c>
      <c r="M18" s="11">
        <v>0.5</v>
      </c>
      <c r="O18" s="12"/>
    </row>
    <row r="19" spans="1:15" ht="14.4" x14ac:dyDescent="0.3">
      <c r="A19" s="1"/>
      <c r="B19" s="6" t="s">
        <v>14</v>
      </c>
      <c r="C19" s="6">
        <v>1185732</v>
      </c>
      <c r="D19" s="7">
        <v>44265</v>
      </c>
      <c r="E19" s="6" t="s">
        <v>15</v>
      </c>
      <c r="F19" s="6" t="s">
        <v>16</v>
      </c>
      <c r="G19" s="6" t="s">
        <v>16</v>
      </c>
      <c r="H19" s="6" t="s">
        <v>18</v>
      </c>
      <c r="I19" s="8">
        <v>0.5</v>
      </c>
      <c r="J19" s="9">
        <v>9250</v>
      </c>
      <c r="K19" s="10">
        <f t="shared" si="0"/>
        <v>4625</v>
      </c>
      <c r="L19" s="10">
        <f t="shared" si="1"/>
        <v>1387.5</v>
      </c>
      <c r="M19" s="11">
        <v>0.3</v>
      </c>
      <c r="O19" s="12"/>
    </row>
    <row r="20" spans="1:15" ht="14.4" x14ac:dyDescent="0.3">
      <c r="A20" s="1"/>
      <c r="B20" s="6" t="s">
        <v>14</v>
      </c>
      <c r="C20" s="6">
        <v>1185732</v>
      </c>
      <c r="D20" s="7">
        <v>44265</v>
      </c>
      <c r="E20" s="6" t="s">
        <v>15</v>
      </c>
      <c r="F20" s="6" t="s">
        <v>16</v>
      </c>
      <c r="G20" s="6" t="s">
        <v>16</v>
      </c>
      <c r="H20" s="6" t="s">
        <v>19</v>
      </c>
      <c r="I20" s="8">
        <v>0.4</v>
      </c>
      <c r="J20" s="9">
        <v>9500</v>
      </c>
      <c r="K20" s="10">
        <f t="shared" si="0"/>
        <v>3800</v>
      </c>
      <c r="L20" s="10">
        <f t="shared" si="1"/>
        <v>1330</v>
      </c>
      <c r="M20" s="11">
        <v>0.35</v>
      </c>
      <c r="O20" s="12"/>
    </row>
    <row r="21" spans="1:15" ht="15.75" customHeight="1" x14ac:dyDescent="0.3">
      <c r="A21" s="1"/>
      <c r="B21" s="6" t="s">
        <v>14</v>
      </c>
      <c r="C21" s="6">
        <v>1185732</v>
      </c>
      <c r="D21" s="7">
        <v>44265</v>
      </c>
      <c r="E21" s="6" t="s">
        <v>15</v>
      </c>
      <c r="F21" s="6" t="s">
        <v>16</v>
      </c>
      <c r="G21" s="6" t="s">
        <v>16</v>
      </c>
      <c r="H21" s="6" t="s">
        <v>20</v>
      </c>
      <c r="I21" s="8">
        <v>0.45</v>
      </c>
      <c r="J21" s="9">
        <v>8000</v>
      </c>
      <c r="K21" s="10">
        <f t="shared" si="0"/>
        <v>3600</v>
      </c>
      <c r="L21" s="10">
        <f t="shared" si="1"/>
        <v>1260</v>
      </c>
      <c r="M21" s="11">
        <v>0.35</v>
      </c>
      <c r="O21" s="12"/>
    </row>
    <row r="22" spans="1:15" ht="15.75" customHeight="1" x14ac:dyDescent="0.3">
      <c r="A22" s="1"/>
      <c r="B22" s="6" t="s">
        <v>14</v>
      </c>
      <c r="C22" s="6">
        <v>1185732</v>
      </c>
      <c r="D22" s="7">
        <v>44265</v>
      </c>
      <c r="E22" s="6" t="s">
        <v>15</v>
      </c>
      <c r="F22" s="6" t="s">
        <v>16</v>
      </c>
      <c r="G22" s="6" t="s">
        <v>16</v>
      </c>
      <c r="H22" s="6" t="s">
        <v>21</v>
      </c>
      <c r="I22" s="8">
        <v>0.6</v>
      </c>
      <c r="J22" s="9">
        <v>8500</v>
      </c>
      <c r="K22" s="10">
        <f t="shared" si="0"/>
        <v>5100</v>
      </c>
      <c r="L22" s="10">
        <f t="shared" si="1"/>
        <v>1530</v>
      </c>
      <c r="M22" s="11">
        <v>0.3</v>
      </c>
      <c r="O22" s="12"/>
    </row>
    <row r="23" spans="1:15" ht="15.75" customHeight="1" x14ac:dyDescent="0.3">
      <c r="A23" s="1"/>
      <c r="B23" s="6" t="s">
        <v>14</v>
      </c>
      <c r="C23" s="6">
        <v>1185732</v>
      </c>
      <c r="D23" s="7">
        <v>44265</v>
      </c>
      <c r="E23" s="6" t="s">
        <v>15</v>
      </c>
      <c r="F23" s="6" t="s">
        <v>16</v>
      </c>
      <c r="G23" s="6" t="s">
        <v>16</v>
      </c>
      <c r="H23" s="6" t="s">
        <v>22</v>
      </c>
      <c r="I23" s="8">
        <v>0.5</v>
      </c>
      <c r="J23" s="9">
        <v>9500</v>
      </c>
      <c r="K23" s="10">
        <f t="shared" si="0"/>
        <v>4750</v>
      </c>
      <c r="L23" s="10">
        <f t="shared" si="1"/>
        <v>1187.5</v>
      </c>
      <c r="M23" s="11">
        <v>0.25</v>
      </c>
      <c r="O23" s="12"/>
    </row>
    <row r="24" spans="1:15" ht="15.75" customHeight="1" x14ac:dyDescent="0.3">
      <c r="A24" s="1"/>
      <c r="B24" s="6" t="s">
        <v>14</v>
      </c>
      <c r="C24" s="6">
        <v>1185732</v>
      </c>
      <c r="D24" s="7">
        <v>44297</v>
      </c>
      <c r="E24" s="6" t="s">
        <v>15</v>
      </c>
      <c r="F24" s="6" t="s">
        <v>16</v>
      </c>
      <c r="G24" s="6" t="s">
        <v>16</v>
      </c>
      <c r="H24" s="6" t="s">
        <v>17</v>
      </c>
      <c r="I24" s="8">
        <v>0.5</v>
      </c>
      <c r="J24" s="9">
        <v>12000</v>
      </c>
      <c r="K24" s="10">
        <f t="shared" si="0"/>
        <v>6000</v>
      </c>
      <c r="L24" s="10">
        <f t="shared" si="1"/>
        <v>3000</v>
      </c>
      <c r="M24" s="11">
        <v>0.5</v>
      </c>
      <c r="O24" s="12"/>
    </row>
    <row r="25" spans="1:15" ht="15.75" customHeight="1" x14ac:dyDescent="0.3">
      <c r="A25" s="1"/>
      <c r="B25" s="6" t="s">
        <v>14</v>
      </c>
      <c r="C25" s="6">
        <v>1185732</v>
      </c>
      <c r="D25" s="7">
        <v>44297</v>
      </c>
      <c r="E25" s="6" t="s">
        <v>15</v>
      </c>
      <c r="F25" s="6" t="s">
        <v>16</v>
      </c>
      <c r="G25" s="6" t="s">
        <v>16</v>
      </c>
      <c r="H25" s="6" t="s">
        <v>18</v>
      </c>
      <c r="I25" s="8">
        <v>0.5</v>
      </c>
      <c r="J25" s="9">
        <v>9000</v>
      </c>
      <c r="K25" s="10">
        <f t="shared" si="0"/>
        <v>4500</v>
      </c>
      <c r="L25" s="10">
        <f t="shared" si="1"/>
        <v>1350</v>
      </c>
      <c r="M25" s="11">
        <v>0.3</v>
      </c>
      <c r="O25" s="12"/>
    </row>
    <row r="26" spans="1:15" ht="15.75" customHeight="1" x14ac:dyDescent="0.3">
      <c r="A26" s="1"/>
      <c r="B26" s="6" t="s">
        <v>14</v>
      </c>
      <c r="C26" s="6">
        <v>1185732</v>
      </c>
      <c r="D26" s="7">
        <v>44297</v>
      </c>
      <c r="E26" s="6" t="s">
        <v>15</v>
      </c>
      <c r="F26" s="6" t="s">
        <v>16</v>
      </c>
      <c r="G26" s="6" t="s">
        <v>16</v>
      </c>
      <c r="H26" s="6" t="s">
        <v>19</v>
      </c>
      <c r="I26" s="8">
        <v>0.4</v>
      </c>
      <c r="J26" s="9">
        <v>9000</v>
      </c>
      <c r="K26" s="10">
        <f t="shared" si="0"/>
        <v>3600</v>
      </c>
      <c r="L26" s="10">
        <f t="shared" si="1"/>
        <v>1260</v>
      </c>
      <c r="M26" s="11">
        <v>0.35</v>
      </c>
      <c r="O26" s="12"/>
    </row>
    <row r="27" spans="1:15" ht="15.75" customHeight="1" x14ac:dyDescent="0.3">
      <c r="A27" s="1"/>
      <c r="B27" s="6" t="s">
        <v>14</v>
      </c>
      <c r="C27" s="6">
        <v>1185732</v>
      </c>
      <c r="D27" s="7">
        <v>44297</v>
      </c>
      <c r="E27" s="6" t="s">
        <v>15</v>
      </c>
      <c r="F27" s="6" t="s">
        <v>16</v>
      </c>
      <c r="G27" s="6" t="s">
        <v>16</v>
      </c>
      <c r="H27" s="6" t="s">
        <v>20</v>
      </c>
      <c r="I27" s="8">
        <v>0.45</v>
      </c>
      <c r="J27" s="9">
        <v>8250</v>
      </c>
      <c r="K27" s="10">
        <f t="shared" si="0"/>
        <v>3712.5</v>
      </c>
      <c r="L27" s="10">
        <f t="shared" si="1"/>
        <v>1299.375</v>
      </c>
      <c r="M27" s="11">
        <v>0.35</v>
      </c>
      <c r="O27" s="12"/>
    </row>
    <row r="28" spans="1:15" ht="15.75" customHeight="1" x14ac:dyDescent="0.3">
      <c r="A28" s="1"/>
      <c r="B28" s="6" t="s">
        <v>14</v>
      </c>
      <c r="C28" s="6">
        <v>1185732</v>
      </c>
      <c r="D28" s="7">
        <v>44297</v>
      </c>
      <c r="E28" s="6" t="s">
        <v>15</v>
      </c>
      <c r="F28" s="6" t="s">
        <v>16</v>
      </c>
      <c r="G28" s="6" t="s">
        <v>16</v>
      </c>
      <c r="H28" s="6" t="s">
        <v>21</v>
      </c>
      <c r="I28" s="8">
        <v>0.6</v>
      </c>
      <c r="J28" s="9">
        <v>8250</v>
      </c>
      <c r="K28" s="10">
        <f t="shared" si="0"/>
        <v>4950</v>
      </c>
      <c r="L28" s="10">
        <f t="shared" si="1"/>
        <v>1485</v>
      </c>
      <c r="M28" s="11">
        <v>0.3</v>
      </c>
      <c r="O28" s="12"/>
    </row>
    <row r="29" spans="1:15" ht="15.75" customHeight="1" x14ac:dyDescent="0.3">
      <c r="A29" s="1"/>
      <c r="B29" s="6" t="s">
        <v>14</v>
      </c>
      <c r="C29" s="6">
        <v>1185732</v>
      </c>
      <c r="D29" s="7">
        <v>44297</v>
      </c>
      <c r="E29" s="6" t="s">
        <v>15</v>
      </c>
      <c r="F29" s="6" t="s">
        <v>16</v>
      </c>
      <c r="G29" s="6" t="s">
        <v>16</v>
      </c>
      <c r="H29" s="6" t="s">
        <v>22</v>
      </c>
      <c r="I29" s="8">
        <v>0.5</v>
      </c>
      <c r="J29" s="9">
        <v>9500</v>
      </c>
      <c r="K29" s="10">
        <f t="shared" si="0"/>
        <v>4750</v>
      </c>
      <c r="L29" s="10">
        <f t="shared" si="1"/>
        <v>1187.5</v>
      </c>
      <c r="M29" s="11">
        <v>0.25</v>
      </c>
      <c r="O29" s="12"/>
    </row>
    <row r="30" spans="1:15" ht="15.75" customHeight="1" x14ac:dyDescent="0.3">
      <c r="A30" s="1"/>
      <c r="B30" s="6" t="s">
        <v>14</v>
      </c>
      <c r="C30" s="6">
        <v>1185732</v>
      </c>
      <c r="D30" s="7">
        <v>44326</v>
      </c>
      <c r="E30" s="6" t="s">
        <v>15</v>
      </c>
      <c r="F30" s="6" t="s">
        <v>16</v>
      </c>
      <c r="G30" s="6" t="s">
        <v>16</v>
      </c>
      <c r="H30" s="6" t="s">
        <v>17</v>
      </c>
      <c r="I30" s="8">
        <v>0.6</v>
      </c>
      <c r="J30" s="9">
        <v>12200</v>
      </c>
      <c r="K30" s="10">
        <f t="shared" si="0"/>
        <v>7320</v>
      </c>
      <c r="L30" s="10">
        <f t="shared" si="1"/>
        <v>3660</v>
      </c>
      <c r="M30" s="11">
        <v>0.5</v>
      </c>
      <c r="O30" s="12"/>
    </row>
    <row r="31" spans="1:15" ht="15.75" customHeight="1" x14ac:dyDescent="0.3">
      <c r="A31" s="1"/>
      <c r="B31" s="6" t="s">
        <v>14</v>
      </c>
      <c r="C31" s="6">
        <v>1185732</v>
      </c>
      <c r="D31" s="7">
        <v>44326</v>
      </c>
      <c r="E31" s="6" t="s">
        <v>15</v>
      </c>
      <c r="F31" s="6" t="s">
        <v>16</v>
      </c>
      <c r="G31" s="6" t="s">
        <v>16</v>
      </c>
      <c r="H31" s="6" t="s">
        <v>18</v>
      </c>
      <c r="I31" s="8">
        <v>0.55000000000000004</v>
      </c>
      <c r="J31" s="9">
        <v>9250</v>
      </c>
      <c r="K31" s="10">
        <f t="shared" si="0"/>
        <v>5087.5</v>
      </c>
      <c r="L31" s="10">
        <f t="shared" si="1"/>
        <v>1526.25</v>
      </c>
      <c r="M31" s="11">
        <v>0.3</v>
      </c>
      <c r="O31" s="12"/>
    </row>
    <row r="32" spans="1:15" ht="15.75" customHeight="1" x14ac:dyDescent="0.3">
      <c r="A32" s="1"/>
      <c r="B32" s="6" t="s">
        <v>14</v>
      </c>
      <c r="C32" s="6">
        <v>1185732</v>
      </c>
      <c r="D32" s="7">
        <v>44326</v>
      </c>
      <c r="E32" s="6" t="s">
        <v>15</v>
      </c>
      <c r="F32" s="6" t="s">
        <v>16</v>
      </c>
      <c r="G32" s="6" t="s">
        <v>16</v>
      </c>
      <c r="H32" s="6" t="s">
        <v>19</v>
      </c>
      <c r="I32" s="8">
        <v>0.5</v>
      </c>
      <c r="J32" s="9">
        <v>9000</v>
      </c>
      <c r="K32" s="10">
        <f t="shared" si="0"/>
        <v>4500</v>
      </c>
      <c r="L32" s="10">
        <f t="shared" si="1"/>
        <v>1575</v>
      </c>
      <c r="M32" s="11">
        <v>0.35</v>
      </c>
      <c r="O32" s="12"/>
    </row>
    <row r="33" spans="1:15" ht="15.75" customHeight="1" x14ac:dyDescent="0.3">
      <c r="A33" s="1"/>
      <c r="B33" s="6" t="s">
        <v>14</v>
      </c>
      <c r="C33" s="6">
        <v>1185732</v>
      </c>
      <c r="D33" s="7">
        <v>44326</v>
      </c>
      <c r="E33" s="6" t="s">
        <v>15</v>
      </c>
      <c r="F33" s="6" t="s">
        <v>16</v>
      </c>
      <c r="G33" s="6" t="s">
        <v>16</v>
      </c>
      <c r="H33" s="6" t="s">
        <v>20</v>
      </c>
      <c r="I33" s="8">
        <v>0.5</v>
      </c>
      <c r="J33" s="9">
        <v>8500</v>
      </c>
      <c r="K33" s="10">
        <f t="shared" si="0"/>
        <v>4250</v>
      </c>
      <c r="L33" s="10">
        <f t="shared" si="1"/>
        <v>1487.5</v>
      </c>
      <c r="M33" s="11">
        <v>0.35</v>
      </c>
      <c r="O33" s="12"/>
    </row>
    <row r="34" spans="1:15" ht="15.75" customHeight="1" x14ac:dyDescent="0.3">
      <c r="A34" s="1"/>
      <c r="B34" s="6" t="s">
        <v>14</v>
      </c>
      <c r="C34" s="6">
        <v>1185732</v>
      </c>
      <c r="D34" s="7">
        <v>44326</v>
      </c>
      <c r="E34" s="6" t="s">
        <v>15</v>
      </c>
      <c r="F34" s="6" t="s">
        <v>16</v>
      </c>
      <c r="G34" s="6" t="s">
        <v>16</v>
      </c>
      <c r="H34" s="6" t="s">
        <v>21</v>
      </c>
      <c r="I34" s="8">
        <v>0.6</v>
      </c>
      <c r="J34" s="9">
        <v>8750</v>
      </c>
      <c r="K34" s="10">
        <f t="shared" si="0"/>
        <v>5250</v>
      </c>
      <c r="L34" s="10">
        <f t="shared" si="1"/>
        <v>1575</v>
      </c>
      <c r="M34" s="11">
        <v>0.3</v>
      </c>
      <c r="O34" s="12"/>
    </row>
    <row r="35" spans="1:15" ht="15.75" customHeight="1" x14ac:dyDescent="0.3">
      <c r="A35" s="1"/>
      <c r="B35" s="6" t="s">
        <v>14</v>
      </c>
      <c r="C35" s="6">
        <v>1185732</v>
      </c>
      <c r="D35" s="7">
        <v>44326</v>
      </c>
      <c r="E35" s="6" t="s">
        <v>15</v>
      </c>
      <c r="F35" s="6" t="s">
        <v>16</v>
      </c>
      <c r="G35" s="6" t="s">
        <v>16</v>
      </c>
      <c r="H35" s="6" t="s">
        <v>22</v>
      </c>
      <c r="I35" s="8">
        <v>0.65</v>
      </c>
      <c r="J35" s="9">
        <v>10000</v>
      </c>
      <c r="K35" s="10">
        <f t="shared" si="0"/>
        <v>6500</v>
      </c>
      <c r="L35" s="10">
        <f t="shared" si="1"/>
        <v>1625</v>
      </c>
      <c r="M35" s="11">
        <v>0.25</v>
      </c>
      <c r="O35" s="12"/>
    </row>
    <row r="36" spans="1:15" ht="15.75" customHeight="1" x14ac:dyDescent="0.3">
      <c r="A36" s="1"/>
      <c r="B36" s="6" t="s">
        <v>14</v>
      </c>
      <c r="C36" s="6">
        <v>1185732</v>
      </c>
      <c r="D36" s="7">
        <v>44359</v>
      </c>
      <c r="E36" s="6" t="s">
        <v>15</v>
      </c>
      <c r="F36" s="6" t="s">
        <v>16</v>
      </c>
      <c r="G36" s="6" t="s">
        <v>16</v>
      </c>
      <c r="H36" s="6" t="s">
        <v>17</v>
      </c>
      <c r="I36" s="8">
        <v>0.6</v>
      </c>
      <c r="J36" s="9">
        <v>12500</v>
      </c>
      <c r="K36" s="10">
        <f t="shared" si="0"/>
        <v>7500</v>
      </c>
      <c r="L36" s="10">
        <f t="shared" si="1"/>
        <v>3750</v>
      </c>
      <c r="M36" s="11">
        <v>0.5</v>
      </c>
      <c r="O36" s="12"/>
    </row>
    <row r="37" spans="1:15" ht="15.75" customHeight="1" x14ac:dyDescent="0.3">
      <c r="A37" s="1"/>
      <c r="B37" s="6" t="s">
        <v>14</v>
      </c>
      <c r="C37" s="6">
        <v>1185732</v>
      </c>
      <c r="D37" s="7">
        <v>44359</v>
      </c>
      <c r="E37" s="6" t="s">
        <v>15</v>
      </c>
      <c r="F37" s="6" t="s">
        <v>16</v>
      </c>
      <c r="G37" s="6" t="s">
        <v>16</v>
      </c>
      <c r="H37" s="6" t="s">
        <v>18</v>
      </c>
      <c r="I37" s="8">
        <v>0.55000000000000004</v>
      </c>
      <c r="J37" s="9">
        <v>10000</v>
      </c>
      <c r="K37" s="10">
        <f t="shared" si="0"/>
        <v>5500</v>
      </c>
      <c r="L37" s="10">
        <f t="shared" si="1"/>
        <v>1650</v>
      </c>
      <c r="M37" s="11">
        <v>0.3</v>
      </c>
      <c r="O37" s="12"/>
    </row>
    <row r="38" spans="1:15" ht="15.75" customHeight="1" x14ac:dyDescent="0.3">
      <c r="A38" s="1"/>
      <c r="B38" s="6" t="s">
        <v>14</v>
      </c>
      <c r="C38" s="6">
        <v>1185732</v>
      </c>
      <c r="D38" s="7">
        <v>44359</v>
      </c>
      <c r="E38" s="6" t="s">
        <v>15</v>
      </c>
      <c r="F38" s="6" t="s">
        <v>16</v>
      </c>
      <c r="G38" s="6" t="s">
        <v>16</v>
      </c>
      <c r="H38" s="6" t="s">
        <v>19</v>
      </c>
      <c r="I38" s="8">
        <v>0.5</v>
      </c>
      <c r="J38" s="9">
        <v>9250</v>
      </c>
      <c r="K38" s="10">
        <f t="shared" si="0"/>
        <v>4625</v>
      </c>
      <c r="L38" s="10">
        <f t="shared" si="1"/>
        <v>1618.75</v>
      </c>
      <c r="M38" s="11">
        <v>0.35</v>
      </c>
      <c r="O38" s="12"/>
    </row>
    <row r="39" spans="1:15" ht="15.75" customHeight="1" x14ac:dyDescent="0.3">
      <c r="A39" s="1"/>
      <c r="B39" s="6" t="s">
        <v>14</v>
      </c>
      <c r="C39" s="6">
        <v>1185732</v>
      </c>
      <c r="D39" s="7">
        <v>44359</v>
      </c>
      <c r="E39" s="6" t="s">
        <v>15</v>
      </c>
      <c r="F39" s="6" t="s">
        <v>16</v>
      </c>
      <c r="G39" s="6" t="s">
        <v>16</v>
      </c>
      <c r="H39" s="6" t="s">
        <v>20</v>
      </c>
      <c r="I39" s="8">
        <v>0.5</v>
      </c>
      <c r="J39" s="9">
        <v>9000</v>
      </c>
      <c r="K39" s="10">
        <f t="shared" si="0"/>
        <v>4500</v>
      </c>
      <c r="L39" s="10">
        <f t="shared" si="1"/>
        <v>1575</v>
      </c>
      <c r="M39" s="11">
        <v>0.35</v>
      </c>
      <c r="O39" s="12"/>
    </row>
    <row r="40" spans="1:15" ht="15.75" customHeight="1" x14ac:dyDescent="0.3">
      <c r="A40" s="1"/>
      <c r="B40" s="6" t="s">
        <v>14</v>
      </c>
      <c r="C40" s="6">
        <v>1185732</v>
      </c>
      <c r="D40" s="7">
        <v>44359</v>
      </c>
      <c r="E40" s="6" t="s">
        <v>15</v>
      </c>
      <c r="F40" s="6" t="s">
        <v>16</v>
      </c>
      <c r="G40" s="6" t="s">
        <v>16</v>
      </c>
      <c r="H40" s="6" t="s">
        <v>21</v>
      </c>
      <c r="I40" s="8">
        <v>0.6</v>
      </c>
      <c r="J40" s="9">
        <v>9000</v>
      </c>
      <c r="K40" s="10">
        <f t="shared" si="0"/>
        <v>5400</v>
      </c>
      <c r="L40" s="10">
        <f t="shared" si="1"/>
        <v>1620</v>
      </c>
      <c r="M40" s="11">
        <v>0.3</v>
      </c>
      <c r="O40" s="12"/>
    </row>
    <row r="41" spans="1:15" ht="15.75" customHeight="1" x14ac:dyDescent="0.3">
      <c r="A41" s="1"/>
      <c r="B41" s="6" t="s">
        <v>14</v>
      </c>
      <c r="C41" s="6">
        <v>1185732</v>
      </c>
      <c r="D41" s="7">
        <v>44359</v>
      </c>
      <c r="E41" s="6" t="s">
        <v>15</v>
      </c>
      <c r="F41" s="6" t="s">
        <v>16</v>
      </c>
      <c r="G41" s="6" t="s">
        <v>16</v>
      </c>
      <c r="H41" s="6" t="s">
        <v>22</v>
      </c>
      <c r="I41" s="8">
        <v>0.65</v>
      </c>
      <c r="J41" s="9">
        <v>10500</v>
      </c>
      <c r="K41" s="10">
        <f t="shared" si="0"/>
        <v>6825</v>
      </c>
      <c r="L41" s="10">
        <f t="shared" si="1"/>
        <v>1706.25</v>
      </c>
      <c r="M41" s="11">
        <v>0.25</v>
      </c>
      <c r="O41" s="12"/>
    </row>
    <row r="42" spans="1:15" ht="15.75" customHeight="1" x14ac:dyDescent="0.3">
      <c r="A42" s="1"/>
      <c r="B42" s="6" t="s">
        <v>14</v>
      </c>
      <c r="C42" s="6">
        <v>1185732</v>
      </c>
      <c r="D42" s="7">
        <v>44387</v>
      </c>
      <c r="E42" s="6" t="s">
        <v>15</v>
      </c>
      <c r="F42" s="6" t="s">
        <v>16</v>
      </c>
      <c r="G42" s="6" t="s">
        <v>16</v>
      </c>
      <c r="H42" s="6" t="s">
        <v>17</v>
      </c>
      <c r="I42" s="8">
        <v>0.6</v>
      </c>
      <c r="J42" s="9">
        <v>12750</v>
      </c>
      <c r="K42" s="10">
        <f t="shared" si="0"/>
        <v>7650</v>
      </c>
      <c r="L42" s="10">
        <f t="shared" si="1"/>
        <v>3825</v>
      </c>
      <c r="M42" s="11">
        <v>0.5</v>
      </c>
      <c r="O42" s="12"/>
    </row>
    <row r="43" spans="1:15" ht="15.75" customHeight="1" x14ac:dyDescent="0.3">
      <c r="A43" s="1"/>
      <c r="B43" s="6" t="s">
        <v>14</v>
      </c>
      <c r="C43" s="6">
        <v>1185732</v>
      </c>
      <c r="D43" s="7">
        <v>44387</v>
      </c>
      <c r="E43" s="6" t="s">
        <v>15</v>
      </c>
      <c r="F43" s="6" t="s">
        <v>16</v>
      </c>
      <c r="G43" s="6" t="s">
        <v>16</v>
      </c>
      <c r="H43" s="6" t="s">
        <v>18</v>
      </c>
      <c r="I43" s="8">
        <v>0.55000000000000004</v>
      </c>
      <c r="J43" s="9">
        <v>10250</v>
      </c>
      <c r="K43" s="10">
        <f t="shared" si="0"/>
        <v>5637.5000000000009</v>
      </c>
      <c r="L43" s="10">
        <f t="shared" si="1"/>
        <v>1691.2500000000002</v>
      </c>
      <c r="M43" s="11">
        <v>0.3</v>
      </c>
      <c r="O43" s="12"/>
    </row>
    <row r="44" spans="1:15" ht="15.75" customHeight="1" x14ac:dyDescent="0.3">
      <c r="A44" s="1"/>
      <c r="B44" s="6" t="s">
        <v>14</v>
      </c>
      <c r="C44" s="6">
        <v>1185732</v>
      </c>
      <c r="D44" s="7">
        <v>44387</v>
      </c>
      <c r="E44" s="6" t="s">
        <v>15</v>
      </c>
      <c r="F44" s="6" t="s">
        <v>16</v>
      </c>
      <c r="G44" s="6" t="s">
        <v>16</v>
      </c>
      <c r="H44" s="6" t="s">
        <v>19</v>
      </c>
      <c r="I44" s="8">
        <v>0.5</v>
      </c>
      <c r="J44" s="9">
        <v>9500</v>
      </c>
      <c r="K44" s="10">
        <f t="shared" si="0"/>
        <v>4750</v>
      </c>
      <c r="L44" s="10">
        <f t="shared" si="1"/>
        <v>1662.5</v>
      </c>
      <c r="M44" s="11">
        <v>0.35</v>
      </c>
      <c r="O44" s="12"/>
    </row>
    <row r="45" spans="1:15" ht="15.75" customHeight="1" x14ac:dyDescent="0.3">
      <c r="A45" s="1"/>
      <c r="B45" s="6" t="s">
        <v>14</v>
      </c>
      <c r="C45" s="6">
        <v>1185732</v>
      </c>
      <c r="D45" s="7">
        <v>44387</v>
      </c>
      <c r="E45" s="6" t="s">
        <v>15</v>
      </c>
      <c r="F45" s="6" t="s">
        <v>16</v>
      </c>
      <c r="G45" s="6" t="s">
        <v>16</v>
      </c>
      <c r="H45" s="6" t="s">
        <v>20</v>
      </c>
      <c r="I45" s="8">
        <v>0.5</v>
      </c>
      <c r="J45" s="9">
        <v>9000</v>
      </c>
      <c r="K45" s="10">
        <f t="shared" si="0"/>
        <v>4500</v>
      </c>
      <c r="L45" s="10">
        <f t="shared" si="1"/>
        <v>1575</v>
      </c>
      <c r="M45" s="11">
        <v>0.35</v>
      </c>
      <c r="O45" s="12"/>
    </row>
    <row r="46" spans="1:15" ht="15.75" customHeight="1" x14ac:dyDescent="0.3">
      <c r="A46" s="1"/>
      <c r="B46" s="6" t="s">
        <v>14</v>
      </c>
      <c r="C46" s="6">
        <v>1185732</v>
      </c>
      <c r="D46" s="7">
        <v>44387</v>
      </c>
      <c r="E46" s="6" t="s">
        <v>15</v>
      </c>
      <c r="F46" s="6" t="s">
        <v>16</v>
      </c>
      <c r="G46" s="6" t="s">
        <v>16</v>
      </c>
      <c r="H46" s="6" t="s">
        <v>21</v>
      </c>
      <c r="I46" s="8">
        <v>0.6</v>
      </c>
      <c r="J46" s="9">
        <v>9250</v>
      </c>
      <c r="K46" s="10">
        <f t="shared" si="0"/>
        <v>5550</v>
      </c>
      <c r="L46" s="10">
        <f t="shared" si="1"/>
        <v>1665</v>
      </c>
      <c r="M46" s="11">
        <v>0.3</v>
      </c>
      <c r="O46" s="12"/>
    </row>
    <row r="47" spans="1:15" ht="15.75" customHeight="1" x14ac:dyDescent="0.3">
      <c r="A47" s="1"/>
      <c r="B47" s="6" t="s">
        <v>14</v>
      </c>
      <c r="C47" s="6">
        <v>1185732</v>
      </c>
      <c r="D47" s="7">
        <v>44387</v>
      </c>
      <c r="E47" s="6" t="s">
        <v>15</v>
      </c>
      <c r="F47" s="6" t="s">
        <v>16</v>
      </c>
      <c r="G47" s="6" t="s">
        <v>16</v>
      </c>
      <c r="H47" s="6" t="s">
        <v>22</v>
      </c>
      <c r="I47" s="8">
        <v>0.65</v>
      </c>
      <c r="J47" s="9">
        <v>11000</v>
      </c>
      <c r="K47" s="10">
        <f t="shared" si="0"/>
        <v>7150</v>
      </c>
      <c r="L47" s="10">
        <f t="shared" si="1"/>
        <v>1787.5</v>
      </c>
      <c r="M47" s="11">
        <v>0.25</v>
      </c>
      <c r="O47" s="12"/>
    </row>
    <row r="48" spans="1:15" ht="15.75" customHeight="1" x14ac:dyDescent="0.3">
      <c r="A48" s="1"/>
      <c r="B48" s="6" t="s">
        <v>14</v>
      </c>
      <c r="C48" s="6">
        <v>1185732</v>
      </c>
      <c r="D48" s="7">
        <v>44419</v>
      </c>
      <c r="E48" s="6" t="s">
        <v>15</v>
      </c>
      <c r="F48" s="6" t="s">
        <v>16</v>
      </c>
      <c r="G48" s="6" t="s">
        <v>16</v>
      </c>
      <c r="H48" s="6" t="s">
        <v>17</v>
      </c>
      <c r="I48" s="8">
        <v>0.6</v>
      </c>
      <c r="J48" s="9">
        <v>12500</v>
      </c>
      <c r="K48" s="10">
        <f t="shared" si="0"/>
        <v>7500</v>
      </c>
      <c r="L48" s="10">
        <f t="shared" si="1"/>
        <v>3750</v>
      </c>
      <c r="M48" s="11">
        <v>0.5</v>
      </c>
      <c r="O48" s="12"/>
    </row>
    <row r="49" spans="1:15" ht="15.75" customHeight="1" x14ac:dyDescent="0.3">
      <c r="A49" s="1"/>
      <c r="B49" s="6" t="s">
        <v>14</v>
      </c>
      <c r="C49" s="6">
        <v>1185732</v>
      </c>
      <c r="D49" s="7">
        <v>44419</v>
      </c>
      <c r="E49" s="6" t="s">
        <v>15</v>
      </c>
      <c r="F49" s="6" t="s">
        <v>16</v>
      </c>
      <c r="G49" s="6" t="s">
        <v>16</v>
      </c>
      <c r="H49" s="6" t="s">
        <v>18</v>
      </c>
      <c r="I49" s="8">
        <v>0.55000000000000004</v>
      </c>
      <c r="J49" s="9">
        <v>10250</v>
      </c>
      <c r="K49" s="10">
        <f t="shared" si="0"/>
        <v>5637.5000000000009</v>
      </c>
      <c r="L49" s="10">
        <f t="shared" si="1"/>
        <v>1691.2500000000002</v>
      </c>
      <c r="M49" s="11">
        <v>0.3</v>
      </c>
      <c r="O49" s="12"/>
    </row>
    <row r="50" spans="1:15" ht="15.75" customHeight="1" x14ac:dyDescent="0.3">
      <c r="A50" s="1"/>
      <c r="B50" s="6" t="s">
        <v>14</v>
      </c>
      <c r="C50" s="6">
        <v>1185732</v>
      </c>
      <c r="D50" s="7">
        <v>44419</v>
      </c>
      <c r="E50" s="6" t="s">
        <v>15</v>
      </c>
      <c r="F50" s="6" t="s">
        <v>16</v>
      </c>
      <c r="G50" s="6" t="s">
        <v>16</v>
      </c>
      <c r="H50" s="6" t="s">
        <v>19</v>
      </c>
      <c r="I50" s="8">
        <v>0.5</v>
      </c>
      <c r="J50" s="9">
        <v>9500</v>
      </c>
      <c r="K50" s="10">
        <f t="shared" si="0"/>
        <v>4750</v>
      </c>
      <c r="L50" s="10">
        <f t="shared" si="1"/>
        <v>1662.5</v>
      </c>
      <c r="M50" s="11">
        <v>0.35</v>
      </c>
      <c r="O50" s="12"/>
    </row>
    <row r="51" spans="1:15" ht="15.75" customHeight="1" x14ac:dyDescent="0.3">
      <c r="A51" s="1"/>
      <c r="B51" s="6" t="s">
        <v>14</v>
      </c>
      <c r="C51" s="6">
        <v>1185732</v>
      </c>
      <c r="D51" s="7">
        <v>44419</v>
      </c>
      <c r="E51" s="6" t="s">
        <v>15</v>
      </c>
      <c r="F51" s="6" t="s">
        <v>16</v>
      </c>
      <c r="G51" s="6" t="s">
        <v>16</v>
      </c>
      <c r="H51" s="6" t="s">
        <v>20</v>
      </c>
      <c r="I51" s="8">
        <v>0.5</v>
      </c>
      <c r="J51" s="9">
        <v>9250</v>
      </c>
      <c r="K51" s="10">
        <f t="shared" si="0"/>
        <v>4625</v>
      </c>
      <c r="L51" s="10">
        <f t="shared" si="1"/>
        <v>1618.75</v>
      </c>
      <c r="M51" s="11">
        <v>0.35</v>
      </c>
      <c r="O51" s="12"/>
    </row>
    <row r="52" spans="1:15" ht="15.75" customHeight="1" x14ac:dyDescent="0.3">
      <c r="A52" s="1"/>
      <c r="B52" s="6" t="s">
        <v>14</v>
      </c>
      <c r="C52" s="6">
        <v>1185732</v>
      </c>
      <c r="D52" s="7">
        <v>44419</v>
      </c>
      <c r="E52" s="6" t="s">
        <v>15</v>
      </c>
      <c r="F52" s="6" t="s">
        <v>16</v>
      </c>
      <c r="G52" s="6" t="s">
        <v>16</v>
      </c>
      <c r="H52" s="6" t="s">
        <v>21</v>
      </c>
      <c r="I52" s="8">
        <v>0.6</v>
      </c>
      <c r="J52" s="9">
        <v>9000</v>
      </c>
      <c r="K52" s="10">
        <f t="shared" si="0"/>
        <v>5400</v>
      </c>
      <c r="L52" s="10">
        <f t="shared" si="1"/>
        <v>1620</v>
      </c>
      <c r="M52" s="11">
        <v>0.3</v>
      </c>
      <c r="O52" s="12"/>
    </row>
    <row r="53" spans="1:15" ht="15.75" customHeight="1" x14ac:dyDescent="0.3">
      <c r="A53" s="1"/>
      <c r="B53" s="6" t="s">
        <v>14</v>
      </c>
      <c r="C53" s="6">
        <v>1185732</v>
      </c>
      <c r="D53" s="7">
        <v>44419</v>
      </c>
      <c r="E53" s="6" t="s">
        <v>15</v>
      </c>
      <c r="F53" s="6" t="s">
        <v>16</v>
      </c>
      <c r="G53" s="6" t="s">
        <v>16</v>
      </c>
      <c r="H53" s="6" t="s">
        <v>22</v>
      </c>
      <c r="I53" s="8">
        <v>0.65</v>
      </c>
      <c r="J53" s="9">
        <v>10750</v>
      </c>
      <c r="K53" s="10">
        <f t="shared" si="0"/>
        <v>6987.5</v>
      </c>
      <c r="L53" s="10">
        <f t="shared" si="1"/>
        <v>1746.875</v>
      </c>
      <c r="M53" s="11">
        <v>0.25</v>
      </c>
      <c r="O53" s="12"/>
    </row>
    <row r="54" spans="1:15" ht="15.75" customHeight="1" x14ac:dyDescent="0.3">
      <c r="A54" s="1"/>
      <c r="B54" s="6" t="s">
        <v>14</v>
      </c>
      <c r="C54" s="6">
        <v>1185732</v>
      </c>
      <c r="D54" s="7">
        <v>44449</v>
      </c>
      <c r="E54" s="6" t="s">
        <v>15</v>
      </c>
      <c r="F54" s="6" t="s">
        <v>16</v>
      </c>
      <c r="G54" s="6" t="s">
        <v>16</v>
      </c>
      <c r="H54" s="6" t="s">
        <v>17</v>
      </c>
      <c r="I54" s="8">
        <v>0.6</v>
      </c>
      <c r="J54" s="9">
        <v>12000</v>
      </c>
      <c r="K54" s="10">
        <f t="shared" si="0"/>
        <v>7200</v>
      </c>
      <c r="L54" s="10">
        <f t="shared" si="1"/>
        <v>3600</v>
      </c>
      <c r="M54" s="11">
        <v>0.5</v>
      </c>
      <c r="O54" s="12"/>
    </row>
    <row r="55" spans="1:15" ht="15.75" customHeight="1" x14ac:dyDescent="0.3">
      <c r="A55" s="1"/>
      <c r="B55" s="6" t="s">
        <v>14</v>
      </c>
      <c r="C55" s="6">
        <v>1185732</v>
      </c>
      <c r="D55" s="7">
        <v>44449</v>
      </c>
      <c r="E55" s="6" t="s">
        <v>15</v>
      </c>
      <c r="F55" s="6" t="s">
        <v>16</v>
      </c>
      <c r="G55" s="6" t="s">
        <v>16</v>
      </c>
      <c r="H55" s="6" t="s">
        <v>18</v>
      </c>
      <c r="I55" s="8">
        <v>0.55000000000000004</v>
      </c>
      <c r="J55" s="9">
        <v>10000</v>
      </c>
      <c r="K55" s="10">
        <f t="shared" si="0"/>
        <v>5500</v>
      </c>
      <c r="L55" s="10">
        <f t="shared" si="1"/>
        <v>1650</v>
      </c>
      <c r="M55" s="11">
        <v>0.3</v>
      </c>
      <c r="O55" s="12"/>
    </row>
    <row r="56" spans="1:15" ht="15.75" customHeight="1" x14ac:dyDescent="0.3">
      <c r="A56" s="1"/>
      <c r="B56" s="6" t="s">
        <v>14</v>
      </c>
      <c r="C56" s="6">
        <v>1185732</v>
      </c>
      <c r="D56" s="7">
        <v>44449</v>
      </c>
      <c r="E56" s="6" t="s">
        <v>15</v>
      </c>
      <c r="F56" s="6" t="s">
        <v>16</v>
      </c>
      <c r="G56" s="6" t="s">
        <v>16</v>
      </c>
      <c r="H56" s="6" t="s">
        <v>19</v>
      </c>
      <c r="I56" s="8">
        <v>0.5</v>
      </c>
      <c r="J56" s="9">
        <v>9250</v>
      </c>
      <c r="K56" s="10">
        <f t="shared" si="0"/>
        <v>4625</v>
      </c>
      <c r="L56" s="10">
        <f t="shared" si="1"/>
        <v>1618.75</v>
      </c>
      <c r="M56" s="11">
        <v>0.35</v>
      </c>
      <c r="O56" s="12"/>
    </row>
    <row r="57" spans="1:15" ht="15.75" customHeight="1" x14ac:dyDescent="0.3">
      <c r="A57" s="1"/>
      <c r="B57" s="6" t="s">
        <v>14</v>
      </c>
      <c r="C57" s="6">
        <v>1185732</v>
      </c>
      <c r="D57" s="7">
        <v>44449</v>
      </c>
      <c r="E57" s="6" t="s">
        <v>15</v>
      </c>
      <c r="F57" s="6" t="s">
        <v>16</v>
      </c>
      <c r="G57" s="6" t="s">
        <v>16</v>
      </c>
      <c r="H57" s="6" t="s">
        <v>20</v>
      </c>
      <c r="I57" s="8">
        <v>0.5</v>
      </c>
      <c r="J57" s="9">
        <v>9000</v>
      </c>
      <c r="K57" s="10">
        <f t="shared" si="0"/>
        <v>4500</v>
      </c>
      <c r="L57" s="10">
        <f t="shared" si="1"/>
        <v>1575</v>
      </c>
      <c r="M57" s="11">
        <v>0.35</v>
      </c>
      <c r="O57" s="12"/>
    </row>
    <row r="58" spans="1:15" ht="15.75" customHeight="1" x14ac:dyDescent="0.3">
      <c r="A58" s="1"/>
      <c r="B58" s="6" t="s">
        <v>14</v>
      </c>
      <c r="C58" s="6">
        <v>1185732</v>
      </c>
      <c r="D58" s="7">
        <v>44449</v>
      </c>
      <c r="E58" s="6" t="s">
        <v>15</v>
      </c>
      <c r="F58" s="6" t="s">
        <v>16</v>
      </c>
      <c r="G58" s="6" t="s">
        <v>16</v>
      </c>
      <c r="H58" s="6" t="s">
        <v>21</v>
      </c>
      <c r="I58" s="8">
        <v>0.6</v>
      </c>
      <c r="J58" s="9">
        <v>9000</v>
      </c>
      <c r="K58" s="10">
        <f t="shared" si="0"/>
        <v>5400</v>
      </c>
      <c r="L58" s="10">
        <f t="shared" si="1"/>
        <v>1620</v>
      </c>
      <c r="M58" s="11">
        <v>0.3</v>
      </c>
      <c r="O58" s="12"/>
    </row>
    <row r="59" spans="1:15" ht="15.75" customHeight="1" x14ac:dyDescent="0.3">
      <c r="A59" s="1"/>
      <c r="B59" s="6" t="s">
        <v>14</v>
      </c>
      <c r="C59" s="6">
        <v>1185732</v>
      </c>
      <c r="D59" s="7">
        <v>44449</v>
      </c>
      <c r="E59" s="6" t="s">
        <v>15</v>
      </c>
      <c r="F59" s="6" t="s">
        <v>16</v>
      </c>
      <c r="G59" s="6" t="s">
        <v>16</v>
      </c>
      <c r="H59" s="6" t="s">
        <v>22</v>
      </c>
      <c r="I59" s="8">
        <v>0.65</v>
      </c>
      <c r="J59" s="9">
        <v>10000</v>
      </c>
      <c r="K59" s="10">
        <f t="shared" si="0"/>
        <v>6500</v>
      </c>
      <c r="L59" s="10">
        <f t="shared" si="1"/>
        <v>1625</v>
      </c>
      <c r="M59" s="11">
        <v>0.25</v>
      </c>
      <c r="O59" s="12"/>
    </row>
    <row r="60" spans="1:15" ht="15.75" customHeight="1" x14ac:dyDescent="0.3">
      <c r="A60" s="1"/>
      <c r="B60" s="6" t="s">
        <v>14</v>
      </c>
      <c r="C60" s="6">
        <v>1185732</v>
      </c>
      <c r="D60" s="7">
        <v>44481</v>
      </c>
      <c r="E60" s="6" t="s">
        <v>15</v>
      </c>
      <c r="F60" s="6" t="s">
        <v>16</v>
      </c>
      <c r="G60" s="6" t="s">
        <v>16</v>
      </c>
      <c r="H60" s="6" t="s">
        <v>17</v>
      </c>
      <c r="I60" s="8">
        <v>0.65</v>
      </c>
      <c r="J60" s="9">
        <v>11750</v>
      </c>
      <c r="K60" s="10">
        <f t="shared" si="0"/>
        <v>7637.5</v>
      </c>
      <c r="L60" s="10">
        <f t="shared" si="1"/>
        <v>3818.75</v>
      </c>
      <c r="M60" s="11">
        <v>0.5</v>
      </c>
      <c r="O60" s="12"/>
    </row>
    <row r="61" spans="1:15" ht="15.75" customHeight="1" x14ac:dyDescent="0.3">
      <c r="A61" s="1"/>
      <c r="B61" s="6" t="s">
        <v>14</v>
      </c>
      <c r="C61" s="6">
        <v>1185732</v>
      </c>
      <c r="D61" s="7">
        <v>44481</v>
      </c>
      <c r="E61" s="6" t="s">
        <v>15</v>
      </c>
      <c r="F61" s="6" t="s">
        <v>16</v>
      </c>
      <c r="G61" s="6" t="s">
        <v>16</v>
      </c>
      <c r="H61" s="6" t="s">
        <v>18</v>
      </c>
      <c r="I61" s="8">
        <v>0.55000000000000004</v>
      </c>
      <c r="J61" s="9">
        <v>10000</v>
      </c>
      <c r="K61" s="10">
        <f t="shared" si="0"/>
        <v>5500</v>
      </c>
      <c r="L61" s="10">
        <f t="shared" si="1"/>
        <v>1650</v>
      </c>
      <c r="M61" s="11">
        <v>0.3</v>
      </c>
      <c r="O61" s="12"/>
    </row>
    <row r="62" spans="1:15" ht="15.75" customHeight="1" x14ac:dyDescent="0.3">
      <c r="A62" s="1"/>
      <c r="B62" s="6" t="s">
        <v>14</v>
      </c>
      <c r="C62" s="6">
        <v>1185732</v>
      </c>
      <c r="D62" s="7">
        <v>44481</v>
      </c>
      <c r="E62" s="6" t="s">
        <v>15</v>
      </c>
      <c r="F62" s="6" t="s">
        <v>16</v>
      </c>
      <c r="G62" s="6" t="s">
        <v>16</v>
      </c>
      <c r="H62" s="6" t="s">
        <v>19</v>
      </c>
      <c r="I62" s="8">
        <v>0.55000000000000004</v>
      </c>
      <c r="J62" s="9">
        <v>9000</v>
      </c>
      <c r="K62" s="10">
        <f t="shared" si="0"/>
        <v>4950</v>
      </c>
      <c r="L62" s="10">
        <f t="shared" si="1"/>
        <v>1732.5</v>
      </c>
      <c r="M62" s="11">
        <v>0.35</v>
      </c>
      <c r="O62" s="12"/>
    </row>
    <row r="63" spans="1:15" ht="15.75" customHeight="1" x14ac:dyDescent="0.3">
      <c r="A63" s="1"/>
      <c r="B63" s="6" t="s">
        <v>14</v>
      </c>
      <c r="C63" s="6">
        <v>1185732</v>
      </c>
      <c r="D63" s="7">
        <v>44481</v>
      </c>
      <c r="E63" s="6" t="s">
        <v>15</v>
      </c>
      <c r="F63" s="6" t="s">
        <v>16</v>
      </c>
      <c r="G63" s="6" t="s">
        <v>16</v>
      </c>
      <c r="H63" s="6" t="s">
        <v>20</v>
      </c>
      <c r="I63" s="8">
        <v>0.55000000000000004</v>
      </c>
      <c r="J63" s="9">
        <v>8750</v>
      </c>
      <c r="K63" s="10">
        <f t="shared" si="0"/>
        <v>4812.5</v>
      </c>
      <c r="L63" s="10">
        <f t="shared" si="1"/>
        <v>1684.375</v>
      </c>
      <c r="M63" s="11">
        <v>0.35</v>
      </c>
      <c r="O63" s="12"/>
    </row>
    <row r="64" spans="1:15" ht="15.75" customHeight="1" x14ac:dyDescent="0.3">
      <c r="A64" s="1"/>
      <c r="B64" s="6" t="s">
        <v>14</v>
      </c>
      <c r="C64" s="6">
        <v>1185732</v>
      </c>
      <c r="D64" s="7">
        <v>44481</v>
      </c>
      <c r="E64" s="6" t="s">
        <v>15</v>
      </c>
      <c r="F64" s="6" t="s">
        <v>16</v>
      </c>
      <c r="G64" s="6" t="s">
        <v>16</v>
      </c>
      <c r="H64" s="6" t="s">
        <v>21</v>
      </c>
      <c r="I64" s="8">
        <v>0.65</v>
      </c>
      <c r="J64" s="9">
        <v>8750</v>
      </c>
      <c r="K64" s="10">
        <f t="shared" si="0"/>
        <v>5687.5</v>
      </c>
      <c r="L64" s="10">
        <f t="shared" si="1"/>
        <v>1706.25</v>
      </c>
      <c r="M64" s="11">
        <v>0.3</v>
      </c>
      <c r="O64" s="12"/>
    </row>
    <row r="65" spans="1:15" ht="15.75" customHeight="1" x14ac:dyDescent="0.3">
      <c r="A65" s="1"/>
      <c r="B65" s="6" t="s">
        <v>14</v>
      </c>
      <c r="C65" s="6">
        <v>1185732</v>
      </c>
      <c r="D65" s="7">
        <v>44481</v>
      </c>
      <c r="E65" s="6" t="s">
        <v>15</v>
      </c>
      <c r="F65" s="6" t="s">
        <v>16</v>
      </c>
      <c r="G65" s="6" t="s">
        <v>16</v>
      </c>
      <c r="H65" s="6" t="s">
        <v>22</v>
      </c>
      <c r="I65" s="8">
        <v>0.7</v>
      </c>
      <c r="J65" s="9">
        <v>10000</v>
      </c>
      <c r="K65" s="10">
        <f t="shared" si="0"/>
        <v>7000</v>
      </c>
      <c r="L65" s="10">
        <f t="shared" si="1"/>
        <v>1750</v>
      </c>
      <c r="M65" s="11">
        <v>0.25</v>
      </c>
      <c r="O65" s="12"/>
    </row>
    <row r="66" spans="1:15" ht="15.75" customHeight="1" x14ac:dyDescent="0.3">
      <c r="A66" s="1"/>
      <c r="B66" s="6" t="s">
        <v>14</v>
      </c>
      <c r="C66" s="6">
        <v>1185732</v>
      </c>
      <c r="D66" s="7">
        <v>44511</v>
      </c>
      <c r="E66" s="6" t="s">
        <v>15</v>
      </c>
      <c r="F66" s="6" t="s">
        <v>16</v>
      </c>
      <c r="G66" s="6" t="s">
        <v>16</v>
      </c>
      <c r="H66" s="6" t="s">
        <v>17</v>
      </c>
      <c r="I66" s="8">
        <v>0.65</v>
      </c>
      <c r="J66" s="9">
        <v>11500</v>
      </c>
      <c r="K66" s="10">
        <f t="shared" si="0"/>
        <v>7475</v>
      </c>
      <c r="L66" s="10">
        <f t="shared" si="1"/>
        <v>3737.5</v>
      </c>
      <c r="M66" s="11">
        <v>0.5</v>
      </c>
      <c r="O66" s="12"/>
    </row>
    <row r="67" spans="1:15" ht="15.75" customHeight="1" x14ac:dyDescent="0.3">
      <c r="A67" s="1"/>
      <c r="B67" s="6" t="s">
        <v>14</v>
      </c>
      <c r="C67" s="6">
        <v>1185732</v>
      </c>
      <c r="D67" s="7">
        <v>44511</v>
      </c>
      <c r="E67" s="6" t="s">
        <v>15</v>
      </c>
      <c r="F67" s="6" t="s">
        <v>16</v>
      </c>
      <c r="G67" s="6" t="s">
        <v>16</v>
      </c>
      <c r="H67" s="6" t="s">
        <v>18</v>
      </c>
      <c r="I67" s="8">
        <v>0.55000000000000004</v>
      </c>
      <c r="J67" s="9">
        <v>9750</v>
      </c>
      <c r="K67" s="10">
        <f t="shared" si="0"/>
        <v>5362.5</v>
      </c>
      <c r="L67" s="10">
        <f t="shared" si="1"/>
        <v>1608.75</v>
      </c>
      <c r="M67" s="11">
        <v>0.3</v>
      </c>
      <c r="O67" s="12"/>
    </row>
    <row r="68" spans="1:15" ht="15.75" customHeight="1" x14ac:dyDescent="0.3">
      <c r="A68" s="1"/>
      <c r="B68" s="6" t="s">
        <v>14</v>
      </c>
      <c r="C68" s="6">
        <v>1185732</v>
      </c>
      <c r="D68" s="7">
        <v>44511</v>
      </c>
      <c r="E68" s="6" t="s">
        <v>15</v>
      </c>
      <c r="F68" s="6" t="s">
        <v>16</v>
      </c>
      <c r="G68" s="6" t="s">
        <v>16</v>
      </c>
      <c r="H68" s="6" t="s">
        <v>19</v>
      </c>
      <c r="I68" s="8">
        <v>0.55000000000000004</v>
      </c>
      <c r="J68" s="9">
        <v>9200</v>
      </c>
      <c r="K68" s="10">
        <f t="shared" si="0"/>
        <v>5060</v>
      </c>
      <c r="L68" s="10">
        <f t="shared" si="1"/>
        <v>1771</v>
      </c>
      <c r="M68" s="11">
        <v>0.35</v>
      </c>
      <c r="O68" s="12"/>
    </row>
    <row r="69" spans="1:15" ht="15.75" customHeight="1" x14ac:dyDescent="0.3">
      <c r="A69" s="1"/>
      <c r="B69" s="6" t="s">
        <v>14</v>
      </c>
      <c r="C69" s="6">
        <v>1185732</v>
      </c>
      <c r="D69" s="7">
        <v>44511</v>
      </c>
      <c r="E69" s="6" t="s">
        <v>15</v>
      </c>
      <c r="F69" s="6" t="s">
        <v>16</v>
      </c>
      <c r="G69" s="6" t="s">
        <v>16</v>
      </c>
      <c r="H69" s="6" t="s">
        <v>20</v>
      </c>
      <c r="I69" s="8">
        <v>0.55000000000000004</v>
      </c>
      <c r="J69" s="9">
        <v>9000</v>
      </c>
      <c r="K69" s="10">
        <f t="shared" si="0"/>
        <v>4950</v>
      </c>
      <c r="L69" s="10">
        <f t="shared" si="1"/>
        <v>1732.5</v>
      </c>
      <c r="M69" s="11">
        <v>0.35</v>
      </c>
      <c r="O69" s="12"/>
    </row>
    <row r="70" spans="1:15" ht="15.75" customHeight="1" x14ac:dyDescent="0.3">
      <c r="A70" s="1"/>
      <c r="B70" s="6" t="s">
        <v>14</v>
      </c>
      <c r="C70" s="6">
        <v>1185732</v>
      </c>
      <c r="D70" s="7">
        <v>44511</v>
      </c>
      <c r="E70" s="6" t="s">
        <v>15</v>
      </c>
      <c r="F70" s="6" t="s">
        <v>16</v>
      </c>
      <c r="G70" s="6" t="s">
        <v>16</v>
      </c>
      <c r="H70" s="6" t="s">
        <v>21</v>
      </c>
      <c r="I70" s="8">
        <v>0.65</v>
      </c>
      <c r="J70" s="9">
        <v>8750</v>
      </c>
      <c r="K70" s="10">
        <f t="shared" si="0"/>
        <v>5687.5</v>
      </c>
      <c r="L70" s="10">
        <f t="shared" si="1"/>
        <v>1706.25</v>
      </c>
      <c r="M70" s="11">
        <v>0.3</v>
      </c>
      <c r="O70" s="12"/>
    </row>
    <row r="71" spans="1:15" ht="15.75" customHeight="1" x14ac:dyDescent="0.3">
      <c r="A71" s="1"/>
      <c r="B71" s="6" t="s">
        <v>14</v>
      </c>
      <c r="C71" s="6">
        <v>1185732</v>
      </c>
      <c r="D71" s="7">
        <v>44511</v>
      </c>
      <c r="E71" s="6" t="s">
        <v>15</v>
      </c>
      <c r="F71" s="6" t="s">
        <v>16</v>
      </c>
      <c r="G71" s="6" t="s">
        <v>16</v>
      </c>
      <c r="H71" s="6" t="s">
        <v>22</v>
      </c>
      <c r="I71" s="8">
        <v>0.7</v>
      </c>
      <c r="J71" s="9">
        <v>9750</v>
      </c>
      <c r="K71" s="10">
        <f t="shared" si="0"/>
        <v>6825</v>
      </c>
      <c r="L71" s="10">
        <f t="shared" si="1"/>
        <v>1706.25</v>
      </c>
      <c r="M71" s="11">
        <v>0.25</v>
      </c>
      <c r="O71" s="12"/>
    </row>
    <row r="72" spans="1:15" ht="15.75" customHeight="1" x14ac:dyDescent="0.3">
      <c r="A72" s="1"/>
      <c r="B72" s="6" t="s">
        <v>14</v>
      </c>
      <c r="C72" s="6">
        <v>1185732</v>
      </c>
      <c r="D72" s="7">
        <v>44540</v>
      </c>
      <c r="E72" s="6" t="s">
        <v>15</v>
      </c>
      <c r="F72" s="6" t="s">
        <v>16</v>
      </c>
      <c r="G72" s="6" t="s">
        <v>16</v>
      </c>
      <c r="H72" s="6" t="s">
        <v>17</v>
      </c>
      <c r="I72" s="8">
        <v>0.65</v>
      </c>
      <c r="J72" s="9">
        <v>12000</v>
      </c>
      <c r="K72" s="10">
        <f t="shared" si="0"/>
        <v>7800</v>
      </c>
      <c r="L72" s="10">
        <f t="shared" si="1"/>
        <v>3900</v>
      </c>
      <c r="M72" s="11">
        <v>0.5</v>
      </c>
      <c r="O72" s="12"/>
    </row>
    <row r="73" spans="1:15" ht="15.75" customHeight="1" x14ac:dyDescent="0.3">
      <c r="A73" s="1"/>
      <c r="B73" s="6" t="s">
        <v>14</v>
      </c>
      <c r="C73" s="6">
        <v>1185732</v>
      </c>
      <c r="D73" s="7">
        <v>44540</v>
      </c>
      <c r="E73" s="6" t="s">
        <v>15</v>
      </c>
      <c r="F73" s="6" t="s">
        <v>16</v>
      </c>
      <c r="G73" s="6" t="s">
        <v>16</v>
      </c>
      <c r="H73" s="6" t="s">
        <v>18</v>
      </c>
      <c r="I73" s="8">
        <v>0.55000000000000004</v>
      </c>
      <c r="J73" s="9">
        <v>10000</v>
      </c>
      <c r="K73" s="10">
        <f t="shared" si="0"/>
        <v>5500</v>
      </c>
      <c r="L73" s="10">
        <f t="shared" si="1"/>
        <v>1650</v>
      </c>
      <c r="M73" s="11">
        <v>0.3</v>
      </c>
      <c r="O73" s="12"/>
    </row>
    <row r="74" spans="1:15" ht="15.75" customHeight="1" x14ac:dyDescent="0.3">
      <c r="A74" s="1"/>
      <c r="B74" s="6" t="s">
        <v>14</v>
      </c>
      <c r="C74" s="6">
        <v>1185732</v>
      </c>
      <c r="D74" s="7">
        <v>44540</v>
      </c>
      <c r="E74" s="6" t="s">
        <v>15</v>
      </c>
      <c r="F74" s="6" t="s">
        <v>16</v>
      </c>
      <c r="G74" s="6" t="s">
        <v>16</v>
      </c>
      <c r="H74" s="6" t="s">
        <v>19</v>
      </c>
      <c r="I74" s="8">
        <v>0.55000000000000004</v>
      </c>
      <c r="J74" s="9">
        <v>9500</v>
      </c>
      <c r="K74" s="10">
        <f t="shared" si="0"/>
        <v>5225</v>
      </c>
      <c r="L74" s="10">
        <f t="shared" si="1"/>
        <v>1828.7499999999998</v>
      </c>
      <c r="M74" s="11">
        <v>0.35</v>
      </c>
      <c r="O74" s="12"/>
    </row>
    <row r="75" spans="1:15" ht="15.75" customHeight="1" x14ac:dyDescent="0.3">
      <c r="A75" s="1"/>
      <c r="B75" s="6" t="s">
        <v>14</v>
      </c>
      <c r="C75" s="6">
        <v>1185732</v>
      </c>
      <c r="D75" s="7">
        <v>44540</v>
      </c>
      <c r="E75" s="6" t="s">
        <v>15</v>
      </c>
      <c r="F75" s="6" t="s">
        <v>16</v>
      </c>
      <c r="G75" s="6" t="s">
        <v>16</v>
      </c>
      <c r="H75" s="6" t="s">
        <v>20</v>
      </c>
      <c r="I75" s="8">
        <v>0.55000000000000004</v>
      </c>
      <c r="J75" s="9">
        <v>9000</v>
      </c>
      <c r="K75" s="10">
        <f t="shared" si="0"/>
        <v>4950</v>
      </c>
      <c r="L75" s="10">
        <f t="shared" si="1"/>
        <v>1732.5</v>
      </c>
      <c r="M75" s="11">
        <v>0.35</v>
      </c>
      <c r="O75" s="12"/>
    </row>
    <row r="76" spans="1:15" ht="15.75" customHeight="1" x14ac:dyDescent="0.3">
      <c r="A76" s="1"/>
      <c r="B76" s="6" t="s">
        <v>14</v>
      </c>
      <c r="C76" s="6">
        <v>1185732</v>
      </c>
      <c r="D76" s="7">
        <v>44540</v>
      </c>
      <c r="E76" s="6" t="s">
        <v>15</v>
      </c>
      <c r="F76" s="6" t="s">
        <v>16</v>
      </c>
      <c r="G76" s="6" t="s">
        <v>16</v>
      </c>
      <c r="H76" s="6" t="s">
        <v>21</v>
      </c>
      <c r="I76" s="8">
        <v>0.65</v>
      </c>
      <c r="J76" s="9">
        <v>9000</v>
      </c>
      <c r="K76" s="10">
        <f t="shared" si="0"/>
        <v>5850</v>
      </c>
      <c r="L76" s="10">
        <f t="shared" si="1"/>
        <v>1755</v>
      </c>
      <c r="M76" s="11">
        <v>0.3</v>
      </c>
      <c r="O76" s="12"/>
    </row>
    <row r="77" spans="1:15" ht="15.75" customHeight="1" x14ac:dyDescent="0.3">
      <c r="A77" s="1"/>
      <c r="B77" s="6" t="s">
        <v>14</v>
      </c>
      <c r="C77" s="6">
        <v>1185732</v>
      </c>
      <c r="D77" s="7">
        <v>44540</v>
      </c>
      <c r="E77" s="6" t="s">
        <v>15</v>
      </c>
      <c r="F77" s="6" t="s">
        <v>16</v>
      </c>
      <c r="G77" s="6" t="s">
        <v>16</v>
      </c>
      <c r="H77" s="6" t="s">
        <v>22</v>
      </c>
      <c r="I77" s="8">
        <v>0.7</v>
      </c>
      <c r="J77" s="9">
        <v>10000</v>
      </c>
      <c r="K77" s="10">
        <f t="shared" si="0"/>
        <v>7000</v>
      </c>
      <c r="L77" s="10">
        <f t="shared" si="1"/>
        <v>1750</v>
      </c>
      <c r="M77" s="11">
        <v>0.25</v>
      </c>
      <c r="O77" s="12"/>
    </row>
    <row r="78" spans="1:15" ht="15.75" customHeight="1" x14ac:dyDescent="0.3">
      <c r="A78" s="1"/>
      <c r="B78" s="6" t="s">
        <v>23</v>
      </c>
      <c r="C78" s="6">
        <v>1197831</v>
      </c>
      <c r="D78" s="7">
        <v>44198</v>
      </c>
      <c r="E78" s="6" t="s">
        <v>24</v>
      </c>
      <c r="F78" s="6" t="s">
        <v>25</v>
      </c>
      <c r="G78" s="6" t="s">
        <v>26</v>
      </c>
      <c r="H78" s="6" t="s">
        <v>17</v>
      </c>
      <c r="I78" s="8">
        <v>0.25</v>
      </c>
      <c r="J78" s="9">
        <v>9000</v>
      </c>
      <c r="K78" s="10">
        <f t="shared" si="0"/>
        <v>2250</v>
      </c>
      <c r="L78" s="10">
        <f t="shared" si="1"/>
        <v>787.5</v>
      </c>
      <c r="M78" s="11">
        <v>0.35</v>
      </c>
      <c r="O78" s="12"/>
    </row>
    <row r="79" spans="1:15" ht="15.75" customHeight="1" x14ac:dyDescent="0.3">
      <c r="A79" s="1"/>
      <c r="B79" s="6" t="s">
        <v>23</v>
      </c>
      <c r="C79" s="6">
        <v>1197831</v>
      </c>
      <c r="D79" s="7">
        <v>44198</v>
      </c>
      <c r="E79" s="6" t="s">
        <v>24</v>
      </c>
      <c r="F79" s="6" t="s">
        <v>25</v>
      </c>
      <c r="G79" s="6" t="s">
        <v>26</v>
      </c>
      <c r="H79" s="6" t="s">
        <v>18</v>
      </c>
      <c r="I79" s="8">
        <v>0.35</v>
      </c>
      <c r="J79" s="9">
        <v>9000</v>
      </c>
      <c r="K79" s="10">
        <f t="shared" si="0"/>
        <v>3150</v>
      </c>
      <c r="L79" s="10">
        <f t="shared" si="1"/>
        <v>1102.5</v>
      </c>
      <c r="M79" s="11">
        <v>0.35</v>
      </c>
      <c r="O79" s="12"/>
    </row>
    <row r="80" spans="1:15" ht="15.75" customHeight="1" x14ac:dyDescent="0.3">
      <c r="A80" s="1"/>
      <c r="B80" s="6" t="s">
        <v>23</v>
      </c>
      <c r="C80" s="6">
        <v>1197831</v>
      </c>
      <c r="D80" s="7">
        <v>44198</v>
      </c>
      <c r="E80" s="6" t="s">
        <v>24</v>
      </c>
      <c r="F80" s="6" t="s">
        <v>25</v>
      </c>
      <c r="G80" s="6" t="s">
        <v>26</v>
      </c>
      <c r="H80" s="6" t="s">
        <v>19</v>
      </c>
      <c r="I80" s="8">
        <v>0.35</v>
      </c>
      <c r="J80" s="9">
        <v>7000</v>
      </c>
      <c r="K80" s="10">
        <f t="shared" si="0"/>
        <v>2450</v>
      </c>
      <c r="L80" s="10">
        <f t="shared" si="1"/>
        <v>857.5</v>
      </c>
      <c r="M80" s="11">
        <v>0.35</v>
      </c>
      <c r="O80" s="12"/>
    </row>
    <row r="81" spans="1:15" ht="15.75" customHeight="1" x14ac:dyDescent="0.3">
      <c r="A81" s="1"/>
      <c r="B81" s="6" t="s">
        <v>23</v>
      </c>
      <c r="C81" s="6">
        <v>1197831</v>
      </c>
      <c r="D81" s="7">
        <v>44198</v>
      </c>
      <c r="E81" s="6" t="s">
        <v>24</v>
      </c>
      <c r="F81" s="6" t="s">
        <v>25</v>
      </c>
      <c r="G81" s="6" t="s">
        <v>26</v>
      </c>
      <c r="H81" s="6" t="s">
        <v>20</v>
      </c>
      <c r="I81" s="8">
        <v>0.35</v>
      </c>
      <c r="J81" s="9">
        <v>7000</v>
      </c>
      <c r="K81" s="10">
        <f t="shared" si="0"/>
        <v>2450</v>
      </c>
      <c r="L81" s="10">
        <f t="shared" si="1"/>
        <v>1102.5</v>
      </c>
      <c r="M81" s="11">
        <v>0.45</v>
      </c>
      <c r="O81" s="12"/>
    </row>
    <row r="82" spans="1:15" ht="15.75" customHeight="1" x14ac:dyDescent="0.3">
      <c r="A82" s="1"/>
      <c r="B82" s="6" t="s">
        <v>23</v>
      </c>
      <c r="C82" s="6">
        <v>1197831</v>
      </c>
      <c r="D82" s="7">
        <v>44198</v>
      </c>
      <c r="E82" s="6" t="s">
        <v>24</v>
      </c>
      <c r="F82" s="6" t="s">
        <v>25</v>
      </c>
      <c r="G82" s="6" t="s">
        <v>26</v>
      </c>
      <c r="H82" s="6" t="s">
        <v>21</v>
      </c>
      <c r="I82" s="8">
        <v>0.4</v>
      </c>
      <c r="J82" s="9">
        <v>5500</v>
      </c>
      <c r="K82" s="10">
        <f t="shared" si="0"/>
        <v>2200</v>
      </c>
      <c r="L82" s="10">
        <f t="shared" si="1"/>
        <v>660</v>
      </c>
      <c r="M82" s="11">
        <v>0.3</v>
      </c>
      <c r="O82" s="12"/>
    </row>
    <row r="83" spans="1:15" ht="15.75" customHeight="1" x14ac:dyDescent="0.3">
      <c r="A83" s="1"/>
      <c r="B83" s="6" t="s">
        <v>23</v>
      </c>
      <c r="C83" s="6">
        <v>1197831</v>
      </c>
      <c r="D83" s="7">
        <v>44198</v>
      </c>
      <c r="E83" s="6" t="s">
        <v>24</v>
      </c>
      <c r="F83" s="6" t="s">
        <v>25</v>
      </c>
      <c r="G83" s="6" t="s">
        <v>26</v>
      </c>
      <c r="H83" s="6" t="s">
        <v>22</v>
      </c>
      <c r="I83" s="8">
        <v>0.35</v>
      </c>
      <c r="J83" s="9">
        <v>7000</v>
      </c>
      <c r="K83" s="10">
        <f t="shared" si="0"/>
        <v>2450</v>
      </c>
      <c r="L83" s="10">
        <f t="shared" si="1"/>
        <v>1225</v>
      </c>
      <c r="M83" s="11">
        <v>0.5</v>
      </c>
      <c r="O83" s="12"/>
    </row>
    <row r="84" spans="1:15" ht="15.75" customHeight="1" x14ac:dyDescent="0.3">
      <c r="A84" s="1"/>
      <c r="B84" s="6" t="s">
        <v>23</v>
      </c>
      <c r="C84" s="6">
        <v>1197831</v>
      </c>
      <c r="D84" s="7">
        <v>44228</v>
      </c>
      <c r="E84" s="6" t="s">
        <v>24</v>
      </c>
      <c r="F84" s="6" t="s">
        <v>25</v>
      </c>
      <c r="G84" s="6" t="s">
        <v>26</v>
      </c>
      <c r="H84" s="6" t="s">
        <v>17</v>
      </c>
      <c r="I84" s="8">
        <v>0.25</v>
      </c>
      <c r="J84" s="9">
        <v>8500</v>
      </c>
      <c r="K84" s="10">
        <f t="shared" si="0"/>
        <v>2125</v>
      </c>
      <c r="L84" s="10">
        <f t="shared" si="1"/>
        <v>743.75</v>
      </c>
      <c r="M84" s="11">
        <v>0.35</v>
      </c>
      <c r="O84" s="12"/>
    </row>
    <row r="85" spans="1:15" ht="15.75" customHeight="1" x14ac:dyDescent="0.3">
      <c r="A85" s="1"/>
      <c r="B85" s="6" t="s">
        <v>23</v>
      </c>
      <c r="C85" s="6">
        <v>1197831</v>
      </c>
      <c r="D85" s="7">
        <v>44228</v>
      </c>
      <c r="E85" s="6" t="s">
        <v>24</v>
      </c>
      <c r="F85" s="6" t="s">
        <v>25</v>
      </c>
      <c r="G85" s="6" t="s">
        <v>26</v>
      </c>
      <c r="H85" s="6" t="s">
        <v>18</v>
      </c>
      <c r="I85" s="8">
        <v>0.35</v>
      </c>
      <c r="J85" s="9">
        <v>8500</v>
      </c>
      <c r="K85" s="10">
        <f t="shared" si="0"/>
        <v>2975</v>
      </c>
      <c r="L85" s="10">
        <f t="shared" si="1"/>
        <v>1041.25</v>
      </c>
      <c r="M85" s="11">
        <v>0.35</v>
      </c>
      <c r="O85" s="12"/>
    </row>
    <row r="86" spans="1:15" ht="15.75" customHeight="1" x14ac:dyDescent="0.3">
      <c r="A86" s="1"/>
      <c r="B86" s="6" t="s">
        <v>23</v>
      </c>
      <c r="C86" s="6">
        <v>1197831</v>
      </c>
      <c r="D86" s="7">
        <v>44228</v>
      </c>
      <c r="E86" s="6" t="s">
        <v>24</v>
      </c>
      <c r="F86" s="6" t="s">
        <v>25</v>
      </c>
      <c r="G86" s="6" t="s">
        <v>26</v>
      </c>
      <c r="H86" s="6" t="s">
        <v>19</v>
      </c>
      <c r="I86" s="8">
        <v>0.35</v>
      </c>
      <c r="J86" s="9">
        <v>6750</v>
      </c>
      <c r="K86" s="10">
        <f t="shared" si="0"/>
        <v>2362.5</v>
      </c>
      <c r="L86" s="10">
        <f t="shared" si="1"/>
        <v>826.875</v>
      </c>
      <c r="M86" s="11">
        <v>0.35</v>
      </c>
      <c r="O86" s="12"/>
    </row>
    <row r="87" spans="1:15" ht="15.75" customHeight="1" x14ac:dyDescent="0.3">
      <c r="A87" s="1"/>
      <c r="B87" s="6" t="s">
        <v>23</v>
      </c>
      <c r="C87" s="6">
        <v>1197831</v>
      </c>
      <c r="D87" s="7">
        <v>44228</v>
      </c>
      <c r="E87" s="6" t="s">
        <v>24</v>
      </c>
      <c r="F87" s="6" t="s">
        <v>25</v>
      </c>
      <c r="G87" s="6" t="s">
        <v>26</v>
      </c>
      <c r="H87" s="6" t="s">
        <v>20</v>
      </c>
      <c r="I87" s="8">
        <v>0.35</v>
      </c>
      <c r="J87" s="9">
        <v>6250</v>
      </c>
      <c r="K87" s="10">
        <f t="shared" si="0"/>
        <v>2187.5</v>
      </c>
      <c r="L87" s="10">
        <f t="shared" si="1"/>
        <v>984.375</v>
      </c>
      <c r="M87" s="11">
        <v>0.45</v>
      </c>
      <c r="O87" s="12"/>
    </row>
    <row r="88" spans="1:15" ht="15.75" customHeight="1" x14ac:dyDescent="0.3">
      <c r="A88" s="1"/>
      <c r="B88" s="6" t="s">
        <v>23</v>
      </c>
      <c r="C88" s="6">
        <v>1197831</v>
      </c>
      <c r="D88" s="7">
        <v>44228</v>
      </c>
      <c r="E88" s="6" t="s">
        <v>24</v>
      </c>
      <c r="F88" s="6" t="s">
        <v>25</v>
      </c>
      <c r="G88" s="6" t="s">
        <v>26</v>
      </c>
      <c r="H88" s="6" t="s">
        <v>21</v>
      </c>
      <c r="I88" s="8">
        <v>0.4</v>
      </c>
      <c r="J88" s="9">
        <v>5000</v>
      </c>
      <c r="K88" s="10">
        <f t="shared" si="0"/>
        <v>2000</v>
      </c>
      <c r="L88" s="10">
        <f t="shared" si="1"/>
        <v>600</v>
      </c>
      <c r="M88" s="11">
        <v>0.3</v>
      </c>
      <c r="O88" s="12"/>
    </row>
    <row r="89" spans="1:15" ht="15.75" customHeight="1" x14ac:dyDescent="0.3">
      <c r="A89" s="1"/>
      <c r="B89" s="6" t="s">
        <v>23</v>
      </c>
      <c r="C89" s="6">
        <v>1197831</v>
      </c>
      <c r="D89" s="7">
        <v>44228</v>
      </c>
      <c r="E89" s="6" t="s">
        <v>24</v>
      </c>
      <c r="F89" s="6" t="s">
        <v>25</v>
      </c>
      <c r="G89" s="6" t="s">
        <v>26</v>
      </c>
      <c r="H89" s="6" t="s">
        <v>22</v>
      </c>
      <c r="I89" s="8">
        <v>0.35</v>
      </c>
      <c r="J89" s="9">
        <v>7000</v>
      </c>
      <c r="K89" s="10">
        <f t="shared" si="0"/>
        <v>2450</v>
      </c>
      <c r="L89" s="10">
        <f t="shared" si="1"/>
        <v>1225</v>
      </c>
      <c r="M89" s="11">
        <v>0.5</v>
      </c>
      <c r="O89" s="12"/>
    </row>
    <row r="90" spans="1:15" ht="15.75" customHeight="1" x14ac:dyDescent="0.3">
      <c r="A90" s="1"/>
      <c r="B90" s="6" t="s">
        <v>23</v>
      </c>
      <c r="C90" s="6">
        <v>1197831</v>
      </c>
      <c r="D90" s="7">
        <v>44258</v>
      </c>
      <c r="E90" s="6" t="s">
        <v>24</v>
      </c>
      <c r="F90" s="6" t="s">
        <v>25</v>
      </c>
      <c r="G90" s="6" t="s">
        <v>26</v>
      </c>
      <c r="H90" s="6" t="s">
        <v>17</v>
      </c>
      <c r="I90" s="8">
        <v>0.3</v>
      </c>
      <c r="J90" s="9">
        <v>8750</v>
      </c>
      <c r="K90" s="10">
        <f t="shared" si="0"/>
        <v>2625</v>
      </c>
      <c r="L90" s="10">
        <f t="shared" si="1"/>
        <v>918.74999999999989</v>
      </c>
      <c r="M90" s="11">
        <v>0.35</v>
      </c>
      <c r="O90" s="12"/>
    </row>
    <row r="91" spans="1:15" ht="15.75" customHeight="1" x14ac:dyDescent="0.3">
      <c r="A91" s="1"/>
      <c r="B91" s="6" t="s">
        <v>23</v>
      </c>
      <c r="C91" s="6">
        <v>1197831</v>
      </c>
      <c r="D91" s="7">
        <v>44258</v>
      </c>
      <c r="E91" s="6" t="s">
        <v>24</v>
      </c>
      <c r="F91" s="6" t="s">
        <v>25</v>
      </c>
      <c r="G91" s="6" t="s">
        <v>26</v>
      </c>
      <c r="H91" s="6" t="s">
        <v>18</v>
      </c>
      <c r="I91" s="8">
        <v>0.4</v>
      </c>
      <c r="J91" s="9">
        <v>8750</v>
      </c>
      <c r="K91" s="10">
        <f t="shared" si="0"/>
        <v>3500</v>
      </c>
      <c r="L91" s="10">
        <f t="shared" si="1"/>
        <v>1225</v>
      </c>
      <c r="M91" s="11">
        <v>0.35</v>
      </c>
      <c r="O91" s="12"/>
    </row>
    <row r="92" spans="1:15" ht="15.75" customHeight="1" x14ac:dyDescent="0.3">
      <c r="A92" s="1"/>
      <c r="B92" s="6" t="s">
        <v>23</v>
      </c>
      <c r="C92" s="6">
        <v>1197831</v>
      </c>
      <c r="D92" s="7">
        <v>44258</v>
      </c>
      <c r="E92" s="6" t="s">
        <v>24</v>
      </c>
      <c r="F92" s="6" t="s">
        <v>25</v>
      </c>
      <c r="G92" s="6" t="s">
        <v>26</v>
      </c>
      <c r="H92" s="6" t="s">
        <v>19</v>
      </c>
      <c r="I92" s="8">
        <v>0.35</v>
      </c>
      <c r="J92" s="9">
        <v>7000</v>
      </c>
      <c r="K92" s="10">
        <f t="shared" si="0"/>
        <v>2450</v>
      </c>
      <c r="L92" s="10">
        <f t="shared" si="1"/>
        <v>857.5</v>
      </c>
      <c r="M92" s="11">
        <v>0.35</v>
      </c>
      <c r="O92" s="12"/>
    </row>
    <row r="93" spans="1:15" ht="15.75" customHeight="1" x14ac:dyDescent="0.3">
      <c r="A93" s="1"/>
      <c r="B93" s="6" t="s">
        <v>23</v>
      </c>
      <c r="C93" s="6">
        <v>1197831</v>
      </c>
      <c r="D93" s="7">
        <v>44258</v>
      </c>
      <c r="E93" s="6" t="s">
        <v>24</v>
      </c>
      <c r="F93" s="6" t="s">
        <v>25</v>
      </c>
      <c r="G93" s="6" t="s">
        <v>26</v>
      </c>
      <c r="H93" s="6" t="s">
        <v>20</v>
      </c>
      <c r="I93" s="8">
        <v>0.4</v>
      </c>
      <c r="J93" s="9">
        <v>6000</v>
      </c>
      <c r="K93" s="10">
        <f t="shared" si="0"/>
        <v>2400</v>
      </c>
      <c r="L93" s="10">
        <f t="shared" si="1"/>
        <v>1080</v>
      </c>
      <c r="M93" s="11">
        <v>0.45</v>
      </c>
      <c r="O93" s="12"/>
    </row>
    <row r="94" spans="1:15" ht="15.75" customHeight="1" x14ac:dyDescent="0.3">
      <c r="A94" s="1"/>
      <c r="B94" s="6" t="s">
        <v>23</v>
      </c>
      <c r="C94" s="6">
        <v>1197831</v>
      </c>
      <c r="D94" s="7">
        <v>44258</v>
      </c>
      <c r="E94" s="6" t="s">
        <v>24</v>
      </c>
      <c r="F94" s="6" t="s">
        <v>25</v>
      </c>
      <c r="G94" s="6" t="s">
        <v>26</v>
      </c>
      <c r="H94" s="6" t="s">
        <v>21</v>
      </c>
      <c r="I94" s="8">
        <v>0.45</v>
      </c>
      <c r="J94" s="9">
        <v>5000</v>
      </c>
      <c r="K94" s="10">
        <f t="shared" si="0"/>
        <v>2250</v>
      </c>
      <c r="L94" s="10">
        <f t="shared" si="1"/>
        <v>675</v>
      </c>
      <c r="M94" s="11">
        <v>0.3</v>
      </c>
      <c r="O94" s="12"/>
    </row>
    <row r="95" spans="1:15" ht="15.75" customHeight="1" x14ac:dyDescent="0.3">
      <c r="A95" s="1"/>
      <c r="B95" s="6" t="s">
        <v>23</v>
      </c>
      <c r="C95" s="6">
        <v>1197831</v>
      </c>
      <c r="D95" s="7">
        <v>44258</v>
      </c>
      <c r="E95" s="6" t="s">
        <v>24</v>
      </c>
      <c r="F95" s="6" t="s">
        <v>25</v>
      </c>
      <c r="G95" s="6" t="s">
        <v>26</v>
      </c>
      <c r="H95" s="6" t="s">
        <v>22</v>
      </c>
      <c r="I95" s="8">
        <v>0.4</v>
      </c>
      <c r="J95" s="9">
        <v>6500</v>
      </c>
      <c r="K95" s="10">
        <f t="shared" si="0"/>
        <v>2600</v>
      </c>
      <c r="L95" s="10">
        <f t="shared" si="1"/>
        <v>1300</v>
      </c>
      <c r="M95" s="11">
        <v>0.5</v>
      </c>
      <c r="O95" s="12"/>
    </row>
    <row r="96" spans="1:15" ht="15.75" customHeight="1" x14ac:dyDescent="0.3">
      <c r="A96" s="1"/>
      <c r="B96" s="6" t="s">
        <v>23</v>
      </c>
      <c r="C96" s="6">
        <v>1197831</v>
      </c>
      <c r="D96" s="7">
        <v>44288</v>
      </c>
      <c r="E96" s="6" t="s">
        <v>24</v>
      </c>
      <c r="F96" s="6" t="s">
        <v>25</v>
      </c>
      <c r="G96" s="6" t="s">
        <v>26</v>
      </c>
      <c r="H96" s="6" t="s">
        <v>17</v>
      </c>
      <c r="I96" s="8">
        <v>0.3</v>
      </c>
      <c r="J96" s="9">
        <v>9000</v>
      </c>
      <c r="K96" s="10">
        <f t="shared" si="0"/>
        <v>2700</v>
      </c>
      <c r="L96" s="10">
        <f t="shared" si="1"/>
        <v>944.99999999999989</v>
      </c>
      <c r="M96" s="11">
        <v>0.35</v>
      </c>
      <c r="O96" s="12"/>
    </row>
    <row r="97" spans="1:15" ht="15.75" customHeight="1" x14ac:dyDescent="0.3">
      <c r="A97" s="1"/>
      <c r="B97" s="6" t="s">
        <v>23</v>
      </c>
      <c r="C97" s="6">
        <v>1197831</v>
      </c>
      <c r="D97" s="7">
        <v>44288</v>
      </c>
      <c r="E97" s="6" t="s">
        <v>24</v>
      </c>
      <c r="F97" s="6" t="s">
        <v>25</v>
      </c>
      <c r="G97" s="6" t="s">
        <v>26</v>
      </c>
      <c r="H97" s="6" t="s">
        <v>18</v>
      </c>
      <c r="I97" s="8">
        <v>0.4</v>
      </c>
      <c r="J97" s="9">
        <v>9000</v>
      </c>
      <c r="K97" s="10">
        <f t="shared" si="0"/>
        <v>3600</v>
      </c>
      <c r="L97" s="10">
        <f t="shared" si="1"/>
        <v>1260</v>
      </c>
      <c r="M97" s="11">
        <v>0.35</v>
      </c>
      <c r="O97" s="12"/>
    </row>
    <row r="98" spans="1:15" ht="15.75" customHeight="1" x14ac:dyDescent="0.3">
      <c r="A98" s="1"/>
      <c r="B98" s="6" t="s">
        <v>23</v>
      </c>
      <c r="C98" s="6">
        <v>1197831</v>
      </c>
      <c r="D98" s="7">
        <v>44288</v>
      </c>
      <c r="E98" s="6" t="s">
        <v>24</v>
      </c>
      <c r="F98" s="6" t="s">
        <v>25</v>
      </c>
      <c r="G98" s="6" t="s">
        <v>26</v>
      </c>
      <c r="H98" s="6" t="s">
        <v>19</v>
      </c>
      <c r="I98" s="8">
        <v>0.35</v>
      </c>
      <c r="J98" s="9">
        <v>7250</v>
      </c>
      <c r="K98" s="10">
        <f t="shared" si="0"/>
        <v>2537.5</v>
      </c>
      <c r="L98" s="10">
        <f t="shared" si="1"/>
        <v>888.125</v>
      </c>
      <c r="M98" s="11">
        <v>0.35</v>
      </c>
      <c r="O98" s="12"/>
    </row>
    <row r="99" spans="1:15" ht="15.75" customHeight="1" x14ac:dyDescent="0.3">
      <c r="A99" s="1"/>
      <c r="B99" s="6" t="s">
        <v>23</v>
      </c>
      <c r="C99" s="6">
        <v>1197831</v>
      </c>
      <c r="D99" s="7">
        <v>44288</v>
      </c>
      <c r="E99" s="6" t="s">
        <v>24</v>
      </c>
      <c r="F99" s="6" t="s">
        <v>25</v>
      </c>
      <c r="G99" s="6" t="s">
        <v>26</v>
      </c>
      <c r="H99" s="6" t="s">
        <v>20</v>
      </c>
      <c r="I99" s="8">
        <v>0.4</v>
      </c>
      <c r="J99" s="9">
        <v>6250</v>
      </c>
      <c r="K99" s="10">
        <f t="shared" si="0"/>
        <v>2500</v>
      </c>
      <c r="L99" s="10">
        <f t="shared" si="1"/>
        <v>1125</v>
      </c>
      <c r="M99" s="11">
        <v>0.45</v>
      </c>
      <c r="O99" s="12"/>
    </row>
    <row r="100" spans="1:15" ht="15.75" customHeight="1" x14ac:dyDescent="0.3">
      <c r="A100" s="1"/>
      <c r="B100" s="6" t="s">
        <v>23</v>
      </c>
      <c r="C100" s="6">
        <v>1197831</v>
      </c>
      <c r="D100" s="7">
        <v>44288</v>
      </c>
      <c r="E100" s="6" t="s">
        <v>24</v>
      </c>
      <c r="F100" s="6" t="s">
        <v>25</v>
      </c>
      <c r="G100" s="6" t="s">
        <v>26</v>
      </c>
      <c r="H100" s="6" t="s">
        <v>21</v>
      </c>
      <c r="I100" s="8">
        <v>0.45</v>
      </c>
      <c r="J100" s="9">
        <v>5250</v>
      </c>
      <c r="K100" s="10">
        <f t="shared" si="0"/>
        <v>2362.5</v>
      </c>
      <c r="L100" s="10">
        <f t="shared" si="1"/>
        <v>708.75</v>
      </c>
      <c r="M100" s="11">
        <v>0.3</v>
      </c>
      <c r="O100" s="12"/>
    </row>
    <row r="101" spans="1:15" ht="15.75" customHeight="1" x14ac:dyDescent="0.3">
      <c r="A101" s="1"/>
      <c r="B101" s="6" t="s">
        <v>23</v>
      </c>
      <c r="C101" s="6">
        <v>1197831</v>
      </c>
      <c r="D101" s="7">
        <v>44288</v>
      </c>
      <c r="E101" s="6" t="s">
        <v>24</v>
      </c>
      <c r="F101" s="6" t="s">
        <v>25</v>
      </c>
      <c r="G101" s="6" t="s">
        <v>26</v>
      </c>
      <c r="H101" s="6" t="s">
        <v>22</v>
      </c>
      <c r="I101" s="8">
        <v>0.4</v>
      </c>
      <c r="J101" s="9">
        <v>8000</v>
      </c>
      <c r="K101" s="10">
        <f t="shared" si="0"/>
        <v>3200</v>
      </c>
      <c r="L101" s="10">
        <f t="shared" si="1"/>
        <v>1600</v>
      </c>
      <c r="M101" s="11">
        <v>0.5</v>
      </c>
      <c r="O101" s="12"/>
    </row>
    <row r="102" spans="1:15" ht="15.75" customHeight="1" x14ac:dyDescent="0.3">
      <c r="A102" s="1"/>
      <c r="B102" s="6" t="s">
        <v>23</v>
      </c>
      <c r="C102" s="6">
        <v>1197831</v>
      </c>
      <c r="D102" s="7">
        <v>44318</v>
      </c>
      <c r="E102" s="6" t="s">
        <v>24</v>
      </c>
      <c r="F102" s="6" t="s">
        <v>25</v>
      </c>
      <c r="G102" s="6" t="s">
        <v>26</v>
      </c>
      <c r="H102" s="6" t="s">
        <v>17</v>
      </c>
      <c r="I102" s="8">
        <v>0.3</v>
      </c>
      <c r="J102" s="9">
        <v>9250</v>
      </c>
      <c r="K102" s="10">
        <f t="shared" si="0"/>
        <v>2775</v>
      </c>
      <c r="L102" s="10">
        <f t="shared" si="1"/>
        <v>971.24999999999989</v>
      </c>
      <c r="M102" s="11">
        <v>0.35</v>
      </c>
      <c r="O102" s="12"/>
    </row>
    <row r="103" spans="1:15" ht="15.75" customHeight="1" x14ac:dyDescent="0.3">
      <c r="A103" s="1"/>
      <c r="B103" s="6" t="s">
        <v>23</v>
      </c>
      <c r="C103" s="6">
        <v>1197831</v>
      </c>
      <c r="D103" s="7">
        <v>44318</v>
      </c>
      <c r="E103" s="6" t="s">
        <v>24</v>
      </c>
      <c r="F103" s="6" t="s">
        <v>25</v>
      </c>
      <c r="G103" s="6" t="s">
        <v>26</v>
      </c>
      <c r="H103" s="6" t="s">
        <v>18</v>
      </c>
      <c r="I103" s="8">
        <v>0.4</v>
      </c>
      <c r="J103" s="9">
        <v>9250</v>
      </c>
      <c r="K103" s="10">
        <f t="shared" si="0"/>
        <v>3700</v>
      </c>
      <c r="L103" s="10">
        <f t="shared" si="1"/>
        <v>1295</v>
      </c>
      <c r="M103" s="11">
        <v>0.35</v>
      </c>
      <c r="O103" s="12"/>
    </row>
    <row r="104" spans="1:15" ht="15.75" customHeight="1" x14ac:dyDescent="0.3">
      <c r="A104" s="1"/>
      <c r="B104" s="6" t="s">
        <v>23</v>
      </c>
      <c r="C104" s="6">
        <v>1197831</v>
      </c>
      <c r="D104" s="7">
        <v>44318</v>
      </c>
      <c r="E104" s="6" t="s">
        <v>24</v>
      </c>
      <c r="F104" s="6" t="s">
        <v>25</v>
      </c>
      <c r="G104" s="6" t="s">
        <v>26</v>
      </c>
      <c r="H104" s="6" t="s">
        <v>19</v>
      </c>
      <c r="I104" s="8">
        <v>0.35</v>
      </c>
      <c r="J104" s="9">
        <v>7750</v>
      </c>
      <c r="K104" s="10">
        <f t="shared" si="0"/>
        <v>2712.5</v>
      </c>
      <c r="L104" s="10">
        <f t="shared" si="1"/>
        <v>949.37499999999989</v>
      </c>
      <c r="M104" s="11">
        <v>0.35</v>
      </c>
      <c r="O104" s="12"/>
    </row>
    <row r="105" spans="1:15" ht="15.75" customHeight="1" x14ac:dyDescent="0.3">
      <c r="A105" s="1"/>
      <c r="B105" s="6" t="s">
        <v>23</v>
      </c>
      <c r="C105" s="6">
        <v>1197831</v>
      </c>
      <c r="D105" s="7">
        <v>44318</v>
      </c>
      <c r="E105" s="6" t="s">
        <v>24</v>
      </c>
      <c r="F105" s="6" t="s">
        <v>25</v>
      </c>
      <c r="G105" s="6" t="s">
        <v>26</v>
      </c>
      <c r="H105" s="6" t="s">
        <v>20</v>
      </c>
      <c r="I105" s="8">
        <v>0.4</v>
      </c>
      <c r="J105" s="9">
        <v>7000</v>
      </c>
      <c r="K105" s="10">
        <f t="shared" si="0"/>
        <v>2800</v>
      </c>
      <c r="L105" s="10">
        <f t="shared" si="1"/>
        <v>1260</v>
      </c>
      <c r="M105" s="11">
        <v>0.45</v>
      </c>
      <c r="O105" s="12"/>
    </row>
    <row r="106" spans="1:15" ht="15.75" customHeight="1" x14ac:dyDescent="0.3">
      <c r="A106" s="1"/>
      <c r="B106" s="6" t="s">
        <v>23</v>
      </c>
      <c r="C106" s="6">
        <v>1197831</v>
      </c>
      <c r="D106" s="7">
        <v>44318</v>
      </c>
      <c r="E106" s="6" t="s">
        <v>24</v>
      </c>
      <c r="F106" s="6" t="s">
        <v>25</v>
      </c>
      <c r="G106" s="6" t="s">
        <v>26</v>
      </c>
      <c r="H106" s="6" t="s">
        <v>21</v>
      </c>
      <c r="I106" s="8">
        <v>0.45</v>
      </c>
      <c r="J106" s="9">
        <v>6000</v>
      </c>
      <c r="K106" s="10">
        <f t="shared" si="0"/>
        <v>2700</v>
      </c>
      <c r="L106" s="10">
        <f t="shared" si="1"/>
        <v>810</v>
      </c>
      <c r="M106" s="11">
        <v>0.3</v>
      </c>
      <c r="O106" s="12"/>
    </row>
    <row r="107" spans="1:15" ht="15.75" customHeight="1" x14ac:dyDescent="0.3">
      <c r="A107" s="1"/>
      <c r="B107" s="6" t="s">
        <v>23</v>
      </c>
      <c r="C107" s="6">
        <v>1197831</v>
      </c>
      <c r="D107" s="7">
        <v>44318</v>
      </c>
      <c r="E107" s="6" t="s">
        <v>24</v>
      </c>
      <c r="F107" s="6" t="s">
        <v>25</v>
      </c>
      <c r="G107" s="6" t="s">
        <v>26</v>
      </c>
      <c r="H107" s="6" t="s">
        <v>22</v>
      </c>
      <c r="I107" s="8">
        <v>0.4</v>
      </c>
      <c r="J107" s="9">
        <v>9500</v>
      </c>
      <c r="K107" s="10">
        <f t="shared" si="0"/>
        <v>3800</v>
      </c>
      <c r="L107" s="10">
        <f t="shared" si="1"/>
        <v>1900</v>
      </c>
      <c r="M107" s="11">
        <v>0.5</v>
      </c>
      <c r="O107" s="12"/>
    </row>
    <row r="108" spans="1:15" ht="15.75" customHeight="1" x14ac:dyDescent="0.3">
      <c r="A108" s="1"/>
      <c r="B108" s="6" t="s">
        <v>23</v>
      </c>
      <c r="C108" s="6">
        <v>1197831</v>
      </c>
      <c r="D108" s="7">
        <v>44348</v>
      </c>
      <c r="E108" s="6" t="s">
        <v>24</v>
      </c>
      <c r="F108" s="6" t="s">
        <v>25</v>
      </c>
      <c r="G108" s="6" t="s">
        <v>26</v>
      </c>
      <c r="H108" s="6" t="s">
        <v>17</v>
      </c>
      <c r="I108" s="8">
        <v>0.4</v>
      </c>
      <c r="J108" s="9">
        <v>9500</v>
      </c>
      <c r="K108" s="10">
        <f t="shared" si="0"/>
        <v>3800</v>
      </c>
      <c r="L108" s="10">
        <f t="shared" si="1"/>
        <v>1330</v>
      </c>
      <c r="M108" s="11">
        <v>0.35</v>
      </c>
      <c r="O108" s="12"/>
    </row>
    <row r="109" spans="1:15" ht="15.75" customHeight="1" x14ac:dyDescent="0.3">
      <c r="A109" s="1"/>
      <c r="B109" s="6" t="s">
        <v>23</v>
      </c>
      <c r="C109" s="6">
        <v>1197831</v>
      </c>
      <c r="D109" s="7">
        <v>44348</v>
      </c>
      <c r="E109" s="6" t="s">
        <v>24</v>
      </c>
      <c r="F109" s="6" t="s">
        <v>25</v>
      </c>
      <c r="G109" s="6" t="s">
        <v>26</v>
      </c>
      <c r="H109" s="6" t="s">
        <v>18</v>
      </c>
      <c r="I109" s="8">
        <v>0.45</v>
      </c>
      <c r="J109" s="9">
        <v>9500</v>
      </c>
      <c r="K109" s="10">
        <f t="shared" si="0"/>
        <v>4275</v>
      </c>
      <c r="L109" s="10">
        <f t="shared" si="1"/>
        <v>1496.25</v>
      </c>
      <c r="M109" s="11">
        <v>0.35</v>
      </c>
      <c r="O109" s="12"/>
    </row>
    <row r="110" spans="1:15" ht="15.75" customHeight="1" x14ac:dyDescent="0.3">
      <c r="A110" s="1"/>
      <c r="B110" s="6" t="s">
        <v>23</v>
      </c>
      <c r="C110" s="6">
        <v>1197831</v>
      </c>
      <c r="D110" s="7">
        <v>44348</v>
      </c>
      <c r="E110" s="6" t="s">
        <v>24</v>
      </c>
      <c r="F110" s="6" t="s">
        <v>25</v>
      </c>
      <c r="G110" s="6" t="s">
        <v>26</v>
      </c>
      <c r="H110" s="6" t="s">
        <v>19</v>
      </c>
      <c r="I110" s="8">
        <v>0.4</v>
      </c>
      <c r="J110" s="9">
        <v>8000</v>
      </c>
      <c r="K110" s="10">
        <f t="shared" si="0"/>
        <v>3200</v>
      </c>
      <c r="L110" s="10">
        <f t="shared" si="1"/>
        <v>1120</v>
      </c>
      <c r="M110" s="11">
        <v>0.35</v>
      </c>
      <c r="O110" s="12"/>
    </row>
    <row r="111" spans="1:15" ht="15.75" customHeight="1" x14ac:dyDescent="0.3">
      <c r="A111" s="1"/>
      <c r="B111" s="6" t="s">
        <v>23</v>
      </c>
      <c r="C111" s="6">
        <v>1197831</v>
      </c>
      <c r="D111" s="7">
        <v>44348</v>
      </c>
      <c r="E111" s="6" t="s">
        <v>24</v>
      </c>
      <c r="F111" s="6" t="s">
        <v>25</v>
      </c>
      <c r="G111" s="6" t="s">
        <v>26</v>
      </c>
      <c r="H111" s="6" t="s">
        <v>20</v>
      </c>
      <c r="I111" s="8">
        <v>0.4</v>
      </c>
      <c r="J111" s="9">
        <v>7500</v>
      </c>
      <c r="K111" s="10">
        <f t="shared" si="0"/>
        <v>3000</v>
      </c>
      <c r="L111" s="10">
        <f t="shared" si="1"/>
        <v>1350</v>
      </c>
      <c r="M111" s="11">
        <v>0.45</v>
      </c>
      <c r="O111" s="12"/>
    </row>
    <row r="112" spans="1:15" ht="15.75" customHeight="1" x14ac:dyDescent="0.3">
      <c r="A112" s="1"/>
      <c r="B112" s="6" t="s">
        <v>23</v>
      </c>
      <c r="C112" s="6">
        <v>1197831</v>
      </c>
      <c r="D112" s="7">
        <v>44348</v>
      </c>
      <c r="E112" s="6" t="s">
        <v>24</v>
      </c>
      <c r="F112" s="6" t="s">
        <v>25</v>
      </c>
      <c r="G112" s="6" t="s">
        <v>26</v>
      </c>
      <c r="H112" s="6" t="s">
        <v>21</v>
      </c>
      <c r="I112" s="8">
        <v>0.45</v>
      </c>
      <c r="J112" s="9">
        <v>6500</v>
      </c>
      <c r="K112" s="10">
        <f t="shared" si="0"/>
        <v>2925</v>
      </c>
      <c r="L112" s="10">
        <f t="shared" si="1"/>
        <v>877.5</v>
      </c>
      <c r="M112" s="11">
        <v>0.3</v>
      </c>
      <c r="O112" s="12"/>
    </row>
    <row r="113" spans="1:15" ht="15.75" customHeight="1" x14ac:dyDescent="0.3">
      <c r="A113" s="1"/>
      <c r="B113" s="6" t="s">
        <v>23</v>
      </c>
      <c r="C113" s="6">
        <v>1197831</v>
      </c>
      <c r="D113" s="7">
        <v>44348</v>
      </c>
      <c r="E113" s="6" t="s">
        <v>24</v>
      </c>
      <c r="F113" s="6" t="s">
        <v>25</v>
      </c>
      <c r="G113" s="6" t="s">
        <v>26</v>
      </c>
      <c r="H113" s="6" t="s">
        <v>22</v>
      </c>
      <c r="I113" s="8">
        <v>0.5</v>
      </c>
      <c r="J113" s="9">
        <v>10000</v>
      </c>
      <c r="K113" s="10">
        <f t="shared" si="0"/>
        <v>5000</v>
      </c>
      <c r="L113" s="10">
        <f t="shared" si="1"/>
        <v>2500</v>
      </c>
      <c r="M113" s="11">
        <v>0.5</v>
      </c>
      <c r="O113" s="12"/>
    </row>
    <row r="114" spans="1:15" ht="15.75" customHeight="1" x14ac:dyDescent="0.3">
      <c r="A114" s="1"/>
      <c r="B114" s="6" t="s">
        <v>23</v>
      </c>
      <c r="C114" s="6">
        <v>1197831</v>
      </c>
      <c r="D114" s="7">
        <v>44380</v>
      </c>
      <c r="E114" s="6" t="s">
        <v>24</v>
      </c>
      <c r="F114" s="6" t="s">
        <v>25</v>
      </c>
      <c r="G114" s="6" t="s">
        <v>26</v>
      </c>
      <c r="H114" s="6" t="s">
        <v>17</v>
      </c>
      <c r="I114" s="8">
        <v>0.4</v>
      </c>
      <c r="J114" s="9">
        <v>9500</v>
      </c>
      <c r="K114" s="10">
        <f t="shared" si="0"/>
        <v>3800</v>
      </c>
      <c r="L114" s="10">
        <f t="shared" si="1"/>
        <v>1330</v>
      </c>
      <c r="M114" s="11">
        <v>0.35</v>
      </c>
      <c r="O114" s="12"/>
    </row>
    <row r="115" spans="1:15" ht="15.75" customHeight="1" x14ac:dyDescent="0.3">
      <c r="A115" s="1"/>
      <c r="B115" s="6" t="s">
        <v>23</v>
      </c>
      <c r="C115" s="6">
        <v>1197831</v>
      </c>
      <c r="D115" s="7">
        <v>44380</v>
      </c>
      <c r="E115" s="6" t="s">
        <v>24</v>
      </c>
      <c r="F115" s="6" t="s">
        <v>25</v>
      </c>
      <c r="G115" s="6" t="s">
        <v>26</v>
      </c>
      <c r="H115" s="6" t="s">
        <v>18</v>
      </c>
      <c r="I115" s="8">
        <v>0.45</v>
      </c>
      <c r="J115" s="9">
        <v>9500</v>
      </c>
      <c r="K115" s="10">
        <f t="shared" si="0"/>
        <v>4275</v>
      </c>
      <c r="L115" s="10">
        <f t="shared" si="1"/>
        <v>1496.25</v>
      </c>
      <c r="M115" s="11">
        <v>0.35</v>
      </c>
      <c r="O115" s="12"/>
    </row>
    <row r="116" spans="1:15" ht="15.75" customHeight="1" x14ac:dyDescent="0.3">
      <c r="A116" s="1"/>
      <c r="B116" s="6" t="s">
        <v>23</v>
      </c>
      <c r="C116" s="6">
        <v>1197831</v>
      </c>
      <c r="D116" s="7">
        <v>44380</v>
      </c>
      <c r="E116" s="6" t="s">
        <v>24</v>
      </c>
      <c r="F116" s="6" t="s">
        <v>25</v>
      </c>
      <c r="G116" s="6" t="s">
        <v>26</v>
      </c>
      <c r="H116" s="6" t="s">
        <v>19</v>
      </c>
      <c r="I116" s="8">
        <v>0.4</v>
      </c>
      <c r="J116" s="9">
        <v>11000</v>
      </c>
      <c r="K116" s="10">
        <f t="shared" si="0"/>
        <v>4400</v>
      </c>
      <c r="L116" s="10">
        <f t="shared" si="1"/>
        <v>1540</v>
      </c>
      <c r="M116" s="11">
        <v>0.35</v>
      </c>
      <c r="O116" s="12"/>
    </row>
    <row r="117" spans="1:15" ht="15.75" customHeight="1" x14ac:dyDescent="0.3">
      <c r="A117" s="1"/>
      <c r="B117" s="6" t="s">
        <v>23</v>
      </c>
      <c r="C117" s="6">
        <v>1197831</v>
      </c>
      <c r="D117" s="7">
        <v>44380</v>
      </c>
      <c r="E117" s="6" t="s">
        <v>24</v>
      </c>
      <c r="F117" s="6" t="s">
        <v>25</v>
      </c>
      <c r="G117" s="6" t="s">
        <v>26</v>
      </c>
      <c r="H117" s="6" t="s">
        <v>20</v>
      </c>
      <c r="I117" s="8">
        <v>0.4</v>
      </c>
      <c r="J117" s="9">
        <v>7000</v>
      </c>
      <c r="K117" s="10">
        <f t="shared" si="0"/>
        <v>2800</v>
      </c>
      <c r="L117" s="10">
        <f t="shared" si="1"/>
        <v>1260</v>
      </c>
      <c r="M117" s="11">
        <v>0.45</v>
      </c>
      <c r="O117" s="12"/>
    </row>
    <row r="118" spans="1:15" ht="15.75" customHeight="1" x14ac:dyDescent="0.3">
      <c r="A118" s="1"/>
      <c r="B118" s="6" t="s">
        <v>23</v>
      </c>
      <c r="C118" s="6">
        <v>1197831</v>
      </c>
      <c r="D118" s="7">
        <v>44380</v>
      </c>
      <c r="E118" s="6" t="s">
        <v>24</v>
      </c>
      <c r="F118" s="6" t="s">
        <v>25</v>
      </c>
      <c r="G118" s="6" t="s">
        <v>26</v>
      </c>
      <c r="H118" s="6" t="s">
        <v>21</v>
      </c>
      <c r="I118" s="8">
        <v>0.45</v>
      </c>
      <c r="J118" s="9">
        <v>7000</v>
      </c>
      <c r="K118" s="10">
        <f t="shared" si="0"/>
        <v>3150</v>
      </c>
      <c r="L118" s="10">
        <f t="shared" si="1"/>
        <v>945</v>
      </c>
      <c r="M118" s="11">
        <v>0.3</v>
      </c>
      <c r="O118" s="12"/>
    </row>
    <row r="119" spans="1:15" ht="15.75" customHeight="1" x14ac:dyDescent="0.3">
      <c r="A119" s="1"/>
      <c r="B119" s="6" t="s">
        <v>23</v>
      </c>
      <c r="C119" s="6">
        <v>1197831</v>
      </c>
      <c r="D119" s="7">
        <v>44380</v>
      </c>
      <c r="E119" s="6" t="s">
        <v>24</v>
      </c>
      <c r="F119" s="6" t="s">
        <v>25</v>
      </c>
      <c r="G119" s="6" t="s">
        <v>26</v>
      </c>
      <c r="H119" s="6" t="s">
        <v>22</v>
      </c>
      <c r="I119" s="8">
        <v>0.5</v>
      </c>
      <c r="J119" s="9">
        <v>9750</v>
      </c>
      <c r="K119" s="10">
        <f t="shared" si="0"/>
        <v>4875</v>
      </c>
      <c r="L119" s="10">
        <f t="shared" si="1"/>
        <v>2437.5</v>
      </c>
      <c r="M119" s="11">
        <v>0.5</v>
      </c>
      <c r="O119" s="12"/>
    </row>
    <row r="120" spans="1:15" ht="15.75" customHeight="1" x14ac:dyDescent="0.3">
      <c r="A120" s="1"/>
      <c r="B120" s="6" t="s">
        <v>23</v>
      </c>
      <c r="C120" s="6">
        <v>1197831</v>
      </c>
      <c r="D120" s="7">
        <v>44413</v>
      </c>
      <c r="E120" s="6" t="s">
        <v>24</v>
      </c>
      <c r="F120" s="6" t="s">
        <v>25</v>
      </c>
      <c r="G120" s="6" t="s">
        <v>26</v>
      </c>
      <c r="H120" s="6" t="s">
        <v>17</v>
      </c>
      <c r="I120" s="8">
        <v>0.4</v>
      </c>
      <c r="J120" s="9">
        <v>9250</v>
      </c>
      <c r="K120" s="10">
        <f t="shared" si="0"/>
        <v>3700</v>
      </c>
      <c r="L120" s="10">
        <f t="shared" si="1"/>
        <v>1295</v>
      </c>
      <c r="M120" s="11">
        <v>0.35</v>
      </c>
      <c r="O120" s="12"/>
    </row>
    <row r="121" spans="1:15" ht="15.75" customHeight="1" x14ac:dyDescent="0.3">
      <c r="A121" s="1"/>
      <c r="B121" s="6" t="s">
        <v>23</v>
      </c>
      <c r="C121" s="6">
        <v>1197831</v>
      </c>
      <c r="D121" s="7">
        <v>44413</v>
      </c>
      <c r="E121" s="6" t="s">
        <v>24</v>
      </c>
      <c r="F121" s="6" t="s">
        <v>25</v>
      </c>
      <c r="G121" s="6" t="s">
        <v>26</v>
      </c>
      <c r="H121" s="6" t="s">
        <v>18</v>
      </c>
      <c r="I121" s="8">
        <v>0.45</v>
      </c>
      <c r="J121" s="9">
        <v>9250</v>
      </c>
      <c r="K121" s="10">
        <f t="shared" si="0"/>
        <v>4162.5</v>
      </c>
      <c r="L121" s="10">
        <f t="shared" si="1"/>
        <v>1456.875</v>
      </c>
      <c r="M121" s="11">
        <v>0.35</v>
      </c>
      <c r="O121" s="12"/>
    </row>
    <row r="122" spans="1:15" ht="15.75" customHeight="1" x14ac:dyDescent="0.3">
      <c r="A122" s="1"/>
      <c r="B122" s="6" t="s">
        <v>23</v>
      </c>
      <c r="C122" s="6">
        <v>1197831</v>
      </c>
      <c r="D122" s="7">
        <v>44413</v>
      </c>
      <c r="E122" s="6" t="s">
        <v>24</v>
      </c>
      <c r="F122" s="6" t="s">
        <v>25</v>
      </c>
      <c r="G122" s="6" t="s">
        <v>26</v>
      </c>
      <c r="H122" s="6" t="s">
        <v>19</v>
      </c>
      <c r="I122" s="8">
        <v>0.4</v>
      </c>
      <c r="J122" s="9">
        <v>11000</v>
      </c>
      <c r="K122" s="10">
        <f t="shared" si="0"/>
        <v>4400</v>
      </c>
      <c r="L122" s="10">
        <f t="shared" si="1"/>
        <v>1540</v>
      </c>
      <c r="M122" s="11">
        <v>0.35</v>
      </c>
      <c r="O122" s="12"/>
    </row>
    <row r="123" spans="1:15" ht="15.75" customHeight="1" x14ac:dyDescent="0.3">
      <c r="A123" s="1"/>
      <c r="B123" s="6" t="s">
        <v>23</v>
      </c>
      <c r="C123" s="6">
        <v>1197831</v>
      </c>
      <c r="D123" s="7">
        <v>44413</v>
      </c>
      <c r="E123" s="6" t="s">
        <v>24</v>
      </c>
      <c r="F123" s="6" t="s">
        <v>25</v>
      </c>
      <c r="G123" s="6" t="s">
        <v>26</v>
      </c>
      <c r="H123" s="6" t="s">
        <v>20</v>
      </c>
      <c r="I123" s="8">
        <v>0.4</v>
      </c>
      <c r="J123" s="9">
        <v>6500</v>
      </c>
      <c r="K123" s="10">
        <f t="shared" si="0"/>
        <v>2600</v>
      </c>
      <c r="L123" s="10">
        <f t="shared" si="1"/>
        <v>1170</v>
      </c>
      <c r="M123" s="11">
        <v>0.45</v>
      </c>
      <c r="O123" s="12"/>
    </row>
    <row r="124" spans="1:15" ht="15.75" customHeight="1" x14ac:dyDescent="0.3">
      <c r="A124" s="1"/>
      <c r="B124" s="6" t="s">
        <v>23</v>
      </c>
      <c r="C124" s="6">
        <v>1197831</v>
      </c>
      <c r="D124" s="7">
        <v>44413</v>
      </c>
      <c r="E124" s="6" t="s">
        <v>24</v>
      </c>
      <c r="F124" s="6" t="s">
        <v>25</v>
      </c>
      <c r="G124" s="6" t="s">
        <v>26</v>
      </c>
      <c r="H124" s="6" t="s">
        <v>21</v>
      </c>
      <c r="I124" s="8">
        <v>0.45</v>
      </c>
      <c r="J124" s="9">
        <v>6500</v>
      </c>
      <c r="K124" s="10">
        <f t="shared" si="0"/>
        <v>2925</v>
      </c>
      <c r="L124" s="10">
        <f t="shared" si="1"/>
        <v>877.5</v>
      </c>
      <c r="M124" s="11">
        <v>0.3</v>
      </c>
      <c r="O124" s="12"/>
    </row>
    <row r="125" spans="1:15" ht="15.75" customHeight="1" x14ac:dyDescent="0.3">
      <c r="A125" s="1"/>
      <c r="B125" s="6" t="s">
        <v>23</v>
      </c>
      <c r="C125" s="6">
        <v>1197831</v>
      </c>
      <c r="D125" s="7">
        <v>44413</v>
      </c>
      <c r="E125" s="6" t="s">
        <v>24</v>
      </c>
      <c r="F125" s="6" t="s">
        <v>25</v>
      </c>
      <c r="G125" s="6" t="s">
        <v>26</v>
      </c>
      <c r="H125" s="6" t="s">
        <v>22</v>
      </c>
      <c r="I125" s="8">
        <v>0.5</v>
      </c>
      <c r="J125" s="9">
        <v>9000</v>
      </c>
      <c r="K125" s="10">
        <f t="shared" si="0"/>
        <v>4500</v>
      </c>
      <c r="L125" s="10">
        <f t="shared" si="1"/>
        <v>2250</v>
      </c>
      <c r="M125" s="11">
        <v>0.5</v>
      </c>
      <c r="O125" s="12"/>
    </row>
    <row r="126" spans="1:15" ht="15.75" customHeight="1" x14ac:dyDescent="0.3">
      <c r="A126" s="1"/>
      <c r="B126" s="6" t="s">
        <v>23</v>
      </c>
      <c r="C126" s="6">
        <v>1197831</v>
      </c>
      <c r="D126" s="7">
        <v>44441</v>
      </c>
      <c r="E126" s="6" t="s">
        <v>24</v>
      </c>
      <c r="F126" s="6" t="s">
        <v>25</v>
      </c>
      <c r="G126" s="6" t="s">
        <v>26</v>
      </c>
      <c r="H126" s="6" t="s">
        <v>17</v>
      </c>
      <c r="I126" s="8">
        <v>0.45</v>
      </c>
      <c r="J126" s="9">
        <v>8500</v>
      </c>
      <c r="K126" s="10">
        <f t="shared" si="0"/>
        <v>3825</v>
      </c>
      <c r="L126" s="10">
        <f t="shared" si="1"/>
        <v>1338.75</v>
      </c>
      <c r="M126" s="11">
        <v>0.35</v>
      </c>
      <c r="O126" s="12"/>
    </row>
    <row r="127" spans="1:15" ht="15.75" customHeight="1" x14ac:dyDescent="0.3">
      <c r="A127" s="1"/>
      <c r="B127" s="6" t="s">
        <v>23</v>
      </c>
      <c r="C127" s="6">
        <v>1197831</v>
      </c>
      <c r="D127" s="7">
        <v>44441</v>
      </c>
      <c r="E127" s="6" t="s">
        <v>24</v>
      </c>
      <c r="F127" s="6" t="s">
        <v>25</v>
      </c>
      <c r="G127" s="6" t="s">
        <v>26</v>
      </c>
      <c r="H127" s="6" t="s">
        <v>18</v>
      </c>
      <c r="I127" s="8">
        <v>0.45</v>
      </c>
      <c r="J127" s="9">
        <v>8500</v>
      </c>
      <c r="K127" s="10">
        <f t="shared" si="0"/>
        <v>3825</v>
      </c>
      <c r="L127" s="10">
        <f t="shared" si="1"/>
        <v>1338.75</v>
      </c>
      <c r="M127" s="11">
        <v>0.35</v>
      </c>
      <c r="O127" s="12"/>
    </row>
    <row r="128" spans="1:15" ht="15.75" customHeight="1" x14ac:dyDescent="0.3">
      <c r="A128" s="1"/>
      <c r="B128" s="6" t="s">
        <v>23</v>
      </c>
      <c r="C128" s="6">
        <v>1197831</v>
      </c>
      <c r="D128" s="7">
        <v>44441</v>
      </c>
      <c r="E128" s="6" t="s">
        <v>24</v>
      </c>
      <c r="F128" s="6" t="s">
        <v>25</v>
      </c>
      <c r="G128" s="6" t="s">
        <v>26</v>
      </c>
      <c r="H128" s="6" t="s">
        <v>19</v>
      </c>
      <c r="I128" s="8">
        <v>0.5</v>
      </c>
      <c r="J128" s="9">
        <v>9000</v>
      </c>
      <c r="K128" s="10">
        <f t="shared" si="0"/>
        <v>4500</v>
      </c>
      <c r="L128" s="10">
        <f t="shared" si="1"/>
        <v>1575</v>
      </c>
      <c r="M128" s="11">
        <v>0.35</v>
      </c>
      <c r="O128" s="12"/>
    </row>
    <row r="129" spans="1:15" ht="15.75" customHeight="1" x14ac:dyDescent="0.3">
      <c r="A129" s="1"/>
      <c r="B129" s="6" t="s">
        <v>23</v>
      </c>
      <c r="C129" s="6">
        <v>1197831</v>
      </c>
      <c r="D129" s="7">
        <v>44441</v>
      </c>
      <c r="E129" s="6" t="s">
        <v>24</v>
      </c>
      <c r="F129" s="6" t="s">
        <v>25</v>
      </c>
      <c r="G129" s="6" t="s">
        <v>26</v>
      </c>
      <c r="H129" s="6" t="s">
        <v>20</v>
      </c>
      <c r="I129" s="8">
        <v>0.5</v>
      </c>
      <c r="J129" s="9">
        <v>6250</v>
      </c>
      <c r="K129" s="10">
        <f t="shared" si="0"/>
        <v>3125</v>
      </c>
      <c r="L129" s="10">
        <f t="shared" si="1"/>
        <v>1406.25</v>
      </c>
      <c r="M129" s="11">
        <v>0.45</v>
      </c>
      <c r="O129" s="12"/>
    </row>
    <row r="130" spans="1:15" ht="15.75" customHeight="1" x14ac:dyDescent="0.3">
      <c r="A130" s="1"/>
      <c r="B130" s="6" t="s">
        <v>23</v>
      </c>
      <c r="C130" s="6">
        <v>1197831</v>
      </c>
      <c r="D130" s="7">
        <v>44441</v>
      </c>
      <c r="E130" s="6" t="s">
        <v>24</v>
      </c>
      <c r="F130" s="6" t="s">
        <v>25</v>
      </c>
      <c r="G130" s="6" t="s">
        <v>26</v>
      </c>
      <c r="H130" s="6" t="s">
        <v>21</v>
      </c>
      <c r="I130" s="8">
        <v>0.45</v>
      </c>
      <c r="J130" s="9">
        <v>6250</v>
      </c>
      <c r="K130" s="10">
        <f t="shared" si="0"/>
        <v>2812.5</v>
      </c>
      <c r="L130" s="10">
        <f t="shared" si="1"/>
        <v>843.75</v>
      </c>
      <c r="M130" s="11">
        <v>0.3</v>
      </c>
      <c r="O130" s="12"/>
    </row>
    <row r="131" spans="1:15" ht="15.75" customHeight="1" x14ac:dyDescent="0.3">
      <c r="A131" s="1"/>
      <c r="B131" s="6" t="s">
        <v>23</v>
      </c>
      <c r="C131" s="6">
        <v>1197831</v>
      </c>
      <c r="D131" s="7">
        <v>44441</v>
      </c>
      <c r="E131" s="6" t="s">
        <v>24</v>
      </c>
      <c r="F131" s="6" t="s">
        <v>25</v>
      </c>
      <c r="G131" s="6" t="s">
        <v>26</v>
      </c>
      <c r="H131" s="6" t="s">
        <v>22</v>
      </c>
      <c r="I131" s="8">
        <v>0.55000000000000004</v>
      </c>
      <c r="J131" s="9">
        <v>8500</v>
      </c>
      <c r="K131" s="10">
        <f t="shared" si="0"/>
        <v>4675</v>
      </c>
      <c r="L131" s="10">
        <f t="shared" si="1"/>
        <v>2337.5</v>
      </c>
      <c r="M131" s="11">
        <v>0.5</v>
      </c>
      <c r="O131" s="12"/>
    </row>
    <row r="132" spans="1:15" ht="15.75" customHeight="1" x14ac:dyDescent="0.3">
      <c r="A132" s="1"/>
      <c r="B132" s="6" t="s">
        <v>23</v>
      </c>
      <c r="C132" s="6">
        <v>1197831</v>
      </c>
      <c r="D132" s="7">
        <v>44470</v>
      </c>
      <c r="E132" s="6" t="s">
        <v>24</v>
      </c>
      <c r="F132" s="6" t="s">
        <v>25</v>
      </c>
      <c r="G132" s="6" t="s">
        <v>26</v>
      </c>
      <c r="H132" s="6" t="s">
        <v>17</v>
      </c>
      <c r="I132" s="8">
        <v>0.45</v>
      </c>
      <c r="J132" s="9">
        <v>8000</v>
      </c>
      <c r="K132" s="10">
        <f t="shared" si="0"/>
        <v>3600</v>
      </c>
      <c r="L132" s="10">
        <f t="shared" si="1"/>
        <v>1260</v>
      </c>
      <c r="M132" s="11">
        <v>0.35</v>
      </c>
      <c r="O132" s="12"/>
    </row>
    <row r="133" spans="1:15" ht="15.75" customHeight="1" x14ac:dyDescent="0.3">
      <c r="A133" s="1"/>
      <c r="B133" s="6" t="s">
        <v>23</v>
      </c>
      <c r="C133" s="6">
        <v>1197831</v>
      </c>
      <c r="D133" s="7">
        <v>44470</v>
      </c>
      <c r="E133" s="6" t="s">
        <v>24</v>
      </c>
      <c r="F133" s="6" t="s">
        <v>25</v>
      </c>
      <c r="G133" s="6" t="s">
        <v>26</v>
      </c>
      <c r="H133" s="6" t="s">
        <v>18</v>
      </c>
      <c r="I133" s="8">
        <v>0.45</v>
      </c>
      <c r="J133" s="9">
        <v>8000</v>
      </c>
      <c r="K133" s="10">
        <f t="shared" si="0"/>
        <v>3600</v>
      </c>
      <c r="L133" s="10">
        <f t="shared" si="1"/>
        <v>1260</v>
      </c>
      <c r="M133" s="11">
        <v>0.35</v>
      </c>
      <c r="O133" s="12"/>
    </row>
    <row r="134" spans="1:15" ht="15.75" customHeight="1" x14ac:dyDescent="0.3">
      <c r="A134" s="1"/>
      <c r="B134" s="6" t="s">
        <v>23</v>
      </c>
      <c r="C134" s="6">
        <v>1197831</v>
      </c>
      <c r="D134" s="7">
        <v>44470</v>
      </c>
      <c r="E134" s="6" t="s">
        <v>24</v>
      </c>
      <c r="F134" s="6" t="s">
        <v>25</v>
      </c>
      <c r="G134" s="6" t="s">
        <v>26</v>
      </c>
      <c r="H134" s="6" t="s">
        <v>19</v>
      </c>
      <c r="I134" s="8">
        <v>0.5</v>
      </c>
      <c r="J134" s="9">
        <v>7500</v>
      </c>
      <c r="K134" s="10">
        <f t="shared" si="0"/>
        <v>3750</v>
      </c>
      <c r="L134" s="10">
        <f t="shared" si="1"/>
        <v>1312.5</v>
      </c>
      <c r="M134" s="11">
        <v>0.35</v>
      </c>
      <c r="O134" s="12"/>
    </row>
    <row r="135" spans="1:15" ht="15.75" customHeight="1" x14ac:dyDescent="0.3">
      <c r="A135" s="1"/>
      <c r="B135" s="6" t="s">
        <v>23</v>
      </c>
      <c r="C135" s="6">
        <v>1197831</v>
      </c>
      <c r="D135" s="7">
        <v>44470</v>
      </c>
      <c r="E135" s="6" t="s">
        <v>24</v>
      </c>
      <c r="F135" s="6" t="s">
        <v>25</v>
      </c>
      <c r="G135" s="6" t="s">
        <v>26</v>
      </c>
      <c r="H135" s="6" t="s">
        <v>20</v>
      </c>
      <c r="I135" s="8">
        <v>0.5</v>
      </c>
      <c r="J135" s="9">
        <v>6000</v>
      </c>
      <c r="K135" s="10">
        <f t="shared" si="0"/>
        <v>3000</v>
      </c>
      <c r="L135" s="10">
        <f t="shared" si="1"/>
        <v>1350</v>
      </c>
      <c r="M135" s="11">
        <v>0.45</v>
      </c>
      <c r="O135" s="12"/>
    </row>
    <row r="136" spans="1:15" ht="15.75" customHeight="1" x14ac:dyDescent="0.3">
      <c r="A136" s="1"/>
      <c r="B136" s="6" t="s">
        <v>23</v>
      </c>
      <c r="C136" s="6">
        <v>1197831</v>
      </c>
      <c r="D136" s="7">
        <v>44470</v>
      </c>
      <c r="E136" s="6" t="s">
        <v>24</v>
      </c>
      <c r="F136" s="6" t="s">
        <v>25</v>
      </c>
      <c r="G136" s="6" t="s">
        <v>26</v>
      </c>
      <c r="H136" s="6" t="s">
        <v>21</v>
      </c>
      <c r="I136" s="8">
        <v>0.45</v>
      </c>
      <c r="J136" s="9">
        <v>5750</v>
      </c>
      <c r="K136" s="10">
        <f t="shared" si="0"/>
        <v>2587.5</v>
      </c>
      <c r="L136" s="10">
        <f t="shared" si="1"/>
        <v>776.25</v>
      </c>
      <c r="M136" s="11">
        <v>0.3</v>
      </c>
      <c r="O136" s="12"/>
    </row>
    <row r="137" spans="1:15" ht="15.75" customHeight="1" x14ac:dyDescent="0.3">
      <c r="A137" s="1"/>
      <c r="B137" s="6" t="s">
        <v>23</v>
      </c>
      <c r="C137" s="6">
        <v>1197831</v>
      </c>
      <c r="D137" s="7">
        <v>44470</v>
      </c>
      <c r="E137" s="6" t="s">
        <v>24</v>
      </c>
      <c r="F137" s="6" t="s">
        <v>25</v>
      </c>
      <c r="G137" s="6" t="s">
        <v>26</v>
      </c>
      <c r="H137" s="6" t="s">
        <v>22</v>
      </c>
      <c r="I137" s="8">
        <v>0.55000000000000004</v>
      </c>
      <c r="J137" s="9">
        <v>7500</v>
      </c>
      <c r="K137" s="10">
        <f t="shared" si="0"/>
        <v>4125</v>
      </c>
      <c r="L137" s="10">
        <f t="shared" si="1"/>
        <v>2062.5</v>
      </c>
      <c r="M137" s="11">
        <v>0.5</v>
      </c>
      <c r="O137" s="12"/>
    </row>
    <row r="138" spans="1:15" ht="15.75" customHeight="1" x14ac:dyDescent="0.3">
      <c r="A138" s="1"/>
      <c r="B138" s="6" t="s">
        <v>23</v>
      </c>
      <c r="C138" s="6">
        <v>1197831</v>
      </c>
      <c r="D138" s="7">
        <v>44502</v>
      </c>
      <c r="E138" s="6" t="s">
        <v>24</v>
      </c>
      <c r="F138" s="6" t="s">
        <v>25</v>
      </c>
      <c r="G138" s="6" t="s">
        <v>26</v>
      </c>
      <c r="H138" s="6" t="s">
        <v>17</v>
      </c>
      <c r="I138" s="8">
        <v>0.45</v>
      </c>
      <c r="J138" s="9">
        <v>9000</v>
      </c>
      <c r="K138" s="10">
        <f t="shared" si="0"/>
        <v>4050</v>
      </c>
      <c r="L138" s="10">
        <f t="shared" si="1"/>
        <v>1417.5</v>
      </c>
      <c r="M138" s="11">
        <v>0.35</v>
      </c>
      <c r="O138" s="12"/>
    </row>
    <row r="139" spans="1:15" ht="15.75" customHeight="1" x14ac:dyDescent="0.3">
      <c r="A139" s="1"/>
      <c r="B139" s="6" t="s">
        <v>23</v>
      </c>
      <c r="C139" s="6">
        <v>1197831</v>
      </c>
      <c r="D139" s="7">
        <v>44502</v>
      </c>
      <c r="E139" s="6" t="s">
        <v>24</v>
      </c>
      <c r="F139" s="6" t="s">
        <v>25</v>
      </c>
      <c r="G139" s="6" t="s">
        <v>26</v>
      </c>
      <c r="H139" s="6" t="s">
        <v>18</v>
      </c>
      <c r="I139" s="8">
        <v>0.45</v>
      </c>
      <c r="J139" s="9">
        <v>9000</v>
      </c>
      <c r="K139" s="10">
        <f t="shared" si="0"/>
        <v>4050</v>
      </c>
      <c r="L139" s="10">
        <f t="shared" si="1"/>
        <v>1417.5</v>
      </c>
      <c r="M139" s="11">
        <v>0.35</v>
      </c>
      <c r="O139" s="12"/>
    </row>
    <row r="140" spans="1:15" ht="15.75" customHeight="1" x14ac:dyDescent="0.3">
      <c r="A140" s="1"/>
      <c r="B140" s="6" t="s">
        <v>23</v>
      </c>
      <c r="C140" s="6">
        <v>1197831</v>
      </c>
      <c r="D140" s="7">
        <v>44502</v>
      </c>
      <c r="E140" s="6" t="s">
        <v>24</v>
      </c>
      <c r="F140" s="6" t="s">
        <v>25</v>
      </c>
      <c r="G140" s="6" t="s">
        <v>26</v>
      </c>
      <c r="H140" s="6" t="s">
        <v>19</v>
      </c>
      <c r="I140" s="8">
        <v>0.5</v>
      </c>
      <c r="J140" s="9">
        <v>8250</v>
      </c>
      <c r="K140" s="10">
        <f t="shared" si="0"/>
        <v>4125</v>
      </c>
      <c r="L140" s="10">
        <f t="shared" si="1"/>
        <v>1443.75</v>
      </c>
      <c r="M140" s="11">
        <v>0.35</v>
      </c>
      <c r="O140" s="12"/>
    </row>
    <row r="141" spans="1:15" ht="15.75" customHeight="1" x14ac:dyDescent="0.3">
      <c r="A141" s="1"/>
      <c r="B141" s="6" t="s">
        <v>23</v>
      </c>
      <c r="C141" s="6">
        <v>1197831</v>
      </c>
      <c r="D141" s="7">
        <v>44502</v>
      </c>
      <c r="E141" s="6" t="s">
        <v>24</v>
      </c>
      <c r="F141" s="6" t="s">
        <v>25</v>
      </c>
      <c r="G141" s="6" t="s">
        <v>26</v>
      </c>
      <c r="H141" s="6" t="s">
        <v>20</v>
      </c>
      <c r="I141" s="8">
        <v>0.5</v>
      </c>
      <c r="J141" s="9">
        <v>6750</v>
      </c>
      <c r="K141" s="10">
        <f t="shared" si="0"/>
        <v>3375</v>
      </c>
      <c r="L141" s="10">
        <f t="shared" si="1"/>
        <v>1518.75</v>
      </c>
      <c r="M141" s="11">
        <v>0.45</v>
      </c>
      <c r="O141" s="12"/>
    </row>
    <row r="142" spans="1:15" ht="15.75" customHeight="1" x14ac:dyDescent="0.3">
      <c r="A142" s="1"/>
      <c r="B142" s="6" t="s">
        <v>23</v>
      </c>
      <c r="C142" s="6">
        <v>1197831</v>
      </c>
      <c r="D142" s="7">
        <v>44502</v>
      </c>
      <c r="E142" s="6" t="s">
        <v>24</v>
      </c>
      <c r="F142" s="6" t="s">
        <v>25</v>
      </c>
      <c r="G142" s="6" t="s">
        <v>26</v>
      </c>
      <c r="H142" s="6" t="s">
        <v>21</v>
      </c>
      <c r="I142" s="8">
        <v>0.45</v>
      </c>
      <c r="J142" s="9">
        <v>6500</v>
      </c>
      <c r="K142" s="10">
        <f t="shared" si="0"/>
        <v>2925</v>
      </c>
      <c r="L142" s="10">
        <f t="shared" si="1"/>
        <v>877.5</v>
      </c>
      <c r="M142" s="11">
        <v>0.3</v>
      </c>
      <c r="O142" s="12"/>
    </row>
    <row r="143" spans="1:15" ht="15.75" customHeight="1" x14ac:dyDescent="0.3">
      <c r="A143" s="1"/>
      <c r="B143" s="6" t="s">
        <v>23</v>
      </c>
      <c r="C143" s="6">
        <v>1197831</v>
      </c>
      <c r="D143" s="7">
        <v>44502</v>
      </c>
      <c r="E143" s="6" t="s">
        <v>24</v>
      </c>
      <c r="F143" s="6" t="s">
        <v>25</v>
      </c>
      <c r="G143" s="6" t="s">
        <v>26</v>
      </c>
      <c r="H143" s="6" t="s">
        <v>22</v>
      </c>
      <c r="I143" s="8">
        <v>0.55000000000000004</v>
      </c>
      <c r="J143" s="9">
        <v>8500</v>
      </c>
      <c r="K143" s="10">
        <f t="shared" si="0"/>
        <v>4675</v>
      </c>
      <c r="L143" s="10">
        <f t="shared" si="1"/>
        <v>2337.5</v>
      </c>
      <c r="M143" s="11">
        <v>0.5</v>
      </c>
      <c r="O143" s="12"/>
    </row>
    <row r="144" spans="1:15" ht="15.75" customHeight="1" x14ac:dyDescent="0.3">
      <c r="A144" s="1"/>
      <c r="B144" s="6" t="s">
        <v>23</v>
      </c>
      <c r="C144" s="6">
        <v>1197831</v>
      </c>
      <c r="D144" s="7">
        <v>44531</v>
      </c>
      <c r="E144" s="6" t="s">
        <v>24</v>
      </c>
      <c r="F144" s="6" t="s">
        <v>25</v>
      </c>
      <c r="G144" s="6" t="s">
        <v>26</v>
      </c>
      <c r="H144" s="6" t="s">
        <v>17</v>
      </c>
      <c r="I144" s="8">
        <v>0.45</v>
      </c>
      <c r="J144" s="9">
        <v>9500</v>
      </c>
      <c r="K144" s="10">
        <f t="shared" si="0"/>
        <v>4275</v>
      </c>
      <c r="L144" s="10">
        <f t="shared" si="1"/>
        <v>1496.25</v>
      </c>
      <c r="M144" s="11">
        <v>0.35</v>
      </c>
      <c r="O144" s="12"/>
    </row>
    <row r="145" spans="1:15" ht="15.75" customHeight="1" x14ac:dyDescent="0.3">
      <c r="A145" s="1"/>
      <c r="B145" s="6" t="s">
        <v>23</v>
      </c>
      <c r="C145" s="6">
        <v>1197831</v>
      </c>
      <c r="D145" s="7">
        <v>44531</v>
      </c>
      <c r="E145" s="6" t="s">
        <v>24</v>
      </c>
      <c r="F145" s="6" t="s">
        <v>25</v>
      </c>
      <c r="G145" s="6" t="s">
        <v>26</v>
      </c>
      <c r="H145" s="6" t="s">
        <v>18</v>
      </c>
      <c r="I145" s="8">
        <v>0.45</v>
      </c>
      <c r="J145" s="9">
        <v>9500</v>
      </c>
      <c r="K145" s="10">
        <f t="shared" si="0"/>
        <v>4275</v>
      </c>
      <c r="L145" s="10">
        <f t="shared" si="1"/>
        <v>1496.25</v>
      </c>
      <c r="M145" s="11">
        <v>0.35</v>
      </c>
      <c r="O145" s="12"/>
    </row>
    <row r="146" spans="1:15" ht="15.75" customHeight="1" x14ac:dyDescent="0.3">
      <c r="A146" s="1"/>
      <c r="B146" s="6" t="s">
        <v>23</v>
      </c>
      <c r="C146" s="6">
        <v>1197831</v>
      </c>
      <c r="D146" s="7">
        <v>44531</v>
      </c>
      <c r="E146" s="6" t="s">
        <v>24</v>
      </c>
      <c r="F146" s="6" t="s">
        <v>25</v>
      </c>
      <c r="G146" s="6" t="s">
        <v>26</v>
      </c>
      <c r="H146" s="6" t="s">
        <v>19</v>
      </c>
      <c r="I146" s="8">
        <v>0.5</v>
      </c>
      <c r="J146" s="9">
        <v>8500</v>
      </c>
      <c r="K146" s="10">
        <f t="shared" si="0"/>
        <v>4250</v>
      </c>
      <c r="L146" s="10">
        <f t="shared" si="1"/>
        <v>1487.5</v>
      </c>
      <c r="M146" s="11">
        <v>0.35</v>
      </c>
      <c r="O146" s="12"/>
    </row>
    <row r="147" spans="1:15" ht="15.75" customHeight="1" x14ac:dyDescent="0.3">
      <c r="A147" s="1"/>
      <c r="B147" s="6" t="s">
        <v>23</v>
      </c>
      <c r="C147" s="6">
        <v>1197831</v>
      </c>
      <c r="D147" s="7">
        <v>44531</v>
      </c>
      <c r="E147" s="6" t="s">
        <v>24</v>
      </c>
      <c r="F147" s="6" t="s">
        <v>25</v>
      </c>
      <c r="G147" s="6" t="s">
        <v>26</v>
      </c>
      <c r="H147" s="6" t="s">
        <v>20</v>
      </c>
      <c r="I147" s="8">
        <v>0.5</v>
      </c>
      <c r="J147" s="9">
        <v>7000</v>
      </c>
      <c r="K147" s="10">
        <f t="shared" si="0"/>
        <v>3500</v>
      </c>
      <c r="L147" s="10">
        <f t="shared" si="1"/>
        <v>1575</v>
      </c>
      <c r="M147" s="11">
        <v>0.45</v>
      </c>
      <c r="O147" s="12"/>
    </row>
    <row r="148" spans="1:15" ht="15.75" customHeight="1" x14ac:dyDescent="0.3">
      <c r="A148" s="1"/>
      <c r="B148" s="6" t="s">
        <v>23</v>
      </c>
      <c r="C148" s="6">
        <v>1197831</v>
      </c>
      <c r="D148" s="7">
        <v>44531</v>
      </c>
      <c r="E148" s="6" t="s">
        <v>24</v>
      </c>
      <c r="F148" s="6" t="s">
        <v>25</v>
      </c>
      <c r="G148" s="6" t="s">
        <v>26</v>
      </c>
      <c r="H148" s="6" t="s">
        <v>21</v>
      </c>
      <c r="I148" s="8">
        <v>0.45</v>
      </c>
      <c r="J148" s="9">
        <v>6500</v>
      </c>
      <c r="K148" s="10">
        <f t="shared" si="0"/>
        <v>2925</v>
      </c>
      <c r="L148" s="10">
        <f t="shared" si="1"/>
        <v>877.5</v>
      </c>
      <c r="M148" s="11">
        <v>0.3</v>
      </c>
      <c r="O148" s="12"/>
    </row>
    <row r="149" spans="1:15" ht="15.75" customHeight="1" x14ac:dyDescent="0.3">
      <c r="A149" s="1"/>
      <c r="B149" s="6" t="s">
        <v>23</v>
      </c>
      <c r="C149" s="6">
        <v>1197831</v>
      </c>
      <c r="D149" s="7">
        <v>44531</v>
      </c>
      <c r="E149" s="6" t="s">
        <v>24</v>
      </c>
      <c r="F149" s="6" t="s">
        <v>25</v>
      </c>
      <c r="G149" s="6" t="s">
        <v>26</v>
      </c>
      <c r="H149" s="6" t="s">
        <v>22</v>
      </c>
      <c r="I149" s="8">
        <v>0.55000000000000004</v>
      </c>
      <c r="J149" s="9">
        <v>9000</v>
      </c>
      <c r="K149" s="10">
        <f t="shared" si="0"/>
        <v>4950</v>
      </c>
      <c r="L149" s="10">
        <f t="shared" si="1"/>
        <v>2475</v>
      </c>
      <c r="M149" s="11">
        <v>0.5</v>
      </c>
      <c r="O149" s="12"/>
    </row>
    <row r="150" spans="1:15" ht="15.75" customHeight="1" x14ac:dyDescent="0.3">
      <c r="A150" s="1"/>
      <c r="B150" s="6" t="s">
        <v>27</v>
      </c>
      <c r="C150" s="6">
        <v>1128299</v>
      </c>
      <c r="D150" s="7">
        <v>44216</v>
      </c>
      <c r="E150" s="6" t="s">
        <v>28</v>
      </c>
      <c r="F150" s="6" t="s">
        <v>29</v>
      </c>
      <c r="G150" s="6" t="s">
        <v>30</v>
      </c>
      <c r="H150" s="6" t="s">
        <v>17</v>
      </c>
      <c r="I150" s="8">
        <v>0.39999999999999997</v>
      </c>
      <c r="J150" s="9">
        <v>7750</v>
      </c>
      <c r="K150" s="10">
        <f t="shared" si="0"/>
        <v>3099.9999999999995</v>
      </c>
      <c r="L150" s="10">
        <f t="shared" si="1"/>
        <v>1085</v>
      </c>
      <c r="M150" s="11">
        <v>0.35000000000000003</v>
      </c>
      <c r="O150" s="1"/>
    </row>
    <row r="151" spans="1:15" ht="15.75" customHeight="1" x14ac:dyDescent="0.3">
      <c r="A151" s="1"/>
      <c r="B151" s="6" t="s">
        <v>27</v>
      </c>
      <c r="C151" s="6">
        <v>1128299</v>
      </c>
      <c r="D151" s="7">
        <v>44216</v>
      </c>
      <c r="E151" s="6" t="s">
        <v>28</v>
      </c>
      <c r="F151" s="6" t="s">
        <v>29</v>
      </c>
      <c r="G151" s="6" t="s">
        <v>30</v>
      </c>
      <c r="H151" s="6" t="s">
        <v>18</v>
      </c>
      <c r="I151" s="8">
        <v>0.5</v>
      </c>
      <c r="J151" s="9">
        <v>7750</v>
      </c>
      <c r="K151" s="10">
        <f t="shared" si="0"/>
        <v>3875</v>
      </c>
      <c r="L151" s="10">
        <f t="shared" si="1"/>
        <v>775</v>
      </c>
      <c r="M151" s="11">
        <v>0.2</v>
      </c>
      <c r="O151" s="1"/>
    </row>
    <row r="152" spans="1:15" ht="15.75" customHeight="1" x14ac:dyDescent="0.3">
      <c r="A152" s="1"/>
      <c r="B152" s="6" t="s">
        <v>27</v>
      </c>
      <c r="C152" s="6">
        <v>1128299</v>
      </c>
      <c r="D152" s="7">
        <v>44216</v>
      </c>
      <c r="E152" s="6" t="s">
        <v>28</v>
      </c>
      <c r="F152" s="6" t="s">
        <v>29</v>
      </c>
      <c r="G152" s="6" t="s">
        <v>30</v>
      </c>
      <c r="H152" s="6" t="s">
        <v>19</v>
      </c>
      <c r="I152" s="8">
        <v>0.5</v>
      </c>
      <c r="J152" s="9">
        <v>7750</v>
      </c>
      <c r="K152" s="10">
        <f t="shared" si="0"/>
        <v>3875</v>
      </c>
      <c r="L152" s="10">
        <f t="shared" si="1"/>
        <v>1356.2500000000002</v>
      </c>
      <c r="M152" s="11">
        <v>0.35000000000000003</v>
      </c>
      <c r="O152" s="1"/>
    </row>
    <row r="153" spans="1:15" ht="15.75" customHeight="1" x14ac:dyDescent="0.3">
      <c r="A153" s="1"/>
      <c r="B153" s="6" t="s">
        <v>27</v>
      </c>
      <c r="C153" s="6">
        <v>1128299</v>
      </c>
      <c r="D153" s="7">
        <v>44216</v>
      </c>
      <c r="E153" s="6" t="s">
        <v>28</v>
      </c>
      <c r="F153" s="6" t="s">
        <v>29</v>
      </c>
      <c r="G153" s="6" t="s">
        <v>30</v>
      </c>
      <c r="H153" s="6" t="s">
        <v>20</v>
      </c>
      <c r="I153" s="8">
        <v>0.5</v>
      </c>
      <c r="J153" s="9">
        <v>6250</v>
      </c>
      <c r="K153" s="10">
        <f t="shared" si="0"/>
        <v>3125</v>
      </c>
      <c r="L153" s="10">
        <f t="shared" si="1"/>
        <v>937.5</v>
      </c>
      <c r="M153" s="11">
        <v>0.3</v>
      </c>
      <c r="O153" s="1"/>
    </row>
    <row r="154" spans="1:15" ht="15.75" customHeight="1" x14ac:dyDescent="0.3">
      <c r="A154" s="1"/>
      <c r="B154" s="6" t="s">
        <v>27</v>
      </c>
      <c r="C154" s="6">
        <v>1128299</v>
      </c>
      <c r="D154" s="7">
        <v>44216</v>
      </c>
      <c r="E154" s="6" t="s">
        <v>28</v>
      </c>
      <c r="F154" s="6" t="s">
        <v>29</v>
      </c>
      <c r="G154" s="6" t="s">
        <v>30</v>
      </c>
      <c r="H154" s="6" t="s">
        <v>21</v>
      </c>
      <c r="I154" s="8">
        <v>0.55000000000000004</v>
      </c>
      <c r="J154" s="9">
        <v>5750</v>
      </c>
      <c r="K154" s="10">
        <f t="shared" si="0"/>
        <v>3162.5000000000005</v>
      </c>
      <c r="L154" s="10">
        <f t="shared" si="1"/>
        <v>1581.2500000000002</v>
      </c>
      <c r="M154" s="11">
        <v>0.5</v>
      </c>
      <c r="O154" s="1"/>
    </row>
    <row r="155" spans="1:15" ht="15.75" customHeight="1" x14ac:dyDescent="0.3">
      <c r="A155" s="1"/>
      <c r="B155" s="6" t="s">
        <v>27</v>
      </c>
      <c r="C155" s="6">
        <v>1128299</v>
      </c>
      <c r="D155" s="7">
        <v>44216</v>
      </c>
      <c r="E155" s="6" t="s">
        <v>28</v>
      </c>
      <c r="F155" s="6" t="s">
        <v>29</v>
      </c>
      <c r="G155" s="6" t="s">
        <v>30</v>
      </c>
      <c r="H155" s="6" t="s">
        <v>22</v>
      </c>
      <c r="I155" s="8">
        <v>0.5</v>
      </c>
      <c r="J155" s="9">
        <v>7750</v>
      </c>
      <c r="K155" s="10">
        <f t="shared" si="0"/>
        <v>3875</v>
      </c>
      <c r="L155" s="10">
        <f t="shared" si="1"/>
        <v>581.25000000000011</v>
      </c>
      <c r="M155" s="11">
        <v>0.15000000000000002</v>
      </c>
      <c r="O155" s="1"/>
    </row>
    <row r="156" spans="1:15" ht="15.75" customHeight="1" x14ac:dyDescent="0.3">
      <c r="A156" s="1"/>
      <c r="B156" s="6" t="s">
        <v>27</v>
      </c>
      <c r="C156" s="6">
        <v>1128299</v>
      </c>
      <c r="D156" s="7">
        <v>44247</v>
      </c>
      <c r="E156" s="6" t="s">
        <v>28</v>
      </c>
      <c r="F156" s="6" t="s">
        <v>29</v>
      </c>
      <c r="G156" s="6" t="s">
        <v>30</v>
      </c>
      <c r="H156" s="6" t="s">
        <v>17</v>
      </c>
      <c r="I156" s="8">
        <v>0.39999999999999997</v>
      </c>
      <c r="J156" s="9">
        <v>8250</v>
      </c>
      <c r="K156" s="10">
        <f t="shared" si="0"/>
        <v>3299.9999999999995</v>
      </c>
      <c r="L156" s="10">
        <f t="shared" si="1"/>
        <v>1155</v>
      </c>
      <c r="M156" s="11">
        <v>0.35000000000000003</v>
      </c>
      <c r="O156" s="1"/>
    </row>
    <row r="157" spans="1:15" ht="15.75" customHeight="1" x14ac:dyDescent="0.3">
      <c r="A157" s="1"/>
      <c r="B157" s="6" t="s">
        <v>27</v>
      </c>
      <c r="C157" s="6">
        <v>1128299</v>
      </c>
      <c r="D157" s="7">
        <v>44247</v>
      </c>
      <c r="E157" s="6" t="s">
        <v>28</v>
      </c>
      <c r="F157" s="6" t="s">
        <v>29</v>
      </c>
      <c r="G157" s="6" t="s">
        <v>30</v>
      </c>
      <c r="H157" s="6" t="s">
        <v>18</v>
      </c>
      <c r="I157" s="8">
        <v>0.5</v>
      </c>
      <c r="J157" s="9">
        <v>7250</v>
      </c>
      <c r="K157" s="10">
        <f t="shared" si="0"/>
        <v>3625</v>
      </c>
      <c r="L157" s="10">
        <f t="shared" si="1"/>
        <v>725</v>
      </c>
      <c r="M157" s="11">
        <v>0.2</v>
      </c>
      <c r="O157" s="1"/>
    </row>
    <row r="158" spans="1:15" ht="15.75" customHeight="1" x14ac:dyDescent="0.3">
      <c r="A158" s="1"/>
      <c r="B158" s="6" t="s">
        <v>27</v>
      </c>
      <c r="C158" s="6">
        <v>1128299</v>
      </c>
      <c r="D158" s="7">
        <v>44247</v>
      </c>
      <c r="E158" s="6" t="s">
        <v>28</v>
      </c>
      <c r="F158" s="6" t="s">
        <v>29</v>
      </c>
      <c r="G158" s="6" t="s">
        <v>30</v>
      </c>
      <c r="H158" s="6" t="s">
        <v>19</v>
      </c>
      <c r="I158" s="8">
        <v>0.5</v>
      </c>
      <c r="J158" s="9">
        <v>7250</v>
      </c>
      <c r="K158" s="10">
        <f t="shared" si="0"/>
        <v>3625</v>
      </c>
      <c r="L158" s="10">
        <f t="shared" si="1"/>
        <v>1268.7500000000002</v>
      </c>
      <c r="M158" s="11">
        <v>0.35000000000000003</v>
      </c>
      <c r="O158" s="1"/>
    </row>
    <row r="159" spans="1:15" ht="15.75" customHeight="1" x14ac:dyDescent="0.3">
      <c r="A159" s="1"/>
      <c r="B159" s="6" t="s">
        <v>27</v>
      </c>
      <c r="C159" s="6">
        <v>1128299</v>
      </c>
      <c r="D159" s="7">
        <v>44247</v>
      </c>
      <c r="E159" s="6" t="s">
        <v>28</v>
      </c>
      <c r="F159" s="6" t="s">
        <v>29</v>
      </c>
      <c r="G159" s="6" t="s">
        <v>30</v>
      </c>
      <c r="H159" s="6" t="s">
        <v>20</v>
      </c>
      <c r="I159" s="8">
        <v>0.5</v>
      </c>
      <c r="J159" s="9">
        <v>5750</v>
      </c>
      <c r="K159" s="10">
        <f t="shared" si="0"/>
        <v>2875</v>
      </c>
      <c r="L159" s="10">
        <f t="shared" si="1"/>
        <v>862.5</v>
      </c>
      <c r="M159" s="11">
        <v>0.3</v>
      </c>
      <c r="O159" s="1"/>
    </row>
    <row r="160" spans="1:15" ht="15.75" customHeight="1" x14ac:dyDescent="0.3">
      <c r="A160" s="1"/>
      <c r="B160" s="6" t="s">
        <v>27</v>
      </c>
      <c r="C160" s="6">
        <v>1128299</v>
      </c>
      <c r="D160" s="7">
        <v>44247</v>
      </c>
      <c r="E160" s="6" t="s">
        <v>28</v>
      </c>
      <c r="F160" s="6" t="s">
        <v>29</v>
      </c>
      <c r="G160" s="6" t="s">
        <v>30</v>
      </c>
      <c r="H160" s="6" t="s">
        <v>21</v>
      </c>
      <c r="I160" s="8">
        <v>0.55000000000000004</v>
      </c>
      <c r="J160" s="9">
        <v>5000</v>
      </c>
      <c r="K160" s="10">
        <f t="shared" si="0"/>
        <v>2750</v>
      </c>
      <c r="L160" s="10">
        <f t="shared" si="1"/>
        <v>1375</v>
      </c>
      <c r="M160" s="11">
        <v>0.5</v>
      </c>
      <c r="O160" s="1"/>
    </row>
    <row r="161" spans="1:15" ht="15.75" customHeight="1" x14ac:dyDescent="0.3">
      <c r="A161" s="1"/>
      <c r="B161" s="6" t="s">
        <v>27</v>
      </c>
      <c r="C161" s="6">
        <v>1128299</v>
      </c>
      <c r="D161" s="7">
        <v>44247</v>
      </c>
      <c r="E161" s="6" t="s">
        <v>28</v>
      </c>
      <c r="F161" s="6" t="s">
        <v>29</v>
      </c>
      <c r="G161" s="6" t="s">
        <v>30</v>
      </c>
      <c r="H161" s="6" t="s">
        <v>22</v>
      </c>
      <c r="I161" s="8">
        <v>0.5</v>
      </c>
      <c r="J161" s="9">
        <v>7000</v>
      </c>
      <c r="K161" s="10">
        <f t="shared" si="0"/>
        <v>3500</v>
      </c>
      <c r="L161" s="10">
        <f t="shared" si="1"/>
        <v>525.00000000000011</v>
      </c>
      <c r="M161" s="11">
        <v>0.15000000000000002</v>
      </c>
      <c r="O161" s="1"/>
    </row>
    <row r="162" spans="1:15" ht="15.75" customHeight="1" x14ac:dyDescent="0.3">
      <c r="A162" s="1"/>
      <c r="B162" s="6" t="s">
        <v>27</v>
      </c>
      <c r="C162" s="6">
        <v>1128299</v>
      </c>
      <c r="D162" s="7">
        <v>44274</v>
      </c>
      <c r="E162" s="6" t="s">
        <v>28</v>
      </c>
      <c r="F162" s="6" t="s">
        <v>29</v>
      </c>
      <c r="G162" s="6" t="s">
        <v>30</v>
      </c>
      <c r="H162" s="6" t="s">
        <v>17</v>
      </c>
      <c r="I162" s="8">
        <v>0.5</v>
      </c>
      <c r="J162" s="9">
        <v>8500</v>
      </c>
      <c r="K162" s="10">
        <f t="shared" si="0"/>
        <v>4250</v>
      </c>
      <c r="L162" s="10">
        <f t="shared" si="1"/>
        <v>1487.5000000000002</v>
      </c>
      <c r="M162" s="11">
        <v>0.35000000000000003</v>
      </c>
      <c r="O162" s="1"/>
    </row>
    <row r="163" spans="1:15" ht="15.75" customHeight="1" x14ac:dyDescent="0.3">
      <c r="A163" s="1"/>
      <c r="B163" s="6" t="s">
        <v>27</v>
      </c>
      <c r="C163" s="6">
        <v>1128299</v>
      </c>
      <c r="D163" s="7">
        <v>44274</v>
      </c>
      <c r="E163" s="6" t="s">
        <v>28</v>
      </c>
      <c r="F163" s="6" t="s">
        <v>29</v>
      </c>
      <c r="G163" s="6" t="s">
        <v>30</v>
      </c>
      <c r="H163" s="6" t="s">
        <v>18</v>
      </c>
      <c r="I163" s="8">
        <v>0.6</v>
      </c>
      <c r="J163" s="9">
        <v>7000</v>
      </c>
      <c r="K163" s="10">
        <f t="shared" si="0"/>
        <v>4200</v>
      </c>
      <c r="L163" s="10">
        <f t="shared" si="1"/>
        <v>840</v>
      </c>
      <c r="M163" s="11">
        <v>0.2</v>
      </c>
      <c r="O163" s="1"/>
    </row>
    <row r="164" spans="1:15" ht="15.75" customHeight="1" x14ac:dyDescent="0.3">
      <c r="A164" s="1"/>
      <c r="B164" s="6" t="s">
        <v>27</v>
      </c>
      <c r="C164" s="6">
        <v>1128299</v>
      </c>
      <c r="D164" s="7">
        <v>44274</v>
      </c>
      <c r="E164" s="6" t="s">
        <v>28</v>
      </c>
      <c r="F164" s="6" t="s">
        <v>29</v>
      </c>
      <c r="G164" s="6" t="s">
        <v>30</v>
      </c>
      <c r="H164" s="6" t="s">
        <v>19</v>
      </c>
      <c r="I164" s="8">
        <v>0.6</v>
      </c>
      <c r="J164" s="9">
        <v>7000</v>
      </c>
      <c r="K164" s="10">
        <f t="shared" si="0"/>
        <v>4200</v>
      </c>
      <c r="L164" s="10">
        <f t="shared" si="1"/>
        <v>1470.0000000000002</v>
      </c>
      <c r="M164" s="11">
        <v>0.35000000000000003</v>
      </c>
      <c r="O164" s="1"/>
    </row>
    <row r="165" spans="1:15" ht="15.75" customHeight="1" x14ac:dyDescent="0.3">
      <c r="A165" s="1"/>
      <c r="B165" s="6" t="s">
        <v>27</v>
      </c>
      <c r="C165" s="6">
        <v>1128299</v>
      </c>
      <c r="D165" s="7">
        <v>44274</v>
      </c>
      <c r="E165" s="6" t="s">
        <v>28</v>
      </c>
      <c r="F165" s="6" t="s">
        <v>29</v>
      </c>
      <c r="G165" s="6" t="s">
        <v>30</v>
      </c>
      <c r="H165" s="6" t="s">
        <v>20</v>
      </c>
      <c r="I165" s="8">
        <v>0.6</v>
      </c>
      <c r="J165" s="9">
        <v>6000</v>
      </c>
      <c r="K165" s="10">
        <f t="shared" si="0"/>
        <v>3600</v>
      </c>
      <c r="L165" s="10">
        <f t="shared" si="1"/>
        <v>1080</v>
      </c>
      <c r="M165" s="11">
        <v>0.3</v>
      </c>
      <c r="O165" s="1"/>
    </row>
    <row r="166" spans="1:15" ht="15.75" customHeight="1" x14ac:dyDescent="0.3">
      <c r="A166" s="1"/>
      <c r="B166" s="6" t="s">
        <v>27</v>
      </c>
      <c r="C166" s="6">
        <v>1128299</v>
      </c>
      <c r="D166" s="7">
        <v>44274</v>
      </c>
      <c r="E166" s="6" t="s">
        <v>28</v>
      </c>
      <c r="F166" s="6" t="s">
        <v>29</v>
      </c>
      <c r="G166" s="6" t="s">
        <v>30</v>
      </c>
      <c r="H166" s="6" t="s">
        <v>21</v>
      </c>
      <c r="I166" s="8">
        <v>0.65</v>
      </c>
      <c r="J166" s="9">
        <v>5000</v>
      </c>
      <c r="K166" s="10">
        <f t="shared" si="0"/>
        <v>3250</v>
      </c>
      <c r="L166" s="10">
        <f t="shared" si="1"/>
        <v>1625</v>
      </c>
      <c r="M166" s="11">
        <v>0.5</v>
      </c>
      <c r="O166" s="1"/>
    </row>
    <row r="167" spans="1:15" ht="15.75" customHeight="1" x14ac:dyDescent="0.3">
      <c r="A167" s="1"/>
      <c r="B167" s="6" t="s">
        <v>27</v>
      </c>
      <c r="C167" s="6">
        <v>1128299</v>
      </c>
      <c r="D167" s="7">
        <v>44274</v>
      </c>
      <c r="E167" s="6" t="s">
        <v>28</v>
      </c>
      <c r="F167" s="6" t="s">
        <v>29</v>
      </c>
      <c r="G167" s="6" t="s">
        <v>30</v>
      </c>
      <c r="H167" s="6" t="s">
        <v>22</v>
      </c>
      <c r="I167" s="8">
        <v>0.6</v>
      </c>
      <c r="J167" s="9">
        <v>7000</v>
      </c>
      <c r="K167" s="10">
        <f t="shared" si="0"/>
        <v>4200</v>
      </c>
      <c r="L167" s="10">
        <f t="shared" si="1"/>
        <v>630.00000000000011</v>
      </c>
      <c r="M167" s="11">
        <v>0.15000000000000002</v>
      </c>
      <c r="O167" s="1"/>
    </row>
    <row r="168" spans="1:15" ht="15.75" customHeight="1" x14ac:dyDescent="0.3">
      <c r="A168" s="1"/>
      <c r="B168" s="6" t="s">
        <v>27</v>
      </c>
      <c r="C168" s="6">
        <v>1128299</v>
      </c>
      <c r="D168" s="7">
        <v>44306</v>
      </c>
      <c r="E168" s="6" t="s">
        <v>28</v>
      </c>
      <c r="F168" s="6" t="s">
        <v>29</v>
      </c>
      <c r="G168" s="6" t="s">
        <v>30</v>
      </c>
      <c r="H168" s="6" t="s">
        <v>17</v>
      </c>
      <c r="I168" s="8">
        <v>0.6</v>
      </c>
      <c r="J168" s="9">
        <v>8750</v>
      </c>
      <c r="K168" s="10">
        <f t="shared" si="0"/>
        <v>5250</v>
      </c>
      <c r="L168" s="10">
        <f t="shared" si="1"/>
        <v>1837.5000000000002</v>
      </c>
      <c r="M168" s="11">
        <v>0.35000000000000003</v>
      </c>
      <c r="O168" s="1"/>
    </row>
    <row r="169" spans="1:15" ht="15.75" customHeight="1" x14ac:dyDescent="0.3">
      <c r="A169" s="1"/>
      <c r="B169" s="6" t="s">
        <v>27</v>
      </c>
      <c r="C169" s="6">
        <v>1128299</v>
      </c>
      <c r="D169" s="7">
        <v>44306</v>
      </c>
      <c r="E169" s="6" t="s">
        <v>28</v>
      </c>
      <c r="F169" s="6" t="s">
        <v>29</v>
      </c>
      <c r="G169" s="6" t="s">
        <v>30</v>
      </c>
      <c r="H169" s="6" t="s">
        <v>18</v>
      </c>
      <c r="I169" s="8">
        <v>0.65</v>
      </c>
      <c r="J169" s="9">
        <v>6750</v>
      </c>
      <c r="K169" s="10">
        <f t="shared" si="0"/>
        <v>4387.5</v>
      </c>
      <c r="L169" s="10">
        <f t="shared" si="1"/>
        <v>877.5</v>
      </c>
      <c r="M169" s="11">
        <v>0.2</v>
      </c>
      <c r="O169" s="1"/>
    </row>
    <row r="170" spans="1:15" ht="15.75" customHeight="1" x14ac:dyDescent="0.3">
      <c r="A170" s="1"/>
      <c r="B170" s="6" t="s">
        <v>27</v>
      </c>
      <c r="C170" s="6">
        <v>1128299</v>
      </c>
      <c r="D170" s="7">
        <v>44306</v>
      </c>
      <c r="E170" s="6" t="s">
        <v>28</v>
      </c>
      <c r="F170" s="6" t="s">
        <v>29</v>
      </c>
      <c r="G170" s="6" t="s">
        <v>30</v>
      </c>
      <c r="H170" s="6" t="s">
        <v>19</v>
      </c>
      <c r="I170" s="8">
        <v>0.65</v>
      </c>
      <c r="J170" s="9">
        <v>7250</v>
      </c>
      <c r="K170" s="10">
        <f t="shared" si="0"/>
        <v>4712.5</v>
      </c>
      <c r="L170" s="10">
        <f t="shared" si="1"/>
        <v>1649.3750000000002</v>
      </c>
      <c r="M170" s="11">
        <v>0.35000000000000003</v>
      </c>
      <c r="O170" s="1"/>
    </row>
    <row r="171" spans="1:15" ht="15.75" customHeight="1" x14ac:dyDescent="0.3">
      <c r="A171" s="1"/>
      <c r="B171" s="6" t="s">
        <v>27</v>
      </c>
      <c r="C171" s="6">
        <v>1128299</v>
      </c>
      <c r="D171" s="7">
        <v>44306</v>
      </c>
      <c r="E171" s="6" t="s">
        <v>28</v>
      </c>
      <c r="F171" s="6" t="s">
        <v>29</v>
      </c>
      <c r="G171" s="6" t="s">
        <v>30</v>
      </c>
      <c r="H171" s="6" t="s">
        <v>20</v>
      </c>
      <c r="I171" s="8">
        <v>0.6</v>
      </c>
      <c r="J171" s="9">
        <v>6250</v>
      </c>
      <c r="K171" s="10">
        <f t="shared" si="0"/>
        <v>3750</v>
      </c>
      <c r="L171" s="10">
        <f t="shared" si="1"/>
        <v>1125</v>
      </c>
      <c r="M171" s="11">
        <v>0.3</v>
      </c>
      <c r="O171" s="1"/>
    </row>
    <row r="172" spans="1:15" ht="15.75" customHeight="1" x14ac:dyDescent="0.3">
      <c r="A172" s="1"/>
      <c r="B172" s="6" t="s">
        <v>27</v>
      </c>
      <c r="C172" s="6">
        <v>1128299</v>
      </c>
      <c r="D172" s="7">
        <v>44306</v>
      </c>
      <c r="E172" s="6" t="s">
        <v>28</v>
      </c>
      <c r="F172" s="6" t="s">
        <v>29</v>
      </c>
      <c r="G172" s="6" t="s">
        <v>30</v>
      </c>
      <c r="H172" s="6" t="s">
        <v>21</v>
      </c>
      <c r="I172" s="8">
        <v>0.65</v>
      </c>
      <c r="J172" s="9">
        <v>5250</v>
      </c>
      <c r="K172" s="10">
        <f t="shared" si="0"/>
        <v>3412.5</v>
      </c>
      <c r="L172" s="10">
        <f t="shared" si="1"/>
        <v>1706.25</v>
      </c>
      <c r="M172" s="11">
        <v>0.5</v>
      </c>
      <c r="O172" s="1"/>
    </row>
    <row r="173" spans="1:15" ht="15.75" customHeight="1" x14ac:dyDescent="0.3">
      <c r="A173" s="1"/>
      <c r="B173" s="6" t="s">
        <v>27</v>
      </c>
      <c r="C173" s="6">
        <v>1128299</v>
      </c>
      <c r="D173" s="7">
        <v>44306</v>
      </c>
      <c r="E173" s="6" t="s">
        <v>28</v>
      </c>
      <c r="F173" s="6" t="s">
        <v>29</v>
      </c>
      <c r="G173" s="6" t="s">
        <v>30</v>
      </c>
      <c r="H173" s="6" t="s">
        <v>22</v>
      </c>
      <c r="I173" s="8">
        <v>0.8</v>
      </c>
      <c r="J173" s="9">
        <v>7000</v>
      </c>
      <c r="K173" s="10">
        <f t="shared" si="0"/>
        <v>5600</v>
      </c>
      <c r="L173" s="10">
        <f t="shared" si="1"/>
        <v>840.00000000000011</v>
      </c>
      <c r="M173" s="11">
        <v>0.15000000000000002</v>
      </c>
      <c r="O173" s="1"/>
    </row>
    <row r="174" spans="1:15" ht="15.75" customHeight="1" x14ac:dyDescent="0.3">
      <c r="A174" s="1"/>
      <c r="B174" s="6" t="s">
        <v>27</v>
      </c>
      <c r="C174" s="6">
        <v>1128299</v>
      </c>
      <c r="D174" s="7">
        <v>44337</v>
      </c>
      <c r="E174" s="6" t="s">
        <v>28</v>
      </c>
      <c r="F174" s="6" t="s">
        <v>29</v>
      </c>
      <c r="G174" s="6" t="s">
        <v>30</v>
      </c>
      <c r="H174" s="6" t="s">
        <v>17</v>
      </c>
      <c r="I174" s="8">
        <v>0.6</v>
      </c>
      <c r="J174" s="9">
        <v>9000</v>
      </c>
      <c r="K174" s="10">
        <f t="shared" si="0"/>
        <v>5400</v>
      </c>
      <c r="L174" s="10">
        <f t="shared" si="1"/>
        <v>2160</v>
      </c>
      <c r="M174" s="11">
        <v>0.4</v>
      </c>
      <c r="O174" s="1"/>
    </row>
    <row r="175" spans="1:15" ht="15.75" customHeight="1" x14ac:dyDescent="0.3">
      <c r="A175" s="1"/>
      <c r="B175" s="6" t="s">
        <v>27</v>
      </c>
      <c r="C175" s="6">
        <v>1128299</v>
      </c>
      <c r="D175" s="7">
        <v>44337</v>
      </c>
      <c r="E175" s="6" t="s">
        <v>28</v>
      </c>
      <c r="F175" s="6" t="s">
        <v>29</v>
      </c>
      <c r="G175" s="6" t="s">
        <v>30</v>
      </c>
      <c r="H175" s="6" t="s">
        <v>18</v>
      </c>
      <c r="I175" s="8">
        <v>0.65</v>
      </c>
      <c r="J175" s="9">
        <v>7500</v>
      </c>
      <c r="K175" s="10">
        <f t="shared" si="0"/>
        <v>4875</v>
      </c>
      <c r="L175" s="10">
        <f t="shared" si="1"/>
        <v>1218.75</v>
      </c>
      <c r="M175" s="11">
        <v>0.25</v>
      </c>
      <c r="O175" s="1"/>
    </row>
    <row r="176" spans="1:15" ht="15.75" customHeight="1" x14ac:dyDescent="0.3">
      <c r="A176" s="1"/>
      <c r="B176" s="6" t="s">
        <v>27</v>
      </c>
      <c r="C176" s="6">
        <v>1128299</v>
      </c>
      <c r="D176" s="7">
        <v>44337</v>
      </c>
      <c r="E176" s="6" t="s">
        <v>28</v>
      </c>
      <c r="F176" s="6" t="s">
        <v>29</v>
      </c>
      <c r="G176" s="6" t="s">
        <v>30</v>
      </c>
      <c r="H176" s="6" t="s">
        <v>19</v>
      </c>
      <c r="I176" s="8">
        <v>0.65</v>
      </c>
      <c r="J176" s="9">
        <v>7500</v>
      </c>
      <c r="K176" s="10">
        <f t="shared" si="0"/>
        <v>4875</v>
      </c>
      <c r="L176" s="10">
        <f t="shared" si="1"/>
        <v>1950</v>
      </c>
      <c r="M176" s="11">
        <v>0.4</v>
      </c>
      <c r="O176" s="1"/>
    </row>
    <row r="177" spans="1:15" ht="15.75" customHeight="1" x14ac:dyDescent="0.3">
      <c r="A177" s="1"/>
      <c r="B177" s="6" t="s">
        <v>27</v>
      </c>
      <c r="C177" s="6">
        <v>1128299</v>
      </c>
      <c r="D177" s="7">
        <v>44337</v>
      </c>
      <c r="E177" s="6" t="s">
        <v>28</v>
      </c>
      <c r="F177" s="6" t="s">
        <v>29</v>
      </c>
      <c r="G177" s="6" t="s">
        <v>30</v>
      </c>
      <c r="H177" s="6" t="s">
        <v>20</v>
      </c>
      <c r="I177" s="8">
        <v>0.6</v>
      </c>
      <c r="J177" s="9">
        <v>6500</v>
      </c>
      <c r="K177" s="10">
        <f t="shared" si="0"/>
        <v>3900</v>
      </c>
      <c r="L177" s="10">
        <f t="shared" si="1"/>
        <v>1365</v>
      </c>
      <c r="M177" s="11">
        <v>0.35</v>
      </c>
      <c r="O177" s="1"/>
    </row>
    <row r="178" spans="1:15" ht="15.75" customHeight="1" x14ac:dyDescent="0.3">
      <c r="A178" s="1"/>
      <c r="B178" s="6" t="s">
        <v>27</v>
      </c>
      <c r="C178" s="6">
        <v>1128299</v>
      </c>
      <c r="D178" s="7">
        <v>44337</v>
      </c>
      <c r="E178" s="6" t="s">
        <v>28</v>
      </c>
      <c r="F178" s="6" t="s">
        <v>29</v>
      </c>
      <c r="G178" s="6" t="s">
        <v>30</v>
      </c>
      <c r="H178" s="6" t="s">
        <v>21</v>
      </c>
      <c r="I178" s="8">
        <v>0.65</v>
      </c>
      <c r="J178" s="9">
        <v>5500</v>
      </c>
      <c r="K178" s="10">
        <f t="shared" si="0"/>
        <v>3575</v>
      </c>
      <c r="L178" s="10">
        <f t="shared" si="1"/>
        <v>1966.2500000000002</v>
      </c>
      <c r="M178" s="11">
        <v>0.55000000000000004</v>
      </c>
      <c r="O178" s="1"/>
    </row>
    <row r="179" spans="1:15" ht="15.75" customHeight="1" x14ac:dyDescent="0.3">
      <c r="A179" s="1"/>
      <c r="B179" s="6" t="s">
        <v>27</v>
      </c>
      <c r="C179" s="6">
        <v>1128299</v>
      </c>
      <c r="D179" s="7">
        <v>44337</v>
      </c>
      <c r="E179" s="6" t="s">
        <v>28</v>
      </c>
      <c r="F179" s="6" t="s">
        <v>29</v>
      </c>
      <c r="G179" s="6" t="s">
        <v>30</v>
      </c>
      <c r="H179" s="6" t="s">
        <v>22</v>
      </c>
      <c r="I179" s="8">
        <v>0.8</v>
      </c>
      <c r="J179" s="9">
        <v>7250</v>
      </c>
      <c r="K179" s="10">
        <f t="shared" si="0"/>
        <v>5800</v>
      </c>
      <c r="L179" s="10">
        <f t="shared" si="1"/>
        <v>1160</v>
      </c>
      <c r="M179" s="11">
        <v>0.2</v>
      </c>
      <c r="O179" s="1"/>
    </row>
    <row r="180" spans="1:15" ht="15.75" customHeight="1" x14ac:dyDescent="0.3">
      <c r="A180" s="1"/>
      <c r="B180" s="6" t="s">
        <v>27</v>
      </c>
      <c r="C180" s="6">
        <v>1128299</v>
      </c>
      <c r="D180" s="7">
        <v>44367</v>
      </c>
      <c r="E180" s="6" t="s">
        <v>28</v>
      </c>
      <c r="F180" s="6" t="s">
        <v>29</v>
      </c>
      <c r="G180" s="6" t="s">
        <v>30</v>
      </c>
      <c r="H180" s="6" t="s">
        <v>17</v>
      </c>
      <c r="I180" s="8">
        <v>0.6</v>
      </c>
      <c r="J180" s="9">
        <v>9750</v>
      </c>
      <c r="K180" s="10">
        <f t="shared" si="0"/>
        <v>5850</v>
      </c>
      <c r="L180" s="10">
        <f t="shared" si="1"/>
        <v>2340</v>
      </c>
      <c r="M180" s="11">
        <v>0.4</v>
      </c>
      <c r="O180" s="1"/>
    </row>
    <row r="181" spans="1:15" ht="15.75" customHeight="1" x14ac:dyDescent="0.3">
      <c r="A181" s="1"/>
      <c r="B181" s="6" t="s">
        <v>27</v>
      </c>
      <c r="C181" s="6">
        <v>1128299</v>
      </c>
      <c r="D181" s="7">
        <v>44367</v>
      </c>
      <c r="E181" s="6" t="s">
        <v>28</v>
      </c>
      <c r="F181" s="6" t="s">
        <v>29</v>
      </c>
      <c r="G181" s="6" t="s">
        <v>30</v>
      </c>
      <c r="H181" s="6" t="s">
        <v>18</v>
      </c>
      <c r="I181" s="8">
        <v>0.65</v>
      </c>
      <c r="J181" s="9">
        <v>8250</v>
      </c>
      <c r="K181" s="10">
        <f t="shared" si="0"/>
        <v>5362.5</v>
      </c>
      <c r="L181" s="10">
        <f t="shared" si="1"/>
        <v>1340.625</v>
      </c>
      <c r="M181" s="11">
        <v>0.25</v>
      </c>
      <c r="O181" s="1"/>
    </row>
    <row r="182" spans="1:15" ht="15.75" customHeight="1" x14ac:dyDescent="0.3">
      <c r="A182" s="1"/>
      <c r="B182" s="6" t="s">
        <v>27</v>
      </c>
      <c r="C182" s="6">
        <v>1128299</v>
      </c>
      <c r="D182" s="7">
        <v>44367</v>
      </c>
      <c r="E182" s="6" t="s">
        <v>28</v>
      </c>
      <c r="F182" s="6" t="s">
        <v>29</v>
      </c>
      <c r="G182" s="6" t="s">
        <v>30</v>
      </c>
      <c r="H182" s="6" t="s">
        <v>19</v>
      </c>
      <c r="I182" s="8">
        <v>0.65</v>
      </c>
      <c r="J182" s="9">
        <v>8250</v>
      </c>
      <c r="K182" s="10">
        <f t="shared" si="0"/>
        <v>5362.5</v>
      </c>
      <c r="L182" s="10">
        <f t="shared" si="1"/>
        <v>2145</v>
      </c>
      <c r="M182" s="11">
        <v>0.4</v>
      </c>
      <c r="O182" s="1"/>
    </row>
    <row r="183" spans="1:15" ht="15.75" customHeight="1" x14ac:dyDescent="0.3">
      <c r="A183" s="1"/>
      <c r="B183" s="6" t="s">
        <v>27</v>
      </c>
      <c r="C183" s="6">
        <v>1128299</v>
      </c>
      <c r="D183" s="7">
        <v>44367</v>
      </c>
      <c r="E183" s="6" t="s">
        <v>28</v>
      </c>
      <c r="F183" s="6" t="s">
        <v>29</v>
      </c>
      <c r="G183" s="6" t="s">
        <v>30</v>
      </c>
      <c r="H183" s="6" t="s">
        <v>20</v>
      </c>
      <c r="I183" s="8">
        <v>0.6</v>
      </c>
      <c r="J183" s="9">
        <v>7000</v>
      </c>
      <c r="K183" s="10">
        <f t="shared" si="0"/>
        <v>4200</v>
      </c>
      <c r="L183" s="10">
        <f t="shared" si="1"/>
        <v>1470</v>
      </c>
      <c r="M183" s="11">
        <v>0.35</v>
      </c>
      <c r="O183" s="1"/>
    </row>
    <row r="184" spans="1:15" ht="15.75" customHeight="1" x14ac:dyDescent="0.3">
      <c r="A184" s="1"/>
      <c r="B184" s="6" t="s">
        <v>27</v>
      </c>
      <c r="C184" s="6">
        <v>1128299</v>
      </c>
      <c r="D184" s="7">
        <v>44367</v>
      </c>
      <c r="E184" s="6" t="s">
        <v>28</v>
      </c>
      <c r="F184" s="6" t="s">
        <v>29</v>
      </c>
      <c r="G184" s="6" t="s">
        <v>30</v>
      </c>
      <c r="H184" s="6" t="s">
        <v>21</v>
      </c>
      <c r="I184" s="8">
        <v>0.65</v>
      </c>
      <c r="J184" s="9">
        <v>5750</v>
      </c>
      <c r="K184" s="10">
        <f t="shared" si="0"/>
        <v>3737.5</v>
      </c>
      <c r="L184" s="10">
        <f t="shared" si="1"/>
        <v>2055.625</v>
      </c>
      <c r="M184" s="11">
        <v>0.55000000000000004</v>
      </c>
      <c r="O184" s="1"/>
    </row>
    <row r="185" spans="1:15" ht="15.75" customHeight="1" x14ac:dyDescent="0.3">
      <c r="A185" s="1"/>
      <c r="B185" s="6" t="s">
        <v>27</v>
      </c>
      <c r="C185" s="6">
        <v>1128299</v>
      </c>
      <c r="D185" s="7">
        <v>44367</v>
      </c>
      <c r="E185" s="6" t="s">
        <v>28</v>
      </c>
      <c r="F185" s="6" t="s">
        <v>29</v>
      </c>
      <c r="G185" s="6" t="s">
        <v>30</v>
      </c>
      <c r="H185" s="6" t="s">
        <v>22</v>
      </c>
      <c r="I185" s="8">
        <v>0.8</v>
      </c>
      <c r="J185" s="9">
        <v>8750</v>
      </c>
      <c r="K185" s="10">
        <f t="shared" si="0"/>
        <v>7000</v>
      </c>
      <c r="L185" s="10">
        <f t="shared" si="1"/>
        <v>1400</v>
      </c>
      <c r="M185" s="11">
        <v>0.2</v>
      </c>
      <c r="O185" s="1"/>
    </row>
    <row r="186" spans="1:15" ht="15.75" customHeight="1" x14ac:dyDescent="0.3">
      <c r="A186" s="1"/>
      <c r="B186" s="6" t="s">
        <v>27</v>
      </c>
      <c r="C186" s="6">
        <v>1128299</v>
      </c>
      <c r="D186" s="7">
        <v>44396</v>
      </c>
      <c r="E186" s="6" t="s">
        <v>28</v>
      </c>
      <c r="F186" s="6" t="s">
        <v>29</v>
      </c>
      <c r="G186" s="6" t="s">
        <v>30</v>
      </c>
      <c r="H186" s="6" t="s">
        <v>17</v>
      </c>
      <c r="I186" s="8">
        <v>0.6</v>
      </c>
      <c r="J186" s="9">
        <v>10250</v>
      </c>
      <c r="K186" s="10">
        <f t="shared" si="0"/>
        <v>6150</v>
      </c>
      <c r="L186" s="10">
        <f t="shared" si="1"/>
        <v>2152.5</v>
      </c>
      <c r="M186" s="11">
        <v>0.35000000000000003</v>
      </c>
      <c r="O186" s="1"/>
    </row>
    <row r="187" spans="1:15" ht="15.75" customHeight="1" x14ac:dyDescent="0.3">
      <c r="A187" s="1"/>
      <c r="B187" s="6" t="s">
        <v>27</v>
      </c>
      <c r="C187" s="6">
        <v>1128299</v>
      </c>
      <c r="D187" s="7">
        <v>44396</v>
      </c>
      <c r="E187" s="6" t="s">
        <v>28</v>
      </c>
      <c r="F187" s="6" t="s">
        <v>29</v>
      </c>
      <c r="G187" s="6" t="s">
        <v>30</v>
      </c>
      <c r="H187" s="6" t="s">
        <v>18</v>
      </c>
      <c r="I187" s="8">
        <v>0.65</v>
      </c>
      <c r="J187" s="9">
        <v>8750</v>
      </c>
      <c r="K187" s="10">
        <f t="shared" si="0"/>
        <v>5687.5</v>
      </c>
      <c r="L187" s="10">
        <f t="shared" si="1"/>
        <v>1137.5</v>
      </c>
      <c r="M187" s="11">
        <v>0.2</v>
      </c>
      <c r="O187" s="1"/>
    </row>
    <row r="188" spans="1:15" ht="15.75" customHeight="1" x14ac:dyDescent="0.3">
      <c r="A188" s="1"/>
      <c r="B188" s="6" t="s">
        <v>27</v>
      </c>
      <c r="C188" s="6">
        <v>1128299</v>
      </c>
      <c r="D188" s="7">
        <v>44396</v>
      </c>
      <c r="E188" s="6" t="s">
        <v>28</v>
      </c>
      <c r="F188" s="6" t="s">
        <v>29</v>
      </c>
      <c r="G188" s="6" t="s">
        <v>30</v>
      </c>
      <c r="H188" s="6" t="s">
        <v>19</v>
      </c>
      <c r="I188" s="8">
        <v>0.65</v>
      </c>
      <c r="J188" s="9">
        <v>8250</v>
      </c>
      <c r="K188" s="10">
        <f t="shared" si="0"/>
        <v>5362.5</v>
      </c>
      <c r="L188" s="10">
        <f t="shared" si="1"/>
        <v>1876.8750000000002</v>
      </c>
      <c r="M188" s="11">
        <v>0.35000000000000003</v>
      </c>
      <c r="O188" s="1"/>
    </row>
    <row r="189" spans="1:15" ht="15.75" customHeight="1" x14ac:dyDescent="0.3">
      <c r="A189" s="1"/>
      <c r="B189" s="6" t="s">
        <v>27</v>
      </c>
      <c r="C189" s="6">
        <v>1128299</v>
      </c>
      <c r="D189" s="7">
        <v>44396</v>
      </c>
      <c r="E189" s="6" t="s">
        <v>28</v>
      </c>
      <c r="F189" s="6" t="s">
        <v>29</v>
      </c>
      <c r="G189" s="6" t="s">
        <v>30</v>
      </c>
      <c r="H189" s="6" t="s">
        <v>20</v>
      </c>
      <c r="I189" s="8">
        <v>0.6</v>
      </c>
      <c r="J189" s="9">
        <v>7250</v>
      </c>
      <c r="K189" s="10">
        <f t="shared" si="0"/>
        <v>4350</v>
      </c>
      <c r="L189" s="10">
        <f t="shared" si="1"/>
        <v>1305</v>
      </c>
      <c r="M189" s="11">
        <v>0.3</v>
      </c>
      <c r="O189" s="1"/>
    </row>
    <row r="190" spans="1:15" ht="15.75" customHeight="1" x14ac:dyDescent="0.3">
      <c r="A190" s="1"/>
      <c r="B190" s="6" t="s">
        <v>27</v>
      </c>
      <c r="C190" s="6">
        <v>1128299</v>
      </c>
      <c r="D190" s="7">
        <v>44396</v>
      </c>
      <c r="E190" s="6" t="s">
        <v>28</v>
      </c>
      <c r="F190" s="6" t="s">
        <v>29</v>
      </c>
      <c r="G190" s="6" t="s">
        <v>30</v>
      </c>
      <c r="H190" s="6" t="s">
        <v>21</v>
      </c>
      <c r="I190" s="8">
        <v>0.65</v>
      </c>
      <c r="J190" s="9">
        <v>7750</v>
      </c>
      <c r="K190" s="10">
        <f t="shared" si="0"/>
        <v>5037.5</v>
      </c>
      <c r="L190" s="10">
        <f t="shared" si="1"/>
        <v>2518.75</v>
      </c>
      <c r="M190" s="11">
        <v>0.5</v>
      </c>
      <c r="O190" s="1"/>
    </row>
    <row r="191" spans="1:15" ht="15.75" customHeight="1" x14ac:dyDescent="0.3">
      <c r="A191" s="1"/>
      <c r="B191" s="6" t="s">
        <v>27</v>
      </c>
      <c r="C191" s="6">
        <v>1128299</v>
      </c>
      <c r="D191" s="7">
        <v>44396</v>
      </c>
      <c r="E191" s="6" t="s">
        <v>28</v>
      </c>
      <c r="F191" s="6" t="s">
        <v>29</v>
      </c>
      <c r="G191" s="6" t="s">
        <v>30</v>
      </c>
      <c r="H191" s="6" t="s">
        <v>22</v>
      </c>
      <c r="I191" s="8">
        <v>0.8</v>
      </c>
      <c r="J191" s="9">
        <v>7750</v>
      </c>
      <c r="K191" s="10">
        <f t="shared" si="0"/>
        <v>6200</v>
      </c>
      <c r="L191" s="10">
        <f t="shared" si="1"/>
        <v>930.00000000000011</v>
      </c>
      <c r="M191" s="11">
        <v>0.15000000000000002</v>
      </c>
      <c r="O191" s="1"/>
    </row>
    <row r="192" spans="1:15" ht="15.75" customHeight="1" x14ac:dyDescent="0.3">
      <c r="A192" s="1"/>
      <c r="B192" s="6" t="s">
        <v>27</v>
      </c>
      <c r="C192" s="6">
        <v>1128299</v>
      </c>
      <c r="D192" s="7">
        <v>44428</v>
      </c>
      <c r="E192" s="6" t="s">
        <v>28</v>
      </c>
      <c r="F192" s="6" t="s">
        <v>29</v>
      </c>
      <c r="G192" s="6" t="s">
        <v>30</v>
      </c>
      <c r="H192" s="6" t="s">
        <v>17</v>
      </c>
      <c r="I192" s="8">
        <v>0.65</v>
      </c>
      <c r="J192" s="9">
        <v>9750</v>
      </c>
      <c r="K192" s="10">
        <f t="shared" si="0"/>
        <v>6337.5</v>
      </c>
      <c r="L192" s="10">
        <f t="shared" si="1"/>
        <v>2218.125</v>
      </c>
      <c r="M192" s="11">
        <v>0.35000000000000003</v>
      </c>
      <c r="O192" s="1"/>
    </row>
    <row r="193" spans="1:15" ht="15.75" customHeight="1" x14ac:dyDescent="0.3">
      <c r="A193" s="1"/>
      <c r="B193" s="6" t="s">
        <v>27</v>
      </c>
      <c r="C193" s="6">
        <v>1128299</v>
      </c>
      <c r="D193" s="7">
        <v>44428</v>
      </c>
      <c r="E193" s="6" t="s">
        <v>28</v>
      </c>
      <c r="F193" s="6" t="s">
        <v>29</v>
      </c>
      <c r="G193" s="6" t="s">
        <v>30</v>
      </c>
      <c r="H193" s="6" t="s">
        <v>18</v>
      </c>
      <c r="I193" s="8">
        <v>0.70000000000000007</v>
      </c>
      <c r="J193" s="9">
        <v>9250</v>
      </c>
      <c r="K193" s="10">
        <f t="shared" si="0"/>
        <v>6475.0000000000009</v>
      </c>
      <c r="L193" s="10">
        <f t="shared" si="1"/>
        <v>1295.0000000000002</v>
      </c>
      <c r="M193" s="11">
        <v>0.2</v>
      </c>
      <c r="O193" s="1"/>
    </row>
    <row r="194" spans="1:15" ht="15.75" customHeight="1" x14ac:dyDescent="0.3">
      <c r="A194" s="1"/>
      <c r="B194" s="6" t="s">
        <v>27</v>
      </c>
      <c r="C194" s="6">
        <v>1128299</v>
      </c>
      <c r="D194" s="7">
        <v>44428</v>
      </c>
      <c r="E194" s="6" t="s">
        <v>28</v>
      </c>
      <c r="F194" s="6" t="s">
        <v>29</v>
      </c>
      <c r="G194" s="6" t="s">
        <v>30</v>
      </c>
      <c r="H194" s="6" t="s">
        <v>19</v>
      </c>
      <c r="I194" s="8">
        <v>0.65</v>
      </c>
      <c r="J194" s="9">
        <v>8000</v>
      </c>
      <c r="K194" s="10">
        <f t="shared" si="0"/>
        <v>5200</v>
      </c>
      <c r="L194" s="10">
        <f t="shared" si="1"/>
        <v>1820.0000000000002</v>
      </c>
      <c r="M194" s="11">
        <v>0.35000000000000003</v>
      </c>
      <c r="O194" s="1"/>
    </row>
    <row r="195" spans="1:15" ht="15.75" customHeight="1" x14ac:dyDescent="0.3">
      <c r="A195" s="1"/>
      <c r="B195" s="6" t="s">
        <v>27</v>
      </c>
      <c r="C195" s="6">
        <v>1128299</v>
      </c>
      <c r="D195" s="7">
        <v>44428</v>
      </c>
      <c r="E195" s="6" t="s">
        <v>28</v>
      </c>
      <c r="F195" s="6" t="s">
        <v>29</v>
      </c>
      <c r="G195" s="6" t="s">
        <v>30</v>
      </c>
      <c r="H195" s="6" t="s">
        <v>20</v>
      </c>
      <c r="I195" s="8">
        <v>0.65</v>
      </c>
      <c r="J195" s="9">
        <v>7500</v>
      </c>
      <c r="K195" s="10">
        <f t="shared" si="0"/>
        <v>4875</v>
      </c>
      <c r="L195" s="10">
        <f t="shared" si="1"/>
        <v>1462.5</v>
      </c>
      <c r="M195" s="11">
        <v>0.3</v>
      </c>
      <c r="O195" s="1"/>
    </row>
    <row r="196" spans="1:15" ht="15.75" customHeight="1" x14ac:dyDescent="0.3">
      <c r="A196" s="1"/>
      <c r="B196" s="6" t="s">
        <v>27</v>
      </c>
      <c r="C196" s="6">
        <v>1128299</v>
      </c>
      <c r="D196" s="7">
        <v>44428</v>
      </c>
      <c r="E196" s="6" t="s">
        <v>28</v>
      </c>
      <c r="F196" s="6" t="s">
        <v>29</v>
      </c>
      <c r="G196" s="6" t="s">
        <v>30</v>
      </c>
      <c r="H196" s="6" t="s">
        <v>21</v>
      </c>
      <c r="I196" s="8">
        <v>0.75</v>
      </c>
      <c r="J196" s="9">
        <v>7500</v>
      </c>
      <c r="K196" s="10">
        <f t="shared" si="0"/>
        <v>5625</v>
      </c>
      <c r="L196" s="10">
        <f t="shared" si="1"/>
        <v>2812.5</v>
      </c>
      <c r="M196" s="11">
        <v>0.5</v>
      </c>
      <c r="O196" s="1"/>
    </row>
    <row r="197" spans="1:15" ht="15.75" customHeight="1" x14ac:dyDescent="0.3">
      <c r="A197" s="1"/>
      <c r="B197" s="6" t="s">
        <v>27</v>
      </c>
      <c r="C197" s="6">
        <v>1128299</v>
      </c>
      <c r="D197" s="7">
        <v>44428</v>
      </c>
      <c r="E197" s="6" t="s">
        <v>28</v>
      </c>
      <c r="F197" s="6" t="s">
        <v>29</v>
      </c>
      <c r="G197" s="6" t="s">
        <v>30</v>
      </c>
      <c r="H197" s="6" t="s">
        <v>22</v>
      </c>
      <c r="I197" s="8">
        <v>0.8</v>
      </c>
      <c r="J197" s="9">
        <v>7250</v>
      </c>
      <c r="K197" s="10">
        <f t="shared" si="0"/>
        <v>5800</v>
      </c>
      <c r="L197" s="10">
        <f t="shared" si="1"/>
        <v>870.00000000000011</v>
      </c>
      <c r="M197" s="11">
        <v>0.15000000000000002</v>
      </c>
      <c r="O197" s="1"/>
    </row>
    <row r="198" spans="1:15" ht="15.75" customHeight="1" x14ac:dyDescent="0.3">
      <c r="A198" s="1"/>
      <c r="B198" s="6" t="s">
        <v>27</v>
      </c>
      <c r="C198" s="6">
        <v>1128299</v>
      </c>
      <c r="D198" s="7">
        <v>44460</v>
      </c>
      <c r="E198" s="6" t="s">
        <v>28</v>
      </c>
      <c r="F198" s="6" t="s">
        <v>29</v>
      </c>
      <c r="G198" s="6" t="s">
        <v>30</v>
      </c>
      <c r="H198" s="6" t="s">
        <v>17</v>
      </c>
      <c r="I198" s="8">
        <v>0.55000000000000004</v>
      </c>
      <c r="J198" s="9">
        <v>9250</v>
      </c>
      <c r="K198" s="10">
        <f t="shared" si="0"/>
        <v>5087.5</v>
      </c>
      <c r="L198" s="10">
        <f t="shared" si="1"/>
        <v>1526.2500000000002</v>
      </c>
      <c r="M198" s="11">
        <v>0.30000000000000004</v>
      </c>
      <c r="O198" s="1"/>
    </row>
    <row r="199" spans="1:15" ht="15.75" customHeight="1" x14ac:dyDescent="0.3">
      <c r="A199" s="1"/>
      <c r="B199" s="6" t="s">
        <v>27</v>
      </c>
      <c r="C199" s="6">
        <v>1128299</v>
      </c>
      <c r="D199" s="7">
        <v>44460</v>
      </c>
      <c r="E199" s="6" t="s">
        <v>28</v>
      </c>
      <c r="F199" s="6" t="s">
        <v>29</v>
      </c>
      <c r="G199" s="6" t="s">
        <v>30</v>
      </c>
      <c r="H199" s="6" t="s">
        <v>18</v>
      </c>
      <c r="I199" s="8">
        <v>0.60000000000000009</v>
      </c>
      <c r="J199" s="9">
        <v>9250</v>
      </c>
      <c r="K199" s="10">
        <f t="shared" si="0"/>
        <v>5550.0000000000009</v>
      </c>
      <c r="L199" s="10">
        <f t="shared" si="1"/>
        <v>832.50000000000011</v>
      </c>
      <c r="M199" s="11">
        <v>0.15</v>
      </c>
      <c r="O199" s="1"/>
    </row>
    <row r="200" spans="1:15" ht="15.75" customHeight="1" x14ac:dyDescent="0.3">
      <c r="A200" s="1"/>
      <c r="B200" s="6" t="s">
        <v>27</v>
      </c>
      <c r="C200" s="6">
        <v>1128299</v>
      </c>
      <c r="D200" s="7">
        <v>44460</v>
      </c>
      <c r="E200" s="6" t="s">
        <v>28</v>
      </c>
      <c r="F200" s="6" t="s">
        <v>29</v>
      </c>
      <c r="G200" s="6" t="s">
        <v>30</v>
      </c>
      <c r="H200" s="6" t="s">
        <v>19</v>
      </c>
      <c r="I200" s="8">
        <v>0.55000000000000004</v>
      </c>
      <c r="J200" s="9">
        <v>7750</v>
      </c>
      <c r="K200" s="10">
        <f t="shared" si="0"/>
        <v>4262.5</v>
      </c>
      <c r="L200" s="10">
        <f t="shared" si="1"/>
        <v>1278.7500000000002</v>
      </c>
      <c r="M200" s="11">
        <v>0.30000000000000004</v>
      </c>
      <c r="O200" s="1"/>
    </row>
    <row r="201" spans="1:15" ht="15.75" customHeight="1" x14ac:dyDescent="0.3">
      <c r="A201" s="1"/>
      <c r="B201" s="6" t="s">
        <v>27</v>
      </c>
      <c r="C201" s="6">
        <v>1128299</v>
      </c>
      <c r="D201" s="7">
        <v>44460</v>
      </c>
      <c r="E201" s="6" t="s">
        <v>28</v>
      </c>
      <c r="F201" s="6" t="s">
        <v>29</v>
      </c>
      <c r="G201" s="6" t="s">
        <v>30</v>
      </c>
      <c r="H201" s="6" t="s">
        <v>20</v>
      </c>
      <c r="I201" s="8">
        <v>0.55000000000000004</v>
      </c>
      <c r="J201" s="9">
        <v>7250</v>
      </c>
      <c r="K201" s="10">
        <f t="shared" si="0"/>
        <v>3987.5000000000005</v>
      </c>
      <c r="L201" s="10">
        <f t="shared" si="1"/>
        <v>996.875</v>
      </c>
      <c r="M201" s="11">
        <v>0.24999999999999997</v>
      </c>
      <c r="O201" s="1"/>
    </row>
    <row r="202" spans="1:15" ht="15.75" customHeight="1" x14ac:dyDescent="0.3">
      <c r="A202" s="1"/>
      <c r="B202" s="6" t="s">
        <v>27</v>
      </c>
      <c r="C202" s="6">
        <v>1128299</v>
      </c>
      <c r="D202" s="7">
        <v>44460</v>
      </c>
      <c r="E202" s="6" t="s">
        <v>28</v>
      </c>
      <c r="F202" s="6" t="s">
        <v>29</v>
      </c>
      <c r="G202" s="6" t="s">
        <v>30</v>
      </c>
      <c r="H202" s="6" t="s">
        <v>21</v>
      </c>
      <c r="I202" s="8">
        <v>0.65</v>
      </c>
      <c r="J202" s="9">
        <v>7250</v>
      </c>
      <c r="K202" s="10">
        <f t="shared" si="0"/>
        <v>4712.5</v>
      </c>
      <c r="L202" s="10">
        <f t="shared" si="1"/>
        <v>2120.6250000000005</v>
      </c>
      <c r="M202" s="11">
        <v>0.45000000000000007</v>
      </c>
      <c r="O202" s="1"/>
    </row>
    <row r="203" spans="1:15" ht="15.75" customHeight="1" x14ac:dyDescent="0.3">
      <c r="A203" s="1"/>
      <c r="B203" s="6" t="s">
        <v>27</v>
      </c>
      <c r="C203" s="6">
        <v>1128299</v>
      </c>
      <c r="D203" s="7">
        <v>44460</v>
      </c>
      <c r="E203" s="6" t="s">
        <v>28</v>
      </c>
      <c r="F203" s="6" t="s">
        <v>29</v>
      </c>
      <c r="G203" s="6" t="s">
        <v>30</v>
      </c>
      <c r="H203" s="6" t="s">
        <v>22</v>
      </c>
      <c r="I203" s="8">
        <v>0.70000000000000007</v>
      </c>
      <c r="J203" s="9">
        <v>7750</v>
      </c>
      <c r="K203" s="10">
        <f t="shared" si="0"/>
        <v>5425.0000000000009</v>
      </c>
      <c r="L203" s="10">
        <f t="shared" si="1"/>
        <v>542.50000000000011</v>
      </c>
      <c r="M203" s="11">
        <v>0.1</v>
      </c>
      <c r="O203" s="1"/>
    </row>
    <row r="204" spans="1:15" ht="15.75" customHeight="1" x14ac:dyDescent="0.3">
      <c r="A204" s="1"/>
      <c r="B204" s="6" t="s">
        <v>27</v>
      </c>
      <c r="C204" s="6">
        <v>1128299</v>
      </c>
      <c r="D204" s="7">
        <v>44489</v>
      </c>
      <c r="E204" s="6" t="s">
        <v>28</v>
      </c>
      <c r="F204" s="6" t="s">
        <v>29</v>
      </c>
      <c r="G204" s="6" t="s">
        <v>30</v>
      </c>
      <c r="H204" s="6" t="s">
        <v>17</v>
      </c>
      <c r="I204" s="8">
        <v>0.55000000000000004</v>
      </c>
      <c r="J204" s="9">
        <v>8750</v>
      </c>
      <c r="K204" s="10">
        <f t="shared" si="0"/>
        <v>4812.5</v>
      </c>
      <c r="L204" s="10">
        <f t="shared" si="1"/>
        <v>1443.7500000000002</v>
      </c>
      <c r="M204" s="11">
        <v>0.30000000000000004</v>
      </c>
      <c r="O204" s="1"/>
    </row>
    <row r="205" spans="1:15" ht="15.75" customHeight="1" x14ac:dyDescent="0.3">
      <c r="A205" s="1"/>
      <c r="B205" s="6" t="s">
        <v>27</v>
      </c>
      <c r="C205" s="6">
        <v>1128299</v>
      </c>
      <c r="D205" s="7">
        <v>44489</v>
      </c>
      <c r="E205" s="6" t="s">
        <v>28</v>
      </c>
      <c r="F205" s="6" t="s">
        <v>29</v>
      </c>
      <c r="G205" s="6" t="s">
        <v>30</v>
      </c>
      <c r="H205" s="6" t="s">
        <v>18</v>
      </c>
      <c r="I205" s="8">
        <v>0.60000000000000009</v>
      </c>
      <c r="J205" s="9">
        <v>8750</v>
      </c>
      <c r="K205" s="10">
        <f t="shared" si="0"/>
        <v>5250.0000000000009</v>
      </c>
      <c r="L205" s="10">
        <f t="shared" si="1"/>
        <v>787.50000000000011</v>
      </c>
      <c r="M205" s="11">
        <v>0.15</v>
      </c>
      <c r="O205" s="1"/>
    </row>
    <row r="206" spans="1:15" ht="15.75" customHeight="1" x14ac:dyDescent="0.3">
      <c r="A206" s="1"/>
      <c r="B206" s="6" t="s">
        <v>27</v>
      </c>
      <c r="C206" s="6">
        <v>1128299</v>
      </c>
      <c r="D206" s="7">
        <v>44489</v>
      </c>
      <c r="E206" s="6" t="s">
        <v>28</v>
      </c>
      <c r="F206" s="6" t="s">
        <v>29</v>
      </c>
      <c r="G206" s="6" t="s">
        <v>30</v>
      </c>
      <c r="H206" s="6" t="s">
        <v>19</v>
      </c>
      <c r="I206" s="8">
        <v>0.55000000000000004</v>
      </c>
      <c r="J206" s="9">
        <v>7000</v>
      </c>
      <c r="K206" s="10">
        <f t="shared" si="0"/>
        <v>3850.0000000000005</v>
      </c>
      <c r="L206" s="10">
        <f t="shared" si="1"/>
        <v>1155.0000000000002</v>
      </c>
      <c r="M206" s="11">
        <v>0.30000000000000004</v>
      </c>
      <c r="O206" s="1"/>
    </row>
    <row r="207" spans="1:15" ht="15.75" customHeight="1" x14ac:dyDescent="0.3">
      <c r="A207" s="1"/>
      <c r="B207" s="6" t="s">
        <v>27</v>
      </c>
      <c r="C207" s="6">
        <v>1128299</v>
      </c>
      <c r="D207" s="7">
        <v>44489</v>
      </c>
      <c r="E207" s="6" t="s">
        <v>28</v>
      </c>
      <c r="F207" s="6" t="s">
        <v>29</v>
      </c>
      <c r="G207" s="6" t="s">
        <v>30</v>
      </c>
      <c r="H207" s="6" t="s">
        <v>20</v>
      </c>
      <c r="I207" s="8">
        <v>0.55000000000000004</v>
      </c>
      <c r="J207" s="9">
        <v>6750</v>
      </c>
      <c r="K207" s="10">
        <f t="shared" si="0"/>
        <v>3712.5000000000005</v>
      </c>
      <c r="L207" s="10">
        <f t="shared" si="1"/>
        <v>928.125</v>
      </c>
      <c r="M207" s="11">
        <v>0.24999999999999997</v>
      </c>
      <c r="O207" s="1"/>
    </row>
    <row r="208" spans="1:15" ht="15.75" customHeight="1" x14ac:dyDescent="0.3">
      <c r="A208" s="1"/>
      <c r="B208" s="6" t="s">
        <v>27</v>
      </c>
      <c r="C208" s="6">
        <v>1128299</v>
      </c>
      <c r="D208" s="7">
        <v>44489</v>
      </c>
      <c r="E208" s="6" t="s">
        <v>28</v>
      </c>
      <c r="F208" s="6" t="s">
        <v>29</v>
      </c>
      <c r="G208" s="6" t="s">
        <v>30</v>
      </c>
      <c r="H208" s="6" t="s">
        <v>21</v>
      </c>
      <c r="I208" s="8">
        <v>0.65</v>
      </c>
      <c r="J208" s="9">
        <v>6500</v>
      </c>
      <c r="K208" s="10">
        <f t="shared" si="0"/>
        <v>4225</v>
      </c>
      <c r="L208" s="10">
        <f t="shared" si="1"/>
        <v>1901.2500000000002</v>
      </c>
      <c r="M208" s="11">
        <v>0.45000000000000007</v>
      </c>
      <c r="O208" s="1"/>
    </row>
    <row r="209" spans="1:15" ht="15.75" customHeight="1" x14ac:dyDescent="0.3">
      <c r="A209" s="1"/>
      <c r="B209" s="6" t="s">
        <v>27</v>
      </c>
      <c r="C209" s="6">
        <v>1128299</v>
      </c>
      <c r="D209" s="7">
        <v>44489</v>
      </c>
      <c r="E209" s="6" t="s">
        <v>28</v>
      </c>
      <c r="F209" s="6" t="s">
        <v>29</v>
      </c>
      <c r="G209" s="6" t="s">
        <v>30</v>
      </c>
      <c r="H209" s="6" t="s">
        <v>22</v>
      </c>
      <c r="I209" s="8">
        <v>0.70000000000000007</v>
      </c>
      <c r="J209" s="9">
        <v>7000</v>
      </c>
      <c r="K209" s="10">
        <f t="shared" si="0"/>
        <v>4900.0000000000009</v>
      </c>
      <c r="L209" s="10">
        <f t="shared" si="1"/>
        <v>490.00000000000011</v>
      </c>
      <c r="M209" s="11">
        <v>0.1</v>
      </c>
      <c r="O209" s="1"/>
    </row>
    <row r="210" spans="1:15" ht="15.75" customHeight="1" x14ac:dyDescent="0.3">
      <c r="A210" s="1"/>
      <c r="B210" s="6" t="s">
        <v>27</v>
      </c>
      <c r="C210" s="6">
        <v>1128299</v>
      </c>
      <c r="D210" s="7">
        <v>44520</v>
      </c>
      <c r="E210" s="6" t="s">
        <v>28</v>
      </c>
      <c r="F210" s="6" t="s">
        <v>29</v>
      </c>
      <c r="G210" s="6" t="s">
        <v>30</v>
      </c>
      <c r="H210" s="6" t="s">
        <v>17</v>
      </c>
      <c r="I210" s="8">
        <v>0.55000000000000004</v>
      </c>
      <c r="J210" s="9">
        <v>8750</v>
      </c>
      <c r="K210" s="10">
        <f t="shared" si="0"/>
        <v>4812.5</v>
      </c>
      <c r="L210" s="10">
        <f t="shared" si="1"/>
        <v>1443.7500000000002</v>
      </c>
      <c r="M210" s="11">
        <v>0.30000000000000004</v>
      </c>
      <c r="O210" s="1"/>
    </row>
    <row r="211" spans="1:15" ht="15.75" customHeight="1" x14ac:dyDescent="0.3">
      <c r="A211" s="1"/>
      <c r="B211" s="6" t="s">
        <v>27</v>
      </c>
      <c r="C211" s="6">
        <v>1128299</v>
      </c>
      <c r="D211" s="7">
        <v>44520</v>
      </c>
      <c r="E211" s="6" t="s">
        <v>28</v>
      </c>
      <c r="F211" s="6" t="s">
        <v>29</v>
      </c>
      <c r="G211" s="6" t="s">
        <v>30</v>
      </c>
      <c r="H211" s="6" t="s">
        <v>18</v>
      </c>
      <c r="I211" s="8">
        <v>0.60000000000000009</v>
      </c>
      <c r="J211" s="9">
        <v>8750</v>
      </c>
      <c r="K211" s="10">
        <f t="shared" si="0"/>
        <v>5250.0000000000009</v>
      </c>
      <c r="L211" s="10">
        <f t="shared" si="1"/>
        <v>787.50000000000011</v>
      </c>
      <c r="M211" s="11">
        <v>0.15</v>
      </c>
      <c r="O211" s="1"/>
    </row>
    <row r="212" spans="1:15" ht="15.75" customHeight="1" x14ac:dyDescent="0.3">
      <c r="A212" s="1"/>
      <c r="B212" s="6" t="s">
        <v>27</v>
      </c>
      <c r="C212" s="6">
        <v>1128299</v>
      </c>
      <c r="D212" s="7">
        <v>44520</v>
      </c>
      <c r="E212" s="6" t="s">
        <v>28</v>
      </c>
      <c r="F212" s="6" t="s">
        <v>29</v>
      </c>
      <c r="G212" s="6" t="s">
        <v>30</v>
      </c>
      <c r="H212" s="6" t="s">
        <v>19</v>
      </c>
      <c r="I212" s="8">
        <v>0.55000000000000004</v>
      </c>
      <c r="J212" s="9">
        <v>7250</v>
      </c>
      <c r="K212" s="10">
        <f t="shared" si="0"/>
        <v>3987.5000000000005</v>
      </c>
      <c r="L212" s="10">
        <f t="shared" si="1"/>
        <v>1196.2500000000002</v>
      </c>
      <c r="M212" s="11">
        <v>0.30000000000000004</v>
      </c>
      <c r="O212" s="1"/>
    </row>
    <row r="213" spans="1:15" ht="15.75" customHeight="1" x14ac:dyDescent="0.3">
      <c r="A213" s="1"/>
      <c r="B213" s="6" t="s">
        <v>27</v>
      </c>
      <c r="C213" s="6">
        <v>1128299</v>
      </c>
      <c r="D213" s="7">
        <v>44520</v>
      </c>
      <c r="E213" s="6" t="s">
        <v>28</v>
      </c>
      <c r="F213" s="6" t="s">
        <v>29</v>
      </c>
      <c r="G213" s="6" t="s">
        <v>30</v>
      </c>
      <c r="H213" s="6" t="s">
        <v>20</v>
      </c>
      <c r="I213" s="8">
        <v>0.55000000000000004</v>
      </c>
      <c r="J213" s="9">
        <v>7000</v>
      </c>
      <c r="K213" s="10">
        <f t="shared" si="0"/>
        <v>3850.0000000000005</v>
      </c>
      <c r="L213" s="10">
        <f t="shared" si="1"/>
        <v>962.5</v>
      </c>
      <c r="M213" s="11">
        <v>0.24999999999999997</v>
      </c>
      <c r="O213" s="1"/>
    </row>
    <row r="214" spans="1:15" ht="15.75" customHeight="1" x14ac:dyDescent="0.3">
      <c r="A214" s="1"/>
      <c r="B214" s="6" t="s">
        <v>27</v>
      </c>
      <c r="C214" s="6">
        <v>1128299</v>
      </c>
      <c r="D214" s="7">
        <v>44520</v>
      </c>
      <c r="E214" s="6" t="s">
        <v>28</v>
      </c>
      <c r="F214" s="6" t="s">
        <v>29</v>
      </c>
      <c r="G214" s="6" t="s">
        <v>30</v>
      </c>
      <c r="H214" s="6" t="s">
        <v>21</v>
      </c>
      <c r="I214" s="8">
        <v>0.65</v>
      </c>
      <c r="J214" s="9">
        <v>6500</v>
      </c>
      <c r="K214" s="10">
        <f t="shared" si="0"/>
        <v>4225</v>
      </c>
      <c r="L214" s="10">
        <f t="shared" si="1"/>
        <v>1901.2500000000002</v>
      </c>
      <c r="M214" s="11">
        <v>0.45000000000000007</v>
      </c>
      <c r="O214" s="1"/>
    </row>
    <row r="215" spans="1:15" ht="15.75" customHeight="1" x14ac:dyDescent="0.3">
      <c r="A215" s="1"/>
      <c r="B215" s="6" t="s">
        <v>27</v>
      </c>
      <c r="C215" s="6">
        <v>1128299</v>
      </c>
      <c r="D215" s="7">
        <v>44520</v>
      </c>
      <c r="E215" s="6" t="s">
        <v>28</v>
      </c>
      <c r="F215" s="6" t="s">
        <v>29</v>
      </c>
      <c r="G215" s="6" t="s">
        <v>30</v>
      </c>
      <c r="H215" s="6" t="s">
        <v>22</v>
      </c>
      <c r="I215" s="8">
        <v>0.70000000000000007</v>
      </c>
      <c r="J215" s="9">
        <v>7750</v>
      </c>
      <c r="K215" s="10">
        <f t="shared" si="0"/>
        <v>5425.0000000000009</v>
      </c>
      <c r="L215" s="10">
        <f t="shared" si="1"/>
        <v>542.50000000000011</v>
      </c>
      <c r="M215" s="11">
        <v>0.1</v>
      </c>
      <c r="O215" s="1"/>
    </row>
    <row r="216" spans="1:15" ht="15.75" customHeight="1" x14ac:dyDescent="0.3">
      <c r="A216" s="1"/>
      <c r="B216" s="6" t="s">
        <v>27</v>
      </c>
      <c r="C216" s="6">
        <v>1128299</v>
      </c>
      <c r="D216" s="7">
        <v>44549</v>
      </c>
      <c r="E216" s="6" t="s">
        <v>28</v>
      </c>
      <c r="F216" s="6" t="s">
        <v>29</v>
      </c>
      <c r="G216" s="6" t="s">
        <v>30</v>
      </c>
      <c r="H216" s="6" t="s">
        <v>17</v>
      </c>
      <c r="I216" s="8">
        <v>0.55000000000000004</v>
      </c>
      <c r="J216" s="9">
        <v>9750</v>
      </c>
      <c r="K216" s="10">
        <f t="shared" si="0"/>
        <v>5362.5</v>
      </c>
      <c r="L216" s="10">
        <f t="shared" si="1"/>
        <v>1608.7500000000002</v>
      </c>
      <c r="M216" s="11">
        <v>0.30000000000000004</v>
      </c>
      <c r="O216" s="1"/>
    </row>
    <row r="217" spans="1:15" ht="15.75" customHeight="1" x14ac:dyDescent="0.3">
      <c r="A217" s="1"/>
      <c r="B217" s="6" t="s">
        <v>27</v>
      </c>
      <c r="C217" s="6">
        <v>1128299</v>
      </c>
      <c r="D217" s="7">
        <v>44549</v>
      </c>
      <c r="E217" s="6" t="s">
        <v>28</v>
      </c>
      <c r="F217" s="6" t="s">
        <v>29</v>
      </c>
      <c r="G217" s="6" t="s">
        <v>30</v>
      </c>
      <c r="H217" s="6" t="s">
        <v>18</v>
      </c>
      <c r="I217" s="8">
        <v>0.60000000000000009</v>
      </c>
      <c r="J217" s="9">
        <v>9750</v>
      </c>
      <c r="K217" s="10">
        <f t="shared" si="0"/>
        <v>5850.0000000000009</v>
      </c>
      <c r="L217" s="10">
        <f t="shared" si="1"/>
        <v>877.50000000000011</v>
      </c>
      <c r="M217" s="11">
        <v>0.15</v>
      </c>
      <c r="O217" s="1"/>
    </row>
    <row r="218" spans="1:15" ht="15.75" customHeight="1" x14ac:dyDescent="0.3">
      <c r="A218" s="1"/>
      <c r="B218" s="6" t="s">
        <v>27</v>
      </c>
      <c r="C218" s="6">
        <v>1128299</v>
      </c>
      <c r="D218" s="7">
        <v>44549</v>
      </c>
      <c r="E218" s="6" t="s">
        <v>28</v>
      </c>
      <c r="F218" s="6" t="s">
        <v>29</v>
      </c>
      <c r="G218" s="6" t="s">
        <v>30</v>
      </c>
      <c r="H218" s="6" t="s">
        <v>19</v>
      </c>
      <c r="I218" s="8">
        <v>0.55000000000000004</v>
      </c>
      <c r="J218" s="9">
        <v>7750</v>
      </c>
      <c r="K218" s="10">
        <f t="shared" si="0"/>
        <v>4262.5</v>
      </c>
      <c r="L218" s="10">
        <f t="shared" si="1"/>
        <v>1278.7500000000002</v>
      </c>
      <c r="M218" s="11">
        <v>0.30000000000000004</v>
      </c>
      <c r="O218" s="1"/>
    </row>
    <row r="219" spans="1:15" ht="15.75" customHeight="1" x14ac:dyDescent="0.3">
      <c r="A219" s="1"/>
      <c r="B219" s="6" t="s">
        <v>27</v>
      </c>
      <c r="C219" s="6">
        <v>1128299</v>
      </c>
      <c r="D219" s="7">
        <v>44549</v>
      </c>
      <c r="E219" s="6" t="s">
        <v>28</v>
      </c>
      <c r="F219" s="6" t="s">
        <v>29</v>
      </c>
      <c r="G219" s="6" t="s">
        <v>30</v>
      </c>
      <c r="H219" s="6" t="s">
        <v>20</v>
      </c>
      <c r="I219" s="8">
        <v>0.55000000000000004</v>
      </c>
      <c r="J219" s="9">
        <v>7750</v>
      </c>
      <c r="K219" s="10">
        <f t="shared" si="0"/>
        <v>4262.5</v>
      </c>
      <c r="L219" s="10">
        <f t="shared" si="1"/>
        <v>1065.6249999999998</v>
      </c>
      <c r="M219" s="11">
        <v>0.24999999999999997</v>
      </c>
      <c r="O219" s="1"/>
    </row>
    <row r="220" spans="1:15" ht="15.75" customHeight="1" x14ac:dyDescent="0.3">
      <c r="A220" s="1"/>
      <c r="B220" s="6" t="s">
        <v>27</v>
      </c>
      <c r="C220" s="6">
        <v>1128299</v>
      </c>
      <c r="D220" s="7">
        <v>44549</v>
      </c>
      <c r="E220" s="6" t="s">
        <v>28</v>
      </c>
      <c r="F220" s="6" t="s">
        <v>29</v>
      </c>
      <c r="G220" s="6" t="s">
        <v>30</v>
      </c>
      <c r="H220" s="6" t="s">
        <v>21</v>
      </c>
      <c r="I220" s="8">
        <v>0.65</v>
      </c>
      <c r="J220" s="9">
        <v>7000</v>
      </c>
      <c r="K220" s="10">
        <f t="shared" si="0"/>
        <v>4550</v>
      </c>
      <c r="L220" s="10">
        <f t="shared" si="1"/>
        <v>2047.5000000000002</v>
      </c>
      <c r="M220" s="11">
        <v>0.45000000000000007</v>
      </c>
      <c r="O220" s="1"/>
    </row>
    <row r="221" spans="1:15" ht="15.75" customHeight="1" x14ac:dyDescent="0.3">
      <c r="A221" s="1"/>
      <c r="B221" s="6" t="s">
        <v>27</v>
      </c>
      <c r="C221" s="6">
        <v>1128299</v>
      </c>
      <c r="D221" s="7">
        <v>44549</v>
      </c>
      <c r="E221" s="6" t="s">
        <v>28</v>
      </c>
      <c r="F221" s="6" t="s">
        <v>29</v>
      </c>
      <c r="G221" s="6" t="s">
        <v>30</v>
      </c>
      <c r="H221" s="6" t="s">
        <v>22</v>
      </c>
      <c r="I221" s="8">
        <v>0.70000000000000007</v>
      </c>
      <c r="J221" s="9">
        <v>8000</v>
      </c>
      <c r="K221" s="10">
        <f t="shared" si="0"/>
        <v>5600.0000000000009</v>
      </c>
      <c r="L221" s="10">
        <f t="shared" si="1"/>
        <v>560.00000000000011</v>
      </c>
      <c r="M221" s="11">
        <v>0.1</v>
      </c>
      <c r="O221" s="1"/>
    </row>
    <row r="222" spans="1:15" ht="15.75" customHeight="1" x14ac:dyDescent="0.3">
      <c r="A222" s="1"/>
      <c r="B222" s="6" t="s">
        <v>31</v>
      </c>
      <c r="C222" s="6">
        <v>1189833</v>
      </c>
      <c r="D222" s="7">
        <v>44211</v>
      </c>
      <c r="E222" s="6" t="s">
        <v>28</v>
      </c>
      <c r="F222" s="6" t="s">
        <v>29</v>
      </c>
      <c r="G222" s="6" t="s">
        <v>32</v>
      </c>
      <c r="H222" s="6" t="s">
        <v>17</v>
      </c>
      <c r="I222" s="8">
        <v>0.35</v>
      </c>
      <c r="J222" s="9">
        <v>7000</v>
      </c>
      <c r="K222" s="10">
        <f t="shared" si="0"/>
        <v>2450</v>
      </c>
      <c r="L222" s="10">
        <f t="shared" si="1"/>
        <v>980</v>
      </c>
      <c r="M222" s="11">
        <v>0.4</v>
      </c>
      <c r="O222" s="1"/>
    </row>
    <row r="223" spans="1:15" ht="15.75" customHeight="1" x14ac:dyDescent="0.3">
      <c r="A223" s="1"/>
      <c r="B223" s="6" t="s">
        <v>31</v>
      </c>
      <c r="C223" s="6">
        <v>1189833</v>
      </c>
      <c r="D223" s="7">
        <v>44211</v>
      </c>
      <c r="E223" s="6" t="s">
        <v>28</v>
      </c>
      <c r="F223" s="6" t="s">
        <v>29</v>
      </c>
      <c r="G223" s="6" t="s">
        <v>32</v>
      </c>
      <c r="H223" s="6" t="s">
        <v>18</v>
      </c>
      <c r="I223" s="8">
        <v>0.45</v>
      </c>
      <c r="J223" s="9">
        <v>7000</v>
      </c>
      <c r="K223" s="10">
        <f t="shared" si="0"/>
        <v>3150</v>
      </c>
      <c r="L223" s="10">
        <f t="shared" si="1"/>
        <v>787.5</v>
      </c>
      <c r="M223" s="11">
        <v>0.25</v>
      </c>
      <c r="O223" s="1"/>
    </row>
    <row r="224" spans="1:15" ht="15.75" customHeight="1" x14ac:dyDescent="0.3">
      <c r="A224" s="1"/>
      <c r="B224" s="6" t="s">
        <v>31</v>
      </c>
      <c r="C224" s="6">
        <v>1189833</v>
      </c>
      <c r="D224" s="7">
        <v>44211</v>
      </c>
      <c r="E224" s="6" t="s">
        <v>28</v>
      </c>
      <c r="F224" s="6" t="s">
        <v>29</v>
      </c>
      <c r="G224" s="6" t="s">
        <v>32</v>
      </c>
      <c r="H224" s="6" t="s">
        <v>19</v>
      </c>
      <c r="I224" s="8">
        <v>0.45</v>
      </c>
      <c r="J224" s="9">
        <v>7000</v>
      </c>
      <c r="K224" s="10">
        <f t="shared" si="0"/>
        <v>3150</v>
      </c>
      <c r="L224" s="10">
        <f t="shared" si="1"/>
        <v>1260</v>
      </c>
      <c r="M224" s="11">
        <v>0.4</v>
      </c>
      <c r="O224" s="1"/>
    </row>
    <row r="225" spans="1:15" ht="15.75" customHeight="1" x14ac:dyDescent="0.3">
      <c r="A225" s="1"/>
      <c r="B225" s="6" t="s">
        <v>31</v>
      </c>
      <c r="C225" s="6">
        <v>1189833</v>
      </c>
      <c r="D225" s="7">
        <v>44211</v>
      </c>
      <c r="E225" s="6" t="s">
        <v>28</v>
      </c>
      <c r="F225" s="6" t="s">
        <v>29</v>
      </c>
      <c r="G225" s="6" t="s">
        <v>32</v>
      </c>
      <c r="H225" s="6" t="s">
        <v>20</v>
      </c>
      <c r="I225" s="8">
        <v>0.45</v>
      </c>
      <c r="J225" s="9">
        <v>5500</v>
      </c>
      <c r="K225" s="10">
        <f t="shared" si="0"/>
        <v>2475</v>
      </c>
      <c r="L225" s="10">
        <f t="shared" si="1"/>
        <v>866.25</v>
      </c>
      <c r="M225" s="11">
        <v>0.35</v>
      </c>
      <c r="O225" s="1"/>
    </row>
    <row r="226" spans="1:15" ht="15.75" customHeight="1" x14ac:dyDescent="0.3">
      <c r="A226" s="1"/>
      <c r="B226" s="6" t="s">
        <v>31</v>
      </c>
      <c r="C226" s="6">
        <v>1189833</v>
      </c>
      <c r="D226" s="7">
        <v>44211</v>
      </c>
      <c r="E226" s="6" t="s">
        <v>28</v>
      </c>
      <c r="F226" s="6" t="s">
        <v>29</v>
      </c>
      <c r="G226" s="6" t="s">
        <v>32</v>
      </c>
      <c r="H226" s="6" t="s">
        <v>21</v>
      </c>
      <c r="I226" s="8">
        <v>0.5</v>
      </c>
      <c r="J226" s="9">
        <v>5000</v>
      </c>
      <c r="K226" s="10">
        <f t="shared" si="0"/>
        <v>2500</v>
      </c>
      <c r="L226" s="10">
        <f t="shared" si="1"/>
        <v>1375</v>
      </c>
      <c r="M226" s="11">
        <v>0.55000000000000004</v>
      </c>
      <c r="O226" s="1"/>
    </row>
    <row r="227" spans="1:15" ht="15.75" customHeight="1" x14ac:dyDescent="0.3">
      <c r="A227" s="1"/>
      <c r="B227" s="6" t="s">
        <v>31</v>
      </c>
      <c r="C227" s="6">
        <v>1189833</v>
      </c>
      <c r="D227" s="7">
        <v>44211</v>
      </c>
      <c r="E227" s="6" t="s">
        <v>28</v>
      </c>
      <c r="F227" s="6" t="s">
        <v>29</v>
      </c>
      <c r="G227" s="6" t="s">
        <v>32</v>
      </c>
      <c r="H227" s="6" t="s">
        <v>22</v>
      </c>
      <c r="I227" s="8">
        <v>0.45</v>
      </c>
      <c r="J227" s="9">
        <v>7000</v>
      </c>
      <c r="K227" s="10">
        <f t="shared" si="0"/>
        <v>3150</v>
      </c>
      <c r="L227" s="10">
        <f t="shared" si="1"/>
        <v>630</v>
      </c>
      <c r="M227" s="11">
        <v>0.2</v>
      </c>
      <c r="O227" s="1"/>
    </row>
    <row r="228" spans="1:15" ht="15.75" customHeight="1" x14ac:dyDescent="0.3">
      <c r="A228" s="1"/>
      <c r="B228" s="6" t="s">
        <v>31</v>
      </c>
      <c r="C228" s="6">
        <v>1189833</v>
      </c>
      <c r="D228" s="7">
        <v>44242</v>
      </c>
      <c r="E228" s="6" t="s">
        <v>28</v>
      </c>
      <c r="F228" s="6" t="s">
        <v>29</v>
      </c>
      <c r="G228" s="6" t="s">
        <v>32</v>
      </c>
      <c r="H228" s="6" t="s">
        <v>17</v>
      </c>
      <c r="I228" s="8">
        <v>0.35</v>
      </c>
      <c r="J228" s="9">
        <v>7500</v>
      </c>
      <c r="K228" s="10">
        <f t="shared" si="0"/>
        <v>2625</v>
      </c>
      <c r="L228" s="10">
        <f t="shared" si="1"/>
        <v>1050</v>
      </c>
      <c r="M228" s="11">
        <v>0.4</v>
      </c>
      <c r="O228" s="1"/>
    </row>
    <row r="229" spans="1:15" ht="15.75" customHeight="1" x14ac:dyDescent="0.3">
      <c r="A229" s="1"/>
      <c r="B229" s="6" t="s">
        <v>31</v>
      </c>
      <c r="C229" s="6">
        <v>1189833</v>
      </c>
      <c r="D229" s="7">
        <v>44242</v>
      </c>
      <c r="E229" s="6" t="s">
        <v>28</v>
      </c>
      <c r="F229" s="6" t="s">
        <v>29</v>
      </c>
      <c r="G229" s="6" t="s">
        <v>32</v>
      </c>
      <c r="H229" s="6" t="s">
        <v>18</v>
      </c>
      <c r="I229" s="8">
        <v>0.45</v>
      </c>
      <c r="J229" s="9">
        <v>6500</v>
      </c>
      <c r="K229" s="10">
        <f t="shared" si="0"/>
        <v>2925</v>
      </c>
      <c r="L229" s="10">
        <f t="shared" si="1"/>
        <v>731.25</v>
      </c>
      <c r="M229" s="11">
        <v>0.25</v>
      </c>
      <c r="O229" s="1"/>
    </row>
    <row r="230" spans="1:15" ht="15.75" customHeight="1" x14ac:dyDescent="0.3">
      <c r="A230" s="1"/>
      <c r="B230" s="6" t="s">
        <v>31</v>
      </c>
      <c r="C230" s="6">
        <v>1189833</v>
      </c>
      <c r="D230" s="7">
        <v>44242</v>
      </c>
      <c r="E230" s="6" t="s">
        <v>28</v>
      </c>
      <c r="F230" s="6" t="s">
        <v>29</v>
      </c>
      <c r="G230" s="6" t="s">
        <v>32</v>
      </c>
      <c r="H230" s="6" t="s">
        <v>19</v>
      </c>
      <c r="I230" s="8">
        <v>0.45</v>
      </c>
      <c r="J230" s="9">
        <v>6750</v>
      </c>
      <c r="K230" s="10">
        <f t="shared" si="0"/>
        <v>3037.5</v>
      </c>
      <c r="L230" s="10">
        <f t="shared" si="1"/>
        <v>1215</v>
      </c>
      <c r="M230" s="11">
        <v>0.4</v>
      </c>
      <c r="O230" s="1"/>
    </row>
    <row r="231" spans="1:15" ht="15.75" customHeight="1" x14ac:dyDescent="0.3">
      <c r="A231" s="1"/>
      <c r="B231" s="6" t="s">
        <v>31</v>
      </c>
      <c r="C231" s="6">
        <v>1189833</v>
      </c>
      <c r="D231" s="7">
        <v>44242</v>
      </c>
      <c r="E231" s="6" t="s">
        <v>28</v>
      </c>
      <c r="F231" s="6" t="s">
        <v>29</v>
      </c>
      <c r="G231" s="6" t="s">
        <v>32</v>
      </c>
      <c r="H231" s="6" t="s">
        <v>20</v>
      </c>
      <c r="I231" s="8">
        <v>0.45</v>
      </c>
      <c r="J231" s="9">
        <v>5250</v>
      </c>
      <c r="K231" s="10">
        <f t="shared" si="0"/>
        <v>2362.5</v>
      </c>
      <c r="L231" s="10">
        <f t="shared" si="1"/>
        <v>826.875</v>
      </c>
      <c r="M231" s="11">
        <v>0.35</v>
      </c>
      <c r="O231" s="1"/>
    </row>
    <row r="232" spans="1:15" ht="15.75" customHeight="1" x14ac:dyDescent="0.3">
      <c r="A232" s="1"/>
      <c r="B232" s="6" t="s">
        <v>31</v>
      </c>
      <c r="C232" s="6">
        <v>1189833</v>
      </c>
      <c r="D232" s="7">
        <v>44242</v>
      </c>
      <c r="E232" s="6" t="s">
        <v>28</v>
      </c>
      <c r="F232" s="6" t="s">
        <v>29</v>
      </c>
      <c r="G232" s="6" t="s">
        <v>32</v>
      </c>
      <c r="H232" s="6" t="s">
        <v>21</v>
      </c>
      <c r="I232" s="8">
        <v>0.5</v>
      </c>
      <c r="J232" s="9">
        <v>4500</v>
      </c>
      <c r="K232" s="10">
        <f t="shared" si="0"/>
        <v>2250</v>
      </c>
      <c r="L232" s="10">
        <f t="shared" si="1"/>
        <v>1237.5</v>
      </c>
      <c r="M232" s="11">
        <v>0.55000000000000004</v>
      </c>
      <c r="O232" s="1"/>
    </row>
    <row r="233" spans="1:15" ht="15.75" customHeight="1" x14ac:dyDescent="0.3">
      <c r="A233" s="1"/>
      <c r="B233" s="6" t="s">
        <v>31</v>
      </c>
      <c r="C233" s="6">
        <v>1189833</v>
      </c>
      <c r="D233" s="7">
        <v>44242</v>
      </c>
      <c r="E233" s="6" t="s">
        <v>28</v>
      </c>
      <c r="F233" s="6" t="s">
        <v>29</v>
      </c>
      <c r="G233" s="6" t="s">
        <v>32</v>
      </c>
      <c r="H233" s="6" t="s">
        <v>22</v>
      </c>
      <c r="I233" s="8">
        <v>0.45</v>
      </c>
      <c r="J233" s="9">
        <v>6500</v>
      </c>
      <c r="K233" s="10">
        <f t="shared" si="0"/>
        <v>2925</v>
      </c>
      <c r="L233" s="10">
        <f t="shared" si="1"/>
        <v>585</v>
      </c>
      <c r="M233" s="11">
        <v>0.2</v>
      </c>
      <c r="O233" s="1"/>
    </row>
    <row r="234" spans="1:15" ht="15.75" customHeight="1" x14ac:dyDescent="0.3">
      <c r="A234" s="1"/>
      <c r="B234" s="6" t="s">
        <v>31</v>
      </c>
      <c r="C234" s="6">
        <v>1189833</v>
      </c>
      <c r="D234" s="7">
        <v>44269</v>
      </c>
      <c r="E234" s="6" t="s">
        <v>28</v>
      </c>
      <c r="F234" s="6" t="s">
        <v>29</v>
      </c>
      <c r="G234" s="6" t="s">
        <v>32</v>
      </c>
      <c r="H234" s="6" t="s">
        <v>17</v>
      </c>
      <c r="I234" s="8">
        <v>0.35</v>
      </c>
      <c r="J234" s="9">
        <v>8000</v>
      </c>
      <c r="K234" s="10">
        <f t="shared" si="0"/>
        <v>2800</v>
      </c>
      <c r="L234" s="10">
        <f t="shared" si="1"/>
        <v>1120</v>
      </c>
      <c r="M234" s="11">
        <v>0.4</v>
      </c>
      <c r="O234" s="1"/>
    </row>
    <row r="235" spans="1:15" ht="15.75" customHeight="1" x14ac:dyDescent="0.3">
      <c r="A235" s="1"/>
      <c r="B235" s="6" t="s">
        <v>31</v>
      </c>
      <c r="C235" s="6">
        <v>1189833</v>
      </c>
      <c r="D235" s="7">
        <v>44269</v>
      </c>
      <c r="E235" s="6" t="s">
        <v>28</v>
      </c>
      <c r="F235" s="6" t="s">
        <v>29</v>
      </c>
      <c r="G235" s="6" t="s">
        <v>32</v>
      </c>
      <c r="H235" s="6" t="s">
        <v>18</v>
      </c>
      <c r="I235" s="8">
        <v>0.45</v>
      </c>
      <c r="J235" s="9">
        <v>6500</v>
      </c>
      <c r="K235" s="10">
        <f t="shared" si="0"/>
        <v>2925</v>
      </c>
      <c r="L235" s="10">
        <f t="shared" si="1"/>
        <v>731.25</v>
      </c>
      <c r="M235" s="11">
        <v>0.25</v>
      </c>
      <c r="O235" s="1"/>
    </row>
    <row r="236" spans="1:15" ht="15.75" customHeight="1" x14ac:dyDescent="0.3">
      <c r="A236" s="1"/>
      <c r="B236" s="6" t="s">
        <v>31</v>
      </c>
      <c r="C236" s="6">
        <v>1189833</v>
      </c>
      <c r="D236" s="7">
        <v>44269</v>
      </c>
      <c r="E236" s="6" t="s">
        <v>28</v>
      </c>
      <c r="F236" s="6" t="s">
        <v>29</v>
      </c>
      <c r="G236" s="6" t="s">
        <v>32</v>
      </c>
      <c r="H236" s="6" t="s">
        <v>19</v>
      </c>
      <c r="I236" s="8">
        <v>0.45</v>
      </c>
      <c r="J236" s="9">
        <v>6500</v>
      </c>
      <c r="K236" s="10">
        <f t="shared" si="0"/>
        <v>2925</v>
      </c>
      <c r="L236" s="10">
        <f t="shared" si="1"/>
        <v>1170</v>
      </c>
      <c r="M236" s="11">
        <v>0.4</v>
      </c>
      <c r="O236" s="1"/>
    </row>
    <row r="237" spans="1:15" ht="15.75" customHeight="1" x14ac:dyDescent="0.3">
      <c r="A237" s="1"/>
      <c r="B237" s="6" t="s">
        <v>31</v>
      </c>
      <c r="C237" s="6">
        <v>1189833</v>
      </c>
      <c r="D237" s="7">
        <v>44269</v>
      </c>
      <c r="E237" s="6" t="s">
        <v>28</v>
      </c>
      <c r="F237" s="6" t="s">
        <v>29</v>
      </c>
      <c r="G237" s="6" t="s">
        <v>32</v>
      </c>
      <c r="H237" s="6" t="s">
        <v>20</v>
      </c>
      <c r="I237" s="8">
        <v>0.45</v>
      </c>
      <c r="J237" s="9">
        <v>5500</v>
      </c>
      <c r="K237" s="10">
        <f t="shared" si="0"/>
        <v>2475</v>
      </c>
      <c r="L237" s="10">
        <f t="shared" si="1"/>
        <v>866.25</v>
      </c>
      <c r="M237" s="11">
        <v>0.35</v>
      </c>
      <c r="O237" s="1"/>
    </row>
    <row r="238" spans="1:15" ht="15.75" customHeight="1" x14ac:dyDescent="0.3">
      <c r="A238" s="1"/>
      <c r="B238" s="6" t="s">
        <v>31</v>
      </c>
      <c r="C238" s="6">
        <v>1189833</v>
      </c>
      <c r="D238" s="7">
        <v>44269</v>
      </c>
      <c r="E238" s="6" t="s">
        <v>28</v>
      </c>
      <c r="F238" s="6" t="s">
        <v>29</v>
      </c>
      <c r="G238" s="6" t="s">
        <v>32</v>
      </c>
      <c r="H238" s="6" t="s">
        <v>21</v>
      </c>
      <c r="I238" s="8">
        <v>0.5</v>
      </c>
      <c r="J238" s="9">
        <v>4250</v>
      </c>
      <c r="K238" s="10">
        <f t="shared" si="0"/>
        <v>2125</v>
      </c>
      <c r="L238" s="10">
        <f t="shared" si="1"/>
        <v>1168.75</v>
      </c>
      <c r="M238" s="11">
        <v>0.55000000000000004</v>
      </c>
      <c r="O238" s="1"/>
    </row>
    <row r="239" spans="1:15" ht="15.75" customHeight="1" x14ac:dyDescent="0.3">
      <c r="A239" s="1"/>
      <c r="B239" s="6" t="s">
        <v>31</v>
      </c>
      <c r="C239" s="6">
        <v>1189833</v>
      </c>
      <c r="D239" s="7">
        <v>44269</v>
      </c>
      <c r="E239" s="6" t="s">
        <v>28</v>
      </c>
      <c r="F239" s="6" t="s">
        <v>29</v>
      </c>
      <c r="G239" s="6" t="s">
        <v>32</v>
      </c>
      <c r="H239" s="6" t="s">
        <v>22</v>
      </c>
      <c r="I239" s="8">
        <v>0.45</v>
      </c>
      <c r="J239" s="9">
        <v>6250</v>
      </c>
      <c r="K239" s="10">
        <f t="shared" si="0"/>
        <v>2812.5</v>
      </c>
      <c r="L239" s="10">
        <f t="shared" si="1"/>
        <v>562.5</v>
      </c>
      <c r="M239" s="11">
        <v>0.2</v>
      </c>
      <c r="O239" s="1"/>
    </row>
    <row r="240" spans="1:15" ht="15.75" customHeight="1" x14ac:dyDescent="0.3">
      <c r="A240" s="1"/>
      <c r="B240" s="6" t="s">
        <v>31</v>
      </c>
      <c r="C240" s="6">
        <v>1189833</v>
      </c>
      <c r="D240" s="7">
        <v>44301</v>
      </c>
      <c r="E240" s="6" t="s">
        <v>28</v>
      </c>
      <c r="F240" s="6" t="s">
        <v>29</v>
      </c>
      <c r="G240" s="6" t="s">
        <v>32</v>
      </c>
      <c r="H240" s="6" t="s">
        <v>17</v>
      </c>
      <c r="I240" s="8">
        <v>0.45</v>
      </c>
      <c r="J240" s="9">
        <v>8000</v>
      </c>
      <c r="K240" s="10">
        <f t="shared" si="0"/>
        <v>3600</v>
      </c>
      <c r="L240" s="10">
        <f t="shared" si="1"/>
        <v>1440</v>
      </c>
      <c r="M240" s="11">
        <v>0.4</v>
      </c>
      <c r="O240" s="1"/>
    </row>
    <row r="241" spans="1:15" ht="15.75" customHeight="1" x14ac:dyDescent="0.3">
      <c r="A241" s="1"/>
      <c r="B241" s="6" t="s">
        <v>31</v>
      </c>
      <c r="C241" s="6">
        <v>1189833</v>
      </c>
      <c r="D241" s="7">
        <v>44301</v>
      </c>
      <c r="E241" s="6" t="s">
        <v>28</v>
      </c>
      <c r="F241" s="6" t="s">
        <v>29</v>
      </c>
      <c r="G241" s="6" t="s">
        <v>32</v>
      </c>
      <c r="H241" s="6" t="s">
        <v>18</v>
      </c>
      <c r="I241" s="8">
        <v>0.5</v>
      </c>
      <c r="J241" s="9">
        <v>6000</v>
      </c>
      <c r="K241" s="10">
        <f t="shared" si="0"/>
        <v>3000</v>
      </c>
      <c r="L241" s="10">
        <f t="shared" si="1"/>
        <v>750</v>
      </c>
      <c r="M241" s="11">
        <v>0.25</v>
      </c>
      <c r="O241" s="1"/>
    </row>
    <row r="242" spans="1:15" ht="15.75" customHeight="1" x14ac:dyDescent="0.3">
      <c r="A242" s="1"/>
      <c r="B242" s="6" t="s">
        <v>31</v>
      </c>
      <c r="C242" s="6">
        <v>1189833</v>
      </c>
      <c r="D242" s="7">
        <v>44301</v>
      </c>
      <c r="E242" s="6" t="s">
        <v>28</v>
      </c>
      <c r="F242" s="6" t="s">
        <v>29</v>
      </c>
      <c r="G242" s="6" t="s">
        <v>32</v>
      </c>
      <c r="H242" s="6" t="s">
        <v>19</v>
      </c>
      <c r="I242" s="8">
        <v>0.5</v>
      </c>
      <c r="J242" s="9">
        <v>6250</v>
      </c>
      <c r="K242" s="10">
        <f t="shared" si="0"/>
        <v>3125</v>
      </c>
      <c r="L242" s="10">
        <f t="shared" si="1"/>
        <v>1250</v>
      </c>
      <c r="M242" s="11">
        <v>0.4</v>
      </c>
      <c r="O242" s="1"/>
    </row>
    <row r="243" spans="1:15" ht="15.75" customHeight="1" x14ac:dyDescent="0.3">
      <c r="A243" s="1"/>
      <c r="B243" s="6" t="s">
        <v>31</v>
      </c>
      <c r="C243" s="6">
        <v>1189833</v>
      </c>
      <c r="D243" s="7">
        <v>44301</v>
      </c>
      <c r="E243" s="6" t="s">
        <v>28</v>
      </c>
      <c r="F243" s="6" t="s">
        <v>29</v>
      </c>
      <c r="G243" s="6" t="s">
        <v>32</v>
      </c>
      <c r="H243" s="6" t="s">
        <v>20</v>
      </c>
      <c r="I243" s="8">
        <v>0.45</v>
      </c>
      <c r="J243" s="9">
        <v>5250</v>
      </c>
      <c r="K243" s="10">
        <f t="shared" si="0"/>
        <v>2362.5</v>
      </c>
      <c r="L243" s="10">
        <f t="shared" si="1"/>
        <v>826.875</v>
      </c>
      <c r="M243" s="11">
        <v>0.35</v>
      </c>
      <c r="O243" s="1"/>
    </row>
    <row r="244" spans="1:15" ht="15.75" customHeight="1" x14ac:dyDescent="0.3">
      <c r="A244" s="1"/>
      <c r="B244" s="6" t="s">
        <v>31</v>
      </c>
      <c r="C244" s="6">
        <v>1189833</v>
      </c>
      <c r="D244" s="7">
        <v>44301</v>
      </c>
      <c r="E244" s="6" t="s">
        <v>28</v>
      </c>
      <c r="F244" s="6" t="s">
        <v>29</v>
      </c>
      <c r="G244" s="6" t="s">
        <v>32</v>
      </c>
      <c r="H244" s="6" t="s">
        <v>21</v>
      </c>
      <c r="I244" s="8">
        <v>0.5</v>
      </c>
      <c r="J244" s="9">
        <v>4250</v>
      </c>
      <c r="K244" s="10">
        <f t="shared" si="0"/>
        <v>2125</v>
      </c>
      <c r="L244" s="10">
        <f t="shared" si="1"/>
        <v>1168.75</v>
      </c>
      <c r="M244" s="11">
        <v>0.55000000000000004</v>
      </c>
      <c r="O244" s="1"/>
    </row>
    <row r="245" spans="1:15" ht="15.75" customHeight="1" x14ac:dyDescent="0.3">
      <c r="A245" s="1"/>
      <c r="B245" s="6" t="s">
        <v>31</v>
      </c>
      <c r="C245" s="6">
        <v>1189833</v>
      </c>
      <c r="D245" s="7">
        <v>44301</v>
      </c>
      <c r="E245" s="6" t="s">
        <v>28</v>
      </c>
      <c r="F245" s="6" t="s">
        <v>29</v>
      </c>
      <c r="G245" s="6" t="s">
        <v>32</v>
      </c>
      <c r="H245" s="6" t="s">
        <v>22</v>
      </c>
      <c r="I245" s="8">
        <v>0.65</v>
      </c>
      <c r="J245" s="9">
        <v>6000</v>
      </c>
      <c r="K245" s="10">
        <f t="shared" si="0"/>
        <v>3900</v>
      </c>
      <c r="L245" s="10">
        <f t="shared" si="1"/>
        <v>780</v>
      </c>
      <c r="M245" s="11">
        <v>0.2</v>
      </c>
      <c r="O245" s="1"/>
    </row>
    <row r="246" spans="1:15" ht="15.75" customHeight="1" x14ac:dyDescent="0.3">
      <c r="A246" s="1"/>
      <c r="B246" s="6" t="s">
        <v>31</v>
      </c>
      <c r="C246" s="6">
        <v>1189833</v>
      </c>
      <c r="D246" s="7">
        <v>44332</v>
      </c>
      <c r="E246" s="6" t="s">
        <v>28</v>
      </c>
      <c r="F246" s="6" t="s">
        <v>29</v>
      </c>
      <c r="G246" s="6" t="s">
        <v>32</v>
      </c>
      <c r="H246" s="6" t="s">
        <v>17</v>
      </c>
      <c r="I246" s="8">
        <v>0.45</v>
      </c>
      <c r="J246" s="9">
        <v>8000</v>
      </c>
      <c r="K246" s="10">
        <f t="shared" si="0"/>
        <v>3600</v>
      </c>
      <c r="L246" s="10">
        <f t="shared" si="1"/>
        <v>1440</v>
      </c>
      <c r="M246" s="11">
        <v>0.4</v>
      </c>
      <c r="O246" s="1"/>
    </row>
    <row r="247" spans="1:15" ht="15.75" customHeight="1" x14ac:dyDescent="0.3">
      <c r="A247" s="1"/>
      <c r="B247" s="6" t="s">
        <v>31</v>
      </c>
      <c r="C247" s="6">
        <v>1189833</v>
      </c>
      <c r="D247" s="7">
        <v>44332</v>
      </c>
      <c r="E247" s="6" t="s">
        <v>28</v>
      </c>
      <c r="F247" s="6" t="s">
        <v>29</v>
      </c>
      <c r="G247" s="6" t="s">
        <v>32</v>
      </c>
      <c r="H247" s="6" t="s">
        <v>18</v>
      </c>
      <c r="I247" s="8">
        <v>0.5</v>
      </c>
      <c r="J247" s="9">
        <v>6500</v>
      </c>
      <c r="K247" s="10">
        <f t="shared" si="0"/>
        <v>3250</v>
      </c>
      <c r="L247" s="10">
        <f t="shared" si="1"/>
        <v>812.5</v>
      </c>
      <c r="M247" s="11">
        <v>0.25</v>
      </c>
      <c r="O247" s="1"/>
    </row>
    <row r="248" spans="1:15" ht="15.75" customHeight="1" x14ac:dyDescent="0.3">
      <c r="A248" s="1"/>
      <c r="B248" s="6" t="s">
        <v>31</v>
      </c>
      <c r="C248" s="6">
        <v>1189833</v>
      </c>
      <c r="D248" s="7">
        <v>44332</v>
      </c>
      <c r="E248" s="6" t="s">
        <v>28</v>
      </c>
      <c r="F248" s="6" t="s">
        <v>29</v>
      </c>
      <c r="G248" s="6" t="s">
        <v>32</v>
      </c>
      <c r="H248" s="6" t="s">
        <v>19</v>
      </c>
      <c r="I248" s="8">
        <v>0.5</v>
      </c>
      <c r="J248" s="9">
        <v>6500</v>
      </c>
      <c r="K248" s="10">
        <f t="shared" si="0"/>
        <v>3250</v>
      </c>
      <c r="L248" s="10">
        <f t="shared" si="1"/>
        <v>1300</v>
      </c>
      <c r="M248" s="11">
        <v>0.4</v>
      </c>
      <c r="O248" s="1"/>
    </row>
    <row r="249" spans="1:15" ht="15.75" customHeight="1" x14ac:dyDescent="0.3">
      <c r="A249" s="1"/>
      <c r="B249" s="6" t="s">
        <v>31</v>
      </c>
      <c r="C249" s="6">
        <v>1189833</v>
      </c>
      <c r="D249" s="7">
        <v>44332</v>
      </c>
      <c r="E249" s="6" t="s">
        <v>28</v>
      </c>
      <c r="F249" s="6" t="s">
        <v>29</v>
      </c>
      <c r="G249" s="6" t="s">
        <v>32</v>
      </c>
      <c r="H249" s="6" t="s">
        <v>20</v>
      </c>
      <c r="I249" s="8">
        <v>0.45</v>
      </c>
      <c r="J249" s="9">
        <v>5500</v>
      </c>
      <c r="K249" s="10">
        <f t="shared" si="0"/>
        <v>2475</v>
      </c>
      <c r="L249" s="10">
        <f t="shared" si="1"/>
        <v>866.25</v>
      </c>
      <c r="M249" s="11">
        <v>0.35</v>
      </c>
      <c r="O249" s="1"/>
    </row>
    <row r="250" spans="1:15" ht="15.75" customHeight="1" x14ac:dyDescent="0.3">
      <c r="A250" s="1"/>
      <c r="B250" s="6" t="s">
        <v>31</v>
      </c>
      <c r="C250" s="6">
        <v>1189833</v>
      </c>
      <c r="D250" s="7">
        <v>44332</v>
      </c>
      <c r="E250" s="6" t="s">
        <v>28</v>
      </c>
      <c r="F250" s="6" t="s">
        <v>29</v>
      </c>
      <c r="G250" s="6" t="s">
        <v>32</v>
      </c>
      <c r="H250" s="6" t="s">
        <v>21</v>
      </c>
      <c r="I250" s="8">
        <v>0.5</v>
      </c>
      <c r="J250" s="9">
        <v>4500</v>
      </c>
      <c r="K250" s="10">
        <f t="shared" si="0"/>
        <v>2250</v>
      </c>
      <c r="L250" s="10">
        <f t="shared" si="1"/>
        <v>1237.5</v>
      </c>
      <c r="M250" s="11">
        <v>0.55000000000000004</v>
      </c>
      <c r="O250" s="1"/>
    </row>
    <row r="251" spans="1:15" ht="15.75" customHeight="1" x14ac:dyDescent="0.3">
      <c r="A251" s="1"/>
      <c r="B251" s="6" t="s">
        <v>31</v>
      </c>
      <c r="C251" s="6">
        <v>1189833</v>
      </c>
      <c r="D251" s="7">
        <v>44332</v>
      </c>
      <c r="E251" s="6" t="s">
        <v>28</v>
      </c>
      <c r="F251" s="6" t="s">
        <v>29</v>
      </c>
      <c r="G251" s="6" t="s">
        <v>32</v>
      </c>
      <c r="H251" s="6" t="s">
        <v>22</v>
      </c>
      <c r="I251" s="8">
        <v>0.65</v>
      </c>
      <c r="J251" s="9">
        <v>6250</v>
      </c>
      <c r="K251" s="10">
        <f t="shared" si="0"/>
        <v>4062.5</v>
      </c>
      <c r="L251" s="10">
        <f t="shared" si="1"/>
        <v>812.5</v>
      </c>
      <c r="M251" s="11">
        <v>0.2</v>
      </c>
      <c r="O251" s="1"/>
    </row>
    <row r="252" spans="1:15" ht="15.75" customHeight="1" x14ac:dyDescent="0.3">
      <c r="A252" s="1"/>
      <c r="B252" s="6" t="s">
        <v>31</v>
      </c>
      <c r="C252" s="6">
        <v>1189833</v>
      </c>
      <c r="D252" s="7">
        <v>44362</v>
      </c>
      <c r="E252" s="6" t="s">
        <v>28</v>
      </c>
      <c r="F252" s="6" t="s">
        <v>29</v>
      </c>
      <c r="G252" s="6" t="s">
        <v>32</v>
      </c>
      <c r="H252" s="6" t="s">
        <v>17</v>
      </c>
      <c r="I252" s="8">
        <v>0.45</v>
      </c>
      <c r="J252" s="9">
        <v>9000</v>
      </c>
      <c r="K252" s="10">
        <f t="shared" si="0"/>
        <v>4050</v>
      </c>
      <c r="L252" s="10">
        <f t="shared" si="1"/>
        <v>1620</v>
      </c>
      <c r="M252" s="11">
        <v>0.4</v>
      </c>
      <c r="O252" s="1"/>
    </row>
    <row r="253" spans="1:15" ht="15.75" customHeight="1" x14ac:dyDescent="0.3">
      <c r="A253" s="1"/>
      <c r="B253" s="6" t="s">
        <v>31</v>
      </c>
      <c r="C253" s="6">
        <v>1189833</v>
      </c>
      <c r="D253" s="7">
        <v>44362</v>
      </c>
      <c r="E253" s="6" t="s">
        <v>28</v>
      </c>
      <c r="F253" s="6" t="s">
        <v>29</v>
      </c>
      <c r="G253" s="6" t="s">
        <v>32</v>
      </c>
      <c r="H253" s="6" t="s">
        <v>18</v>
      </c>
      <c r="I253" s="8">
        <v>0.5</v>
      </c>
      <c r="J253" s="9">
        <v>7500</v>
      </c>
      <c r="K253" s="10">
        <f t="shared" si="0"/>
        <v>3750</v>
      </c>
      <c r="L253" s="10">
        <f t="shared" si="1"/>
        <v>937.5</v>
      </c>
      <c r="M253" s="11">
        <v>0.25</v>
      </c>
      <c r="O253" s="1"/>
    </row>
    <row r="254" spans="1:15" ht="15.75" customHeight="1" x14ac:dyDescent="0.3">
      <c r="A254" s="1"/>
      <c r="B254" s="6" t="s">
        <v>31</v>
      </c>
      <c r="C254" s="6">
        <v>1189833</v>
      </c>
      <c r="D254" s="7">
        <v>44362</v>
      </c>
      <c r="E254" s="6" t="s">
        <v>28</v>
      </c>
      <c r="F254" s="6" t="s">
        <v>29</v>
      </c>
      <c r="G254" s="6" t="s">
        <v>32</v>
      </c>
      <c r="H254" s="6" t="s">
        <v>19</v>
      </c>
      <c r="I254" s="8">
        <v>0.5</v>
      </c>
      <c r="J254" s="9">
        <v>7500</v>
      </c>
      <c r="K254" s="10">
        <f t="shared" si="0"/>
        <v>3750</v>
      </c>
      <c r="L254" s="10">
        <f t="shared" si="1"/>
        <v>1500</v>
      </c>
      <c r="M254" s="11">
        <v>0.4</v>
      </c>
      <c r="O254" s="1"/>
    </row>
    <row r="255" spans="1:15" ht="15.75" customHeight="1" x14ac:dyDescent="0.3">
      <c r="A255" s="1"/>
      <c r="B255" s="6" t="s">
        <v>31</v>
      </c>
      <c r="C255" s="6">
        <v>1189833</v>
      </c>
      <c r="D255" s="7">
        <v>44362</v>
      </c>
      <c r="E255" s="6" t="s">
        <v>28</v>
      </c>
      <c r="F255" s="6" t="s">
        <v>29</v>
      </c>
      <c r="G255" s="6" t="s">
        <v>32</v>
      </c>
      <c r="H255" s="6" t="s">
        <v>20</v>
      </c>
      <c r="I255" s="8">
        <v>0.45</v>
      </c>
      <c r="J255" s="9">
        <v>6250</v>
      </c>
      <c r="K255" s="10">
        <f t="shared" si="0"/>
        <v>2812.5</v>
      </c>
      <c r="L255" s="10">
        <f t="shared" si="1"/>
        <v>984.37499999999989</v>
      </c>
      <c r="M255" s="11">
        <v>0.35</v>
      </c>
      <c r="O255" s="1"/>
    </row>
    <row r="256" spans="1:15" ht="15.75" customHeight="1" x14ac:dyDescent="0.3">
      <c r="A256" s="1"/>
      <c r="B256" s="6" t="s">
        <v>31</v>
      </c>
      <c r="C256" s="6">
        <v>1189833</v>
      </c>
      <c r="D256" s="7">
        <v>44362</v>
      </c>
      <c r="E256" s="6" t="s">
        <v>28</v>
      </c>
      <c r="F256" s="6" t="s">
        <v>29</v>
      </c>
      <c r="G256" s="6" t="s">
        <v>32</v>
      </c>
      <c r="H256" s="6" t="s">
        <v>21</v>
      </c>
      <c r="I256" s="8">
        <v>0.5</v>
      </c>
      <c r="J256" s="9">
        <v>5000</v>
      </c>
      <c r="K256" s="10">
        <f t="shared" si="0"/>
        <v>2500</v>
      </c>
      <c r="L256" s="10">
        <f t="shared" si="1"/>
        <v>1375</v>
      </c>
      <c r="M256" s="11">
        <v>0.55000000000000004</v>
      </c>
      <c r="O256" s="1"/>
    </row>
    <row r="257" spans="1:15" ht="15.75" customHeight="1" x14ac:dyDescent="0.3">
      <c r="A257" s="1"/>
      <c r="B257" s="6" t="s">
        <v>31</v>
      </c>
      <c r="C257" s="6">
        <v>1189833</v>
      </c>
      <c r="D257" s="7">
        <v>44362</v>
      </c>
      <c r="E257" s="6" t="s">
        <v>28</v>
      </c>
      <c r="F257" s="6" t="s">
        <v>29</v>
      </c>
      <c r="G257" s="6" t="s">
        <v>32</v>
      </c>
      <c r="H257" s="6" t="s">
        <v>22</v>
      </c>
      <c r="I257" s="8">
        <v>0.65</v>
      </c>
      <c r="J257" s="9">
        <v>8000</v>
      </c>
      <c r="K257" s="10">
        <f t="shared" si="0"/>
        <v>5200</v>
      </c>
      <c r="L257" s="10">
        <f t="shared" si="1"/>
        <v>1040</v>
      </c>
      <c r="M257" s="11">
        <v>0.2</v>
      </c>
      <c r="O257" s="1"/>
    </row>
    <row r="258" spans="1:15" ht="15.75" customHeight="1" x14ac:dyDescent="0.3">
      <c r="A258" s="1"/>
      <c r="B258" s="6" t="s">
        <v>31</v>
      </c>
      <c r="C258" s="6">
        <v>1189833</v>
      </c>
      <c r="D258" s="7">
        <v>44391</v>
      </c>
      <c r="E258" s="6" t="s">
        <v>28</v>
      </c>
      <c r="F258" s="6" t="s">
        <v>29</v>
      </c>
      <c r="G258" s="6" t="s">
        <v>32</v>
      </c>
      <c r="H258" s="6" t="s">
        <v>17</v>
      </c>
      <c r="I258" s="8">
        <v>0.45</v>
      </c>
      <c r="J258" s="9">
        <v>9500</v>
      </c>
      <c r="K258" s="10">
        <f t="shared" si="0"/>
        <v>4275</v>
      </c>
      <c r="L258" s="10">
        <f t="shared" si="1"/>
        <v>1710</v>
      </c>
      <c r="M258" s="11">
        <v>0.4</v>
      </c>
      <c r="O258" s="1"/>
    </row>
    <row r="259" spans="1:15" ht="15.75" customHeight="1" x14ac:dyDescent="0.3">
      <c r="A259" s="1"/>
      <c r="B259" s="6" t="s">
        <v>31</v>
      </c>
      <c r="C259" s="6">
        <v>1189833</v>
      </c>
      <c r="D259" s="7">
        <v>44391</v>
      </c>
      <c r="E259" s="6" t="s">
        <v>28</v>
      </c>
      <c r="F259" s="6" t="s">
        <v>29</v>
      </c>
      <c r="G259" s="6" t="s">
        <v>32</v>
      </c>
      <c r="H259" s="6" t="s">
        <v>18</v>
      </c>
      <c r="I259" s="8">
        <v>0.5</v>
      </c>
      <c r="J259" s="9">
        <v>8000</v>
      </c>
      <c r="K259" s="10">
        <f t="shared" si="0"/>
        <v>4000</v>
      </c>
      <c r="L259" s="10">
        <f t="shared" si="1"/>
        <v>1000</v>
      </c>
      <c r="M259" s="11">
        <v>0.25</v>
      </c>
      <c r="O259" s="1"/>
    </row>
    <row r="260" spans="1:15" ht="15.75" customHeight="1" x14ac:dyDescent="0.3">
      <c r="A260" s="1"/>
      <c r="B260" s="6" t="s">
        <v>31</v>
      </c>
      <c r="C260" s="6">
        <v>1189833</v>
      </c>
      <c r="D260" s="7">
        <v>44391</v>
      </c>
      <c r="E260" s="6" t="s">
        <v>28</v>
      </c>
      <c r="F260" s="6" t="s">
        <v>29</v>
      </c>
      <c r="G260" s="6" t="s">
        <v>32</v>
      </c>
      <c r="H260" s="6" t="s">
        <v>19</v>
      </c>
      <c r="I260" s="8">
        <v>0.5</v>
      </c>
      <c r="J260" s="9">
        <v>7500</v>
      </c>
      <c r="K260" s="10">
        <f t="shared" si="0"/>
        <v>3750</v>
      </c>
      <c r="L260" s="10">
        <f t="shared" si="1"/>
        <v>1500</v>
      </c>
      <c r="M260" s="11">
        <v>0.4</v>
      </c>
      <c r="O260" s="1"/>
    </row>
    <row r="261" spans="1:15" ht="15.75" customHeight="1" x14ac:dyDescent="0.3">
      <c r="A261" s="1"/>
      <c r="B261" s="6" t="s">
        <v>31</v>
      </c>
      <c r="C261" s="6">
        <v>1189833</v>
      </c>
      <c r="D261" s="7">
        <v>44391</v>
      </c>
      <c r="E261" s="6" t="s">
        <v>28</v>
      </c>
      <c r="F261" s="6" t="s">
        <v>29</v>
      </c>
      <c r="G261" s="6" t="s">
        <v>32</v>
      </c>
      <c r="H261" s="6" t="s">
        <v>20</v>
      </c>
      <c r="I261" s="8">
        <v>0.45</v>
      </c>
      <c r="J261" s="9">
        <v>6500</v>
      </c>
      <c r="K261" s="10">
        <f t="shared" ref="K261:K515" si="2">I261*J261</f>
        <v>2925</v>
      </c>
      <c r="L261" s="10">
        <f t="shared" ref="L261:L515" si="3">K261*M261</f>
        <v>1023.7499999999999</v>
      </c>
      <c r="M261" s="11">
        <v>0.35</v>
      </c>
      <c r="O261" s="1"/>
    </row>
    <row r="262" spans="1:15" ht="15.75" customHeight="1" x14ac:dyDescent="0.3">
      <c r="A262" s="1"/>
      <c r="B262" s="6" t="s">
        <v>31</v>
      </c>
      <c r="C262" s="6">
        <v>1189833</v>
      </c>
      <c r="D262" s="7">
        <v>44391</v>
      </c>
      <c r="E262" s="6" t="s">
        <v>28</v>
      </c>
      <c r="F262" s="6" t="s">
        <v>29</v>
      </c>
      <c r="G262" s="6" t="s">
        <v>32</v>
      </c>
      <c r="H262" s="6" t="s">
        <v>21</v>
      </c>
      <c r="I262" s="8">
        <v>0.5</v>
      </c>
      <c r="J262" s="9">
        <v>7000</v>
      </c>
      <c r="K262" s="10">
        <f t="shared" si="2"/>
        <v>3500</v>
      </c>
      <c r="L262" s="10">
        <f t="shared" si="3"/>
        <v>1925.0000000000002</v>
      </c>
      <c r="M262" s="11">
        <v>0.55000000000000004</v>
      </c>
      <c r="O262" s="1"/>
    </row>
    <row r="263" spans="1:15" ht="15.75" customHeight="1" x14ac:dyDescent="0.3">
      <c r="A263" s="1"/>
      <c r="B263" s="6" t="s">
        <v>31</v>
      </c>
      <c r="C263" s="6">
        <v>1189833</v>
      </c>
      <c r="D263" s="7">
        <v>44391</v>
      </c>
      <c r="E263" s="6" t="s">
        <v>28</v>
      </c>
      <c r="F263" s="6" t="s">
        <v>29</v>
      </c>
      <c r="G263" s="6" t="s">
        <v>32</v>
      </c>
      <c r="H263" s="6" t="s">
        <v>22</v>
      </c>
      <c r="I263" s="8">
        <v>0.65</v>
      </c>
      <c r="J263" s="9">
        <v>7000</v>
      </c>
      <c r="K263" s="10">
        <f t="shared" si="2"/>
        <v>4550</v>
      </c>
      <c r="L263" s="10">
        <f t="shared" si="3"/>
        <v>910</v>
      </c>
      <c r="M263" s="11">
        <v>0.2</v>
      </c>
      <c r="O263" s="1"/>
    </row>
    <row r="264" spans="1:15" ht="15.75" customHeight="1" x14ac:dyDescent="0.3">
      <c r="A264" s="1"/>
      <c r="B264" s="6" t="s">
        <v>31</v>
      </c>
      <c r="C264" s="6">
        <v>1189833</v>
      </c>
      <c r="D264" s="7">
        <v>44423</v>
      </c>
      <c r="E264" s="6" t="s">
        <v>28</v>
      </c>
      <c r="F264" s="6" t="s">
        <v>29</v>
      </c>
      <c r="G264" s="6" t="s">
        <v>32</v>
      </c>
      <c r="H264" s="6" t="s">
        <v>17</v>
      </c>
      <c r="I264" s="8">
        <v>0.5</v>
      </c>
      <c r="J264" s="9">
        <v>9000</v>
      </c>
      <c r="K264" s="10">
        <f t="shared" si="2"/>
        <v>4500</v>
      </c>
      <c r="L264" s="10">
        <f t="shared" si="3"/>
        <v>1800</v>
      </c>
      <c r="M264" s="11">
        <v>0.4</v>
      </c>
      <c r="O264" s="1"/>
    </row>
    <row r="265" spans="1:15" ht="15.75" customHeight="1" x14ac:dyDescent="0.3">
      <c r="A265" s="1"/>
      <c r="B265" s="6" t="s">
        <v>31</v>
      </c>
      <c r="C265" s="6">
        <v>1189833</v>
      </c>
      <c r="D265" s="7">
        <v>44423</v>
      </c>
      <c r="E265" s="6" t="s">
        <v>28</v>
      </c>
      <c r="F265" s="6" t="s">
        <v>29</v>
      </c>
      <c r="G265" s="6" t="s">
        <v>32</v>
      </c>
      <c r="H265" s="6" t="s">
        <v>18</v>
      </c>
      <c r="I265" s="8">
        <v>0.55000000000000004</v>
      </c>
      <c r="J265" s="9">
        <v>8500</v>
      </c>
      <c r="K265" s="10">
        <f t="shared" si="2"/>
        <v>4675</v>
      </c>
      <c r="L265" s="10">
        <f t="shared" si="3"/>
        <v>1168.75</v>
      </c>
      <c r="M265" s="11">
        <v>0.25</v>
      </c>
      <c r="O265" s="1"/>
    </row>
    <row r="266" spans="1:15" ht="15.75" customHeight="1" x14ac:dyDescent="0.3">
      <c r="A266" s="1"/>
      <c r="B266" s="6" t="s">
        <v>31</v>
      </c>
      <c r="C266" s="6">
        <v>1189833</v>
      </c>
      <c r="D266" s="7">
        <v>44423</v>
      </c>
      <c r="E266" s="6" t="s">
        <v>28</v>
      </c>
      <c r="F266" s="6" t="s">
        <v>29</v>
      </c>
      <c r="G266" s="6" t="s">
        <v>32</v>
      </c>
      <c r="H266" s="6" t="s">
        <v>19</v>
      </c>
      <c r="I266" s="8">
        <v>0.5</v>
      </c>
      <c r="J266" s="9">
        <v>7250</v>
      </c>
      <c r="K266" s="10">
        <f t="shared" si="2"/>
        <v>3625</v>
      </c>
      <c r="L266" s="10">
        <f t="shared" si="3"/>
        <v>1450</v>
      </c>
      <c r="M266" s="11">
        <v>0.4</v>
      </c>
      <c r="O266" s="1"/>
    </row>
    <row r="267" spans="1:15" ht="15.75" customHeight="1" x14ac:dyDescent="0.3">
      <c r="A267" s="1"/>
      <c r="B267" s="6" t="s">
        <v>31</v>
      </c>
      <c r="C267" s="6">
        <v>1189833</v>
      </c>
      <c r="D267" s="7">
        <v>44423</v>
      </c>
      <c r="E267" s="6" t="s">
        <v>28</v>
      </c>
      <c r="F267" s="6" t="s">
        <v>29</v>
      </c>
      <c r="G267" s="6" t="s">
        <v>32</v>
      </c>
      <c r="H267" s="6" t="s">
        <v>20</v>
      </c>
      <c r="I267" s="8">
        <v>0.5</v>
      </c>
      <c r="J267" s="9">
        <v>6750</v>
      </c>
      <c r="K267" s="10">
        <f t="shared" si="2"/>
        <v>3375</v>
      </c>
      <c r="L267" s="10">
        <f t="shared" si="3"/>
        <v>1181.25</v>
      </c>
      <c r="M267" s="11">
        <v>0.35</v>
      </c>
      <c r="O267" s="1"/>
    </row>
    <row r="268" spans="1:15" ht="15.75" customHeight="1" x14ac:dyDescent="0.3">
      <c r="A268" s="1"/>
      <c r="B268" s="6" t="s">
        <v>31</v>
      </c>
      <c r="C268" s="6">
        <v>1189833</v>
      </c>
      <c r="D268" s="7">
        <v>44423</v>
      </c>
      <c r="E268" s="6" t="s">
        <v>28</v>
      </c>
      <c r="F268" s="6" t="s">
        <v>29</v>
      </c>
      <c r="G268" s="6" t="s">
        <v>32</v>
      </c>
      <c r="H268" s="6" t="s">
        <v>21</v>
      </c>
      <c r="I268" s="8">
        <v>0.6</v>
      </c>
      <c r="J268" s="9">
        <v>6750</v>
      </c>
      <c r="K268" s="10">
        <f t="shared" si="2"/>
        <v>4050</v>
      </c>
      <c r="L268" s="10">
        <f t="shared" si="3"/>
        <v>2227.5</v>
      </c>
      <c r="M268" s="11">
        <v>0.55000000000000004</v>
      </c>
      <c r="O268" s="1"/>
    </row>
    <row r="269" spans="1:15" ht="15.75" customHeight="1" x14ac:dyDescent="0.3">
      <c r="A269" s="1"/>
      <c r="B269" s="6" t="s">
        <v>31</v>
      </c>
      <c r="C269" s="6">
        <v>1189833</v>
      </c>
      <c r="D269" s="7">
        <v>44423</v>
      </c>
      <c r="E269" s="6" t="s">
        <v>28</v>
      </c>
      <c r="F269" s="6" t="s">
        <v>29</v>
      </c>
      <c r="G269" s="6" t="s">
        <v>32</v>
      </c>
      <c r="H269" s="6" t="s">
        <v>22</v>
      </c>
      <c r="I269" s="8">
        <v>0.65</v>
      </c>
      <c r="J269" s="9">
        <v>6500</v>
      </c>
      <c r="K269" s="10">
        <f t="shared" si="2"/>
        <v>4225</v>
      </c>
      <c r="L269" s="10">
        <f t="shared" si="3"/>
        <v>845</v>
      </c>
      <c r="M269" s="11">
        <v>0.2</v>
      </c>
      <c r="O269" s="1"/>
    </row>
    <row r="270" spans="1:15" ht="15.75" customHeight="1" x14ac:dyDescent="0.3">
      <c r="A270" s="1"/>
      <c r="B270" s="6" t="s">
        <v>31</v>
      </c>
      <c r="C270" s="6">
        <v>1189833</v>
      </c>
      <c r="D270" s="7">
        <v>44455</v>
      </c>
      <c r="E270" s="6" t="s">
        <v>28</v>
      </c>
      <c r="F270" s="6" t="s">
        <v>29</v>
      </c>
      <c r="G270" s="6" t="s">
        <v>32</v>
      </c>
      <c r="H270" s="6" t="s">
        <v>17</v>
      </c>
      <c r="I270" s="8">
        <v>0.5</v>
      </c>
      <c r="J270" s="9">
        <v>8500</v>
      </c>
      <c r="K270" s="10">
        <f t="shared" si="2"/>
        <v>4250</v>
      </c>
      <c r="L270" s="10">
        <f t="shared" si="3"/>
        <v>1700</v>
      </c>
      <c r="M270" s="11">
        <v>0.4</v>
      </c>
      <c r="O270" s="1"/>
    </row>
    <row r="271" spans="1:15" ht="15.75" customHeight="1" x14ac:dyDescent="0.3">
      <c r="A271" s="1"/>
      <c r="B271" s="6" t="s">
        <v>31</v>
      </c>
      <c r="C271" s="6">
        <v>1189833</v>
      </c>
      <c r="D271" s="7">
        <v>44455</v>
      </c>
      <c r="E271" s="6" t="s">
        <v>28</v>
      </c>
      <c r="F271" s="6" t="s">
        <v>29</v>
      </c>
      <c r="G271" s="6" t="s">
        <v>32</v>
      </c>
      <c r="H271" s="6" t="s">
        <v>18</v>
      </c>
      <c r="I271" s="8">
        <v>0.55000000000000004</v>
      </c>
      <c r="J271" s="9">
        <v>8500</v>
      </c>
      <c r="K271" s="10">
        <f t="shared" si="2"/>
        <v>4675</v>
      </c>
      <c r="L271" s="10">
        <f t="shared" si="3"/>
        <v>1168.75</v>
      </c>
      <c r="M271" s="11">
        <v>0.25</v>
      </c>
      <c r="O271" s="1"/>
    </row>
    <row r="272" spans="1:15" ht="15.75" customHeight="1" x14ac:dyDescent="0.3">
      <c r="A272" s="1"/>
      <c r="B272" s="6" t="s">
        <v>31</v>
      </c>
      <c r="C272" s="6">
        <v>1189833</v>
      </c>
      <c r="D272" s="7">
        <v>44455</v>
      </c>
      <c r="E272" s="6" t="s">
        <v>28</v>
      </c>
      <c r="F272" s="6" t="s">
        <v>29</v>
      </c>
      <c r="G272" s="6" t="s">
        <v>32</v>
      </c>
      <c r="H272" s="6" t="s">
        <v>19</v>
      </c>
      <c r="I272" s="8">
        <v>0.5</v>
      </c>
      <c r="J272" s="9">
        <v>7000</v>
      </c>
      <c r="K272" s="10">
        <f t="shared" si="2"/>
        <v>3500</v>
      </c>
      <c r="L272" s="10">
        <f t="shared" si="3"/>
        <v>1400</v>
      </c>
      <c r="M272" s="11">
        <v>0.4</v>
      </c>
      <c r="O272" s="1"/>
    </row>
    <row r="273" spans="1:15" ht="15.75" customHeight="1" x14ac:dyDescent="0.3">
      <c r="A273" s="1"/>
      <c r="B273" s="6" t="s">
        <v>31</v>
      </c>
      <c r="C273" s="6">
        <v>1189833</v>
      </c>
      <c r="D273" s="7">
        <v>44455</v>
      </c>
      <c r="E273" s="6" t="s">
        <v>28</v>
      </c>
      <c r="F273" s="6" t="s">
        <v>29</v>
      </c>
      <c r="G273" s="6" t="s">
        <v>32</v>
      </c>
      <c r="H273" s="6" t="s">
        <v>20</v>
      </c>
      <c r="I273" s="8">
        <v>0.5</v>
      </c>
      <c r="J273" s="9">
        <v>6500</v>
      </c>
      <c r="K273" s="10">
        <f t="shared" si="2"/>
        <v>3250</v>
      </c>
      <c r="L273" s="10">
        <f t="shared" si="3"/>
        <v>1137.5</v>
      </c>
      <c r="M273" s="11">
        <v>0.35</v>
      </c>
      <c r="O273" s="1"/>
    </row>
    <row r="274" spans="1:15" ht="15.75" customHeight="1" x14ac:dyDescent="0.3">
      <c r="A274" s="1"/>
      <c r="B274" s="6" t="s">
        <v>31</v>
      </c>
      <c r="C274" s="6">
        <v>1189833</v>
      </c>
      <c r="D274" s="7">
        <v>44455</v>
      </c>
      <c r="E274" s="6" t="s">
        <v>28</v>
      </c>
      <c r="F274" s="6" t="s">
        <v>29</v>
      </c>
      <c r="G274" s="6" t="s">
        <v>32</v>
      </c>
      <c r="H274" s="6" t="s">
        <v>21</v>
      </c>
      <c r="I274" s="8">
        <v>0.6</v>
      </c>
      <c r="J274" s="9">
        <v>6500</v>
      </c>
      <c r="K274" s="10">
        <f t="shared" si="2"/>
        <v>3900</v>
      </c>
      <c r="L274" s="10">
        <f t="shared" si="3"/>
        <v>2145</v>
      </c>
      <c r="M274" s="11">
        <v>0.55000000000000004</v>
      </c>
      <c r="O274" s="1"/>
    </row>
    <row r="275" spans="1:15" ht="15.75" customHeight="1" x14ac:dyDescent="0.3">
      <c r="A275" s="1"/>
      <c r="B275" s="6" t="s">
        <v>31</v>
      </c>
      <c r="C275" s="6">
        <v>1189833</v>
      </c>
      <c r="D275" s="7">
        <v>44455</v>
      </c>
      <c r="E275" s="6" t="s">
        <v>28</v>
      </c>
      <c r="F275" s="6" t="s">
        <v>29</v>
      </c>
      <c r="G275" s="6" t="s">
        <v>32</v>
      </c>
      <c r="H275" s="6" t="s">
        <v>22</v>
      </c>
      <c r="I275" s="8">
        <v>0.65</v>
      </c>
      <c r="J275" s="9">
        <v>7000</v>
      </c>
      <c r="K275" s="10">
        <f t="shared" si="2"/>
        <v>4550</v>
      </c>
      <c r="L275" s="10">
        <f t="shared" si="3"/>
        <v>910</v>
      </c>
      <c r="M275" s="11">
        <v>0.2</v>
      </c>
      <c r="O275" s="1"/>
    </row>
    <row r="276" spans="1:15" ht="15.75" customHeight="1" x14ac:dyDescent="0.3">
      <c r="A276" s="1"/>
      <c r="B276" s="6" t="s">
        <v>31</v>
      </c>
      <c r="C276" s="6">
        <v>1189833</v>
      </c>
      <c r="D276" s="7">
        <v>44484</v>
      </c>
      <c r="E276" s="6" t="s">
        <v>28</v>
      </c>
      <c r="F276" s="6" t="s">
        <v>29</v>
      </c>
      <c r="G276" s="6" t="s">
        <v>32</v>
      </c>
      <c r="H276" s="6" t="s">
        <v>17</v>
      </c>
      <c r="I276" s="8">
        <v>0.5</v>
      </c>
      <c r="J276" s="9">
        <v>8000</v>
      </c>
      <c r="K276" s="10">
        <f t="shared" si="2"/>
        <v>4000</v>
      </c>
      <c r="L276" s="10">
        <f t="shared" si="3"/>
        <v>1600</v>
      </c>
      <c r="M276" s="11">
        <v>0.4</v>
      </c>
      <c r="O276" s="1"/>
    </row>
    <row r="277" spans="1:15" ht="15.75" customHeight="1" x14ac:dyDescent="0.3">
      <c r="A277" s="1"/>
      <c r="B277" s="6" t="s">
        <v>31</v>
      </c>
      <c r="C277" s="6">
        <v>1189833</v>
      </c>
      <c r="D277" s="7">
        <v>44484</v>
      </c>
      <c r="E277" s="6" t="s">
        <v>28</v>
      </c>
      <c r="F277" s="6" t="s">
        <v>29</v>
      </c>
      <c r="G277" s="6" t="s">
        <v>32</v>
      </c>
      <c r="H277" s="6" t="s">
        <v>18</v>
      </c>
      <c r="I277" s="8">
        <v>0.55000000000000004</v>
      </c>
      <c r="J277" s="9">
        <v>8000</v>
      </c>
      <c r="K277" s="10">
        <f t="shared" si="2"/>
        <v>4400</v>
      </c>
      <c r="L277" s="10">
        <f t="shared" si="3"/>
        <v>1100</v>
      </c>
      <c r="M277" s="11">
        <v>0.25</v>
      </c>
      <c r="O277" s="1"/>
    </row>
    <row r="278" spans="1:15" ht="15.75" customHeight="1" x14ac:dyDescent="0.3">
      <c r="A278" s="1"/>
      <c r="B278" s="6" t="s">
        <v>31</v>
      </c>
      <c r="C278" s="6">
        <v>1189833</v>
      </c>
      <c r="D278" s="7">
        <v>44484</v>
      </c>
      <c r="E278" s="6" t="s">
        <v>28</v>
      </c>
      <c r="F278" s="6" t="s">
        <v>29</v>
      </c>
      <c r="G278" s="6" t="s">
        <v>32</v>
      </c>
      <c r="H278" s="6" t="s">
        <v>19</v>
      </c>
      <c r="I278" s="8">
        <v>0.5</v>
      </c>
      <c r="J278" s="9">
        <v>6500</v>
      </c>
      <c r="K278" s="10">
        <f t="shared" si="2"/>
        <v>3250</v>
      </c>
      <c r="L278" s="10">
        <f t="shared" si="3"/>
        <v>1300</v>
      </c>
      <c r="M278" s="11">
        <v>0.4</v>
      </c>
      <c r="O278" s="1"/>
    </row>
    <row r="279" spans="1:15" ht="15.75" customHeight="1" x14ac:dyDescent="0.3">
      <c r="A279" s="1"/>
      <c r="B279" s="6" t="s">
        <v>31</v>
      </c>
      <c r="C279" s="6">
        <v>1189833</v>
      </c>
      <c r="D279" s="7">
        <v>44484</v>
      </c>
      <c r="E279" s="6" t="s">
        <v>28</v>
      </c>
      <c r="F279" s="6" t="s">
        <v>29</v>
      </c>
      <c r="G279" s="6" t="s">
        <v>32</v>
      </c>
      <c r="H279" s="6" t="s">
        <v>20</v>
      </c>
      <c r="I279" s="8">
        <v>0.5</v>
      </c>
      <c r="J279" s="9">
        <v>6250</v>
      </c>
      <c r="K279" s="10">
        <f t="shared" si="2"/>
        <v>3125</v>
      </c>
      <c r="L279" s="10">
        <f t="shared" si="3"/>
        <v>1093.75</v>
      </c>
      <c r="M279" s="11">
        <v>0.35</v>
      </c>
      <c r="O279" s="1"/>
    </row>
    <row r="280" spans="1:15" ht="15.75" customHeight="1" x14ac:dyDescent="0.3">
      <c r="A280" s="1"/>
      <c r="B280" s="6" t="s">
        <v>31</v>
      </c>
      <c r="C280" s="6">
        <v>1189833</v>
      </c>
      <c r="D280" s="7">
        <v>44484</v>
      </c>
      <c r="E280" s="6" t="s">
        <v>28</v>
      </c>
      <c r="F280" s="6" t="s">
        <v>29</v>
      </c>
      <c r="G280" s="6" t="s">
        <v>32</v>
      </c>
      <c r="H280" s="6" t="s">
        <v>21</v>
      </c>
      <c r="I280" s="8">
        <v>0.6</v>
      </c>
      <c r="J280" s="9">
        <v>6000</v>
      </c>
      <c r="K280" s="10">
        <f t="shared" si="2"/>
        <v>3600</v>
      </c>
      <c r="L280" s="10">
        <f t="shared" si="3"/>
        <v>1980.0000000000002</v>
      </c>
      <c r="M280" s="11">
        <v>0.55000000000000004</v>
      </c>
      <c r="O280" s="1"/>
    </row>
    <row r="281" spans="1:15" ht="15.75" customHeight="1" x14ac:dyDescent="0.3">
      <c r="A281" s="1"/>
      <c r="B281" s="6" t="s">
        <v>31</v>
      </c>
      <c r="C281" s="6">
        <v>1189833</v>
      </c>
      <c r="D281" s="7">
        <v>44484</v>
      </c>
      <c r="E281" s="6" t="s">
        <v>28</v>
      </c>
      <c r="F281" s="6" t="s">
        <v>29</v>
      </c>
      <c r="G281" s="6" t="s">
        <v>32</v>
      </c>
      <c r="H281" s="6" t="s">
        <v>22</v>
      </c>
      <c r="I281" s="8">
        <v>0.65</v>
      </c>
      <c r="J281" s="9">
        <v>6500</v>
      </c>
      <c r="K281" s="10">
        <f t="shared" si="2"/>
        <v>4225</v>
      </c>
      <c r="L281" s="10">
        <f t="shared" si="3"/>
        <v>845</v>
      </c>
      <c r="M281" s="11">
        <v>0.2</v>
      </c>
      <c r="O281" s="1"/>
    </row>
    <row r="282" spans="1:15" ht="15.75" customHeight="1" x14ac:dyDescent="0.3">
      <c r="A282" s="1"/>
      <c r="B282" s="6" t="s">
        <v>31</v>
      </c>
      <c r="C282" s="6">
        <v>1189833</v>
      </c>
      <c r="D282" s="7">
        <v>44515</v>
      </c>
      <c r="E282" s="6" t="s">
        <v>28</v>
      </c>
      <c r="F282" s="6" t="s">
        <v>29</v>
      </c>
      <c r="G282" s="6" t="s">
        <v>32</v>
      </c>
      <c r="H282" s="6" t="s">
        <v>17</v>
      </c>
      <c r="I282" s="8">
        <v>0.5</v>
      </c>
      <c r="J282" s="9">
        <v>8250</v>
      </c>
      <c r="K282" s="10">
        <f t="shared" si="2"/>
        <v>4125</v>
      </c>
      <c r="L282" s="10">
        <f t="shared" si="3"/>
        <v>1650</v>
      </c>
      <c r="M282" s="11">
        <v>0.4</v>
      </c>
      <c r="O282" s="1"/>
    </row>
    <row r="283" spans="1:15" ht="15.75" customHeight="1" x14ac:dyDescent="0.3">
      <c r="A283" s="1"/>
      <c r="B283" s="6" t="s">
        <v>31</v>
      </c>
      <c r="C283" s="6">
        <v>1189833</v>
      </c>
      <c r="D283" s="7">
        <v>44515</v>
      </c>
      <c r="E283" s="6" t="s">
        <v>28</v>
      </c>
      <c r="F283" s="6" t="s">
        <v>29</v>
      </c>
      <c r="G283" s="6" t="s">
        <v>32</v>
      </c>
      <c r="H283" s="6" t="s">
        <v>18</v>
      </c>
      <c r="I283" s="8">
        <v>0.55000000000000004</v>
      </c>
      <c r="J283" s="9">
        <v>8250</v>
      </c>
      <c r="K283" s="10">
        <f t="shared" si="2"/>
        <v>4537.5</v>
      </c>
      <c r="L283" s="10">
        <f t="shared" si="3"/>
        <v>1134.375</v>
      </c>
      <c r="M283" s="11">
        <v>0.25</v>
      </c>
      <c r="O283" s="1"/>
    </row>
    <row r="284" spans="1:15" ht="15.75" customHeight="1" x14ac:dyDescent="0.3">
      <c r="A284" s="1"/>
      <c r="B284" s="6" t="s">
        <v>31</v>
      </c>
      <c r="C284" s="6">
        <v>1189833</v>
      </c>
      <c r="D284" s="7">
        <v>44515</v>
      </c>
      <c r="E284" s="6" t="s">
        <v>28</v>
      </c>
      <c r="F284" s="6" t="s">
        <v>29</v>
      </c>
      <c r="G284" s="6" t="s">
        <v>32</v>
      </c>
      <c r="H284" s="6" t="s">
        <v>19</v>
      </c>
      <c r="I284" s="8">
        <v>0.5</v>
      </c>
      <c r="J284" s="9">
        <v>6750</v>
      </c>
      <c r="K284" s="10">
        <f t="shared" si="2"/>
        <v>3375</v>
      </c>
      <c r="L284" s="10">
        <f t="shared" si="3"/>
        <v>1350</v>
      </c>
      <c r="M284" s="11">
        <v>0.4</v>
      </c>
      <c r="O284" s="1"/>
    </row>
    <row r="285" spans="1:15" ht="15.75" customHeight="1" x14ac:dyDescent="0.3">
      <c r="A285" s="1"/>
      <c r="B285" s="6" t="s">
        <v>31</v>
      </c>
      <c r="C285" s="6">
        <v>1189833</v>
      </c>
      <c r="D285" s="7">
        <v>44515</v>
      </c>
      <c r="E285" s="6" t="s">
        <v>28</v>
      </c>
      <c r="F285" s="6" t="s">
        <v>29</v>
      </c>
      <c r="G285" s="6" t="s">
        <v>32</v>
      </c>
      <c r="H285" s="6" t="s">
        <v>20</v>
      </c>
      <c r="I285" s="8">
        <v>0.5</v>
      </c>
      <c r="J285" s="9">
        <v>6500</v>
      </c>
      <c r="K285" s="10">
        <f t="shared" si="2"/>
        <v>3250</v>
      </c>
      <c r="L285" s="10">
        <f t="shared" si="3"/>
        <v>1137.5</v>
      </c>
      <c r="M285" s="11">
        <v>0.35</v>
      </c>
      <c r="O285" s="1"/>
    </row>
    <row r="286" spans="1:15" ht="15.75" customHeight="1" x14ac:dyDescent="0.3">
      <c r="A286" s="1"/>
      <c r="B286" s="6" t="s">
        <v>31</v>
      </c>
      <c r="C286" s="6">
        <v>1189833</v>
      </c>
      <c r="D286" s="7">
        <v>44515</v>
      </c>
      <c r="E286" s="6" t="s">
        <v>28</v>
      </c>
      <c r="F286" s="6" t="s">
        <v>29</v>
      </c>
      <c r="G286" s="6" t="s">
        <v>32</v>
      </c>
      <c r="H286" s="6" t="s">
        <v>21</v>
      </c>
      <c r="I286" s="8">
        <v>0.6</v>
      </c>
      <c r="J286" s="9">
        <v>6000</v>
      </c>
      <c r="K286" s="10">
        <f t="shared" si="2"/>
        <v>3600</v>
      </c>
      <c r="L286" s="10">
        <f t="shared" si="3"/>
        <v>1980.0000000000002</v>
      </c>
      <c r="M286" s="11">
        <v>0.55000000000000004</v>
      </c>
      <c r="O286" s="1"/>
    </row>
    <row r="287" spans="1:15" ht="15.75" customHeight="1" x14ac:dyDescent="0.3">
      <c r="A287" s="1"/>
      <c r="B287" s="6" t="s">
        <v>31</v>
      </c>
      <c r="C287" s="6">
        <v>1189833</v>
      </c>
      <c r="D287" s="7">
        <v>44515</v>
      </c>
      <c r="E287" s="6" t="s">
        <v>28</v>
      </c>
      <c r="F287" s="6" t="s">
        <v>29</v>
      </c>
      <c r="G287" s="6" t="s">
        <v>32</v>
      </c>
      <c r="H287" s="6" t="s">
        <v>22</v>
      </c>
      <c r="I287" s="8">
        <v>0.65</v>
      </c>
      <c r="J287" s="9">
        <v>7000</v>
      </c>
      <c r="K287" s="10">
        <f t="shared" si="2"/>
        <v>4550</v>
      </c>
      <c r="L287" s="10">
        <f t="shared" si="3"/>
        <v>910</v>
      </c>
      <c r="M287" s="11">
        <v>0.2</v>
      </c>
      <c r="O287" s="1"/>
    </row>
    <row r="288" spans="1:15" ht="15.75" customHeight="1" x14ac:dyDescent="0.3">
      <c r="A288" s="1"/>
      <c r="B288" s="6" t="s">
        <v>31</v>
      </c>
      <c r="C288" s="6">
        <v>1189833</v>
      </c>
      <c r="D288" s="7">
        <v>44544</v>
      </c>
      <c r="E288" s="6" t="s">
        <v>28</v>
      </c>
      <c r="F288" s="6" t="s">
        <v>29</v>
      </c>
      <c r="G288" s="6" t="s">
        <v>32</v>
      </c>
      <c r="H288" s="6" t="s">
        <v>17</v>
      </c>
      <c r="I288" s="8">
        <v>0.5</v>
      </c>
      <c r="J288" s="9">
        <v>9000</v>
      </c>
      <c r="K288" s="10">
        <f t="shared" si="2"/>
        <v>4500</v>
      </c>
      <c r="L288" s="10">
        <f t="shared" si="3"/>
        <v>1800</v>
      </c>
      <c r="M288" s="11">
        <v>0.4</v>
      </c>
      <c r="O288" s="1"/>
    </row>
    <row r="289" spans="1:16" ht="15.75" customHeight="1" x14ac:dyDescent="0.3">
      <c r="A289" s="1"/>
      <c r="B289" s="6" t="s">
        <v>31</v>
      </c>
      <c r="C289" s="6">
        <v>1189833</v>
      </c>
      <c r="D289" s="7">
        <v>44544</v>
      </c>
      <c r="E289" s="6" t="s">
        <v>28</v>
      </c>
      <c r="F289" s="6" t="s">
        <v>29</v>
      </c>
      <c r="G289" s="6" t="s">
        <v>32</v>
      </c>
      <c r="H289" s="6" t="s">
        <v>18</v>
      </c>
      <c r="I289" s="8">
        <v>0.55000000000000004</v>
      </c>
      <c r="J289" s="9">
        <v>9000</v>
      </c>
      <c r="K289" s="10">
        <f t="shared" si="2"/>
        <v>4950</v>
      </c>
      <c r="L289" s="10">
        <f t="shared" si="3"/>
        <v>1237.5</v>
      </c>
      <c r="M289" s="11">
        <v>0.25</v>
      </c>
      <c r="O289" s="1"/>
    </row>
    <row r="290" spans="1:16" ht="15.75" customHeight="1" x14ac:dyDescent="0.3">
      <c r="A290" s="1"/>
      <c r="B290" s="6" t="s">
        <v>31</v>
      </c>
      <c r="C290" s="6">
        <v>1189833</v>
      </c>
      <c r="D290" s="7">
        <v>44544</v>
      </c>
      <c r="E290" s="6" t="s">
        <v>28</v>
      </c>
      <c r="F290" s="6" t="s">
        <v>29</v>
      </c>
      <c r="G290" s="6" t="s">
        <v>32</v>
      </c>
      <c r="H290" s="6" t="s">
        <v>19</v>
      </c>
      <c r="I290" s="8">
        <v>0.5</v>
      </c>
      <c r="J290" s="9">
        <v>7000</v>
      </c>
      <c r="K290" s="10">
        <f t="shared" si="2"/>
        <v>3500</v>
      </c>
      <c r="L290" s="10">
        <f t="shared" si="3"/>
        <v>1400</v>
      </c>
      <c r="M290" s="11">
        <v>0.4</v>
      </c>
      <c r="O290" s="1"/>
    </row>
    <row r="291" spans="1:16" ht="15.75" customHeight="1" x14ac:dyDescent="0.3">
      <c r="A291" s="1"/>
      <c r="B291" s="6" t="s">
        <v>31</v>
      </c>
      <c r="C291" s="6">
        <v>1189833</v>
      </c>
      <c r="D291" s="7">
        <v>44544</v>
      </c>
      <c r="E291" s="6" t="s">
        <v>28</v>
      </c>
      <c r="F291" s="6" t="s">
        <v>29</v>
      </c>
      <c r="G291" s="6" t="s">
        <v>32</v>
      </c>
      <c r="H291" s="6" t="s">
        <v>20</v>
      </c>
      <c r="I291" s="8">
        <v>0.5</v>
      </c>
      <c r="J291" s="9">
        <v>7000</v>
      </c>
      <c r="K291" s="10">
        <f t="shared" si="2"/>
        <v>3500</v>
      </c>
      <c r="L291" s="10">
        <f t="shared" si="3"/>
        <v>1225</v>
      </c>
      <c r="M291" s="11">
        <v>0.35</v>
      </c>
      <c r="O291" s="1"/>
    </row>
    <row r="292" spans="1:16" ht="15.75" customHeight="1" x14ac:dyDescent="0.3">
      <c r="A292" s="1"/>
      <c r="B292" s="6" t="s">
        <v>31</v>
      </c>
      <c r="C292" s="6">
        <v>1189833</v>
      </c>
      <c r="D292" s="7">
        <v>44544</v>
      </c>
      <c r="E292" s="6" t="s">
        <v>28</v>
      </c>
      <c r="F292" s="6" t="s">
        <v>29</v>
      </c>
      <c r="G292" s="6" t="s">
        <v>32</v>
      </c>
      <c r="H292" s="6" t="s">
        <v>21</v>
      </c>
      <c r="I292" s="8">
        <v>0.6</v>
      </c>
      <c r="J292" s="9">
        <v>6250</v>
      </c>
      <c r="K292" s="10">
        <f t="shared" si="2"/>
        <v>3750</v>
      </c>
      <c r="L292" s="10">
        <f t="shared" si="3"/>
        <v>2062.5</v>
      </c>
      <c r="M292" s="11">
        <v>0.55000000000000004</v>
      </c>
      <c r="O292" s="1"/>
    </row>
    <row r="293" spans="1:16" ht="15.75" customHeight="1" x14ac:dyDescent="0.3">
      <c r="A293" s="1"/>
      <c r="B293" s="6" t="s">
        <v>31</v>
      </c>
      <c r="C293" s="6">
        <v>1189833</v>
      </c>
      <c r="D293" s="7">
        <v>44544</v>
      </c>
      <c r="E293" s="6" t="s">
        <v>28</v>
      </c>
      <c r="F293" s="6" t="s">
        <v>29</v>
      </c>
      <c r="G293" s="6" t="s">
        <v>32</v>
      </c>
      <c r="H293" s="6" t="s">
        <v>22</v>
      </c>
      <c r="I293" s="8">
        <v>0.65</v>
      </c>
      <c r="J293" s="9">
        <v>7250</v>
      </c>
      <c r="K293" s="10">
        <f t="shared" si="2"/>
        <v>4712.5</v>
      </c>
      <c r="L293" s="10">
        <f t="shared" si="3"/>
        <v>942.5</v>
      </c>
      <c r="M293" s="11">
        <v>0.2</v>
      </c>
      <c r="O293" s="1"/>
    </row>
    <row r="294" spans="1:16" ht="15.75" customHeight="1" x14ac:dyDescent="0.3">
      <c r="A294" s="1"/>
      <c r="B294" s="6" t="s">
        <v>14</v>
      </c>
      <c r="C294" s="6">
        <v>1185732</v>
      </c>
      <c r="D294" s="7">
        <v>44211</v>
      </c>
      <c r="E294" s="6" t="s">
        <v>33</v>
      </c>
      <c r="F294" s="6" t="s">
        <v>34</v>
      </c>
      <c r="G294" s="6" t="s">
        <v>35</v>
      </c>
      <c r="H294" s="6" t="s">
        <v>17</v>
      </c>
      <c r="I294" s="8">
        <v>0.45</v>
      </c>
      <c r="J294" s="9">
        <v>4750</v>
      </c>
      <c r="K294" s="10">
        <f t="shared" si="2"/>
        <v>2137.5</v>
      </c>
      <c r="L294" s="10">
        <f t="shared" si="3"/>
        <v>855</v>
      </c>
      <c r="M294" s="11">
        <v>0.4</v>
      </c>
      <c r="O294" s="13"/>
      <c r="P294" s="12"/>
    </row>
    <row r="295" spans="1:16" ht="15.75" customHeight="1" x14ac:dyDescent="0.3">
      <c r="A295" s="1"/>
      <c r="B295" s="6" t="s">
        <v>14</v>
      </c>
      <c r="C295" s="6">
        <v>1185732</v>
      </c>
      <c r="D295" s="7">
        <v>44211</v>
      </c>
      <c r="E295" s="6" t="s">
        <v>33</v>
      </c>
      <c r="F295" s="6" t="s">
        <v>34</v>
      </c>
      <c r="G295" s="6" t="s">
        <v>35</v>
      </c>
      <c r="H295" s="6" t="s">
        <v>18</v>
      </c>
      <c r="I295" s="8">
        <v>0.45</v>
      </c>
      <c r="J295" s="9">
        <v>2750</v>
      </c>
      <c r="K295" s="10">
        <f t="shared" si="2"/>
        <v>1237.5</v>
      </c>
      <c r="L295" s="10">
        <f t="shared" si="3"/>
        <v>433.125</v>
      </c>
      <c r="M295" s="11">
        <v>0.35</v>
      </c>
      <c r="O295" s="13"/>
      <c r="P295" s="12"/>
    </row>
    <row r="296" spans="1:16" ht="15.75" customHeight="1" x14ac:dyDescent="0.3">
      <c r="A296" s="1"/>
      <c r="B296" s="6" t="s">
        <v>14</v>
      </c>
      <c r="C296" s="6">
        <v>1185732</v>
      </c>
      <c r="D296" s="7">
        <v>44211</v>
      </c>
      <c r="E296" s="6" t="s">
        <v>33</v>
      </c>
      <c r="F296" s="6" t="s">
        <v>34</v>
      </c>
      <c r="G296" s="6" t="s">
        <v>35</v>
      </c>
      <c r="H296" s="6" t="s">
        <v>19</v>
      </c>
      <c r="I296" s="8">
        <v>0.35000000000000003</v>
      </c>
      <c r="J296" s="9">
        <v>2750</v>
      </c>
      <c r="K296" s="10">
        <f t="shared" si="2"/>
        <v>962.50000000000011</v>
      </c>
      <c r="L296" s="10">
        <f t="shared" si="3"/>
        <v>336.875</v>
      </c>
      <c r="M296" s="11">
        <v>0.35</v>
      </c>
      <c r="O296" s="13"/>
      <c r="P296" s="12"/>
    </row>
    <row r="297" spans="1:16" ht="15.75" customHeight="1" x14ac:dyDescent="0.3">
      <c r="A297" s="1"/>
      <c r="B297" s="6" t="s">
        <v>14</v>
      </c>
      <c r="C297" s="6">
        <v>1185732</v>
      </c>
      <c r="D297" s="7">
        <v>44211</v>
      </c>
      <c r="E297" s="6" t="s">
        <v>33</v>
      </c>
      <c r="F297" s="6" t="s">
        <v>34</v>
      </c>
      <c r="G297" s="6" t="s">
        <v>35</v>
      </c>
      <c r="H297" s="6" t="s">
        <v>20</v>
      </c>
      <c r="I297" s="8">
        <v>0.4</v>
      </c>
      <c r="J297" s="9">
        <v>1250</v>
      </c>
      <c r="K297" s="10">
        <f t="shared" si="2"/>
        <v>500</v>
      </c>
      <c r="L297" s="10">
        <f t="shared" si="3"/>
        <v>200</v>
      </c>
      <c r="M297" s="11">
        <v>0.4</v>
      </c>
      <c r="O297" s="14"/>
      <c r="P297" s="12"/>
    </row>
    <row r="298" spans="1:16" ht="15.75" customHeight="1" x14ac:dyDescent="0.3">
      <c r="A298" s="1"/>
      <c r="B298" s="6" t="s">
        <v>14</v>
      </c>
      <c r="C298" s="6">
        <v>1185732</v>
      </c>
      <c r="D298" s="7">
        <v>44211</v>
      </c>
      <c r="E298" s="6" t="s">
        <v>33</v>
      </c>
      <c r="F298" s="6" t="s">
        <v>34</v>
      </c>
      <c r="G298" s="6" t="s">
        <v>35</v>
      </c>
      <c r="H298" s="6" t="s">
        <v>21</v>
      </c>
      <c r="I298" s="8">
        <v>0.54999999999999993</v>
      </c>
      <c r="J298" s="9">
        <v>1750</v>
      </c>
      <c r="K298" s="10">
        <f t="shared" si="2"/>
        <v>962.49999999999989</v>
      </c>
      <c r="L298" s="10">
        <f t="shared" si="3"/>
        <v>336.87499999999994</v>
      </c>
      <c r="M298" s="11">
        <v>0.35</v>
      </c>
      <c r="O298" s="14"/>
      <c r="P298" s="12"/>
    </row>
    <row r="299" spans="1:16" ht="15.75" customHeight="1" x14ac:dyDescent="0.3">
      <c r="A299" s="1"/>
      <c r="B299" s="6" t="s">
        <v>14</v>
      </c>
      <c r="C299" s="6">
        <v>1185732</v>
      </c>
      <c r="D299" s="7">
        <v>44211</v>
      </c>
      <c r="E299" s="6" t="s">
        <v>33</v>
      </c>
      <c r="F299" s="6" t="s">
        <v>34</v>
      </c>
      <c r="G299" s="6" t="s">
        <v>35</v>
      </c>
      <c r="H299" s="6" t="s">
        <v>22</v>
      </c>
      <c r="I299" s="8">
        <v>0.45</v>
      </c>
      <c r="J299" s="9">
        <v>2750</v>
      </c>
      <c r="K299" s="10">
        <f t="shared" si="2"/>
        <v>1237.5</v>
      </c>
      <c r="L299" s="10">
        <f t="shared" si="3"/>
        <v>618.75</v>
      </c>
      <c r="M299" s="11">
        <v>0.5</v>
      </c>
      <c r="O299" s="14"/>
      <c r="P299" s="12"/>
    </row>
    <row r="300" spans="1:16" ht="15.75" customHeight="1" x14ac:dyDescent="0.3">
      <c r="A300" s="1"/>
      <c r="B300" s="6" t="s">
        <v>14</v>
      </c>
      <c r="C300" s="6">
        <v>1185732</v>
      </c>
      <c r="D300" s="7">
        <v>44242</v>
      </c>
      <c r="E300" s="6" t="s">
        <v>33</v>
      </c>
      <c r="F300" s="6" t="s">
        <v>34</v>
      </c>
      <c r="G300" s="6" t="s">
        <v>35</v>
      </c>
      <c r="H300" s="6" t="s">
        <v>17</v>
      </c>
      <c r="I300" s="8">
        <v>0.45</v>
      </c>
      <c r="J300" s="9">
        <v>5250</v>
      </c>
      <c r="K300" s="10">
        <f t="shared" si="2"/>
        <v>2362.5</v>
      </c>
      <c r="L300" s="10">
        <f t="shared" si="3"/>
        <v>945</v>
      </c>
      <c r="M300" s="11">
        <v>0.4</v>
      </c>
      <c r="O300" s="14"/>
      <c r="P300" s="12"/>
    </row>
    <row r="301" spans="1:16" ht="15.75" customHeight="1" x14ac:dyDescent="0.3">
      <c r="A301" s="1"/>
      <c r="B301" s="6" t="s">
        <v>14</v>
      </c>
      <c r="C301" s="6">
        <v>1185732</v>
      </c>
      <c r="D301" s="7">
        <v>44242</v>
      </c>
      <c r="E301" s="6" t="s">
        <v>33</v>
      </c>
      <c r="F301" s="6" t="s">
        <v>34</v>
      </c>
      <c r="G301" s="6" t="s">
        <v>35</v>
      </c>
      <c r="H301" s="6" t="s">
        <v>18</v>
      </c>
      <c r="I301" s="8">
        <v>0.45</v>
      </c>
      <c r="J301" s="9">
        <v>1750</v>
      </c>
      <c r="K301" s="10">
        <f t="shared" si="2"/>
        <v>787.5</v>
      </c>
      <c r="L301" s="10">
        <f t="shared" si="3"/>
        <v>275.625</v>
      </c>
      <c r="M301" s="11">
        <v>0.35</v>
      </c>
      <c r="O301" s="14"/>
      <c r="P301" s="12"/>
    </row>
    <row r="302" spans="1:16" ht="15.75" customHeight="1" x14ac:dyDescent="0.3">
      <c r="A302" s="1"/>
      <c r="B302" s="6" t="s">
        <v>14</v>
      </c>
      <c r="C302" s="6">
        <v>1185732</v>
      </c>
      <c r="D302" s="7">
        <v>44242</v>
      </c>
      <c r="E302" s="6" t="s">
        <v>33</v>
      </c>
      <c r="F302" s="6" t="s">
        <v>34</v>
      </c>
      <c r="G302" s="6" t="s">
        <v>35</v>
      </c>
      <c r="H302" s="6" t="s">
        <v>19</v>
      </c>
      <c r="I302" s="8">
        <v>0.35000000000000003</v>
      </c>
      <c r="J302" s="9">
        <v>2250</v>
      </c>
      <c r="K302" s="10">
        <f t="shared" si="2"/>
        <v>787.50000000000011</v>
      </c>
      <c r="L302" s="10">
        <f t="shared" si="3"/>
        <v>275.625</v>
      </c>
      <c r="M302" s="11">
        <v>0.35</v>
      </c>
      <c r="O302" s="14"/>
      <c r="P302" s="12"/>
    </row>
    <row r="303" spans="1:16" ht="15.75" customHeight="1" x14ac:dyDescent="0.3">
      <c r="A303" s="1"/>
      <c r="B303" s="6" t="s">
        <v>14</v>
      </c>
      <c r="C303" s="6">
        <v>1185732</v>
      </c>
      <c r="D303" s="7">
        <v>44242</v>
      </c>
      <c r="E303" s="6" t="s">
        <v>33</v>
      </c>
      <c r="F303" s="6" t="s">
        <v>34</v>
      </c>
      <c r="G303" s="6" t="s">
        <v>35</v>
      </c>
      <c r="H303" s="6" t="s">
        <v>20</v>
      </c>
      <c r="I303" s="8">
        <v>0.4</v>
      </c>
      <c r="J303" s="9">
        <v>1000</v>
      </c>
      <c r="K303" s="10">
        <f t="shared" si="2"/>
        <v>400</v>
      </c>
      <c r="L303" s="10">
        <f t="shared" si="3"/>
        <v>160</v>
      </c>
      <c r="M303" s="11">
        <v>0.4</v>
      </c>
      <c r="O303" s="14"/>
      <c r="P303" s="12"/>
    </row>
    <row r="304" spans="1:16" ht="15.75" customHeight="1" x14ac:dyDescent="0.3">
      <c r="A304" s="1"/>
      <c r="B304" s="6" t="s">
        <v>14</v>
      </c>
      <c r="C304" s="6">
        <v>1185732</v>
      </c>
      <c r="D304" s="7">
        <v>44242</v>
      </c>
      <c r="E304" s="6" t="s">
        <v>33</v>
      </c>
      <c r="F304" s="6" t="s">
        <v>34</v>
      </c>
      <c r="G304" s="6" t="s">
        <v>35</v>
      </c>
      <c r="H304" s="6" t="s">
        <v>21</v>
      </c>
      <c r="I304" s="8">
        <v>0.54999999999999993</v>
      </c>
      <c r="J304" s="9">
        <v>1750</v>
      </c>
      <c r="K304" s="10">
        <f t="shared" si="2"/>
        <v>962.49999999999989</v>
      </c>
      <c r="L304" s="10">
        <f t="shared" si="3"/>
        <v>336.87499999999994</v>
      </c>
      <c r="M304" s="11">
        <v>0.35</v>
      </c>
      <c r="O304" s="14"/>
      <c r="P304" s="12"/>
    </row>
    <row r="305" spans="1:16" ht="15.75" customHeight="1" x14ac:dyDescent="0.3">
      <c r="A305" s="1"/>
      <c r="B305" s="6" t="s">
        <v>14</v>
      </c>
      <c r="C305" s="6">
        <v>1185732</v>
      </c>
      <c r="D305" s="7">
        <v>44242</v>
      </c>
      <c r="E305" s="6" t="s">
        <v>33</v>
      </c>
      <c r="F305" s="6" t="s">
        <v>34</v>
      </c>
      <c r="G305" s="6" t="s">
        <v>35</v>
      </c>
      <c r="H305" s="6" t="s">
        <v>22</v>
      </c>
      <c r="I305" s="8">
        <v>0.45</v>
      </c>
      <c r="J305" s="9">
        <v>2750</v>
      </c>
      <c r="K305" s="10">
        <f t="shared" si="2"/>
        <v>1237.5</v>
      </c>
      <c r="L305" s="10">
        <f t="shared" si="3"/>
        <v>618.75</v>
      </c>
      <c r="M305" s="11">
        <v>0.5</v>
      </c>
      <c r="O305" s="14"/>
      <c r="P305" s="12"/>
    </row>
    <row r="306" spans="1:16" ht="15.75" customHeight="1" x14ac:dyDescent="0.3">
      <c r="A306" s="1"/>
      <c r="B306" s="6" t="s">
        <v>14</v>
      </c>
      <c r="C306" s="6">
        <v>1185732</v>
      </c>
      <c r="D306" s="7">
        <v>44269</v>
      </c>
      <c r="E306" s="6" t="s">
        <v>33</v>
      </c>
      <c r="F306" s="6" t="s">
        <v>34</v>
      </c>
      <c r="G306" s="6" t="s">
        <v>35</v>
      </c>
      <c r="H306" s="6" t="s">
        <v>17</v>
      </c>
      <c r="I306" s="8">
        <v>0.5</v>
      </c>
      <c r="J306" s="9">
        <v>4950</v>
      </c>
      <c r="K306" s="10">
        <f t="shared" si="2"/>
        <v>2475</v>
      </c>
      <c r="L306" s="10">
        <f t="shared" si="3"/>
        <v>990</v>
      </c>
      <c r="M306" s="11">
        <v>0.4</v>
      </c>
      <c r="O306" s="14"/>
      <c r="P306" s="12"/>
    </row>
    <row r="307" spans="1:16" ht="15.75" customHeight="1" x14ac:dyDescent="0.3">
      <c r="A307" s="1"/>
      <c r="B307" s="6" t="s">
        <v>14</v>
      </c>
      <c r="C307" s="6">
        <v>1185732</v>
      </c>
      <c r="D307" s="7">
        <v>44269</v>
      </c>
      <c r="E307" s="6" t="s">
        <v>33</v>
      </c>
      <c r="F307" s="6" t="s">
        <v>34</v>
      </c>
      <c r="G307" s="6" t="s">
        <v>35</v>
      </c>
      <c r="H307" s="6" t="s">
        <v>18</v>
      </c>
      <c r="I307" s="8">
        <v>0.5</v>
      </c>
      <c r="J307" s="9">
        <v>2000</v>
      </c>
      <c r="K307" s="10">
        <f t="shared" si="2"/>
        <v>1000</v>
      </c>
      <c r="L307" s="10">
        <f t="shared" si="3"/>
        <v>350</v>
      </c>
      <c r="M307" s="11">
        <v>0.35</v>
      </c>
      <c r="O307" s="14"/>
      <c r="P307" s="12"/>
    </row>
    <row r="308" spans="1:16" ht="15.75" customHeight="1" x14ac:dyDescent="0.3">
      <c r="A308" s="1"/>
      <c r="B308" s="6" t="s">
        <v>14</v>
      </c>
      <c r="C308" s="6">
        <v>1185732</v>
      </c>
      <c r="D308" s="7">
        <v>44269</v>
      </c>
      <c r="E308" s="6" t="s">
        <v>33</v>
      </c>
      <c r="F308" s="6" t="s">
        <v>34</v>
      </c>
      <c r="G308" s="6" t="s">
        <v>35</v>
      </c>
      <c r="H308" s="6" t="s">
        <v>19</v>
      </c>
      <c r="I308" s="8">
        <v>0.4</v>
      </c>
      <c r="J308" s="9">
        <v>2250</v>
      </c>
      <c r="K308" s="10">
        <f t="shared" si="2"/>
        <v>900</v>
      </c>
      <c r="L308" s="10">
        <f t="shared" si="3"/>
        <v>315</v>
      </c>
      <c r="M308" s="11">
        <v>0.35</v>
      </c>
      <c r="O308" s="14"/>
      <c r="P308" s="12"/>
    </row>
    <row r="309" spans="1:16" ht="15.75" customHeight="1" x14ac:dyDescent="0.3">
      <c r="A309" s="1"/>
      <c r="B309" s="6" t="s">
        <v>14</v>
      </c>
      <c r="C309" s="6">
        <v>1185732</v>
      </c>
      <c r="D309" s="7">
        <v>44269</v>
      </c>
      <c r="E309" s="6" t="s">
        <v>33</v>
      </c>
      <c r="F309" s="6" t="s">
        <v>34</v>
      </c>
      <c r="G309" s="6" t="s">
        <v>35</v>
      </c>
      <c r="H309" s="6" t="s">
        <v>20</v>
      </c>
      <c r="I309" s="8">
        <v>0.45</v>
      </c>
      <c r="J309" s="9">
        <v>750</v>
      </c>
      <c r="K309" s="10">
        <f t="shared" si="2"/>
        <v>337.5</v>
      </c>
      <c r="L309" s="10">
        <f t="shared" si="3"/>
        <v>135</v>
      </c>
      <c r="M309" s="11">
        <v>0.4</v>
      </c>
      <c r="O309" s="14"/>
      <c r="P309" s="12"/>
    </row>
    <row r="310" spans="1:16" ht="15.75" customHeight="1" x14ac:dyDescent="0.3">
      <c r="A310" s="1"/>
      <c r="B310" s="6" t="s">
        <v>14</v>
      </c>
      <c r="C310" s="6">
        <v>1185732</v>
      </c>
      <c r="D310" s="7">
        <v>44269</v>
      </c>
      <c r="E310" s="6" t="s">
        <v>33</v>
      </c>
      <c r="F310" s="6" t="s">
        <v>34</v>
      </c>
      <c r="G310" s="6" t="s">
        <v>35</v>
      </c>
      <c r="H310" s="6" t="s">
        <v>21</v>
      </c>
      <c r="I310" s="8">
        <v>0.6</v>
      </c>
      <c r="J310" s="9">
        <v>1250</v>
      </c>
      <c r="K310" s="10">
        <f t="shared" si="2"/>
        <v>750</v>
      </c>
      <c r="L310" s="10">
        <f t="shared" si="3"/>
        <v>262.5</v>
      </c>
      <c r="M310" s="11">
        <v>0.35</v>
      </c>
      <c r="O310" s="14"/>
      <c r="P310" s="12"/>
    </row>
    <row r="311" spans="1:16" ht="15.75" customHeight="1" x14ac:dyDescent="0.3">
      <c r="A311" s="1"/>
      <c r="B311" s="6" t="s">
        <v>14</v>
      </c>
      <c r="C311" s="6">
        <v>1185732</v>
      </c>
      <c r="D311" s="7">
        <v>44269</v>
      </c>
      <c r="E311" s="6" t="s">
        <v>33</v>
      </c>
      <c r="F311" s="6" t="s">
        <v>34</v>
      </c>
      <c r="G311" s="6" t="s">
        <v>35</v>
      </c>
      <c r="H311" s="6" t="s">
        <v>22</v>
      </c>
      <c r="I311" s="8">
        <v>0.5</v>
      </c>
      <c r="J311" s="9">
        <v>2250</v>
      </c>
      <c r="K311" s="10">
        <f t="shared" si="2"/>
        <v>1125</v>
      </c>
      <c r="L311" s="10">
        <f t="shared" si="3"/>
        <v>562.5</v>
      </c>
      <c r="M311" s="11">
        <v>0.5</v>
      </c>
      <c r="O311" s="14"/>
      <c r="P311" s="12"/>
    </row>
    <row r="312" spans="1:16" ht="15.75" customHeight="1" x14ac:dyDescent="0.3">
      <c r="A312" s="1"/>
      <c r="B312" s="6" t="s">
        <v>14</v>
      </c>
      <c r="C312" s="6">
        <v>1185732</v>
      </c>
      <c r="D312" s="7">
        <v>44301</v>
      </c>
      <c r="E312" s="6" t="s">
        <v>33</v>
      </c>
      <c r="F312" s="6" t="s">
        <v>34</v>
      </c>
      <c r="G312" s="6" t="s">
        <v>35</v>
      </c>
      <c r="H312" s="6" t="s">
        <v>17</v>
      </c>
      <c r="I312" s="8">
        <v>0.5</v>
      </c>
      <c r="J312" s="9">
        <v>4500</v>
      </c>
      <c r="K312" s="10">
        <f t="shared" si="2"/>
        <v>2250</v>
      </c>
      <c r="L312" s="10">
        <f t="shared" si="3"/>
        <v>900</v>
      </c>
      <c r="M312" s="11">
        <v>0.4</v>
      </c>
      <c r="O312" s="14"/>
      <c r="P312" s="12"/>
    </row>
    <row r="313" spans="1:16" ht="15.75" customHeight="1" x14ac:dyDescent="0.3">
      <c r="A313" s="1"/>
      <c r="B313" s="6" t="s">
        <v>14</v>
      </c>
      <c r="C313" s="6">
        <v>1185732</v>
      </c>
      <c r="D313" s="7">
        <v>44301</v>
      </c>
      <c r="E313" s="6" t="s">
        <v>33</v>
      </c>
      <c r="F313" s="6" t="s">
        <v>34</v>
      </c>
      <c r="G313" s="6" t="s">
        <v>35</v>
      </c>
      <c r="H313" s="6" t="s">
        <v>18</v>
      </c>
      <c r="I313" s="8">
        <v>0.5</v>
      </c>
      <c r="J313" s="9">
        <v>1500</v>
      </c>
      <c r="K313" s="10">
        <f t="shared" si="2"/>
        <v>750</v>
      </c>
      <c r="L313" s="10">
        <f t="shared" si="3"/>
        <v>262.5</v>
      </c>
      <c r="M313" s="11">
        <v>0.35</v>
      </c>
      <c r="O313" s="14"/>
      <c r="P313" s="12"/>
    </row>
    <row r="314" spans="1:16" ht="15.75" customHeight="1" x14ac:dyDescent="0.3">
      <c r="A314" s="1"/>
      <c r="B314" s="6" t="s">
        <v>14</v>
      </c>
      <c r="C314" s="6">
        <v>1185732</v>
      </c>
      <c r="D314" s="7">
        <v>44301</v>
      </c>
      <c r="E314" s="6" t="s">
        <v>33</v>
      </c>
      <c r="F314" s="6" t="s">
        <v>34</v>
      </c>
      <c r="G314" s="6" t="s">
        <v>35</v>
      </c>
      <c r="H314" s="6" t="s">
        <v>19</v>
      </c>
      <c r="I314" s="8">
        <v>0.4</v>
      </c>
      <c r="J314" s="9">
        <v>1500</v>
      </c>
      <c r="K314" s="10">
        <f t="shared" si="2"/>
        <v>600</v>
      </c>
      <c r="L314" s="10">
        <f t="shared" si="3"/>
        <v>210</v>
      </c>
      <c r="M314" s="11">
        <v>0.35</v>
      </c>
      <c r="O314" s="14"/>
      <c r="P314" s="12"/>
    </row>
    <row r="315" spans="1:16" ht="15.75" customHeight="1" x14ac:dyDescent="0.3">
      <c r="A315" s="1"/>
      <c r="B315" s="6" t="s">
        <v>14</v>
      </c>
      <c r="C315" s="6">
        <v>1185732</v>
      </c>
      <c r="D315" s="7">
        <v>44301</v>
      </c>
      <c r="E315" s="6" t="s">
        <v>33</v>
      </c>
      <c r="F315" s="6" t="s">
        <v>34</v>
      </c>
      <c r="G315" s="6" t="s">
        <v>35</v>
      </c>
      <c r="H315" s="6" t="s">
        <v>20</v>
      </c>
      <c r="I315" s="8">
        <v>0.45</v>
      </c>
      <c r="J315" s="9">
        <v>750</v>
      </c>
      <c r="K315" s="10">
        <f t="shared" si="2"/>
        <v>337.5</v>
      </c>
      <c r="L315" s="10">
        <f t="shared" si="3"/>
        <v>135</v>
      </c>
      <c r="M315" s="11">
        <v>0.4</v>
      </c>
      <c r="O315" s="14"/>
      <c r="P315" s="12"/>
    </row>
    <row r="316" spans="1:16" ht="15.75" customHeight="1" x14ac:dyDescent="0.3">
      <c r="A316" s="1"/>
      <c r="B316" s="6" t="s">
        <v>14</v>
      </c>
      <c r="C316" s="6">
        <v>1185732</v>
      </c>
      <c r="D316" s="7">
        <v>44301</v>
      </c>
      <c r="E316" s="6" t="s">
        <v>33</v>
      </c>
      <c r="F316" s="6" t="s">
        <v>34</v>
      </c>
      <c r="G316" s="6" t="s">
        <v>35</v>
      </c>
      <c r="H316" s="6" t="s">
        <v>21</v>
      </c>
      <c r="I316" s="8">
        <v>0.6</v>
      </c>
      <c r="J316" s="9">
        <v>1000</v>
      </c>
      <c r="K316" s="10">
        <f t="shared" si="2"/>
        <v>600</v>
      </c>
      <c r="L316" s="10">
        <f t="shared" si="3"/>
        <v>210</v>
      </c>
      <c r="M316" s="11">
        <v>0.35</v>
      </c>
      <c r="O316" s="14"/>
      <c r="P316" s="12"/>
    </row>
    <row r="317" spans="1:16" ht="15.75" customHeight="1" x14ac:dyDescent="0.3">
      <c r="A317" s="1"/>
      <c r="B317" s="6" t="s">
        <v>14</v>
      </c>
      <c r="C317" s="6">
        <v>1185732</v>
      </c>
      <c r="D317" s="7">
        <v>44301</v>
      </c>
      <c r="E317" s="6" t="s">
        <v>33</v>
      </c>
      <c r="F317" s="6" t="s">
        <v>34</v>
      </c>
      <c r="G317" s="6" t="s">
        <v>35</v>
      </c>
      <c r="H317" s="6" t="s">
        <v>22</v>
      </c>
      <c r="I317" s="8">
        <v>0.5</v>
      </c>
      <c r="J317" s="9">
        <v>2250</v>
      </c>
      <c r="K317" s="10">
        <f t="shared" si="2"/>
        <v>1125</v>
      </c>
      <c r="L317" s="10">
        <f t="shared" si="3"/>
        <v>562.5</v>
      </c>
      <c r="M317" s="11">
        <v>0.5</v>
      </c>
      <c r="O317" s="14"/>
      <c r="P317" s="12"/>
    </row>
    <row r="318" spans="1:16" ht="15.75" customHeight="1" x14ac:dyDescent="0.3">
      <c r="A318" s="1"/>
      <c r="B318" s="6" t="s">
        <v>14</v>
      </c>
      <c r="C318" s="6">
        <v>1185732</v>
      </c>
      <c r="D318" s="7">
        <v>44332</v>
      </c>
      <c r="E318" s="6" t="s">
        <v>33</v>
      </c>
      <c r="F318" s="6" t="s">
        <v>34</v>
      </c>
      <c r="G318" s="6" t="s">
        <v>35</v>
      </c>
      <c r="H318" s="6" t="s">
        <v>17</v>
      </c>
      <c r="I318" s="8">
        <v>0.6</v>
      </c>
      <c r="J318" s="9">
        <v>4950</v>
      </c>
      <c r="K318" s="10">
        <f t="shared" si="2"/>
        <v>2970</v>
      </c>
      <c r="L318" s="10">
        <f t="shared" si="3"/>
        <v>1188</v>
      </c>
      <c r="M318" s="11">
        <v>0.4</v>
      </c>
      <c r="O318" s="14"/>
      <c r="P318" s="12"/>
    </row>
    <row r="319" spans="1:16" ht="15.75" customHeight="1" x14ac:dyDescent="0.3">
      <c r="A319" s="1"/>
      <c r="B319" s="6" t="s">
        <v>14</v>
      </c>
      <c r="C319" s="6">
        <v>1185732</v>
      </c>
      <c r="D319" s="7">
        <v>44332</v>
      </c>
      <c r="E319" s="6" t="s">
        <v>33</v>
      </c>
      <c r="F319" s="6" t="s">
        <v>34</v>
      </c>
      <c r="G319" s="6" t="s">
        <v>35</v>
      </c>
      <c r="H319" s="6" t="s">
        <v>18</v>
      </c>
      <c r="I319" s="8">
        <v>0.55000000000000004</v>
      </c>
      <c r="J319" s="9">
        <v>2000</v>
      </c>
      <c r="K319" s="10">
        <f t="shared" si="2"/>
        <v>1100</v>
      </c>
      <c r="L319" s="10">
        <f t="shared" si="3"/>
        <v>385</v>
      </c>
      <c r="M319" s="11">
        <v>0.35</v>
      </c>
      <c r="O319" s="14"/>
      <c r="P319" s="12"/>
    </row>
    <row r="320" spans="1:16" ht="15.75" customHeight="1" x14ac:dyDescent="0.3">
      <c r="A320" s="1"/>
      <c r="B320" s="6" t="s">
        <v>14</v>
      </c>
      <c r="C320" s="6">
        <v>1185732</v>
      </c>
      <c r="D320" s="7">
        <v>44332</v>
      </c>
      <c r="E320" s="6" t="s">
        <v>33</v>
      </c>
      <c r="F320" s="6" t="s">
        <v>34</v>
      </c>
      <c r="G320" s="6" t="s">
        <v>35</v>
      </c>
      <c r="H320" s="6" t="s">
        <v>19</v>
      </c>
      <c r="I320" s="8">
        <v>0.5</v>
      </c>
      <c r="J320" s="9">
        <v>1750</v>
      </c>
      <c r="K320" s="10">
        <f t="shared" si="2"/>
        <v>875</v>
      </c>
      <c r="L320" s="10">
        <f t="shared" si="3"/>
        <v>306.25</v>
      </c>
      <c r="M320" s="11">
        <v>0.35</v>
      </c>
      <c r="O320" s="14"/>
      <c r="P320" s="12"/>
    </row>
    <row r="321" spans="1:16" ht="15.75" customHeight="1" x14ac:dyDescent="0.3">
      <c r="A321" s="1"/>
      <c r="B321" s="6" t="s">
        <v>14</v>
      </c>
      <c r="C321" s="6">
        <v>1185732</v>
      </c>
      <c r="D321" s="7">
        <v>44332</v>
      </c>
      <c r="E321" s="6" t="s">
        <v>33</v>
      </c>
      <c r="F321" s="6" t="s">
        <v>34</v>
      </c>
      <c r="G321" s="6" t="s">
        <v>35</v>
      </c>
      <c r="H321" s="6" t="s">
        <v>20</v>
      </c>
      <c r="I321" s="8">
        <v>0.5</v>
      </c>
      <c r="J321" s="9">
        <v>1000</v>
      </c>
      <c r="K321" s="10">
        <f t="shared" si="2"/>
        <v>500</v>
      </c>
      <c r="L321" s="10">
        <f t="shared" si="3"/>
        <v>200</v>
      </c>
      <c r="M321" s="11">
        <v>0.4</v>
      </c>
      <c r="O321" s="14"/>
      <c r="P321" s="12"/>
    </row>
    <row r="322" spans="1:16" ht="15.75" customHeight="1" x14ac:dyDescent="0.3">
      <c r="A322" s="1"/>
      <c r="B322" s="6" t="s">
        <v>14</v>
      </c>
      <c r="C322" s="6">
        <v>1185732</v>
      </c>
      <c r="D322" s="7">
        <v>44332</v>
      </c>
      <c r="E322" s="6" t="s">
        <v>33</v>
      </c>
      <c r="F322" s="6" t="s">
        <v>34</v>
      </c>
      <c r="G322" s="6" t="s">
        <v>35</v>
      </c>
      <c r="H322" s="6" t="s">
        <v>21</v>
      </c>
      <c r="I322" s="8">
        <v>0.6</v>
      </c>
      <c r="J322" s="9">
        <v>1250</v>
      </c>
      <c r="K322" s="10">
        <f t="shared" si="2"/>
        <v>750</v>
      </c>
      <c r="L322" s="10">
        <f t="shared" si="3"/>
        <v>262.5</v>
      </c>
      <c r="M322" s="11">
        <v>0.35</v>
      </c>
      <c r="O322" s="14"/>
      <c r="P322" s="12"/>
    </row>
    <row r="323" spans="1:16" ht="15.75" customHeight="1" x14ac:dyDescent="0.3">
      <c r="A323" s="1"/>
      <c r="B323" s="6" t="s">
        <v>14</v>
      </c>
      <c r="C323" s="6">
        <v>1185732</v>
      </c>
      <c r="D323" s="7">
        <v>44332</v>
      </c>
      <c r="E323" s="6" t="s">
        <v>33</v>
      </c>
      <c r="F323" s="6" t="s">
        <v>34</v>
      </c>
      <c r="G323" s="6" t="s">
        <v>35</v>
      </c>
      <c r="H323" s="6" t="s">
        <v>22</v>
      </c>
      <c r="I323" s="8">
        <v>0.65</v>
      </c>
      <c r="J323" s="9">
        <v>2500</v>
      </c>
      <c r="K323" s="10">
        <f t="shared" si="2"/>
        <v>1625</v>
      </c>
      <c r="L323" s="10">
        <f t="shared" si="3"/>
        <v>812.5</v>
      </c>
      <c r="M323" s="11">
        <v>0.5</v>
      </c>
      <c r="O323" s="14"/>
      <c r="P323" s="12"/>
    </row>
    <row r="324" spans="1:16" ht="15.75" customHeight="1" x14ac:dyDescent="0.3">
      <c r="A324" s="1"/>
      <c r="B324" s="6" t="s">
        <v>14</v>
      </c>
      <c r="C324" s="6">
        <v>1185732</v>
      </c>
      <c r="D324" s="7">
        <v>44362</v>
      </c>
      <c r="E324" s="6" t="s">
        <v>33</v>
      </c>
      <c r="F324" s="6" t="s">
        <v>34</v>
      </c>
      <c r="G324" s="6" t="s">
        <v>35</v>
      </c>
      <c r="H324" s="6" t="s">
        <v>17</v>
      </c>
      <c r="I324" s="8">
        <v>0.5</v>
      </c>
      <c r="J324" s="9">
        <v>5000</v>
      </c>
      <c r="K324" s="10">
        <f t="shared" si="2"/>
        <v>2500</v>
      </c>
      <c r="L324" s="10">
        <f t="shared" si="3"/>
        <v>1000</v>
      </c>
      <c r="M324" s="11">
        <v>0.4</v>
      </c>
      <c r="O324" s="14"/>
      <c r="P324" s="12"/>
    </row>
    <row r="325" spans="1:16" ht="15.75" customHeight="1" x14ac:dyDescent="0.3">
      <c r="A325" s="1"/>
      <c r="B325" s="6" t="s">
        <v>14</v>
      </c>
      <c r="C325" s="6">
        <v>1185732</v>
      </c>
      <c r="D325" s="7">
        <v>44362</v>
      </c>
      <c r="E325" s="6" t="s">
        <v>33</v>
      </c>
      <c r="F325" s="6" t="s">
        <v>34</v>
      </c>
      <c r="G325" s="6" t="s">
        <v>35</v>
      </c>
      <c r="H325" s="6" t="s">
        <v>18</v>
      </c>
      <c r="I325" s="8">
        <v>0.45000000000000007</v>
      </c>
      <c r="J325" s="9">
        <v>2500</v>
      </c>
      <c r="K325" s="10">
        <f t="shared" si="2"/>
        <v>1125.0000000000002</v>
      </c>
      <c r="L325" s="10">
        <f t="shared" si="3"/>
        <v>393.75000000000006</v>
      </c>
      <c r="M325" s="11">
        <v>0.35</v>
      </c>
      <c r="O325" s="14"/>
      <c r="P325" s="12"/>
    </row>
    <row r="326" spans="1:16" ht="15.75" customHeight="1" x14ac:dyDescent="0.3">
      <c r="A326" s="1"/>
      <c r="B326" s="6" t="s">
        <v>14</v>
      </c>
      <c r="C326" s="6">
        <v>1185732</v>
      </c>
      <c r="D326" s="7">
        <v>44362</v>
      </c>
      <c r="E326" s="6" t="s">
        <v>33</v>
      </c>
      <c r="F326" s="6" t="s">
        <v>34</v>
      </c>
      <c r="G326" s="6" t="s">
        <v>35</v>
      </c>
      <c r="H326" s="6" t="s">
        <v>19</v>
      </c>
      <c r="I326" s="8">
        <v>0.4</v>
      </c>
      <c r="J326" s="9">
        <v>2000</v>
      </c>
      <c r="K326" s="10">
        <f t="shared" si="2"/>
        <v>800</v>
      </c>
      <c r="L326" s="10">
        <f t="shared" si="3"/>
        <v>280</v>
      </c>
      <c r="M326" s="11">
        <v>0.35</v>
      </c>
      <c r="O326" s="14"/>
      <c r="P326" s="12"/>
    </row>
    <row r="327" spans="1:16" ht="15.75" customHeight="1" x14ac:dyDescent="0.3">
      <c r="A327" s="1"/>
      <c r="B327" s="6" t="s">
        <v>14</v>
      </c>
      <c r="C327" s="6">
        <v>1185732</v>
      </c>
      <c r="D327" s="7">
        <v>44362</v>
      </c>
      <c r="E327" s="6" t="s">
        <v>33</v>
      </c>
      <c r="F327" s="6" t="s">
        <v>34</v>
      </c>
      <c r="G327" s="6" t="s">
        <v>35</v>
      </c>
      <c r="H327" s="6" t="s">
        <v>20</v>
      </c>
      <c r="I327" s="8">
        <v>0.4</v>
      </c>
      <c r="J327" s="9">
        <v>1750</v>
      </c>
      <c r="K327" s="10">
        <f t="shared" si="2"/>
        <v>700</v>
      </c>
      <c r="L327" s="10">
        <f t="shared" si="3"/>
        <v>280</v>
      </c>
      <c r="M327" s="11">
        <v>0.4</v>
      </c>
      <c r="O327" s="14"/>
      <c r="P327" s="12"/>
    </row>
    <row r="328" spans="1:16" ht="15.75" customHeight="1" x14ac:dyDescent="0.3">
      <c r="A328" s="1"/>
      <c r="B328" s="6" t="s">
        <v>14</v>
      </c>
      <c r="C328" s="6">
        <v>1185732</v>
      </c>
      <c r="D328" s="7">
        <v>44362</v>
      </c>
      <c r="E328" s="6" t="s">
        <v>33</v>
      </c>
      <c r="F328" s="6" t="s">
        <v>34</v>
      </c>
      <c r="G328" s="6" t="s">
        <v>35</v>
      </c>
      <c r="H328" s="6" t="s">
        <v>21</v>
      </c>
      <c r="I328" s="8">
        <v>0.5</v>
      </c>
      <c r="J328" s="9">
        <v>1750</v>
      </c>
      <c r="K328" s="10">
        <f t="shared" si="2"/>
        <v>875</v>
      </c>
      <c r="L328" s="10">
        <f t="shared" si="3"/>
        <v>306.25</v>
      </c>
      <c r="M328" s="11">
        <v>0.35</v>
      </c>
      <c r="O328" s="14"/>
      <c r="P328" s="12"/>
    </row>
    <row r="329" spans="1:16" ht="15.75" customHeight="1" x14ac:dyDescent="0.3">
      <c r="A329" s="1"/>
      <c r="B329" s="6" t="s">
        <v>14</v>
      </c>
      <c r="C329" s="6">
        <v>1185732</v>
      </c>
      <c r="D329" s="7">
        <v>44362</v>
      </c>
      <c r="E329" s="6" t="s">
        <v>33</v>
      </c>
      <c r="F329" s="6" t="s">
        <v>34</v>
      </c>
      <c r="G329" s="6" t="s">
        <v>35</v>
      </c>
      <c r="H329" s="6" t="s">
        <v>22</v>
      </c>
      <c r="I329" s="8">
        <v>0.55000000000000004</v>
      </c>
      <c r="J329" s="9">
        <v>3500</v>
      </c>
      <c r="K329" s="10">
        <f t="shared" si="2"/>
        <v>1925.0000000000002</v>
      </c>
      <c r="L329" s="10">
        <f t="shared" si="3"/>
        <v>962.50000000000011</v>
      </c>
      <c r="M329" s="11">
        <v>0.5</v>
      </c>
      <c r="O329" s="14"/>
      <c r="P329" s="12"/>
    </row>
    <row r="330" spans="1:16" ht="15.75" customHeight="1" x14ac:dyDescent="0.3">
      <c r="A330" s="1"/>
      <c r="B330" s="6" t="s">
        <v>14</v>
      </c>
      <c r="C330" s="6">
        <v>1185732</v>
      </c>
      <c r="D330" s="7">
        <v>44391</v>
      </c>
      <c r="E330" s="6" t="s">
        <v>33</v>
      </c>
      <c r="F330" s="6" t="s">
        <v>34</v>
      </c>
      <c r="G330" s="6" t="s">
        <v>35</v>
      </c>
      <c r="H330" s="6" t="s">
        <v>17</v>
      </c>
      <c r="I330" s="8">
        <v>0.5</v>
      </c>
      <c r="J330" s="9">
        <v>5750</v>
      </c>
      <c r="K330" s="10">
        <f t="shared" si="2"/>
        <v>2875</v>
      </c>
      <c r="L330" s="10">
        <f t="shared" si="3"/>
        <v>1150</v>
      </c>
      <c r="M330" s="11">
        <v>0.4</v>
      </c>
      <c r="O330" s="14"/>
      <c r="P330" s="12"/>
    </row>
    <row r="331" spans="1:16" ht="15.75" customHeight="1" x14ac:dyDescent="0.3">
      <c r="A331" s="1"/>
      <c r="B331" s="6" t="s">
        <v>14</v>
      </c>
      <c r="C331" s="6">
        <v>1185732</v>
      </c>
      <c r="D331" s="7">
        <v>44391</v>
      </c>
      <c r="E331" s="6" t="s">
        <v>33</v>
      </c>
      <c r="F331" s="6" t="s">
        <v>34</v>
      </c>
      <c r="G331" s="6" t="s">
        <v>35</v>
      </c>
      <c r="H331" s="6" t="s">
        <v>18</v>
      </c>
      <c r="I331" s="8">
        <v>0.45000000000000007</v>
      </c>
      <c r="J331" s="9">
        <v>3250</v>
      </c>
      <c r="K331" s="10">
        <f t="shared" si="2"/>
        <v>1462.5000000000002</v>
      </c>
      <c r="L331" s="10">
        <f t="shared" si="3"/>
        <v>511.87500000000006</v>
      </c>
      <c r="M331" s="11">
        <v>0.35</v>
      </c>
      <c r="O331" s="14"/>
      <c r="P331" s="12"/>
    </row>
    <row r="332" spans="1:16" ht="15.75" customHeight="1" x14ac:dyDescent="0.3">
      <c r="A332" s="1"/>
      <c r="B332" s="6" t="s">
        <v>14</v>
      </c>
      <c r="C332" s="6">
        <v>1185732</v>
      </c>
      <c r="D332" s="7">
        <v>44391</v>
      </c>
      <c r="E332" s="6" t="s">
        <v>33</v>
      </c>
      <c r="F332" s="6" t="s">
        <v>34</v>
      </c>
      <c r="G332" s="6" t="s">
        <v>35</v>
      </c>
      <c r="H332" s="6" t="s">
        <v>19</v>
      </c>
      <c r="I332" s="8">
        <v>0.4</v>
      </c>
      <c r="J332" s="9">
        <v>2500</v>
      </c>
      <c r="K332" s="10">
        <f t="shared" si="2"/>
        <v>1000</v>
      </c>
      <c r="L332" s="10">
        <f t="shared" si="3"/>
        <v>350</v>
      </c>
      <c r="M332" s="11">
        <v>0.35</v>
      </c>
      <c r="O332" s="14"/>
      <c r="P332" s="12"/>
    </row>
    <row r="333" spans="1:16" ht="15.75" customHeight="1" x14ac:dyDescent="0.3">
      <c r="A333" s="1"/>
      <c r="B333" s="6" t="s">
        <v>14</v>
      </c>
      <c r="C333" s="6">
        <v>1185732</v>
      </c>
      <c r="D333" s="7">
        <v>44391</v>
      </c>
      <c r="E333" s="6" t="s">
        <v>33</v>
      </c>
      <c r="F333" s="6" t="s">
        <v>34</v>
      </c>
      <c r="G333" s="6" t="s">
        <v>35</v>
      </c>
      <c r="H333" s="6" t="s">
        <v>20</v>
      </c>
      <c r="I333" s="8">
        <v>0.4</v>
      </c>
      <c r="J333" s="9">
        <v>2000</v>
      </c>
      <c r="K333" s="10">
        <f t="shared" si="2"/>
        <v>800</v>
      </c>
      <c r="L333" s="10">
        <f t="shared" si="3"/>
        <v>320</v>
      </c>
      <c r="M333" s="11">
        <v>0.4</v>
      </c>
      <c r="O333" s="14"/>
      <c r="P333" s="12"/>
    </row>
    <row r="334" spans="1:16" ht="15.75" customHeight="1" x14ac:dyDescent="0.3">
      <c r="A334" s="1"/>
      <c r="B334" s="6" t="s">
        <v>14</v>
      </c>
      <c r="C334" s="6">
        <v>1185732</v>
      </c>
      <c r="D334" s="7">
        <v>44391</v>
      </c>
      <c r="E334" s="6" t="s">
        <v>33</v>
      </c>
      <c r="F334" s="6" t="s">
        <v>34</v>
      </c>
      <c r="G334" s="6" t="s">
        <v>35</v>
      </c>
      <c r="H334" s="6" t="s">
        <v>21</v>
      </c>
      <c r="I334" s="8">
        <v>0.5</v>
      </c>
      <c r="J334" s="9">
        <v>2250</v>
      </c>
      <c r="K334" s="10">
        <f t="shared" si="2"/>
        <v>1125</v>
      </c>
      <c r="L334" s="10">
        <f t="shared" si="3"/>
        <v>393.75</v>
      </c>
      <c r="M334" s="11">
        <v>0.35</v>
      </c>
      <c r="O334" s="14"/>
      <c r="P334" s="12"/>
    </row>
    <row r="335" spans="1:16" ht="15.75" customHeight="1" x14ac:dyDescent="0.3">
      <c r="A335" s="1"/>
      <c r="B335" s="6" t="s">
        <v>14</v>
      </c>
      <c r="C335" s="6">
        <v>1185732</v>
      </c>
      <c r="D335" s="7">
        <v>44391</v>
      </c>
      <c r="E335" s="6" t="s">
        <v>33</v>
      </c>
      <c r="F335" s="6" t="s">
        <v>34</v>
      </c>
      <c r="G335" s="6" t="s">
        <v>35</v>
      </c>
      <c r="H335" s="6" t="s">
        <v>22</v>
      </c>
      <c r="I335" s="8">
        <v>0.55000000000000004</v>
      </c>
      <c r="J335" s="9">
        <v>4000</v>
      </c>
      <c r="K335" s="10">
        <f t="shared" si="2"/>
        <v>2200</v>
      </c>
      <c r="L335" s="10">
        <f t="shared" si="3"/>
        <v>1100</v>
      </c>
      <c r="M335" s="11">
        <v>0.5</v>
      </c>
      <c r="O335" s="14"/>
      <c r="P335" s="12"/>
    </row>
    <row r="336" spans="1:16" ht="15.75" customHeight="1" x14ac:dyDescent="0.3">
      <c r="A336" s="1"/>
      <c r="B336" s="6" t="s">
        <v>14</v>
      </c>
      <c r="C336" s="6">
        <v>1185732</v>
      </c>
      <c r="D336" s="7">
        <v>44423</v>
      </c>
      <c r="E336" s="6" t="s">
        <v>33</v>
      </c>
      <c r="F336" s="6" t="s">
        <v>34</v>
      </c>
      <c r="G336" s="6" t="s">
        <v>35</v>
      </c>
      <c r="H336" s="6" t="s">
        <v>17</v>
      </c>
      <c r="I336" s="8">
        <v>0.5</v>
      </c>
      <c r="J336" s="9">
        <v>5500</v>
      </c>
      <c r="K336" s="10">
        <f t="shared" si="2"/>
        <v>2750</v>
      </c>
      <c r="L336" s="10">
        <f t="shared" si="3"/>
        <v>1100</v>
      </c>
      <c r="M336" s="11">
        <v>0.4</v>
      </c>
      <c r="O336" s="14"/>
      <c r="P336" s="12"/>
    </row>
    <row r="337" spans="1:16" ht="15.75" customHeight="1" x14ac:dyDescent="0.3">
      <c r="A337" s="1"/>
      <c r="B337" s="6" t="s">
        <v>14</v>
      </c>
      <c r="C337" s="6">
        <v>1185732</v>
      </c>
      <c r="D337" s="7">
        <v>44423</v>
      </c>
      <c r="E337" s="6" t="s">
        <v>33</v>
      </c>
      <c r="F337" s="6" t="s">
        <v>34</v>
      </c>
      <c r="G337" s="6" t="s">
        <v>35</v>
      </c>
      <c r="H337" s="6" t="s">
        <v>18</v>
      </c>
      <c r="I337" s="8">
        <v>0.45000000000000007</v>
      </c>
      <c r="J337" s="9">
        <v>3250</v>
      </c>
      <c r="K337" s="10">
        <f t="shared" si="2"/>
        <v>1462.5000000000002</v>
      </c>
      <c r="L337" s="10">
        <f t="shared" si="3"/>
        <v>511.87500000000006</v>
      </c>
      <c r="M337" s="11">
        <v>0.35</v>
      </c>
      <c r="O337" s="14"/>
      <c r="P337" s="12"/>
    </row>
    <row r="338" spans="1:16" ht="15.75" customHeight="1" x14ac:dyDescent="0.3">
      <c r="A338" s="1"/>
      <c r="B338" s="6" t="s">
        <v>14</v>
      </c>
      <c r="C338" s="6">
        <v>1185732</v>
      </c>
      <c r="D338" s="7">
        <v>44423</v>
      </c>
      <c r="E338" s="6" t="s">
        <v>33</v>
      </c>
      <c r="F338" s="6" t="s">
        <v>34</v>
      </c>
      <c r="G338" s="6" t="s">
        <v>35</v>
      </c>
      <c r="H338" s="6" t="s">
        <v>19</v>
      </c>
      <c r="I338" s="8">
        <v>0.4</v>
      </c>
      <c r="J338" s="9">
        <v>2500</v>
      </c>
      <c r="K338" s="10">
        <f t="shared" si="2"/>
        <v>1000</v>
      </c>
      <c r="L338" s="10">
        <f t="shared" si="3"/>
        <v>350</v>
      </c>
      <c r="M338" s="11">
        <v>0.35</v>
      </c>
      <c r="O338" s="14"/>
      <c r="P338" s="12"/>
    </row>
    <row r="339" spans="1:16" ht="15.75" customHeight="1" x14ac:dyDescent="0.3">
      <c r="A339" s="1"/>
      <c r="B339" s="6" t="s">
        <v>14</v>
      </c>
      <c r="C339" s="6">
        <v>1185732</v>
      </c>
      <c r="D339" s="7">
        <v>44423</v>
      </c>
      <c r="E339" s="6" t="s">
        <v>33</v>
      </c>
      <c r="F339" s="6" t="s">
        <v>34</v>
      </c>
      <c r="G339" s="6" t="s">
        <v>35</v>
      </c>
      <c r="H339" s="6" t="s">
        <v>20</v>
      </c>
      <c r="I339" s="8">
        <v>0.4</v>
      </c>
      <c r="J339" s="9">
        <v>2250</v>
      </c>
      <c r="K339" s="10">
        <f t="shared" si="2"/>
        <v>900</v>
      </c>
      <c r="L339" s="10">
        <f t="shared" si="3"/>
        <v>360</v>
      </c>
      <c r="M339" s="11">
        <v>0.4</v>
      </c>
      <c r="O339" s="14"/>
      <c r="P339" s="12"/>
    </row>
    <row r="340" spans="1:16" ht="15.75" customHeight="1" x14ac:dyDescent="0.3">
      <c r="A340" s="1"/>
      <c r="B340" s="6" t="s">
        <v>14</v>
      </c>
      <c r="C340" s="6">
        <v>1185732</v>
      </c>
      <c r="D340" s="7">
        <v>44423</v>
      </c>
      <c r="E340" s="6" t="s">
        <v>33</v>
      </c>
      <c r="F340" s="6" t="s">
        <v>34</v>
      </c>
      <c r="G340" s="6" t="s">
        <v>35</v>
      </c>
      <c r="H340" s="6" t="s">
        <v>21</v>
      </c>
      <c r="I340" s="8">
        <v>0.5</v>
      </c>
      <c r="J340" s="9">
        <v>2000</v>
      </c>
      <c r="K340" s="10">
        <f t="shared" si="2"/>
        <v>1000</v>
      </c>
      <c r="L340" s="10">
        <f t="shared" si="3"/>
        <v>350</v>
      </c>
      <c r="M340" s="11">
        <v>0.35</v>
      </c>
      <c r="O340" s="14"/>
      <c r="P340" s="12"/>
    </row>
    <row r="341" spans="1:16" ht="15.75" customHeight="1" x14ac:dyDescent="0.3">
      <c r="A341" s="1"/>
      <c r="B341" s="6" t="s">
        <v>14</v>
      </c>
      <c r="C341" s="6">
        <v>1185732</v>
      </c>
      <c r="D341" s="7">
        <v>44423</v>
      </c>
      <c r="E341" s="6" t="s">
        <v>33</v>
      </c>
      <c r="F341" s="6" t="s">
        <v>34</v>
      </c>
      <c r="G341" s="6" t="s">
        <v>35</v>
      </c>
      <c r="H341" s="6" t="s">
        <v>22</v>
      </c>
      <c r="I341" s="8">
        <v>0.55000000000000004</v>
      </c>
      <c r="J341" s="9">
        <v>3750</v>
      </c>
      <c r="K341" s="10">
        <f t="shared" si="2"/>
        <v>2062.5</v>
      </c>
      <c r="L341" s="10">
        <f t="shared" si="3"/>
        <v>1031.25</v>
      </c>
      <c r="M341" s="11">
        <v>0.5</v>
      </c>
      <c r="O341" s="14"/>
      <c r="P341" s="12"/>
    </row>
    <row r="342" spans="1:16" ht="15.75" customHeight="1" x14ac:dyDescent="0.3">
      <c r="A342" s="1"/>
      <c r="B342" s="6" t="s">
        <v>14</v>
      </c>
      <c r="C342" s="6">
        <v>1185732</v>
      </c>
      <c r="D342" s="7">
        <v>44455</v>
      </c>
      <c r="E342" s="6" t="s">
        <v>33</v>
      </c>
      <c r="F342" s="6" t="s">
        <v>34</v>
      </c>
      <c r="G342" s="6" t="s">
        <v>35</v>
      </c>
      <c r="H342" s="6" t="s">
        <v>17</v>
      </c>
      <c r="I342" s="8">
        <v>0.5</v>
      </c>
      <c r="J342" s="9">
        <v>5000</v>
      </c>
      <c r="K342" s="10">
        <f t="shared" si="2"/>
        <v>2500</v>
      </c>
      <c r="L342" s="10">
        <f t="shared" si="3"/>
        <v>1000</v>
      </c>
      <c r="M342" s="11">
        <v>0.4</v>
      </c>
      <c r="O342" s="14"/>
      <c r="P342" s="12"/>
    </row>
    <row r="343" spans="1:16" ht="15.75" customHeight="1" x14ac:dyDescent="0.3">
      <c r="A343" s="1"/>
      <c r="B343" s="6" t="s">
        <v>14</v>
      </c>
      <c r="C343" s="6">
        <v>1185732</v>
      </c>
      <c r="D343" s="7">
        <v>44455</v>
      </c>
      <c r="E343" s="6" t="s">
        <v>33</v>
      </c>
      <c r="F343" s="6" t="s">
        <v>34</v>
      </c>
      <c r="G343" s="6" t="s">
        <v>35</v>
      </c>
      <c r="H343" s="6" t="s">
        <v>18</v>
      </c>
      <c r="I343" s="8">
        <v>0.45000000000000007</v>
      </c>
      <c r="J343" s="9">
        <v>3000</v>
      </c>
      <c r="K343" s="10">
        <f t="shared" si="2"/>
        <v>1350.0000000000002</v>
      </c>
      <c r="L343" s="10">
        <f t="shared" si="3"/>
        <v>472.50000000000006</v>
      </c>
      <c r="M343" s="11">
        <v>0.35</v>
      </c>
      <c r="O343" s="14"/>
      <c r="P343" s="12"/>
    </row>
    <row r="344" spans="1:16" ht="15.75" customHeight="1" x14ac:dyDescent="0.3">
      <c r="A344" s="1"/>
      <c r="B344" s="6" t="s">
        <v>14</v>
      </c>
      <c r="C344" s="6">
        <v>1185732</v>
      </c>
      <c r="D344" s="7">
        <v>44455</v>
      </c>
      <c r="E344" s="6" t="s">
        <v>33</v>
      </c>
      <c r="F344" s="6" t="s">
        <v>34</v>
      </c>
      <c r="G344" s="6" t="s">
        <v>35</v>
      </c>
      <c r="H344" s="6" t="s">
        <v>19</v>
      </c>
      <c r="I344" s="8">
        <v>0.4</v>
      </c>
      <c r="J344" s="9">
        <v>2000</v>
      </c>
      <c r="K344" s="10">
        <f t="shared" si="2"/>
        <v>800</v>
      </c>
      <c r="L344" s="10">
        <f t="shared" si="3"/>
        <v>280</v>
      </c>
      <c r="M344" s="11">
        <v>0.35</v>
      </c>
      <c r="O344" s="14"/>
      <c r="P344" s="12"/>
    </row>
    <row r="345" spans="1:16" ht="15.75" customHeight="1" x14ac:dyDescent="0.3">
      <c r="A345" s="1"/>
      <c r="B345" s="6" t="s">
        <v>14</v>
      </c>
      <c r="C345" s="6">
        <v>1185732</v>
      </c>
      <c r="D345" s="7">
        <v>44455</v>
      </c>
      <c r="E345" s="6" t="s">
        <v>33</v>
      </c>
      <c r="F345" s="6" t="s">
        <v>34</v>
      </c>
      <c r="G345" s="6" t="s">
        <v>35</v>
      </c>
      <c r="H345" s="6" t="s">
        <v>20</v>
      </c>
      <c r="I345" s="8">
        <v>0.4</v>
      </c>
      <c r="J345" s="9">
        <v>1750</v>
      </c>
      <c r="K345" s="10">
        <f t="shared" si="2"/>
        <v>700</v>
      </c>
      <c r="L345" s="10">
        <f t="shared" si="3"/>
        <v>280</v>
      </c>
      <c r="M345" s="11">
        <v>0.4</v>
      </c>
      <c r="O345" s="14"/>
      <c r="P345" s="12"/>
    </row>
    <row r="346" spans="1:16" ht="15.75" customHeight="1" x14ac:dyDescent="0.3">
      <c r="A346" s="1"/>
      <c r="B346" s="6" t="s">
        <v>14</v>
      </c>
      <c r="C346" s="6">
        <v>1185732</v>
      </c>
      <c r="D346" s="7">
        <v>44455</v>
      </c>
      <c r="E346" s="6" t="s">
        <v>33</v>
      </c>
      <c r="F346" s="6" t="s">
        <v>34</v>
      </c>
      <c r="G346" s="6" t="s">
        <v>35</v>
      </c>
      <c r="H346" s="6" t="s">
        <v>21</v>
      </c>
      <c r="I346" s="8">
        <v>0.5</v>
      </c>
      <c r="J346" s="9">
        <v>1750</v>
      </c>
      <c r="K346" s="10">
        <f t="shared" si="2"/>
        <v>875</v>
      </c>
      <c r="L346" s="10">
        <f t="shared" si="3"/>
        <v>306.25</v>
      </c>
      <c r="M346" s="11">
        <v>0.35</v>
      </c>
      <c r="O346" s="14"/>
      <c r="P346" s="12"/>
    </row>
    <row r="347" spans="1:16" ht="15.75" customHeight="1" x14ac:dyDescent="0.3">
      <c r="A347" s="1"/>
      <c r="B347" s="6" t="s">
        <v>14</v>
      </c>
      <c r="C347" s="6">
        <v>1185732</v>
      </c>
      <c r="D347" s="7">
        <v>44455</v>
      </c>
      <c r="E347" s="6" t="s">
        <v>33</v>
      </c>
      <c r="F347" s="6" t="s">
        <v>34</v>
      </c>
      <c r="G347" s="6" t="s">
        <v>35</v>
      </c>
      <c r="H347" s="6" t="s">
        <v>22</v>
      </c>
      <c r="I347" s="8">
        <v>0.55000000000000004</v>
      </c>
      <c r="J347" s="9">
        <v>2500</v>
      </c>
      <c r="K347" s="10">
        <f t="shared" si="2"/>
        <v>1375</v>
      </c>
      <c r="L347" s="10">
        <f t="shared" si="3"/>
        <v>687.5</v>
      </c>
      <c r="M347" s="11">
        <v>0.5</v>
      </c>
      <c r="O347" s="14"/>
      <c r="P347" s="12"/>
    </row>
    <row r="348" spans="1:16" ht="15.75" customHeight="1" x14ac:dyDescent="0.3">
      <c r="A348" s="1"/>
      <c r="B348" s="6" t="s">
        <v>14</v>
      </c>
      <c r="C348" s="6">
        <v>1185732</v>
      </c>
      <c r="D348" s="7">
        <v>44484</v>
      </c>
      <c r="E348" s="6" t="s">
        <v>33</v>
      </c>
      <c r="F348" s="6" t="s">
        <v>34</v>
      </c>
      <c r="G348" s="6" t="s">
        <v>35</v>
      </c>
      <c r="H348" s="6" t="s">
        <v>17</v>
      </c>
      <c r="I348" s="8">
        <v>0.6</v>
      </c>
      <c r="J348" s="9">
        <v>4250</v>
      </c>
      <c r="K348" s="10">
        <f t="shared" si="2"/>
        <v>2550</v>
      </c>
      <c r="L348" s="10">
        <f t="shared" si="3"/>
        <v>1020</v>
      </c>
      <c r="M348" s="11">
        <v>0.4</v>
      </c>
      <c r="O348" s="14"/>
      <c r="P348" s="12"/>
    </row>
    <row r="349" spans="1:16" ht="15.75" customHeight="1" x14ac:dyDescent="0.3">
      <c r="A349" s="1"/>
      <c r="B349" s="6" t="s">
        <v>14</v>
      </c>
      <c r="C349" s="6">
        <v>1185732</v>
      </c>
      <c r="D349" s="7">
        <v>44484</v>
      </c>
      <c r="E349" s="6" t="s">
        <v>33</v>
      </c>
      <c r="F349" s="6" t="s">
        <v>34</v>
      </c>
      <c r="G349" s="6" t="s">
        <v>35</v>
      </c>
      <c r="H349" s="6" t="s">
        <v>18</v>
      </c>
      <c r="I349" s="8">
        <v>0.5</v>
      </c>
      <c r="J349" s="9">
        <v>2500</v>
      </c>
      <c r="K349" s="10">
        <f t="shared" si="2"/>
        <v>1250</v>
      </c>
      <c r="L349" s="10">
        <f t="shared" si="3"/>
        <v>437.5</v>
      </c>
      <c r="M349" s="11">
        <v>0.35</v>
      </c>
      <c r="O349" s="14"/>
      <c r="P349" s="12"/>
    </row>
    <row r="350" spans="1:16" ht="15.75" customHeight="1" x14ac:dyDescent="0.3">
      <c r="A350" s="1"/>
      <c r="B350" s="6" t="s">
        <v>14</v>
      </c>
      <c r="C350" s="6">
        <v>1185732</v>
      </c>
      <c r="D350" s="7">
        <v>44484</v>
      </c>
      <c r="E350" s="6" t="s">
        <v>33</v>
      </c>
      <c r="F350" s="6" t="s">
        <v>34</v>
      </c>
      <c r="G350" s="6" t="s">
        <v>35</v>
      </c>
      <c r="H350" s="6" t="s">
        <v>19</v>
      </c>
      <c r="I350" s="8">
        <v>0.5</v>
      </c>
      <c r="J350" s="9">
        <v>1500</v>
      </c>
      <c r="K350" s="10">
        <f t="shared" si="2"/>
        <v>750</v>
      </c>
      <c r="L350" s="10">
        <f t="shared" si="3"/>
        <v>262.5</v>
      </c>
      <c r="M350" s="11">
        <v>0.35</v>
      </c>
      <c r="O350" s="14"/>
      <c r="P350" s="12"/>
    </row>
    <row r="351" spans="1:16" ht="15.75" customHeight="1" x14ac:dyDescent="0.3">
      <c r="A351" s="1"/>
      <c r="B351" s="6" t="s">
        <v>14</v>
      </c>
      <c r="C351" s="6">
        <v>1185732</v>
      </c>
      <c r="D351" s="7">
        <v>44484</v>
      </c>
      <c r="E351" s="6" t="s">
        <v>33</v>
      </c>
      <c r="F351" s="6" t="s">
        <v>34</v>
      </c>
      <c r="G351" s="6" t="s">
        <v>35</v>
      </c>
      <c r="H351" s="6" t="s">
        <v>20</v>
      </c>
      <c r="I351" s="8">
        <v>0.5</v>
      </c>
      <c r="J351" s="9">
        <v>1250</v>
      </c>
      <c r="K351" s="10">
        <f t="shared" si="2"/>
        <v>625</v>
      </c>
      <c r="L351" s="10">
        <f t="shared" si="3"/>
        <v>250</v>
      </c>
      <c r="M351" s="11">
        <v>0.4</v>
      </c>
      <c r="O351" s="14"/>
      <c r="P351" s="12"/>
    </row>
    <row r="352" spans="1:16" ht="15.75" customHeight="1" x14ac:dyDescent="0.3">
      <c r="A352" s="1"/>
      <c r="B352" s="6" t="s">
        <v>14</v>
      </c>
      <c r="C352" s="6">
        <v>1185732</v>
      </c>
      <c r="D352" s="7">
        <v>44484</v>
      </c>
      <c r="E352" s="6" t="s">
        <v>33</v>
      </c>
      <c r="F352" s="6" t="s">
        <v>34</v>
      </c>
      <c r="G352" s="6" t="s">
        <v>35</v>
      </c>
      <c r="H352" s="6" t="s">
        <v>21</v>
      </c>
      <c r="I352" s="8">
        <v>0.6</v>
      </c>
      <c r="J352" s="9">
        <v>1250</v>
      </c>
      <c r="K352" s="10">
        <f t="shared" si="2"/>
        <v>750</v>
      </c>
      <c r="L352" s="10">
        <f t="shared" si="3"/>
        <v>262.5</v>
      </c>
      <c r="M352" s="11">
        <v>0.35</v>
      </c>
      <c r="O352" s="14"/>
      <c r="P352" s="12"/>
    </row>
    <row r="353" spans="1:16" ht="15.75" customHeight="1" x14ac:dyDescent="0.3">
      <c r="A353" s="1"/>
      <c r="B353" s="6" t="s">
        <v>14</v>
      </c>
      <c r="C353" s="6">
        <v>1185732</v>
      </c>
      <c r="D353" s="7">
        <v>44484</v>
      </c>
      <c r="E353" s="6" t="s">
        <v>33</v>
      </c>
      <c r="F353" s="6" t="s">
        <v>34</v>
      </c>
      <c r="G353" s="6" t="s">
        <v>35</v>
      </c>
      <c r="H353" s="6" t="s">
        <v>22</v>
      </c>
      <c r="I353" s="8">
        <v>0.64999999999999991</v>
      </c>
      <c r="J353" s="9">
        <v>2500</v>
      </c>
      <c r="K353" s="10">
        <f t="shared" si="2"/>
        <v>1624.9999999999998</v>
      </c>
      <c r="L353" s="10">
        <f t="shared" si="3"/>
        <v>812.49999999999989</v>
      </c>
      <c r="M353" s="11">
        <v>0.5</v>
      </c>
      <c r="O353" s="14"/>
      <c r="P353" s="12"/>
    </row>
    <row r="354" spans="1:16" ht="15.75" customHeight="1" x14ac:dyDescent="0.3">
      <c r="A354" s="1"/>
      <c r="B354" s="6" t="s">
        <v>14</v>
      </c>
      <c r="C354" s="6">
        <v>1185732</v>
      </c>
      <c r="D354" s="7">
        <v>44515</v>
      </c>
      <c r="E354" s="6" t="s">
        <v>33</v>
      </c>
      <c r="F354" s="6" t="s">
        <v>34</v>
      </c>
      <c r="G354" s="6" t="s">
        <v>35</v>
      </c>
      <c r="H354" s="6" t="s">
        <v>17</v>
      </c>
      <c r="I354" s="8">
        <v>0.6</v>
      </c>
      <c r="J354" s="9">
        <v>4000</v>
      </c>
      <c r="K354" s="10">
        <f t="shared" si="2"/>
        <v>2400</v>
      </c>
      <c r="L354" s="10">
        <f t="shared" si="3"/>
        <v>960</v>
      </c>
      <c r="M354" s="11">
        <v>0.4</v>
      </c>
      <c r="O354" s="14"/>
      <c r="P354" s="12"/>
    </row>
    <row r="355" spans="1:16" ht="15.75" customHeight="1" x14ac:dyDescent="0.3">
      <c r="A355" s="1"/>
      <c r="B355" s="6" t="s">
        <v>14</v>
      </c>
      <c r="C355" s="6">
        <v>1185732</v>
      </c>
      <c r="D355" s="7">
        <v>44515</v>
      </c>
      <c r="E355" s="6" t="s">
        <v>33</v>
      </c>
      <c r="F355" s="6" t="s">
        <v>34</v>
      </c>
      <c r="G355" s="6" t="s">
        <v>35</v>
      </c>
      <c r="H355" s="6" t="s">
        <v>18</v>
      </c>
      <c r="I355" s="8">
        <v>0.5</v>
      </c>
      <c r="J355" s="9">
        <v>2500</v>
      </c>
      <c r="K355" s="10">
        <f t="shared" si="2"/>
        <v>1250</v>
      </c>
      <c r="L355" s="10">
        <f t="shared" si="3"/>
        <v>437.5</v>
      </c>
      <c r="M355" s="11">
        <v>0.35</v>
      </c>
      <c r="O355" s="14"/>
      <c r="P355" s="12"/>
    </row>
    <row r="356" spans="1:16" ht="15.75" customHeight="1" x14ac:dyDescent="0.3">
      <c r="A356" s="1"/>
      <c r="B356" s="6" t="s">
        <v>14</v>
      </c>
      <c r="C356" s="6">
        <v>1185732</v>
      </c>
      <c r="D356" s="7">
        <v>44515</v>
      </c>
      <c r="E356" s="6" t="s">
        <v>33</v>
      </c>
      <c r="F356" s="6" t="s">
        <v>34</v>
      </c>
      <c r="G356" s="6" t="s">
        <v>35</v>
      </c>
      <c r="H356" s="6" t="s">
        <v>19</v>
      </c>
      <c r="I356" s="8">
        <v>0.5</v>
      </c>
      <c r="J356" s="9">
        <v>1950</v>
      </c>
      <c r="K356" s="10">
        <f t="shared" si="2"/>
        <v>975</v>
      </c>
      <c r="L356" s="10">
        <f t="shared" si="3"/>
        <v>341.25</v>
      </c>
      <c r="M356" s="11">
        <v>0.35</v>
      </c>
      <c r="O356" s="14"/>
      <c r="P356" s="12"/>
    </row>
    <row r="357" spans="1:16" ht="15.75" customHeight="1" x14ac:dyDescent="0.3">
      <c r="A357" s="1"/>
      <c r="B357" s="6" t="s">
        <v>14</v>
      </c>
      <c r="C357" s="6">
        <v>1185732</v>
      </c>
      <c r="D357" s="7">
        <v>44515</v>
      </c>
      <c r="E357" s="6" t="s">
        <v>33</v>
      </c>
      <c r="F357" s="6" t="s">
        <v>34</v>
      </c>
      <c r="G357" s="6" t="s">
        <v>35</v>
      </c>
      <c r="H357" s="6" t="s">
        <v>20</v>
      </c>
      <c r="I357" s="8">
        <v>0.5</v>
      </c>
      <c r="J357" s="9">
        <v>1750</v>
      </c>
      <c r="K357" s="10">
        <f t="shared" si="2"/>
        <v>875</v>
      </c>
      <c r="L357" s="10">
        <f t="shared" si="3"/>
        <v>350</v>
      </c>
      <c r="M357" s="11">
        <v>0.4</v>
      </c>
      <c r="O357" s="14"/>
      <c r="P357" s="12"/>
    </row>
    <row r="358" spans="1:16" ht="15.75" customHeight="1" x14ac:dyDescent="0.3">
      <c r="A358" s="1"/>
      <c r="B358" s="6" t="s">
        <v>14</v>
      </c>
      <c r="C358" s="6">
        <v>1185732</v>
      </c>
      <c r="D358" s="7">
        <v>44515</v>
      </c>
      <c r="E358" s="6" t="s">
        <v>33</v>
      </c>
      <c r="F358" s="6" t="s">
        <v>34</v>
      </c>
      <c r="G358" s="6" t="s">
        <v>35</v>
      </c>
      <c r="H358" s="6" t="s">
        <v>21</v>
      </c>
      <c r="I358" s="8">
        <v>0.6</v>
      </c>
      <c r="J358" s="9">
        <v>1500</v>
      </c>
      <c r="K358" s="10">
        <f t="shared" si="2"/>
        <v>900</v>
      </c>
      <c r="L358" s="10">
        <f t="shared" si="3"/>
        <v>315</v>
      </c>
      <c r="M358" s="11">
        <v>0.35</v>
      </c>
      <c r="O358" s="14"/>
      <c r="P358" s="12"/>
    </row>
    <row r="359" spans="1:16" ht="15.75" customHeight="1" x14ac:dyDescent="0.3">
      <c r="A359" s="1"/>
      <c r="B359" s="6" t="s">
        <v>14</v>
      </c>
      <c r="C359" s="6">
        <v>1185732</v>
      </c>
      <c r="D359" s="7">
        <v>44515</v>
      </c>
      <c r="E359" s="6" t="s">
        <v>33</v>
      </c>
      <c r="F359" s="6" t="s">
        <v>34</v>
      </c>
      <c r="G359" s="6" t="s">
        <v>35</v>
      </c>
      <c r="H359" s="6" t="s">
        <v>22</v>
      </c>
      <c r="I359" s="8">
        <v>0.64999999999999991</v>
      </c>
      <c r="J359" s="9">
        <v>2500</v>
      </c>
      <c r="K359" s="10">
        <f t="shared" si="2"/>
        <v>1624.9999999999998</v>
      </c>
      <c r="L359" s="10">
        <f t="shared" si="3"/>
        <v>812.49999999999989</v>
      </c>
      <c r="M359" s="11">
        <v>0.5</v>
      </c>
      <c r="O359" s="14"/>
      <c r="P359" s="12"/>
    </row>
    <row r="360" spans="1:16" ht="15.75" customHeight="1" x14ac:dyDescent="0.3">
      <c r="A360" s="1"/>
      <c r="B360" s="6" t="s">
        <v>14</v>
      </c>
      <c r="C360" s="6">
        <v>1185732</v>
      </c>
      <c r="D360" s="7">
        <v>44544</v>
      </c>
      <c r="E360" s="6" t="s">
        <v>33</v>
      </c>
      <c r="F360" s="6" t="s">
        <v>34</v>
      </c>
      <c r="G360" s="6" t="s">
        <v>35</v>
      </c>
      <c r="H360" s="6" t="s">
        <v>17</v>
      </c>
      <c r="I360" s="8">
        <v>0.6</v>
      </c>
      <c r="J360" s="9">
        <v>5000</v>
      </c>
      <c r="K360" s="10">
        <f t="shared" si="2"/>
        <v>3000</v>
      </c>
      <c r="L360" s="10">
        <f t="shared" si="3"/>
        <v>1200</v>
      </c>
      <c r="M360" s="11">
        <v>0.4</v>
      </c>
      <c r="O360" s="14"/>
      <c r="P360" s="12"/>
    </row>
    <row r="361" spans="1:16" ht="15.75" customHeight="1" x14ac:dyDescent="0.3">
      <c r="A361" s="1"/>
      <c r="B361" s="6" t="s">
        <v>14</v>
      </c>
      <c r="C361" s="6">
        <v>1185732</v>
      </c>
      <c r="D361" s="7">
        <v>44544</v>
      </c>
      <c r="E361" s="6" t="s">
        <v>33</v>
      </c>
      <c r="F361" s="6" t="s">
        <v>34</v>
      </c>
      <c r="G361" s="6" t="s">
        <v>35</v>
      </c>
      <c r="H361" s="6" t="s">
        <v>18</v>
      </c>
      <c r="I361" s="8">
        <v>0.5</v>
      </c>
      <c r="J361" s="9">
        <v>3000</v>
      </c>
      <c r="K361" s="10">
        <f t="shared" si="2"/>
        <v>1500</v>
      </c>
      <c r="L361" s="10">
        <f t="shared" si="3"/>
        <v>525</v>
      </c>
      <c r="M361" s="11">
        <v>0.35</v>
      </c>
      <c r="O361" s="14"/>
      <c r="P361" s="12"/>
    </row>
    <row r="362" spans="1:16" ht="15.75" customHeight="1" x14ac:dyDescent="0.3">
      <c r="A362" s="1"/>
      <c r="B362" s="6" t="s">
        <v>14</v>
      </c>
      <c r="C362" s="6">
        <v>1185732</v>
      </c>
      <c r="D362" s="7">
        <v>44544</v>
      </c>
      <c r="E362" s="6" t="s">
        <v>33</v>
      </c>
      <c r="F362" s="6" t="s">
        <v>34</v>
      </c>
      <c r="G362" s="6" t="s">
        <v>35</v>
      </c>
      <c r="H362" s="6" t="s">
        <v>19</v>
      </c>
      <c r="I362" s="8">
        <v>0.5</v>
      </c>
      <c r="J362" s="9">
        <v>2500</v>
      </c>
      <c r="K362" s="10">
        <f t="shared" si="2"/>
        <v>1250</v>
      </c>
      <c r="L362" s="10">
        <f t="shared" si="3"/>
        <v>437.5</v>
      </c>
      <c r="M362" s="11">
        <v>0.35</v>
      </c>
      <c r="O362" s="14"/>
      <c r="P362" s="12"/>
    </row>
    <row r="363" spans="1:16" ht="15.75" customHeight="1" x14ac:dyDescent="0.3">
      <c r="A363" s="1"/>
      <c r="B363" s="6" t="s">
        <v>14</v>
      </c>
      <c r="C363" s="6">
        <v>1185732</v>
      </c>
      <c r="D363" s="7">
        <v>44544</v>
      </c>
      <c r="E363" s="6" t="s">
        <v>33</v>
      </c>
      <c r="F363" s="6" t="s">
        <v>34</v>
      </c>
      <c r="G363" s="6" t="s">
        <v>35</v>
      </c>
      <c r="H363" s="6" t="s">
        <v>20</v>
      </c>
      <c r="I363" s="8">
        <v>0.5</v>
      </c>
      <c r="J363" s="9">
        <v>2000</v>
      </c>
      <c r="K363" s="10">
        <f t="shared" si="2"/>
        <v>1000</v>
      </c>
      <c r="L363" s="10">
        <f t="shared" si="3"/>
        <v>400</v>
      </c>
      <c r="M363" s="11">
        <v>0.4</v>
      </c>
      <c r="O363" s="14"/>
      <c r="P363" s="12"/>
    </row>
    <row r="364" spans="1:16" ht="15.75" customHeight="1" x14ac:dyDescent="0.3">
      <c r="A364" s="1"/>
      <c r="B364" s="6" t="s">
        <v>14</v>
      </c>
      <c r="C364" s="6">
        <v>1185732</v>
      </c>
      <c r="D364" s="7">
        <v>44544</v>
      </c>
      <c r="E364" s="6" t="s">
        <v>33</v>
      </c>
      <c r="F364" s="6" t="s">
        <v>34</v>
      </c>
      <c r="G364" s="6" t="s">
        <v>35</v>
      </c>
      <c r="H364" s="6" t="s">
        <v>21</v>
      </c>
      <c r="I364" s="8">
        <v>0.6</v>
      </c>
      <c r="J364" s="9">
        <v>2000</v>
      </c>
      <c r="K364" s="10">
        <f t="shared" si="2"/>
        <v>1200</v>
      </c>
      <c r="L364" s="10">
        <f t="shared" si="3"/>
        <v>420</v>
      </c>
      <c r="M364" s="11">
        <v>0.35</v>
      </c>
      <c r="O364" s="14"/>
      <c r="P364" s="12"/>
    </row>
    <row r="365" spans="1:16" ht="15.75" customHeight="1" x14ac:dyDescent="0.3">
      <c r="A365" s="1"/>
      <c r="B365" s="6" t="s">
        <v>14</v>
      </c>
      <c r="C365" s="6">
        <v>1185732</v>
      </c>
      <c r="D365" s="7">
        <v>44544</v>
      </c>
      <c r="E365" s="6" t="s">
        <v>33</v>
      </c>
      <c r="F365" s="6" t="s">
        <v>34</v>
      </c>
      <c r="G365" s="6" t="s">
        <v>35</v>
      </c>
      <c r="H365" s="6" t="s">
        <v>22</v>
      </c>
      <c r="I365" s="8">
        <v>0.64999999999999991</v>
      </c>
      <c r="J365" s="9">
        <v>3000</v>
      </c>
      <c r="K365" s="10">
        <f t="shared" si="2"/>
        <v>1949.9999999999998</v>
      </c>
      <c r="L365" s="10">
        <f t="shared" si="3"/>
        <v>974.99999999999989</v>
      </c>
      <c r="M365" s="11">
        <v>0.5</v>
      </c>
      <c r="O365" s="14"/>
      <c r="P365" s="12"/>
    </row>
    <row r="366" spans="1:16" ht="15.75" customHeight="1" x14ac:dyDescent="0.3">
      <c r="A366" s="1"/>
      <c r="B366" s="6" t="s">
        <v>23</v>
      </c>
      <c r="C366" s="6">
        <v>1197831</v>
      </c>
      <c r="D366" s="7">
        <v>44198</v>
      </c>
      <c r="E366" s="6" t="s">
        <v>24</v>
      </c>
      <c r="F366" s="6" t="s">
        <v>25</v>
      </c>
      <c r="G366" s="6" t="s">
        <v>36</v>
      </c>
      <c r="H366" s="6" t="s">
        <v>17</v>
      </c>
      <c r="I366" s="8">
        <v>0.2</v>
      </c>
      <c r="J366" s="9">
        <v>7250</v>
      </c>
      <c r="K366" s="10">
        <f t="shared" si="2"/>
        <v>1450</v>
      </c>
      <c r="L366" s="10">
        <f t="shared" si="3"/>
        <v>435</v>
      </c>
      <c r="M366" s="11">
        <v>0.3</v>
      </c>
      <c r="O366" s="13"/>
      <c r="P366" s="12"/>
    </row>
    <row r="367" spans="1:16" ht="15.75" customHeight="1" x14ac:dyDescent="0.3">
      <c r="A367" s="1"/>
      <c r="B367" s="6" t="s">
        <v>23</v>
      </c>
      <c r="C367" s="6">
        <v>1197831</v>
      </c>
      <c r="D367" s="7">
        <v>44198</v>
      </c>
      <c r="E367" s="6" t="s">
        <v>24</v>
      </c>
      <c r="F367" s="6" t="s">
        <v>25</v>
      </c>
      <c r="G367" s="6" t="s">
        <v>36</v>
      </c>
      <c r="H367" s="6" t="s">
        <v>18</v>
      </c>
      <c r="I367" s="8">
        <v>0.3</v>
      </c>
      <c r="J367" s="9">
        <v>7250</v>
      </c>
      <c r="K367" s="10">
        <f t="shared" si="2"/>
        <v>2175</v>
      </c>
      <c r="L367" s="10">
        <f t="shared" si="3"/>
        <v>652.5</v>
      </c>
      <c r="M367" s="11">
        <v>0.3</v>
      </c>
      <c r="O367" s="13"/>
      <c r="P367" s="12"/>
    </row>
    <row r="368" spans="1:16" ht="15.75" customHeight="1" x14ac:dyDescent="0.3">
      <c r="A368" s="1"/>
      <c r="B368" s="6" t="s">
        <v>23</v>
      </c>
      <c r="C368" s="6">
        <v>1197831</v>
      </c>
      <c r="D368" s="7">
        <v>44198</v>
      </c>
      <c r="E368" s="6" t="s">
        <v>24</v>
      </c>
      <c r="F368" s="6" t="s">
        <v>25</v>
      </c>
      <c r="G368" s="6" t="s">
        <v>36</v>
      </c>
      <c r="H368" s="6" t="s">
        <v>19</v>
      </c>
      <c r="I368" s="8">
        <v>0.3</v>
      </c>
      <c r="J368" s="9">
        <v>5250</v>
      </c>
      <c r="K368" s="10">
        <f t="shared" si="2"/>
        <v>1575</v>
      </c>
      <c r="L368" s="10">
        <f t="shared" si="3"/>
        <v>472.5</v>
      </c>
      <c r="M368" s="11">
        <v>0.3</v>
      </c>
      <c r="O368" s="13"/>
      <c r="P368" s="12"/>
    </row>
    <row r="369" spans="1:16" ht="15.75" customHeight="1" x14ac:dyDescent="0.3">
      <c r="A369" s="1"/>
      <c r="B369" s="6" t="s">
        <v>23</v>
      </c>
      <c r="C369" s="6">
        <v>1197831</v>
      </c>
      <c r="D369" s="7">
        <v>44198</v>
      </c>
      <c r="E369" s="6" t="s">
        <v>24</v>
      </c>
      <c r="F369" s="6" t="s">
        <v>25</v>
      </c>
      <c r="G369" s="6" t="s">
        <v>36</v>
      </c>
      <c r="H369" s="6" t="s">
        <v>20</v>
      </c>
      <c r="I369" s="8">
        <v>0.35</v>
      </c>
      <c r="J369" s="9">
        <v>5250</v>
      </c>
      <c r="K369" s="10">
        <f t="shared" si="2"/>
        <v>1837.4999999999998</v>
      </c>
      <c r="L369" s="10">
        <f t="shared" si="3"/>
        <v>735</v>
      </c>
      <c r="M369" s="11">
        <v>0.4</v>
      </c>
      <c r="O369" s="13"/>
      <c r="P369" s="12"/>
    </row>
    <row r="370" spans="1:16" ht="15.75" customHeight="1" x14ac:dyDescent="0.3">
      <c r="A370" s="1"/>
      <c r="B370" s="6" t="s">
        <v>23</v>
      </c>
      <c r="C370" s="6">
        <v>1197831</v>
      </c>
      <c r="D370" s="7">
        <v>44198</v>
      </c>
      <c r="E370" s="6" t="s">
        <v>24</v>
      </c>
      <c r="F370" s="6" t="s">
        <v>25</v>
      </c>
      <c r="G370" s="6" t="s">
        <v>36</v>
      </c>
      <c r="H370" s="6" t="s">
        <v>21</v>
      </c>
      <c r="I370" s="8">
        <v>0.4</v>
      </c>
      <c r="J370" s="9">
        <v>3750</v>
      </c>
      <c r="K370" s="10">
        <f t="shared" si="2"/>
        <v>1500</v>
      </c>
      <c r="L370" s="10">
        <f t="shared" si="3"/>
        <v>375</v>
      </c>
      <c r="M370" s="11">
        <v>0.25</v>
      </c>
      <c r="O370" s="13"/>
      <c r="P370" s="12"/>
    </row>
    <row r="371" spans="1:16" ht="15.75" customHeight="1" x14ac:dyDescent="0.3">
      <c r="A371" s="1"/>
      <c r="B371" s="6" t="s">
        <v>23</v>
      </c>
      <c r="C371" s="6">
        <v>1197831</v>
      </c>
      <c r="D371" s="7">
        <v>44198</v>
      </c>
      <c r="E371" s="6" t="s">
        <v>24</v>
      </c>
      <c r="F371" s="6" t="s">
        <v>25</v>
      </c>
      <c r="G371" s="6" t="s">
        <v>36</v>
      </c>
      <c r="H371" s="6" t="s">
        <v>22</v>
      </c>
      <c r="I371" s="8">
        <v>0.35</v>
      </c>
      <c r="J371" s="9">
        <v>5250</v>
      </c>
      <c r="K371" s="10">
        <f t="shared" si="2"/>
        <v>1837.4999999999998</v>
      </c>
      <c r="L371" s="10">
        <f t="shared" si="3"/>
        <v>826.87499999999989</v>
      </c>
      <c r="M371" s="11">
        <v>0.45</v>
      </c>
      <c r="O371" s="13"/>
      <c r="P371" s="12"/>
    </row>
    <row r="372" spans="1:16" ht="15.75" customHeight="1" x14ac:dyDescent="0.3">
      <c r="A372" s="1"/>
      <c r="B372" s="6" t="s">
        <v>23</v>
      </c>
      <c r="C372" s="6">
        <v>1197831</v>
      </c>
      <c r="D372" s="7">
        <v>44228</v>
      </c>
      <c r="E372" s="6" t="s">
        <v>24</v>
      </c>
      <c r="F372" s="6" t="s">
        <v>25</v>
      </c>
      <c r="G372" s="6" t="s">
        <v>36</v>
      </c>
      <c r="H372" s="6" t="s">
        <v>17</v>
      </c>
      <c r="I372" s="8">
        <v>0.25</v>
      </c>
      <c r="J372" s="9">
        <v>6750</v>
      </c>
      <c r="K372" s="10">
        <f t="shared" si="2"/>
        <v>1687.5</v>
      </c>
      <c r="L372" s="10">
        <f t="shared" si="3"/>
        <v>506.25</v>
      </c>
      <c r="M372" s="11">
        <v>0.3</v>
      </c>
      <c r="O372" s="13"/>
      <c r="P372" s="12"/>
    </row>
    <row r="373" spans="1:16" ht="15.75" customHeight="1" x14ac:dyDescent="0.3">
      <c r="A373" s="1"/>
      <c r="B373" s="6" t="s">
        <v>23</v>
      </c>
      <c r="C373" s="6">
        <v>1197831</v>
      </c>
      <c r="D373" s="7">
        <v>44228</v>
      </c>
      <c r="E373" s="6" t="s">
        <v>24</v>
      </c>
      <c r="F373" s="6" t="s">
        <v>25</v>
      </c>
      <c r="G373" s="6" t="s">
        <v>36</v>
      </c>
      <c r="H373" s="6" t="s">
        <v>18</v>
      </c>
      <c r="I373" s="8">
        <v>0.35</v>
      </c>
      <c r="J373" s="9">
        <v>6500</v>
      </c>
      <c r="K373" s="10">
        <f t="shared" si="2"/>
        <v>2275</v>
      </c>
      <c r="L373" s="10">
        <f t="shared" si="3"/>
        <v>682.5</v>
      </c>
      <c r="M373" s="11">
        <v>0.3</v>
      </c>
      <c r="O373" s="13"/>
      <c r="P373" s="12"/>
    </row>
    <row r="374" spans="1:16" ht="15.75" customHeight="1" x14ac:dyDescent="0.3">
      <c r="A374" s="1"/>
      <c r="B374" s="6" t="s">
        <v>23</v>
      </c>
      <c r="C374" s="6">
        <v>1197831</v>
      </c>
      <c r="D374" s="7">
        <v>44228</v>
      </c>
      <c r="E374" s="6" t="s">
        <v>24</v>
      </c>
      <c r="F374" s="6" t="s">
        <v>25</v>
      </c>
      <c r="G374" s="6" t="s">
        <v>36</v>
      </c>
      <c r="H374" s="6" t="s">
        <v>19</v>
      </c>
      <c r="I374" s="8">
        <v>0.35</v>
      </c>
      <c r="J374" s="9">
        <v>4750</v>
      </c>
      <c r="K374" s="10">
        <f t="shared" si="2"/>
        <v>1662.5</v>
      </c>
      <c r="L374" s="10">
        <f t="shared" si="3"/>
        <v>498.75</v>
      </c>
      <c r="M374" s="11">
        <v>0.3</v>
      </c>
      <c r="O374" s="13"/>
      <c r="P374" s="12"/>
    </row>
    <row r="375" spans="1:16" ht="15.75" customHeight="1" x14ac:dyDescent="0.3">
      <c r="A375" s="1"/>
      <c r="B375" s="6" t="s">
        <v>23</v>
      </c>
      <c r="C375" s="6">
        <v>1197831</v>
      </c>
      <c r="D375" s="7">
        <v>44228</v>
      </c>
      <c r="E375" s="6" t="s">
        <v>24</v>
      </c>
      <c r="F375" s="6" t="s">
        <v>25</v>
      </c>
      <c r="G375" s="6" t="s">
        <v>36</v>
      </c>
      <c r="H375" s="6" t="s">
        <v>20</v>
      </c>
      <c r="I375" s="8">
        <v>0.35</v>
      </c>
      <c r="J375" s="9">
        <v>4250</v>
      </c>
      <c r="K375" s="10">
        <f t="shared" si="2"/>
        <v>1487.5</v>
      </c>
      <c r="L375" s="10">
        <f t="shared" si="3"/>
        <v>595</v>
      </c>
      <c r="M375" s="11">
        <v>0.4</v>
      </c>
      <c r="O375" s="13"/>
      <c r="P375" s="12"/>
    </row>
    <row r="376" spans="1:16" ht="15.75" customHeight="1" x14ac:dyDescent="0.3">
      <c r="A376" s="1"/>
      <c r="B376" s="6" t="s">
        <v>23</v>
      </c>
      <c r="C376" s="6">
        <v>1197831</v>
      </c>
      <c r="D376" s="7">
        <v>44228</v>
      </c>
      <c r="E376" s="6" t="s">
        <v>24</v>
      </c>
      <c r="F376" s="6" t="s">
        <v>25</v>
      </c>
      <c r="G376" s="6" t="s">
        <v>36</v>
      </c>
      <c r="H376" s="6" t="s">
        <v>21</v>
      </c>
      <c r="I376" s="8">
        <v>0.4</v>
      </c>
      <c r="J376" s="9">
        <v>3000</v>
      </c>
      <c r="K376" s="10">
        <f t="shared" si="2"/>
        <v>1200</v>
      </c>
      <c r="L376" s="10">
        <f t="shared" si="3"/>
        <v>300</v>
      </c>
      <c r="M376" s="11">
        <v>0.25</v>
      </c>
      <c r="O376" s="13"/>
      <c r="P376" s="12"/>
    </row>
    <row r="377" spans="1:16" ht="15.75" customHeight="1" x14ac:dyDescent="0.3">
      <c r="A377" s="1"/>
      <c r="B377" s="6" t="s">
        <v>23</v>
      </c>
      <c r="C377" s="6">
        <v>1197831</v>
      </c>
      <c r="D377" s="7">
        <v>44228</v>
      </c>
      <c r="E377" s="6" t="s">
        <v>24</v>
      </c>
      <c r="F377" s="6" t="s">
        <v>25</v>
      </c>
      <c r="G377" s="6" t="s">
        <v>36</v>
      </c>
      <c r="H377" s="6" t="s">
        <v>22</v>
      </c>
      <c r="I377" s="8">
        <v>0.35</v>
      </c>
      <c r="J377" s="9">
        <v>5000</v>
      </c>
      <c r="K377" s="10">
        <f t="shared" si="2"/>
        <v>1750</v>
      </c>
      <c r="L377" s="10">
        <f t="shared" si="3"/>
        <v>787.5</v>
      </c>
      <c r="M377" s="11">
        <v>0.45</v>
      </c>
      <c r="O377" s="13"/>
      <c r="P377" s="12"/>
    </row>
    <row r="378" spans="1:16" ht="15.75" customHeight="1" x14ac:dyDescent="0.3">
      <c r="A378" s="1"/>
      <c r="B378" s="6" t="s">
        <v>23</v>
      </c>
      <c r="C378" s="6">
        <v>1197831</v>
      </c>
      <c r="D378" s="7">
        <v>44258</v>
      </c>
      <c r="E378" s="6" t="s">
        <v>24</v>
      </c>
      <c r="F378" s="6" t="s">
        <v>25</v>
      </c>
      <c r="G378" s="6" t="s">
        <v>36</v>
      </c>
      <c r="H378" s="6" t="s">
        <v>17</v>
      </c>
      <c r="I378" s="8">
        <v>0.3</v>
      </c>
      <c r="J378" s="9">
        <v>6750</v>
      </c>
      <c r="K378" s="10">
        <f t="shared" si="2"/>
        <v>2025</v>
      </c>
      <c r="L378" s="10">
        <f t="shared" si="3"/>
        <v>708.75</v>
      </c>
      <c r="M378" s="11">
        <v>0.35</v>
      </c>
      <c r="O378" s="13"/>
      <c r="P378" s="12"/>
    </row>
    <row r="379" spans="1:16" ht="15.75" customHeight="1" x14ac:dyDescent="0.3">
      <c r="A379" s="1"/>
      <c r="B379" s="6" t="s">
        <v>23</v>
      </c>
      <c r="C379" s="6">
        <v>1197831</v>
      </c>
      <c r="D379" s="7">
        <v>44258</v>
      </c>
      <c r="E379" s="6" t="s">
        <v>24</v>
      </c>
      <c r="F379" s="6" t="s">
        <v>25</v>
      </c>
      <c r="G379" s="6" t="s">
        <v>36</v>
      </c>
      <c r="H379" s="6" t="s">
        <v>18</v>
      </c>
      <c r="I379" s="8">
        <v>0.4</v>
      </c>
      <c r="J379" s="9">
        <v>6750</v>
      </c>
      <c r="K379" s="10">
        <f t="shared" si="2"/>
        <v>2700</v>
      </c>
      <c r="L379" s="10">
        <f t="shared" si="3"/>
        <v>944.99999999999989</v>
      </c>
      <c r="M379" s="11">
        <v>0.35</v>
      </c>
      <c r="O379" s="13"/>
      <c r="P379" s="12"/>
    </row>
    <row r="380" spans="1:16" ht="15.75" customHeight="1" x14ac:dyDescent="0.3">
      <c r="A380" s="1"/>
      <c r="B380" s="6" t="s">
        <v>23</v>
      </c>
      <c r="C380" s="6">
        <v>1197831</v>
      </c>
      <c r="D380" s="7">
        <v>44258</v>
      </c>
      <c r="E380" s="6" t="s">
        <v>24</v>
      </c>
      <c r="F380" s="6" t="s">
        <v>25</v>
      </c>
      <c r="G380" s="6" t="s">
        <v>36</v>
      </c>
      <c r="H380" s="6" t="s">
        <v>19</v>
      </c>
      <c r="I380" s="8">
        <v>0.3</v>
      </c>
      <c r="J380" s="9">
        <v>5000</v>
      </c>
      <c r="K380" s="10">
        <f t="shared" si="2"/>
        <v>1500</v>
      </c>
      <c r="L380" s="10">
        <f t="shared" si="3"/>
        <v>525</v>
      </c>
      <c r="M380" s="11">
        <v>0.35</v>
      </c>
      <c r="O380" s="13"/>
      <c r="P380" s="12"/>
    </row>
    <row r="381" spans="1:16" ht="15.75" customHeight="1" x14ac:dyDescent="0.3">
      <c r="A381" s="1"/>
      <c r="B381" s="6" t="s">
        <v>23</v>
      </c>
      <c r="C381" s="6">
        <v>1197831</v>
      </c>
      <c r="D381" s="7">
        <v>44258</v>
      </c>
      <c r="E381" s="6" t="s">
        <v>24</v>
      </c>
      <c r="F381" s="6" t="s">
        <v>25</v>
      </c>
      <c r="G381" s="6" t="s">
        <v>36</v>
      </c>
      <c r="H381" s="6" t="s">
        <v>20</v>
      </c>
      <c r="I381" s="8">
        <v>0.35000000000000003</v>
      </c>
      <c r="J381" s="9">
        <v>4000</v>
      </c>
      <c r="K381" s="10">
        <f t="shared" si="2"/>
        <v>1400.0000000000002</v>
      </c>
      <c r="L381" s="10">
        <f t="shared" si="3"/>
        <v>630.00000000000011</v>
      </c>
      <c r="M381" s="11">
        <v>0.45</v>
      </c>
      <c r="O381" s="13"/>
      <c r="P381" s="12"/>
    </row>
    <row r="382" spans="1:16" ht="15.75" customHeight="1" x14ac:dyDescent="0.3">
      <c r="A382" s="1"/>
      <c r="B382" s="6" t="s">
        <v>23</v>
      </c>
      <c r="C382" s="6">
        <v>1197831</v>
      </c>
      <c r="D382" s="7">
        <v>44258</v>
      </c>
      <c r="E382" s="6" t="s">
        <v>24</v>
      </c>
      <c r="F382" s="6" t="s">
        <v>25</v>
      </c>
      <c r="G382" s="6" t="s">
        <v>36</v>
      </c>
      <c r="H382" s="6" t="s">
        <v>21</v>
      </c>
      <c r="I382" s="8">
        <v>0.4</v>
      </c>
      <c r="J382" s="9">
        <v>3000</v>
      </c>
      <c r="K382" s="10">
        <f t="shared" si="2"/>
        <v>1200</v>
      </c>
      <c r="L382" s="10">
        <f t="shared" si="3"/>
        <v>360</v>
      </c>
      <c r="M382" s="11">
        <v>0.3</v>
      </c>
      <c r="O382" s="13"/>
      <c r="P382" s="12"/>
    </row>
    <row r="383" spans="1:16" ht="15.75" customHeight="1" x14ac:dyDescent="0.3">
      <c r="A383" s="1"/>
      <c r="B383" s="6" t="s">
        <v>23</v>
      </c>
      <c r="C383" s="6">
        <v>1197831</v>
      </c>
      <c r="D383" s="7">
        <v>44258</v>
      </c>
      <c r="E383" s="6" t="s">
        <v>24</v>
      </c>
      <c r="F383" s="6" t="s">
        <v>25</v>
      </c>
      <c r="G383" s="6" t="s">
        <v>36</v>
      </c>
      <c r="H383" s="6" t="s">
        <v>22</v>
      </c>
      <c r="I383" s="8">
        <v>0.35000000000000003</v>
      </c>
      <c r="J383" s="9">
        <v>4500</v>
      </c>
      <c r="K383" s="10">
        <f t="shared" si="2"/>
        <v>1575.0000000000002</v>
      </c>
      <c r="L383" s="10">
        <f t="shared" si="3"/>
        <v>787.50000000000011</v>
      </c>
      <c r="M383" s="11">
        <v>0.5</v>
      </c>
      <c r="O383" s="13"/>
      <c r="P383" s="12"/>
    </row>
    <row r="384" spans="1:16" ht="15.75" customHeight="1" x14ac:dyDescent="0.3">
      <c r="A384" s="1"/>
      <c r="B384" s="6" t="s">
        <v>23</v>
      </c>
      <c r="C384" s="6">
        <v>1197831</v>
      </c>
      <c r="D384" s="7">
        <v>44288</v>
      </c>
      <c r="E384" s="6" t="s">
        <v>24</v>
      </c>
      <c r="F384" s="6" t="s">
        <v>25</v>
      </c>
      <c r="G384" s="6" t="s">
        <v>36</v>
      </c>
      <c r="H384" s="6" t="s">
        <v>17</v>
      </c>
      <c r="I384" s="8">
        <v>0.19999999999999998</v>
      </c>
      <c r="J384" s="9">
        <v>7000</v>
      </c>
      <c r="K384" s="10">
        <f t="shared" si="2"/>
        <v>1399.9999999999998</v>
      </c>
      <c r="L384" s="10">
        <f t="shared" si="3"/>
        <v>489.99999999999989</v>
      </c>
      <c r="M384" s="11">
        <v>0.35</v>
      </c>
      <c r="O384" s="13"/>
      <c r="P384" s="12"/>
    </row>
    <row r="385" spans="1:16" ht="15.75" customHeight="1" x14ac:dyDescent="0.3">
      <c r="A385" s="1"/>
      <c r="B385" s="6" t="s">
        <v>23</v>
      </c>
      <c r="C385" s="6">
        <v>1197831</v>
      </c>
      <c r="D385" s="7">
        <v>44288</v>
      </c>
      <c r="E385" s="6" t="s">
        <v>24</v>
      </c>
      <c r="F385" s="6" t="s">
        <v>25</v>
      </c>
      <c r="G385" s="6" t="s">
        <v>36</v>
      </c>
      <c r="H385" s="6" t="s">
        <v>18</v>
      </c>
      <c r="I385" s="8">
        <v>0.30000000000000004</v>
      </c>
      <c r="J385" s="9">
        <v>7000</v>
      </c>
      <c r="K385" s="10">
        <f t="shared" si="2"/>
        <v>2100.0000000000005</v>
      </c>
      <c r="L385" s="10">
        <f t="shared" si="3"/>
        <v>735.00000000000011</v>
      </c>
      <c r="M385" s="11">
        <v>0.35</v>
      </c>
      <c r="O385" s="13"/>
      <c r="P385" s="12"/>
    </row>
    <row r="386" spans="1:16" ht="15.75" customHeight="1" x14ac:dyDescent="0.3">
      <c r="A386" s="1"/>
      <c r="B386" s="6" t="s">
        <v>23</v>
      </c>
      <c r="C386" s="6">
        <v>1197831</v>
      </c>
      <c r="D386" s="7">
        <v>44288</v>
      </c>
      <c r="E386" s="6" t="s">
        <v>24</v>
      </c>
      <c r="F386" s="6" t="s">
        <v>25</v>
      </c>
      <c r="G386" s="6" t="s">
        <v>36</v>
      </c>
      <c r="H386" s="6" t="s">
        <v>19</v>
      </c>
      <c r="I386" s="8">
        <v>0.24999999999999997</v>
      </c>
      <c r="J386" s="9">
        <v>5250</v>
      </c>
      <c r="K386" s="10">
        <f t="shared" si="2"/>
        <v>1312.4999999999998</v>
      </c>
      <c r="L386" s="10">
        <f t="shared" si="3"/>
        <v>459.37499999999989</v>
      </c>
      <c r="M386" s="11">
        <v>0.35</v>
      </c>
      <c r="O386" s="13"/>
      <c r="P386" s="12"/>
    </row>
    <row r="387" spans="1:16" ht="15.75" customHeight="1" x14ac:dyDescent="0.3">
      <c r="A387" s="1"/>
      <c r="B387" s="6" t="s">
        <v>23</v>
      </c>
      <c r="C387" s="6">
        <v>1197831</v>
      </c>
      <c r="D387" s="7">
        <v>44288</v>
      </c>
      <c r="E387" s="6" t="s">
        <v>24</v>
      </c>
      <c r="F387" s="6" t="s">
        <v>25</v>
      </c>
      <c r="G387" s="6" t="s">
        <v>36</v>
      </c>
      <c r="H387" s="6" t="s">
        <v>20</v>
      </c>
      <c r="I387" s="8">
        <v>0.30000000000000004</v>
      </c>
      <c r="J387" s="9">
        <v>4250</v>
      </c>
      <c r="K387" s="10">
        <f t="shared" si="2"/>
        <v>1275.0000000000002</v>
      </c>
      <c r="L387" s="10">
        <f t="shared" si="3"/>
        <v>573.75000000000011</v>
      </c>
      <c r="M387" s="11">
        <v>0.45</v>
      </c>
      <c r="O387" s="13"/>
      <c r="P387" s="12"/>
    </row>
    <row r="388" spans="1:16" ht="15.75" customHeight="1" x14ac:dyDescent="0.3">
      <c r="A388" s="1"/>
      <c r="B388" s="6" t="s">
        <v>23</v>
      </c>
      <c r="C388" s="6">
        <v>1197831</v>
      </c>
      <c r="D388" s="7">
        <v>44288</v>
      </c>
      <c r="E388" s="6" t="s">
        <v>24</v>
      </c>
      <c r="F388" s="6" t="s">
        <v>25</v>
      </c>
      <c r="G388" s="6" t="s">
        <v>36</v>
      </c>
      <c r="H388" s="6" t="s">
        <v>21</v>
      </c>
      <c r="I388" s="8">
        <v>0.35</v>
      </c>
      <c r="J388" s="9">
        <v>3250</v>
      </c>
      <c r="K388" s="10">
        <f t="shared" si="2"/>
        <v>1137.5</v>
      </c>
      <c r="L388" s="10">
        <f t="shared" si="3"/>
        <v>341.25</v>
      </c>
      <c r="M388" s="11">
        <v>0.3</v>
      </c>
      <c r="O388" s="13"/>
      <c r="P388" s="12"/>
    </row>
    <row r="389" spans="1:16" ht="15.75" customHeight="1" x14ac:dyDescent="0.3">
      <c r="A389" s="1"/>
      <c r="B389" s="6" t="s">
        <v>23</v>
      </c>
      <c r="C389" s="6">
        <v>1197831</v>
      </c>
      <c r="D389" s="7">
        <v>44288</v>
      </c>
      <c r="E389" s="6" t="s">
        <v>24</v>
      </c>
      <c r="F389" s="6" t="s">
        <v>25</v>
      </c>
      <c r="G389" s="6" t="s">
        <v>36</v>
      </c>
      <c r="H389" s="6" t="s">
        <v>22</v>
      </c>
      <c r="I389" s="8">
        <v>0.30000000000000004</v>
      </c>
      <c r="J389" s="9">
        <v>6000</v>
      </c>
      <c r="K389" s="10">
        <f t="shared" si="2"/>
        <v>1800.0000000000002</v>
      </c>
      <c r="L389" s="10">
        <f t="shared" si="3"/>
        <v>900.00000000000011</v>
      </c>
      <c r="M389" s="11">
        <v>0.5</v>
      </c>
      <c r="O389" s="13"/>
      <c r="P389" s="12"/>
    </row>
    <row r="390" spans="1:16" ht="15.75" customHeight="1" x14ac:dyDescent="0.3">
      <c r="A390" s="1"/>
      <c r="B390" s="6" t="s">
        <v>23</v>
      </c>
      <c r="C390" s="6">
        <v>1197831</v>
      </c>
      <c r="D390" s="7">
        <v>44318</v>
      </c>
      <c r="E390" s="6" t="s">
        <v>24</v>
      </c>
      <c r="F390" s="6" t="s">
        <v>25</v>
      </c>
      <c r="G390" s="6" t="s">
        <v>36</v>
      </c>
      <c r="H390" s="6" t="s">
        <v>17</v>
      </c>
      <c r="I390" s="8">
        <v>0.19999999999999998</v>
      </c>
      <c r="J390" s="9">
        <v>7500</v>
      </c>
      <c r="K390" s="10">
        <f t="shared" si="2"/>
        <v>1499.9999999999998</v>
      </c>
      <c r="L390" s="10">
        <f t="shared" si="3"/>
        <v>524.99999999999989</v>
      </c>
      <c r="M390" s="11">
        <v>0.35</v>
      </c>
      <c r="O390" s="13"/>
      <c r="P390" s="12"/>
    </row>
    <row r="391" spans="1:16" ht="15.75" customHeight="1" x14ac:dyDescent="0.3">
      <c r="A391" s="1"/>
      <c r="B391" s="6" t="s">
        <v>23</v>
      </c>
      <c r="C391" s="6">
        <v>1197831</v>
      </c>
      <c r="D391" s="7">
        <v>44318</v>
      </c>
      <c r="E391" s="6" t="s">
        <v>24</v>
      </c>
      <c r="F391" s="6" t="s">
        <v>25</v>
      </c>
      <c r="G391" s="6" t="s">
        <v>36</v>
      </c>
      <c r="H391" s="6" t="s">
        <v>18</v>
      </c>
      <c r="I391" s="8">
        <v>0.30000000000000004</v>
      </c>
      <c r="J391" s="9">
        <v>7750</v>
      </c>
      <c r="K391" s="10">
        <f t="shared" si="2"/>
        <v>2325.0000000000005</v>
      </c>
      <c r="L391" s="10">
        <f t="shared" si="3"/>
        <v>813.75000000000011</v>
      </c>
      <c r="M391" s="11">
        <v>0.35</v>
      </c>
      <c r="O391" s="13"/>
      <c r="P391" s="12"/>
    </row>
    <row r="392" spans="1:16" ht="15.75" customHeight="1" x14ac:dyDescent="0.3">
      <c r="A392" s="1"/>
      <c r="B392" s="6" t="s">
        <v>23</v>
      </c>
      <c r="C392" s="6">
        <v>1197831</v>
      </c>
      <c r="D392" s="7">
        <v>44318</v>
      </c>
      <c r="E392" s="6" t="s">
        <v>24</v>
      </c>
      <c r="F392" s="6" t="s">
        <v>25</v>
      </c>
      <c r="G392" s="6" t="s">
        <v>36</v>
      </c>
      <c r="H392" s="6" t="s">
        <v>19</v>
      </c>
      <c r="I392" s="8">
        <v>0.24999999999999997</v>
      </c>
      <c r="J392" s="9">
        <v>6250</v>
      </c>
      <c r="K392" s="10">
        <f t="shared" si="2"/>
        <v>1562.4999999999998</v>
      </c>
      <c r="L392" s="10">
        <f t="shared" si="3"/>
        <v>546.87499999999989</v>
      </c>
      <c r="M392" s="11">
        <v>0.35</v>
      </c>
      <c r="O392" s="13"/>
      <c r="P392" s="12"/>
    </row>
    <row r="393" spans="1:16" ht="15.75" customHeight="1" x14ac:dyDescent="0.3">
      <c r="A393" s="1"/>
      <c r="B393" s="6" t="s">
        <v>23</v>
      </c>
      <c r="C393" s="6">
        <v>1197831</v>
      </c>
      <c r="D393" s="7">
        <v>44318</v>
      </c>
      <c r="E393" s="6" t="s">
        <v>24</v>
      </c>
      <c r="F393" s="6" t="s">
        <v>25</v>
      </c>
      <c r="G393" s="6" t="s">
        <v>36</v>
      </c>
      <c r="H393" s="6" t="s">
        <v>20</v>
      </c>
      <c r="I393" s="8">
        <v>0.35000000000000003</v>
      </c>
      <c r="J393" s="9">
        <v>5500</v>
      </c>
      <c r="K393" s="10">
        <f t="shared" si="2"/>
        <v>1925.0000000000002</v>
      </c>
      <c r="L393" s="10">
        <f t="shared" si="3"/>
        <v>866.25000000000011</v>
      </c>
      <c r="M393" s="11">
        <v>0.45</v>
      </c>
      <c r="O393" s="13"/>
      <c r="P393" s="12"/>
    </row>
    <row r="394" spans="1:16" ht="15.75" customHeight="1" x14ac:dyDescent="0.3">
      <c r="A394" s="1"/>
      <c r="B394" s="6" t="s">
        <v>23</v>
      </c>
      <c r="C394" s="6">
        <v>1197831</v>
      </c>
      <c r="D394" s="7">
        <v>44318</v>
      </c>
      <c r="E394" s="6" t="s">
        <v>24</v>
      </c>
      <c r="F394" s="6" t="s">
        <v>25</v>
      </c>
      <c r="G394" s="6" t="s">
        <v>36</v>
      </c>
      <c r="H394" s="6" t="s">
        <v>21</v>
      </c>
      <c r="I394" s="8">
        <v>0.5</v>
      </c>
      <c r="J394" s="9">
        <v>4500</v>
      </c>
      <c r="K394" s="10">
        <f t="shared" si="2"/>
        <v>2250</v>
      </c>
      <c r="L394" s="10">
        <f t="shared" si="3"/>
        <v>675</v>
      </c>
      <c r="M394" s="11">
        <v>0.3</v>
      </c>
      <c r="O394" s="13"/>
      <c r="P394" s="12"/>
    </row>
    <row r="395" spans="1:16" ht="15.75" customHeight="1" x14ac:dyDescent="0.3">
      <c r="A395" s="1"/>
      <c r="B395" s="6" t="s">
        <v>23</v>
      </c>
      <c r="C395" s="6">
        <v>1197831</v>
      </c>
      <c r="D395" s="7">
        <v>44318</v>
      </c>
      <c r="E395" s="6" t="s">
        <v>24</v>
      </c>
      <c r="F395" s="6" t="s">
        <v>25</v>
      </c>
      <c r="G395" s="6" t="s">
        <v>36</v>
      </c>
      <c r="H395" s="6" t="s">
        <v>22</v>
      </c>
      <c r="I395" s="8">
        <v>0.45</v>
      </c>
      <c r="J395" s="9">
        <v>8000</v>
      </c>
      <c r="K395" s="10">
        <f t="shared" si="2"/>
        <v>3600</v>
      </c>
      <c r="L395" s="10">
        <f t="shared" si="3"/>
        <v>1800</v>
      </c>
      <c r="M395" s="11">
        <v>0.5</v>
      </c>
      <c r="O395" s="13"/>
      <c r="P395" s="12"/>
    </row>
    <row r="396" spans="1:16" ht="15.75" customHeight="1" x14ac:dyDescent="0.3">
      <c r="A396" s="1"/>
      <c r="B396" s="6" t="s">
        <v>23</v>
      </c>
      <c r="C396" s="6">
        <v>1197831</v>
      </c>
      <c r="D396" s="7">
        <v>44348</v>
      </c>
      <c r="E396" s="6" t="s">
        <v>24</v>
      </c>
      <c r="F396" s="6" t="s">
        <v>25</v>
      </c>
      <c r="G396" s="6" t="s">
        <v>36</v>
      </c>
      <c r="H396" s="6" t="s">
        <v>17</v>
      </c>
      <c r="I396" s="8">
        <v>0.45</v>
      </c>
      <c r="J396" s="9">
        <v>8000</v>
      </c>
      <c r="K396" s="10">
        <f t="shared" si="2"/>
        <v>3600</v>
      </c>
      <c r="L396" s="10">
        <f t="shared" si="3"/>
        <v>1260</v>
      </c>
      <c r="M396" s="11">
        <v>0.35</v>
      </c>
      <c r="O396" s="13"/>
      <c r="P396" s="12"/>
    </row>
    <row r="397" spans="1:16" ht="15.75" customHeight="1" x14ac:dyDescent="0.3">
      <c r="A397" s="1"/>
      <c r="B397" s="6" t="s">
        <v>23</v>
      </c>
      <c r="C397" s="6">
        <v>1197831</v>
      </c>
      <c r="D397" s="7">
        <v>44348</v>
      </c>
      <c r="E397" s="6" t="s">
        <v>24</v>
      </c>
      <c r="F397" s="6" t="s">
        <v>25</v>
      </c>
      <c r="G397" s="6" t="s">
        <v>36</v>
      </c>
      <c r="H397" s="6" t="s">
        <v>18</v>
      </c>
      <c r="I397" s="8">
        <v>0.5</v>
      </c>
      <c r="J397" s="9">
        <v>8000</v>
      </c>
      <c r="K397" s="10">
        <f t="shared" si="2"/>
        <v>4000</v>
      </c>
      <c r="L397" s="10">
        <f t="shared" si="3"/>
        <v>1400</v>
      </c>
      <c r="M397" s="11">
        <v>0.35</v>
      </c>
      <c r="O397" s="13"/>
      <c r="P397" s="12"/>
    </row>
    <row r="398" spans="1:16" ht="15.75" customHeight="1" x14ac:dyDescent="0.3">
      <c r="A398" s="1"/>
      <c r="B398" s="6" t="s">
        <v>23</v>
      </c>
      <c r="C398" s="6">
        <v>1197831</v>
      </c>
      <c r="D398" s="7">
        <v>44348</v>
      </c>
      <c r="E398" s="6" t="s">
        <v>24</v>
      </c>
      <c r="F398" s="6" t="s">
        <v>25</v>
      </c>
      <c r="G398" s="6" t="s">
        <v>36</v>
      </c>
      <c r="H398" s="6" t="s">
        <v>19</v>
      </c>
      <c r="I398" s="8">
        <v>0.45</v>
      </c>
      <c r="J398" s="9">
        <v>6500</v>
      </c>
      <c r="K398" s="10">
        <f t="shared" si="2"/>
        <v>2925</v>
      </c>
      <c r="L398" s="10">
        <f t="shared" si="3"/>
        <v>1023.7499999999999</v>
      </c>
      <c r="M398" s="11">
        <v>0.35</v>
      </c>
      <c r="O398" s="13"/>
      <c r="P398" s="12"/>
    </row>
    <row r="399" spans="1:16" ht="15.75" customHeight="1" x14ac:dyDescent="0.3">
      <c r="A399" s="1"/>
      <c r="B399" s="6" t="s">
        <v>23</v>
      </c>
      <c r="C399" s="6">
        <v>1197831</v>
      </c>
      <c r="D399" s="7">
        <v>44348</v>
      </c>
      <c r="E399" s="6" t="s">
        <v>24</v>
      </c>
      <c r="F399" s="6" t="s">
        <v>25</v>
      </c>
      <c r="G399" s="6" t="s">
        <v>36</v>
      </c>
      <c r="H399" s="6" t="s">
        <v>20</v>
      </c>
      <c r="I399" s="8">
        <v>0.45</v>
      </c>
      <c r="J399" s="9">
        <v>6000</v>
      </c>
      <c r="K399" s="10">
        <f t="shared" si="2"/>
        <v>2700</v>
      </c>
      <c r="L399" s="10">
        <f t="shared" si="3"/>
        <v>1215</v>
      </c>
      <c r="M399" s="11">
        <v>0.45</v>
      </c>
      <c r="O399" s="13"/>
      <c r="P399" s="12"/>
    </row>
    <row r="400" spans="1:16" ht="15.75" customHeight="1" x14ac:dyDescent="0.3">
      <c r="A400" s="1"/>
      <c r="B400" s="6" t="s">
        <v>23</v>
      </c>
      <c r="C400" s="6">
        <v>1197831</v>
      </c>
      <c r="D400" s="7">
        <v>44348</v>
      </c>
      <c r="E400" s="6" t="s">
        <v>24</v>
      </c>
      <c r="F400" s="6" t="s">
        <v>25</v>
      </c>
      <c r="G400" s="6" t="s">
        <v>36</v>
      </c>
      <c r="H400" s="6" t="s">
        <v>21</v>
      </c>
      <c r="I400" s="8">
        <v>0.5</v>
      </c>
      <c r="J400" s="9">
        <v>5000</v>
      </c>
      <c r="K400" s="10">
        <f t="shared" si="2"/>
        <v>2500</v>
      </c>
      <c r="L400" s="10">
        <f t="shared" si="3"/>
        <v>750</v>
      </c>
      <c r="M400" s="11">
        <v>0.3</v>
      </c>
      <c r="O400" s="13"/>
      <c r="P400" s="12"/>
    </row>
    <row r="401" spans="1:16" ht="15.75" customHeight="1" x14ac:dyDescent="0.3">
      <c r="A401" s="1"/>
      <c r="B401" s="6" t="s">
        <v>23</v>
      </c>
      <c r="C401" s="6">
        <v>1197831</v>
      </c>
      <c r="D401" s="7">
        <v>44348</v>
      </c>
      <c r="E401" s="6" t="s">
        <v>24</v>
      </c>
      <c r="F401" s="6" t="s">
        <v>25</v>
      </c>
      <c r="G401" s="6" t="s">
        <v>36</v>
      </c>
      <c r="H401" s="6" t="s">
        <v>22</v>
      </c>
      <c r="I401" s="8">
        <v>0.55000000000000004</v>
      </c>
      <c r="J401" s="9">
        <v>8750</v>
      </c>
      <c r="K401" s="10">
        <f t="shared" si="2"/>
        <v>4812.5</v>
      </c>
      <c r="L401" s="10">
        <f t="shared" si="3"/>
        <v>2406.25</v>
      </c>
      <c r="M401" s="11">
        <v>0.5</v>
      </c>
      <c r="O401" s="13"/>
      <c r="P401" s="12"/>
    </row>
    <row r="402" spans="1:16" ht="15.75" customHeight="1" x14ac:dyDescent="0.3">
      <c r="A402" s="1"/>
      <c r="B402" s="6" t="s">
        <v>23</v>
      </c>
      <c r="C402" s="6">
        <v>1197831</v>
      </c>
      <c r="D402" s="7">
        <v>44380</v>
      </c>
      <c r="E402" s="6" t="s">
        <v>24</v>
      </c>
      <c r="F402" s="6" t="s">
        <v>25</v>
      </c>
      <c r="G402" s="6" t="s">
        <v>36</v>
      </c>
      <c r="H402" s="6" t="s">
        <v>17</v>
      </c>
      <c r="I402" s="8">
        <v>0.45</v>
      </c>
      <c r="J402" s="9">
        <v>8250</v>
      </c>
      <c r="K402" s="10">
        <f t="shared" si="2"/>
        <v>3712.5</v>
      </c>
      <c r="L402" s="10">
        <f t="shared" si="3"/>
        <v>1484.9999999999998</v>
      </c>
      <c r="M402" s="11">
        <v>0.39999999999999997</v>
      </c>
      <c r="O402" s="13"/>
      <c r="P402" s="12"/>
    </row>
    <row r="403" spans="1:16" ht="15.75" customHeight="1" x14ac:dyDescent="0.3">
      <c r="A403" s="1"/>
      <c r="B403" s="6" t="s">
        <v>23</v>
      </c>
      <c r="C403" s="6">
        <v>1197831</v>
      </c>
      <c r="D403" s="7">
        <v>44380</v>
      </c>
      <c r="E403" s="6" t="s">
        <v>24</v>
      </c>
      <c r="F403" s="6" t="s">
        <v>25</v>
      </c>
      <c r="G403" s="6" t="s">
        <v>36</v>
      </c>
      <c r="H403" s="6" t="s">
        <v>18</v>
      </c>
      <c r="I403" s="8">
        <v>0.5</v>
      </c>
      <c r="J403" s="9">
        <v>8250</v>
      </c>
      <c r="K403" s="10">
        <f t="shared" si="2"/>
        <v>4125</v>
      </c>
      <c r="L403" s="10">
        <f t="shared" si="3"/>
        <v>1649.9999999999998</v>
      </c>
      <c r="M403" s="11">
        <v>0.39999999999999997</v>
      </c>
      <c r="O403" s="13"/>
      <c r="P403" s="12"/>
    </row>
    <row r="404" spans="1:16" ht="15.75" customHeight="1" x14ac:dyDescent="0.3">
      <c r="A404" s="1"/>
      <c r="B404" s="6" t="s">
        <v>23</v>
      </c>
      <c r="C404" s="6">
        <v>1197831</v>
      </c>
      <c r="D404" s="7">
        <v>44380</v>
      </c>
      <c r="E404" s="6" t="s">
        <v>24</v>
      </c>
      <c r="F404" s="6" t="s">
        <v>25</v>
      </c>
      <c r="G404" s="6" t="s">
        <v>36</v>
      </c>
      <c r="H404" s="6" t="s">
        <v>19</v>
      </c>
      <c r="I404" s="8">
        <v>0.45</v>
      </c>
      <c r="J404" s="9">
        <v>9750</v>
      </c>
      <c r="K404" s="10">
        <f t="shared" si="2"/>
        <v>4387.5</v>
      </c>
      <c r="L404" s="10">
        <f t="shared" si="3"/>
        <v>1754.9999999999998</v>
      </c>
      <c r="M404" s="11">
        <v>0.39999999999999997</v>
      </c>
      <c r="O404" s="13"/>
      <c r="P404" s="12"/>
    </row>
    <row r="405" spans="1:16" ht="15.75" customHeight="1" x14ac:dyDescent="0.3">
      <c r="A405" s="1"/>
      <c r="B405" s="6" t="s">
        <v>23</v>
      </c>
      <c r="C405" s="6">
        <v>1197831</v>
      </c>
      <c r="D405" s="7">
        <v>44380</v>
      </c>
      <c r="E405" s="6" t="s">
        <v>24</v>
      </c>
      <c r="F405" s="6" t="s">
        <v>25</v>
      </c>
      <c r="G405" s="6" t="s">
        <v>36</v>
      </c>
      <c r="H405" s="6" t="s">
        <v>20</v>
      </c>
      <c r="I405" s="8">
        <v>0.45</v>
      </c>
      <c r="J405" s="9">
        <v>5750</v>
      </c>
      <c r="K405" s="10">
        <f t="shared" si="2"/>
        <v>2587.5</v>
      </c>
      <c r="L405" s="10">
        <f t="shared" si="3"/>
        <v>1293.75</v>
      </c>
      <c r="M405" s="11">
        <v>0.5</v>
      </c>
      <c r="O405" s="13"/>
      <c r="P405" s="12"/>
    </row>
    <row r="406" spans="1:16" ht="15.75" customHeight="1" x14ac:dyDescent="0.3">
      <c r="A406" s="1"/>
      <c r="B406" s="6" t="s">
        <v>23</v>
      </c>
      <c r="C406" s="6">
        <v>1197831</v>
      </c>
      <c r="D406" s="7">
        <v>44380</v>
      </c>
      <c r="E406" s="6" t="s">
        <v>24</v>
      </c>
      <c r="F406" s="6" t="s">
        <v>25</v>
      </c>
      <c r="G406" s="6" t="s">
        <v>36</v>
      </c>
      <c r="H406" s="6" t="s">
        <v>21</v>
      </c>
      <c r="I406" s="8">
        <v>0.5</v>
      </c>
      <c r="J406" s="9">
        <v>5750</v>
      </c>
      <c r="K406" s="10">
        <f t="shared" si="2"/>
        <v>2875</v>
      </c>
      <c r="L406" s="10">
        <f t="shared" si="3"/>
        <v>1006.2499999999999</v>
      </c>
      <c r="M406" s="11">
        <v>0.35</v>
      </c>
      <c r="O406" s="13"/>
      <c r="P406" s="12"/>
    </row>
    <row r="407" spans="1:16" ht="15.75" customHeight="1" x14ac:dyDescent="0.3">
      <c r="A407" s="1"/>
      <c r="B407" s="6" t="s">
        <v>23</v>
      </c>
      <c r="C407" s="6">
        <v>1197831</v>
      </c>
      <c r="D407" s="7">
        <v>44380</v>
      </c>
      <c r="E407" s="6" t="s">
        <v>24</v>
      </c>
      <c r="F407" s="6" t="s">
        <v>25</v>
      </c>
      <c r="G407" s="6" t="s">
        <v>36</v>
      </c>
      <c r="H407" s="6" t="s">
        <v>22</v>
      </c>
      <c r="I407" s="8">
        <v>0.6</v>
      </c>
      <c r="J407" s="9">
        <v>8500</v>
      </c>
      <c r="K407" s="10">
        <f t="shared" si="2"/>
        <v>5100</v>
      </c>
      <c r="L407" s="10">
        <f t="shared" si="3"/>
        <v>2805</v>
      </c>
      <c r="M407" s="11">
        <v>0.55000000000000004</v>
      </c>
      <c r="O407" s="13"/>
      <c r="P407" s="12"/>
    </row>
    <row r="408" spans="1:16" ht="15.75" customHeight="1" x14ac:dyDescent="0.3">
      <c r="A408" s="1"/>
      <c r="B408" s="6" t="s">
        <v>23</v>
      </c>
      <c r="C408" s="6">
        <v>1197831</v>
      </c>
      <c r="D408" s="7">
        <v>44413</v>
      </c>
      <c r="E408" s="6" t="s">
        <v>24</v>
      </c>
      <c r="F408" s="6" t="s">
        <v>25</v>
      </c>
      <c r="G408" s="6" t="s">
        <v>36</v>
      </c>
      <c r="H408" s="6" t="s">
        <v>17</v>
      </c>
      <c r="I408" s="8">
        <v>0.5</v>
      </c>
      <c r="J408" s="9">
        <v>8000</v>
      </c>
      <c r="K408" s="10">
        <f t="shared" si="2"/>
        <v>4000</v>
      </c>
      <c r="L408" s="10">
        <f t="shared" si="3"/>
        <v>1599.9999999999998</v>
      </c>
      <c r="M408" s="11">
        <v>0.39999999999999997</v>
      </c>
      <c r="O408" s="13"/>
      <c r="P408" s="12"/>
    </row>
    <row r="409" spans="1:16" ht="15.75" customHeight="1" x14ac:dyDescent="0.3">
      <c r="A409" s="1"/>
      <c r="B409" s="6" t="s">
        <v>23</v>
      </c>
      <c r="C409" s="6">
        <v>1197831</v>
      </c>
      <c r="D409" s="7">
        <v>44413</v>
      </c>
      <c r="E409" s="6" t="s">
        <v>24</v>
      </c>
      <c r="F409" s="6" t="s">
        <v>25</v>
      </c>
      <c r="G409" s="6" t="s">
        <v>36</v>
      </c>
      <c r="H409" s="6" t="s">
        <v>18</v>
      </c>
      <c r="I409" s="8">
        <v>0.55000000000000004</v>
      </c>
      <c r="J409" s="9">
        <v>8000</v>
      </c>
      <c r="K409" s="10">
        <f t="shared" si="2"/>
        <v>4400</v>
      </c>
      <c r="L409" s="10">
        <f t="shared" si="3"/>
        <v>1759.9999999999998</v>
      </c>
      <c r="M409" s="11">
        <v>0.39999999999999997</v>
      </c>
      <c r="O409" s="13"/>
      <c r="P409" s="12"/>
    </row>
    <row r="410" spans="1:16" ht="15.75" customHeight="1" x14ac:dyDescent="0.3">
      <c r="A410" s="1"/>
      <c r="B410" s="6" t="s">
        <v>23</v>
      </c>
      <c r="C410" s="6">
        <v>1197831</v>
      </c>
      <c r="D410" s="7">
        <v>44413</v>
      </c>
      <c r="E410" s="6" t="s">
        <v>24</v>
      </c>
      <c r="F410" s="6" t="s">
        <v>25</v>
      </c>
      <c r="G410" s="6" t="s">
        <v>36</v>
      </c>
      <c r="H410" s="6" t="s">
        <v>19</v>
      </c>
      <c r="I410" s="8">
        <v>0.5</v>
      </c>
      <c r="J410" s="9">
        <v>9750</v>
      </c>
      <c r="K410" s="10">
        <f t="shared" si="2"/>
        <v>4875</v>
      </c>
      <c r="L410" s="10">
        <f t="shared" si="3"/>
        <v>1949.9999999999998</v>
      </c>
      <c r="M410" s="11">
        <v>0.39999999999999997</v>
      </c>
      <c r="O410" s="13"/>
      <c r="P410" s="12"/>
    </row>
    <row r="411" spans="1:16" ht="15.75" customHeight="1" x14ac:dyDescent="0.3">
      <c r="A411" s="1"/>
      <c r="B411" s="6" t="s">
        <v>23</v>
      </c>
      <c r="C411" s="6">
        <v>1197831</v>
      </c>
      <c r="D411" s="7">
        <v>44413</v>
      </c>
      <c r="E411" s="6" t="s">
        <v>24</v>
      </c>
      <c r="F411" s="6" t="s">
        <v>25</v>
      </c>
      <c r="G411" s="6" t="s">
        <v>36</v>
      </c>
      <c r="H411" s="6" t="s">
        <v>20</v>
      </c>
      <c r="I411" s="8">
        <v>0.5</v>
      </c>
      <c r="J411" s="9">
        <v>5250</v>
      </c>
      <c r="K411" s="10">
        <f t="shared" si="2"/>
        <v>2625</v>
      </c>
      <c r="L411" s="10">
        <f t="shared" si="3"/>
        <v>1312.5</v>
      </c>
      <c r="M411" s="11">
        <v>0.5</v>
      </c>
      <c r="O411" s="13"/>
      <c r="P411" s="12"/>
    </row>
    <row r="412" spans="1:16" ht="15.75" customHeight="1" x14ac:dyDescent="0.3">
      <c r="A412" s="1"/>
      <c r="B412" s="6" t="s">
        <v>23</v>
      </c>
      <c r="C412" s="6">
        <v>1197831</v>
      </c>
      <c r="D412" s="7">
        <v>44413</v>
      </c>
      <c r="E412" s="6" t="s">
        <v>24</v>
      </c>
      <c r="F412" s="6" t="s">
        <v>25</v>
      </c>
      <c r="G412" s="6" t="s">
        <v>36</v>
      </c>
      <c r="H412" s="6" t="s">
        <v>21</v>
      </c>
      <c r="I412" s="8">
        <v>0.55000000000000004</v>
      </c>
      <c r="J412" s="9">
        <v>5250</v>
      </c>
      <c r="K412" s="10">
        <f t="shared" si="2"/>
        <v>2887.5000000000005</v>
      </c>
      <c r="L412" s="10">
        <f t="shared" si="3"/>
        <v>1010.6250000000001</v>
      </c>
      <c r="M412" s="11">
        <v>0.35</v>
      </c>
      <c r="O412" s="13"/>
      <c r="P412" s="12"/>
    </row>
    <row r="413" spans="1:16" ht="15.75" customHeight="1" x14ac:dyDescent="0.3">
      <c r="A413" s="1"/>
      <c r="B413" s="6" t="s">
        <v>23</v>
      </c>
      <c r="C413" s="6">
        <v>1197831</v>
      </c>
      <c r="D413" s="7">
        <v>44413</v>
      </c>
      <c r="E413" s="6" t="s">
        <v>24</v>
      </c>
      <c r="F413" s="6" t="s">
        <v>25</v>
      </c>
      <c r="G413" s="6" t="s">
        <v>36</v>
      </c>
      <c r="H413" s="6" t="s">
        <v>22</v>
      </c>
      <c r="I413" s="8">
        <v>0.6</v>
      </c>
      <c r="J413" s="9">
        <v>7750</v>
      </c>
      <c r="K413" s="10">
        <f t="shared" si="2"/>
        <v>4650</v>
      </c>
      <c r="L413" s="10">
        <f t="shared" si="3"/>
        <v>2557.5</v>
      </c>
      <c r="M413" s="11">
        <v>0.55000000000000004</v>
      </c>
      <c r="O413" s="13"/>
      <c r="P413" s="12"/>
    </row>
    <row r="414" spans="1:16" ht="15.75" customHeight="1" x14ac:dyDescent="0.3">
      <c r="A414" s="1"/>
      <c r="B414" s="6" t="s">
        <v>23</v>
      </c>
      <c r="C414" s="6">
        <v>1197831</v>
      </c>
      <c r="D414" s="7">
        <v>44441</v>
      </c>
      <c r="E414" s="6" t="s">
        <v>24</v>
      </c>
      <c r="F414" s="6" t="s">
        <v>25</v>
      </c>
      <c r="G414" s="6" t="s">
        <v>36</v>
      </c>
      <c r="H414" s="6" t="s">
        <v>17</v>
      </c>
      <c r="I414" s="8">
        <v>0.55000000000000004</v>
      </c>
      <c r="J414" s="9">
        <v>7250</v>
      </c>
      <c r="K414" s="10">
        <f t="shared" si="2"/>
        <v>3987.5000000000005</v>
      </c>
      <c r="L414" s="10">
        <f t="shared" si="3"/>
        <v>1595</v>
      </c>
      <c r="M414" s="11">
        <v>0.39999999999999997</v>
      </c>
      <c r="O414" s="13"/>
      <c r="P414" s="12"/>
    </row>
    <row r="415" spans="1:16" ht="15.75" customHeight="1" x14ac:dyDescent="0.3">
      <c r="A415" s="1"/>
      <c r="B415" s="6" t="s">
        <v>23</v>
      </c>
      <c r="C415" s="6">
        <v>1197831</v>
      </c>
      <c r="D415" s="7">
        <v>44441</v>
      </c>
      <c r="E415" s="6" t="s">
        <v>24</v>
      </c>
      <c r="F415" s="6" t="s">
        <v>25</v>
      </c>
      <c r="G415" s="6" t="s">
        <v>36</v>
      </c>
      <c r="H415" s="6" t="s">
        <v>18</v>
      </c>
      <c r="I415" s="8">
        <v>0.55000000000000004</v>
      </c>
      <c r="J415" s="9">
        <v>6750</v>
      </c>
      <c r="K415" s="10">
        <f t="shared" si="2"/>
        <v>3712.5000000000005</v>
      </c>
      <c r="L415" s="10">
        <f t="shared" si="3"/>
        <v>1485</v>
      </c>
      <c r="M415" s="11">
        <v>0.39999999999999997</v>
      </c>
      <c r="O415" s="13"/>
      <c r="P415" s="12"/>
    </row>
    <row r="416" spans="1:16" ht="15.75" customHeight="1" x14ac:dyDescent="0.3">
      <c r="A416" s="1"/>
      <c r="B416" s="6" t="s">
        <v>23</v>
      </c>
      <c r="C416" s="6">
        <v>1197831</v>
      </c>
      <c r="D416" s="7">
        <v>44441</v>
      </c>
      <c r="E416" s="6" t="s">
        <v>24</v>
      </c>
      <c r="F416" s="6" t="s">
        <v>25</v>
      </c>
      <c r="G416" s="6" t="s">
        <v>36</v>
      </c>
      <c r="H416" s="6" t="s">
        <v>19</v>
      </c>
      <c r="I416" s="8">
        <v>0.6</v>
      </c>
      <c r="J416" s="9">
        <v>7250</v>
      </c>
      <c r="K416" s="10">
        <f t="shared" si="2"/>
        <v>4350</v>
      </c>
      <c r="L416" s="10">
        <f t="shared" si="3"/>
        <v>1739.9999999999998</v>
      </c>
      <c r="M416" s="11">
        <v>0.39999999999999997</v>
      </c>
      <c r="O416" s="13"/>
      <c r="P416" s="12"/>
    </row>
    <row r="417" spans="1:16" ht="15.75" customHeight="1" x14ac:dyDescent="0.3">
      <c r="A417" s="1"/>
      <c r="B417" s="6" t="s">
        <v>23</v>
      </c>
      <c r="C417" s="6">
        <v>1197831</v>
      </c>
      <c r="D417" s="7">
        <v>44441</v>
      </c>
      <c r="E417" s="6" t="s">
        <v>24</v>
      </c>
      <c r="F417" s="6" t="s">
        <v>25</v>
      </c>
      <c r="G417" s="6" t="s">
        <v>36</v>
      </c>
      <c r="H417" s="6" t="s">
        <v>20</v>
      </c>
      <c r="I417" s="8">
        <v>0.6</v>
      </c>
      <c r="J417" s="9">
        <v>4500</v>
      </c>
      <c r="K417" s="10">
        <f t="shared" si="2"/>
        <v>2700</v>
      </c>
      <c r="L417" s="10">
        <f t="shared" si="3"/>
        <v>1350</v>
      </c>
      <c r="M417" s="11">
        <v>0.5</v>
      </c>
      <c r="O417" s="13"/>
      <c r="P417" s="12"/>
    </row>
    <row r="418" spans="1:16" ht="15.75" customHeight="1" x14ac:dyDescent="0.3">
      <c r="A418" s="1"/>
      <c r="B418" s="6" t="s">
        <v>23</v>
      </c>
      <c r="C418" s="6">
        <v>1197831</v>
      </c>
      <c r="D418" s="7">
        <v>44441</v>
      </c>
      <c r="E418" s="6" t="s">
        <v>24</v>
      </c>
      <c r="F418" s="6" t="s">
        <v>25</v>
      </c>
      <c r="G418" s="6" t="s">
        <v>36</v>
      </c>
      <c r="H418" s="6" t="s">
        <v>21</v>
      </c>
      <c r="I418" s="8">
        <v>0.55000000000000004</v>
      </c>
      <c r="J418" s="9">
        <v>4500</v>
      </c>
      <c r="K418" s="10">
        <f t="shared" si="2"/>
        <v>2475</v>
      </c>
      <c r="L418" s="10">
        <f t="shared" si="3"/>
        <v>866.25</v>
      </c>
      <c r="M418" s="11">
        <v>0.35</v>
      </c>
      <c r="O418" s="13"/>
      <c r="P418" s="12"/>
    </row>
    <row r="419" spans="1:16" ht="15.75" customHeight="1" x14ac:dyDescent="0.3">
      <c r="A419" s="1"/>
      <c r="B419" s="6" t="s">
        <v>23</v>
      </c>
      <c r="C419" s="6">
        <v>1197831</v>
      </c>
      <c r="D419" s="7">
        <v>44441</v>
      </c>
      <c r="E419" s="6" t="s">
        <v>24</v>
      </c>
      <c r="F419" s="6" t="s">
        <v>25</v>
      </c>
      <c r="G419" s="6" t="s">
        <v>36</v>
      </c>
      <c r="H419" s="6" t="s">
        <v>22</v>
      </c>
      <c r="I419" s="8">
        <v>0.5</v>
      </c>
      <c r="J419" s="9">
        <v>6750</v>
      </c>
      <c r="K419" s="10">
        <f t="shared" si="2"/>
        <v>3375</v>
      </c>
      <c r="L419" s="10">
        <f t="shared" si="3"/>
        <v>1856.2500000000002</v>
      </c>
      <c r="M419" s="11">
        <v>0.55000000000000004</v>
      </c>
      <c r="O419" s="13"/>
      <c r="P419" s="12"/>
    </row>
    <row r="420" spans="1:16" ht="15.75" customHeight="1" x14ac:dyDescent="0.3">
      <c r="A420" s="1"/>
      <c r="B420" s="6" t="s">
        <v>23</v>
      </c>
      <c r="C420" s="6">
        <v>1197831</v>
      </c>
      <c r="D420" s="7">
        <v>44470</v>
      </c>
      <c r="E420" s="6" t="s">
        <v>24</v>
      </c>
      <c r="F420" s="6" t="s">
        <v>25</v>
      </c>
      <c r="G420" s="6" t="s">
        <v>36</v>
      </c>
      <c r="H420" s="6" t="s">
        <v>17</v>
      </c>
      <c r="I420" s="8">
        <v>0.4</v>
      </c>
      <c r="J420" s="9">
        <v>6250</v>
      </c>
      <c r="K420" s="10">
        <f t="shared" si="2"/>
        <v>2500</v>
      </c>
      <c r="L420" s="10">
        <f t="shared" si="3"/>
        <v>999.99999999999989</v>
      </c>
      <c r="M420" s="11">
        <v>0.39999999999999997</v>
      </c>
      <c r="O420" s="13"/>
      <c r="P420" s="12"/>
    </row>
    <row r="421" spans="1:16" ht="15.75" customHeight="1" x14ac:dyDescent="0.3">
      <c r="A421" s="1"/>
      <c r="B421" s="6" t="s">
        <v>23</v>
      </c>
      <c r="C421" s="6">
        <v>1197831</v>
      </c>
      <c r="D421" s="7">
        <v>44470</v>
      </c>
      <c r="E421" s="6" t="s">
        <v>24</v>
      </c>
      <c r="F421" s="6" t="s">
        <v>25</v>
      </c>
      <c r="G421" s="6" t="s">
        <v>36</v>
      </c>
      <c r="H421" s="6" t="s">
        <v>18</v>
      </c>
      <c r="I421" s="8">
        <v>0.4</v>
      </c>
      <c r="J421" s="9">
        <v>6250</v>
      </c>
      <c r="K421" s="10">
        <f t="shared" si="2"/>
        <v>2500</v>
      </c>
      <c r="L421" s="10">
        <f t="shared" si="3"/>
        <v>999.99999999999989</v>
      </c>
      <c r="M421" s="11">
        <v>0.39999999999999997</v>
      </c>
      <c r="O421" s="13"/>
      <c r="P421" s="12"/>
    </row>
    <row r="422" spans="1:16" ht="15.75" customHeight="1" x14ac:dyDescent="0.3">
      <c r="A422" s="1"/>
      <c r="B422" s="6" t="s">
        <v>23</v>
      </c>
      <c r="C422" s="6">
        <v>1197831</v>
      </c>
      <c r="D422" s="7">
        <v>44470</v>
      </c>
      <c r="E422" s="6" t="s">
        <v>24</v>
      </c>
      <c r="F422" s="6" t="s">
        <v>25</v>
      </c>
      <c r="G422" s="6" t="s">
        <v>36</v>
      </c>
      <c r="H422" s="6" t="s">
        <v>19</v>
      </c>
      <c r="I422" s="8">
        <v>0.45</v>
      </c>
      <c r="J422" s="9">
        <v>5750</v>
      </c>
      <c r="K422" s="10">
        <f t="shared" si="2"/>
        <v>2587.5</v>
      </c>
      <c r="L422" s="10">
        <f t="shared" si="3"/>
        <v>1035</v>
      </c>
      <c r="M422" s="11">
        <v>0.39999999999999997</v>
      </c>
      <c r="O422" s="13"/>
      <c r="P422" s="12"/>
    </row>
    <row r="423" spans="1:16" ht="15.75" customHeight="1" x14ac:dyDescent="0.3">
      <c r="A423" s="1"/>
      <c r="B423" s="6" t="s">
        <v>23</v>
      </c>
      <c r="C423" s="6">
        <v>1197831</v>
      </c>
      <c r="D423" s="7">
        <v>44470</v>
      </c>
      <c r="E423" s="6" t="s">
        <v>24</v>
      </c>
      <c r="F423" s="6" t="s">
        <v>25</v>
      </c>
      <c r="G423" s="6" t="s">
        <v>36</v>
      </c>
      <c r="H423" s="6" t="s">
        <v>20</v>
      </c>
      <c r="I423" s="8">
        <v>0.45</v>
      </c>
      <c r="J423" s="9">
        <v>4250</v>
      </c>
      <c r="K423" s="10">
        <f t="shared" si="2"/>
        <v>1912.5</v>
      </c>
      <c r="L423" s="10">
        <f t="shared" si="3"/>
        <v>956.25</v>
      </c>
      <c r="M423" s="11">
        <v>0.5</v>
      </c>
      <c r="O423" s="13"/>
      <c r="P423" s="12"/>
    </row>
    <row r="424" spans="1:16" ht="15.75" customHeight="1" x14ac:dyDescent="0.3">
      <c r="A424" s="1"/>
      <c r="B424" s="6" t="s">
        <v>23</v>
      </c>
      <c r="C424" s="6">
        <v>1197831</v>
      </c>
      <c r="D424" s="7">
        <v>44470</v>
      </c>
      <c r="E424" s="6" t="s">
        <v>24</v>
      </c>
      <c r="F424" s="6" t="s">
        <v>25</v>
      </c>
      <c r="G424" s="6" t="s">
        <v>36</v>
      </c>
      <c r="H424" s="6" t="s">
        <v>21</v>
      </c>
      <c r="I424" s="8">
        <v>0.4</v>
      </c>
      <c r="J424" s="9">
        <v>4000</v>
      </c>
      <c r="K424" s="10">
        <f t="shared" si="2"/>
        <v>1600</v>
      </c>
      <c r="L424" s="10">
        <f t="shared" si="3"/>
        <v>560</v>
      </c>
      <c r="M424" s="11">
        <v>0.35</v>
      </c>
      <c r="O424" s="13"/>
      <c r="P424" s="12"/>
    </row>
    <row r="425" spans="1:16" ht="15.75" customHeight="1" x14ac:dyDescent="0.3">
      <c r="A425" s="1"/>
      <c r="B425" s="6" t="s">
        <v>23</v>
      </c>
      <c r="C425" s="6">
        <v>1197831</v>
      </c>
      <c r="D425" s="7">
        <v>44470</v>
      </c>
      <c r="E425" s="6" t="s">
        <v>24</v>
      </c>
      <c r="F425" s="6" t="s">
        <v>25</v>
      </c>
      <c r="G425" s="6" t="s">
        <v>36</v>
      </c>
      <c r="H425" s="6" t="s">
        <v>22</v>
      </c>
      <c r="I425" s="8">
        <v>0.5</v>
      </c>
      <c r="J425" s="9">
        <v>5750</v>
      </c>
      <c r="K425" s="10">
        <f t="shared" si="2"/>
        <v>2875</v>
      </c>
      <c r="L425" s="10">
        <f t="shared" si="3"/>
        <v>1581.2500000000002</v>
      </c>
      <c r="M425" s="11">
        <v>0.55000000000000004</v>
      </c>
      <c r="O425" s="13"/>
      <c r="P425" s="12"/>
    </row>
    <row r="426" spans="1:16" ht="15.75" customHeight="1" x14ac:dyDescent="0.3">
      <c r="A426" s="1"/>
      <c r="B426" s="6" t="s">
        <v>23</v>
      </c>
      <c r="C426" s="6">
        <v>1197831</v>
      </c>
      <c r="D426" s="7">
        <v>44502</v>
      </c>
      <c r="E426" s="6" t="s">
        <v>24</v>
      </c>
      <c r="F426" s="6" t="s">
        <v>25</v>
      </c>
      <c r="G426" s="6" t="s">
        <v>36</v>
      </c>
      <c r="H426" s="6" t="s">
        <v>17</v>
      </c>
      <c r="I426" s="8">
        <v>0.4</v>
      </c>
      <c r="J426" s="9">
        <v>7250</v>
      </c>
      <c r="K426" s="10">
        <f t="shared" si="2"/>
        <v>2900</v>
      </c>
      <c r="L426" s="10">
        <f t="shared" si="3"/>
        <v>1160</v>
      </c>
      <c r="M426" s="11">
        <v>0.39999999999999997</v>
      </c>
      <c r="O426" s="13"/>
      <c r="P426" s="12"/>
    </row>
    <row r="427" spans="1:16" ht="15.75" customHeight="1" x14ac:dyDescent="0.3">
      <c r="A427" s="1"/>
      <c r="B427" s="6" t="s">
        <v>23</v>
      </c>
      <c r="C427" s="6">
        <v>1197831</v>
      </c>
      <c r="D427" s="7">
        <v>44502</v>
      </c>
      <c r="E427" s="6" t="s">
        <v>24</v>
      </c>
      <c r="F427" s="6" t="s">
        <v>25</v>
      </c>
      <c r="G427" s="6" t="s">
        <v>36</v>
      </c>
      <c r="H427" s="6" t="s">
        <v>18</v>
      </c>
      <c r="I427" s="8">
        <v>0.4</v>
      </c>
      <c r="J427" s="9">
        <v>7250</v>
      </c>
      <c r="K427" s="10">
        <f t="shared" si="2"/>
        <v>2900</v>
      </c>
      <c r="L427" s="10">
        <f t="shared" si="3"/>
        <v>1160</v>
      </c>
      <c r="M427" s="11">
        <v>0.39999999999999997</v>
      </c>
      <c r="O427" s="13"/>
      <c r="P427" s="12"/>
    </row>
    <row r="428" spans="1:16" ht="15.75" customHeight="1" x14ac:dyDescent="0.3">
      <c r="A428" s="1"/>
      <c r="B428" s="6" t="s">
        <v>23</v>
      </c>
      <c r="C428" s="6">
        <v>1197831</v>
      </c>
      <c r="D428" s="7">
        <v>44502</v>
      </c>
      <c r="E428" s="6" t="s">
        <v>24</v>
      </c>
      <c r="F428" s="6" t="s">
        <v>25</v>
      </c>
      <c r="G428" s="6" t="s">
        <v>36</v>
      </c>
      <c r="H428" s="6" t="s">
        <v>19</v>
      </c>
      <c r="I428" s="8">
        <v>0.65</v>
      </c>
      <c r="J428" s="9">
        <v>6500</v>
      </c>
      <c r="K428" s="10">
        <f t="shared" si="2"/>
        <v>4225</v>
      </c>
      <c r="L428" s="10">
        <f t="shared" si="3"/>
        <v>1689.9999999999998</v>
      </c>
      <c r="M428" s="11">
        <v>0.39999999999999997</v>
      </c>
      <c r="O428" s="13"/>
      <c r="P428" s="12"/>
    </row>
    <row r="429" spans="1:16" ht="15.75" customHeight="1" x14ac:dyDescent="0.3">
      <c r="A429" s="1"/>
      <c r="B429" s="6" t="s">
        <v>23</v>
      </c>
      <c r="C429" s="6">
        <v>1197831</v>
      </c>
      <c r="D429" s="7">
        <v>44502</v>
      </c>
      <c r="E429" s="6" t="s">
        <v>24</v>
      </c>
      <c r="F429" s="6" t="s">
        <v>25</v>
      </c>
      <c r="G429" s="6" t="s">
        <v>36</v>
      </c>
      <c r="H429" s="6" t="s">
        <v>20</v>
      </c>
      <c r="I429" s="8">
        <v>0.65</v>
      </c>
      <c r="J429" s="9">
        <v>5000</v>
      </c>
      <c r="K429" s="10">
        <f t="shared" si="2"/>
        <v>3250</v>
      </c>
      <c r="L429" s="10">
        <f t="shared" si="3"/>
        <v>1625</v>
      </c>
      <c r="M429" s="11">
        <v>0.5</v>
      </c>
      <c r="O429" s="13"/>
      <c r="P429" s="12"/>
    </row>
    <row r="430" spans="1:16" ht="15.75" customHeight="1" x14ac:dyDescent="0.3">
      <c r="A430" s="1"/>
      <c r="B430" s="6" t="s">
        <v>23</v>
      </c>
      <c r="C430" s="6">
        <v>1197831</v>
      </c>
      <c r="D430" s="7">
        <v>44502</v>
      </c>
      <c r="E430" s="6" t="s">
        <v>24</v>
      </c>
      <c r="F430" s="6" t="s">
        <v>25</v>
      </c>
      <c r="G430" s="6" t="s">
        <v>36</v>
      </c>
      <c r="H430" s="6" t="s">
        <v>21</v>
      </c>
      <c r="I430" s="8">
        <v>0.6</v>
      </c>
      <c r="J430" s="9">
        <v>4750</v>
      </c>
      <c r="K430" s="10">
        <f t="shared" si="2"/>
        <v>2850</v>
      </c>
      <c r="L430" s="10">
        <f t="shared" si="3"/>
        <v>997.49999999999989</v>
      </c>
      <c r="M430" s="11">
        <v>0.35</v>
      </c>
      <c r="O430" s="13"/>
      <c r="P430" s="12"/>
    </row>
    <row r="431" spans="1:16" ht="15.75" customHeight="1" x14ac:dyDescent="0.3">
      <c r="A431" s="1"/>
      <c r="B431" s="6" t="s">
        <v>23</v>
      </c>
      <c r="C431" s="6">
        <v>1197831</v>
      </c>
      <c r="D431" s="7">
        <v>44502</v>
      </c>
      <c r="E431" s="6" t="s">
        <v>24</v>
      </c>
      <c r="F431" s="6" t="s">
        <v>25</v>
      </c>
      <c r="G431" s="6" t="s">
        <v>36</v>
      </c>
      <c r="H431" s="6" t="s">
        <v>22</v>
      </c>
      <c r="I431" s="8">
        <v>0.70000000000000007</v>
      </c>
      <c r="J431" s="9">
        <v>6750</v>
      </c>
      <c r="K431" s="10">
        <f t="shared" si="2"/>
        <v>4725</v>
      </c>
      <c r="L431" s="10">
        <f t="shared" si="3"/>
        <v>2598.75</v>
      </c>
      <c r="M431" s="11">
        <v>0.55000000000000004</v>
      </c>
      <c r="O431" s="13"/>
      <c r="P431" s="12"/>
    </row>
    <row r="432" spans="1:16" ht="15.75" customHeight="1" x14ac:dyDescent="0.3">
      <c r="A432" s="1"/>
      <c r="B432" s="6" t="s">
        <v>23</v>
      </c>
      <c r="C432" s="6">
        <v>1197831</v>
      </c>
      <c r="D432" s="7">
        <v>44531</v>
      </c>
      <c r="E432" s="6" t="s">
        <v>24</v>
      </c>
      <c r="F432" s="6" t="s">
        <v>25</v>
      </c>
      <c r="G432" s="6" t="s">
        <v>36</v>
      </c>
      <c r="H432" s="6" t="s">
        <v>17</v>
      </c>
      <c r="I432" s="8">
        <v>0.6</v>
      </c>
      <c r="J432" s="9">
        <v>8250</v>
      </c>
      <c r="K432" s="10">
        <f t="shared" si="2"/>
        <v>4950</v>
      </c>
      <c r="L432" s="10">
        <f t="shared" si="3"/>
        <v>1979.9999999999998</v>
      </c>
      <c r="M432" s="11">
        <v>0.39999999999999997</v>
      </c>
      <c r="O432" s="13"/>
      <c r="P432" s="12"/>
    </row>
    <row r="433" spans="1:17" ht="15.75" customHeight="1" x14ac:dyDescent="0.3">
      <c r="A433" s="1"/>
      <c r="B433" s="6" t="s">
        <v>23</v>
      </c>
      <c r="C433" s="6">
        <v>1197831</v>
      </c>
      <c r="D433" s="7">
        <v>44531</v>
      </c>
      <c r="E433" s="6" t="s">
        <v>24</v>
      </c>
      <c r="F433" s="6" t="s">
        <v>25</v>
      </c>
      <c r="G433" s="6" t="s">
        <v>36</v>
      </c>
      <c r="H433" s="6" t="s">
        <v>18</v>
      </c>
      <c r="I433" s="8">
        <v>0.6</v>
      </c>
      <c r="J433" s="9">
        <v>8250</v>
      </c>
      <c r="K433" s="10">
        <f t="shared" si="2"/>
        <v>4950</v>
      </c>
      <c r="L433" s="10">
        <f t="shared" si="3"/>
        <v>1979.9999999999998</v>
      </c>
      <c r="M433" s="11">
        <v>0.39999999999999997</v>
      </c>
      <c r="O433" s="13"/>
      <c r="P433" s="12"/>
    </row>
    <row r="434" spans="1:17" ht="15.75" customHeight="1" x14ac:dyDescent="0.3">
      <c r="A434" s="1"/>
      <c r="B434" s="6" t="s">
        <v>23</v>
      </c>
      <c r="C434" s="6">
        <v>1197831</v>
      </c>
      <c r="D434" s="7">
        <v>44531</v>
      </c>
      <c r="E434" s="6" t="s">
        <v>24</v>
      </c>
      <c r="F434" s="6" t="s">
        <v>25</v>
      </c>
      <c r="G434" s="6" t="s">
        <v>36</v>
      </c>
      <c r="H434" s="6" t="s">
        <v>19</v>
      </c>
      <c r="I434" s="8">
        <v>0.65</v>
      </c>
      <c r="J434" s="9">
        <v>7250</v>
      </c>
      <c r="K434" s="10">
        <f t="shared" si="2"/>
        <v>4712.5</v>
      </c>
      <c r="L434" s="10">
        <f t="shared" si="3"/>
        <v>1884.9999999999998</v>
      </c>
      <c r="M434" s="11">
        <v>0.39999999999999997</v>
      </c>
      <c r="O434" s="13"/>
      <c r="P434" s="12"/>
    </row>
    <row r="435" spans="1:17" ht="15.75" customHeight="1" x14ac:dyDescent="0.3">
      <c r="A435" s="1"/>
      <c r="B435" s="6" t="s">
        <v>23</v>
      </c>
      <c r="C435" s="6">
        <v>1197831</v>
      </c>
      <c r="D435" s="7">
        <v>44531</v>
      </c>
      <c r="E435" s="6" t="s">
        <v>24</v>
      </c>
      <c r="F435" s="6" t="s">
        <v>25</v>
      </c>
      <c r="G435" s="6" t="s">
        <v>36</v>
      </c>
      <c r="H435" s="6" t="s">
        <v>20</v>
      </c>
      <c r="I435" s="8">
        <v>0.65</v>
      </c>
      <c r="J435" s="9">
        <v>5750</v>
      </c>
      <c r="K435" s="10">
        <f t="shared" si="2"/>
        <v>3737.5</v>
      </c>
      <c r="L435" s="10">
        <f t="shared" si="3"/>
        <v>1868.75</v>
      </c>
      <c r="M435" s="11">
        <v>0.5</v>
      </c>
      <c r="O435" s="13"/>
      <c r="P435" s="12"/>
    </row>
    <row r="436" spans="1:17" ht="15.75" customHeight="1" x14ac:dyDescent="0.3">
      <c r="A436" s="1"/>
      <c r="B436" s="6" t="s">
        <v>23</v>
      </c>
      <c r="C436" s="6">
        <v>1197831</v>
      </c>
      <c r="D436" s="7">
        <v>44531</v>
      </c>
      <c r="E436" s="6" t="s">
        <v>24</v>
      </c>
      <c r="F436" s="6" t="s">
        <v>25</v>
      </c>
      <c r="G436" s="6" t="s">
        <v>36</v>
      </c>
      <c r="H436" s="6" t="s">
        <v>21</v>
      </c>
      <c r="I436" s="8">
        <v>0.6</v>
      </c>
      <c r="J436" s="9">
        <v>5250</v>
      </c>
      <c r="K436" s="10">
        <f t="shared" si="2"/>
        <v>3150</v>
      </c>
      <c r="L436" s="10">
        <f t="shared" si="3"/>
        <v>1102.5</v>
      </c>
      <c r="M436" s="11">
        <v>0.35</v>
      </c>
      <c r="O436" s="13"/>
      <c r="P436" s="12"/>
    </row>
    <row r="437" spans="1:17" ht="15.75" customHeight="1" x14ac:dyDescent="0.3">
      <c r="A437" s="1"/>
      <c r="B437" s="6" t="s">
        <v>23</v>
      </c>
      <c r="C437" s="6">
        <v>1197831</v>
      </c>
      <c r="D437" s="7">
        <v>44531</v>
      </c>
      <c r="E437" s="6" t="s">
        <v>24</v>
      </c>
      <c r="F437" s="6" t="s">
        <v>25</v>
      </c>
      <c r="G437" s="6" t="s">
        <v>36</v>
      </c>
      <c r="H437" s="6" t="s">
        <v>22</v>
      </c>
      <c r="I437" s="8">
        <v>0.70000000000000007</v>
      </c>
      <c r="J437" s="9">
        <v>7750</v>
      </c>
      <c r="K437" s="10">
        <f t="shared" si="2"/>
        <v>5425.0000000000009</v>
      </c>
      <c r="L437" s="10">
        <f t="shared" si="3"/>
        <v>2983.7500000000009</v>
      </c>
      <c r="M437" s="11">
        <v>0.55000000000000004</v>
      </c>
      <c r="O437" s="13"/>
      <c r="P437" s="12"/>
    </row>
    <row r="438" spans="1:17" ht="15.75" customHeight="1" x14ac:dyDescent="0.3">
      <c r="A438" s="1"/>
      <c r="B438" s="6" t="s">
        <v>14</v>
      </c>
      <c r="C438" s="6">
        <v>1185732</v>
      </c>
      <c r="D438" s="7">
        <v>44203</v>
      </c>
      <c r="E438" s="6" t="s">
        <v>15</v>
      </c>
      <c r="F438" s="6" t="s">
        <v>37</v>
      </c>
      <c r="G438" s="6" t="s">
        <v>38</v>
      </c>
      <c r="H438" s="6" t="s">
        <v>17</v>
      </c>
      <c r="I438" s="8">
        <v>0.45</v>
      </c>
      <c r="J438" s="9">
        <v>4250</v>
      </c>
      <c r="K438" s="10">
        <f t="shared" si="2"/>
        <v>1912.5</v>
      </c>
      <c r="L438" s="10">
        <f t="shared" si="3"/>
        <v>1051.875</v>
      </c>
      <c r="M438" s="11">
        <v>0.55000000000000004</v>
      </c>
      <c r="O438" s="14"/>
      <c r="P438" s="12"/>
      <c r="Q438" s="15"/>
    </row>
    <row r="439" spans="1:17" ht="15.75" customHeight="1" x14ac:dyDescent="0.3">
      <c r="A439" s="1"/>
      <c r="B439" s="6" t="s">
        <v>14</v>
      </c>
      <c r="C439" s="6">
        <v>1185732</v>
      </c>
      <c r="D439" s="7">
        <v>44203</v>
      </c>
      <c r="E439" s="6" t="s">
        <v>15</v>
      </c>
      <c r="F439" s="6" t="s">
        <v>37</v>
      </c>
      <c r="G439" s="6" t="s">
        <v>38</v>
      </c>
      <c r="H439" s="6" t="s">
        <v>18</v>
      </c>
      <c r="I439" s="8">
        <v>0.45</v>
      </c>
      <c r="J439" s="9">
        <v>2250</v>
      </c>
      <c r="K439" s="10">
        <f t="shared" si="2"/>
        <v>1012.5</v>
      </c>
      <c r="L439" s="10">
        <f t="shared" si="3"/>
        <v>354.375</v>
      </c>
      <c r="M439" s="11">
        <v>0.35</v>
      </c>
      <c r="O439" s="14"/>
      <c r="P439" s="12"/>
      <c r="Q439" s="15"/>
    </row>
    <row r="440" spans="1:17" ht="15.75" customHeight="1" x14ac:dyDescent="0.3">
      <c r="A440" s="1"/>
      <c r="B440" s="6" t="s">
        <v>14</v>
      </c>
      <c r="C440" s="6">
        <v>1185732</v>
      </c>
      <c r="D440" s="7">
        <v>44203</v>
      </c>
      <c r="E440" s="6" t="s">
        <v>15</v>
      </c>
      <c r="F440" s="6" t="s">
        <v>37</v>
      </c>
      <c r="G440" s="6" t="s">
        <v>38</v>
      </c>
      <c r="H440" s="6" t="s">
        <v>19</v>
      </c>
      <c r="I440" s="8">
        <v>0.35000000000000003</v>
      </c>
      <c r="J440" s="9">
        <v>2250</v>
      </c>
      <c r="K440" s="10">
        <f t="shared" si="2"/>
        <v>787.50000000000011</v>
      </c>
      <c r="L440" s="10">
        <f t="shared" si="3"/>
        <v>315</v>
      </c>
      <c r="M440" s="11">
        <v>0.39999999999999997</v>
      </c>
      <c r="O440" s="14"/>
      <c r="P440" s="12"/>
      <c r="Q440" s="15"/>
    </row>
    <row r="441" spans="1:17" ht="15.75" customHeight="1" x14ac:dyDescent="0.3">
      <c r="A441" s="1"/>
      <c r="B441" s="6" t="s">
        <v>14</v>
      </c>
      <c r="C441" s="6">
        <v>1185732</v>
      </c>
      <c r="D441" s="7">
        <v>44203</v>
      </c>
      <c r="E441" s="6" t="s">
        <v>15</v>
      </c>
      <c r="F441" s="6" t="s">
        <v>37</v>
      </c>
      <c r="G441" s="6" t="s">
        <v>38</v>
      </c>
      <c r="H441" s="6" t="s">
        <v>20</v>
      </c>
      <c r="I441" s="8">
        <v>0.4</v>
      </c>
      <c r="J441" s="9">
        <v>750</v>
      </c>
      <c r="K441" s="10">
        <f t="shared" si="2"/>
        <v>300</v>
      </c>
      <c r="L441" s="10">
        <f t="shared" si="3"/>
        <v>119.99999999999999</v>
      </c>
      <c r="M441" s="11">
        <v>0.39999999999999997</v>
      </c>
      <c r="O441" s="14"/>
      <c r="P441" s="12"/>
      <c r="Q441" s="15"/>
    </row>
    <row r="442" spans="1:17" ht="15.75" customHeight="1" x14ac:dyDescent="0.3">
      <c r="A442" s="1"/>
      <c r="B442" s="6" t="s">
        <v>14</v>
      </c>
      <c r="C442" s="6">
        <v>1185732</v>
      </c>
      <c r="D442" s="7">
        <v>44203</v>
      </c>
      <c r="E442" s="6" t="s">
        <v>15</v>
      </c>
      <c r="F442" s="6" t="s">
        <v>37</v>
      </c>
      <c r="G442" s="6" t="s">
        <v>38</v>
      </c>
      <c r="H442" s="6" t="s">
        <v>21</v>
      </c>
      <c r="I442" s="8">
        <v>0.54999999999999993</v>
      </c>
      <c r="J442" s="9">
        <v>1250</v>
      </c>
      <c r="K442" s="10">
        <f t="shared" si="2"/>
        <v>687.49999999999989</v>
      </c>
      <c r="L442" s="10">
        <f t="shared" si="3"/>
        <v>240.62499999999994</v>
      </c>
      <c r="M442" s="11">
        <v>0.35</v>
      </c>
      <c r="O442" s="14"/>
      <c r="P442" s="12"/>
      <c r="Q442" s="15"/>
    </row>
    <row r="443" spans="1:17" ht="15.75" customHeight="1" x14ac:dyDescent="0.3">
      <c r="A443" s="1"/>
      <c r="B443" s="6" t="s">
        <v>14</v>
      </c>
      <c r="C443" s="6">
        <v>1185732</v>
      </c>
      <c r="D443" s="7">
        <v>44203</v>
      </c>
      <c r="E443" s="6" t="s">
        <v>15</v>
      </c>
      <c r="F443" s="6" t="s">
        <v>37</v>
      </c>
      <c r="G443" s="6" t="s">
        <v>38</v>
      </c>
      <c r="H443" s="6" t="s">
        <v>22</v>
      </c>
      <c r="I443" s="8">
        <v>0.45</v>
      </c>
      <c r="J443" s="9">
        <v>2250</v>
      </c>
      <c r="K443" s="10">
        <f t="shared" si="2"/>
        <v>1012.5</v>
      </c>
      <c r="L443" s="10">
        <f t="shared" si="3"/>
        <v>303.75</v>
      </c>
      <c r="M443" s="11">
        <v>0.3</v>
      </c>
      <c r="O443" s="14"/>
      <c r="P443" s="12"/>
      <c r="Q443" s="15"/>
    </row>
    <row r="444" spans="1:17" ht="15.75" customHeight="1" x14ac:dyDescent="0.3">
      <c r="A444" s="1"/>
      <c r="B444" s="6" t="s">
        <v>14</v>
      </c>
      <c r="C444" s="6">
        <v>1185732</v>
      </c>
      <c r="D444" s="7">
        <v>44232</v>
      </c>
      <c r="E444" s="6" t="s">
        <v>15</v>
      </c>
      <c r="F444" s="6" t="s">
        <v>37</v>
      </c>
      <c r="G444" s="6" t="s">
        <v>38</v>
      </c>
      <c r="H444" s="6" t="s">
        <v>17</v>
      </c>
      <c r="I444" s="8">
        <v>0.45</v>
      </c>
      <c r="J444" s="9">
        <v>4750</v>
      </c>
      <c r="K444" s="10">
        <f t="shared" si="2"/>
        <v>2137.5</v>
      </c>
      <c r="L444" s="10">
        <f t="shared" si="3"/>
        <v>1175.625</v>
      </c>
      <c r="M444" s="11">
        <v>0.55000000000000004</v>
      </c>
      <c r="O444" s="14"/>
      <c r="P444" s="12"/>
      <c r="Q444" s="15"/>
    </row>
    <row r="445" spans="1:17" ht="15.75" customHeight="1" x14ac:dyDescent="0.3">
      <c r="A445" s="1"/>
      <c r="B445" s="6" t="s">
        <v>14</v>
      </c>
      <c r="C445" s="6">
        <v>1185732</v>
      </c>
      <c r="D445" s="7">
        <v>44232</v>
      </c>
      <c r="E445" s="6" t="s">
        <v>15</v>
      </c>
      <c r="F445" s="6" t="s">
        <v>37</v>
      </c>
      <c r="G445" s="6" t="s">
        <v>38</v>
      </c>
      <c r="H445" s="6" t="s">
        <v>18</v>
      </c>
      <c r="I445" s="8">
        <v>0.45</v>
      </c>
      <c r="J445" s="9">
        <v>1250</v>
      </c>
      <c r="K445" s="10">
        <f t="shared" si="2"/>
        <v>562.5</v>
      </c>
      <c r="L445" s="10">
        <f t="shared" si="3"/>
        <v>196.875</v>
      </c>
      <c r="M445" s="11">
        <v>0.35</v>
      </c>
      <c r="O445" s="14"/>
      <c r="P445" s="12"/>
      <c r="Q445" s="15"/>
    </row>
    <row r="446" spans="1:17" ht="15.75" customHeight="1" x14ac:dyDescent="0.3">
      <c r="A446" s="1"/>
      <c r="B446" s="6" t="s">
        <v>14</v>
      </c>
      <c r="C446" s="6">
        <v>1185732</v>
      </c>
      <c r="D446" s="7">
        <v>44232</v>
      </c>
      <c r="E446" s="6" t="s">
        <v>15</v>
      </c>
      <c r="F446" s="6" t="s">
        <v>37</v>
      </c>
      <c r="G446" s="6" t="s">
        <v>38</v>
      </c>
      <c r="H446" s="6" t="s">
        <v>19</v>
      </c>
      <c r="I446" s="8">
        <v>0.35000000000000003</v>
      </c>
      <c r="J446" s="9">
        <v>1750</v>
      </c>
      <c r="K446" s="10">
        <f t="shared" si="2"/>
        <v>612.50000000000011</v>
      </c>
      <c r="L446" s="10">
        <f t="shared" si="3"/>
        <v>245.00000000000003</v>
      </c>
      <c r="M446" s="11">
        <v>0.39999999999999997</v>
      </c>
      <c r="O446" s="14"/>
      <c r="P446" s="12"/>
      <c r="Q446" s="15"/>
    </row>
    <row r="447" spans="1:17" ht="15.75" customHeight="1" x14ac:dyDescent="0.3">
      <c r="A447" s="1"/>
      <c r="B447" s="6" t="s">
        <v>14</v>
      </c>
      <c r="C447" s="6">
        <v>1185732</v>
      </c>
      <c r="D447" s="7">
        <v>44232</v>
      </c>
      <c r="E447" s="6" t="s">
        <v>15</v>
      </c>
      <c r="F447" s="6" t="s">
        <v>37</v>
      </c>
      <c r="G447" s="6" t="s">
        <v>38</v>
      </c>
      <c r="H447" s="6" t="s">
        <v>20</v>
      </c>
      <c r="I447" s="8">
        <v>0.4</v>
      </c>
      <c r="J447" s="9">
        <v>500</v>
      </c>
      <c r="K447" s="10">
        <f t="shared" si="2"/>
        <v>200</v>
      </c>
      <c r="L447" s="10">
        <f t="shared" si="3"/>
        <v>80</v>
      </c>
      <c r="M447" s="11">
        <v>0.39999999999999997</v>
      </c>
      <c r="O447" s="14"/>
      <c r="P447" s="12"/>
      <c r="Q447" s="15"/>
    </row>
    <row r="448" spans="1:17" ht="15.75" customHeight="1" x14ac:dyDescent="0.3">
      <c r="A448" s="1"/>
      <c r="B448" s="6" t="s">
        <v>14</v>
      </c>
      <c r="C448" s="6">
        <v>1185732</v>
      </c>
      <c r="D448" s="7">
        <v>44232</v>
      </c>
      <c r="E448" s="6" t="s">
        <v>15</v>
      </c>
      <c r="F448" s="6" t="s">
        <v>37</v>
      </c>
      <c r="G448" s="6" t="s">
        <v>38</v>
      </c>
      <c r="H448" s="6" t="s">
        <v>21</v>
      </c>
      <c r="I448" s="8">
        <v>0.54999999999999993</v>
      </c>
      <c r="J448" s="9">
        <v>1250</v>
      </c>
      <c r="K448" s="10">
        <f t="shared" si="2"/>
        <v>687.49999999999989</v>
      </c>
      <c r="L448" s="10">
        <f t="shared" si="3"/>
        <v>240.62499999999994</v>
      </c>
      <c r="M448" s="11">
        <v>0.35</v>
      </c>
      <c r="O448" s="14"/>
      <c r="P448" s="12"/>
      <c r="Q448" s="15"/>
    </row>
    <row r="449" spans="1:17" ht="15.75" customHeight="1" x14ac:dyDescent="0.3">
      <c r="A449" s="1"/>
      <c r="B449" s="6" t="s">
        <v>14</v>
      </c>
      <c r="C449" s="6">
        <v>1185732</v>
      </c>
      <c r="D449" s="7">
        <v>44232</v>
      </c>
      <c r="E449" s="6" t="s">
        <v>15</v>
      </c>
      <c r="F449" s="6" t="s">
        <v>37</v>
      </c>
      <c r="G449" s="6" t="s">
        <v>38</v>
      </c>
      <c r="H449" s="6" t="s">
        <v>22</v>
      </c>
      <c r="I449" s="8">
        <v>0.45</v>
      </c>
      <c r="J449" s="9">
        <v>2250</v>
      </c>
      <c r="K449" s="10">
        <f t="shared" si="2"/>
        <v>1012.5</v>
      </c>
      <c r="L449" s="10">
        <f t="shared" si="3"/>
        <v>303.75</v>
      </c>
      <c r="M449" s="11">
        <v>0.3</v>
      </c>
      <c r="O449" s="14"/>
      <c r="P449" s="12"/>
      <c r="Q449" s="15"/>
    </row>
    <row r="450" spans="1:17" ht="15.75" customHeight="1" x14ac:dyDescent="0.3">
      <c r="A450" s="1"/>
      <c r="B450" s="6" t="s">
        <v>14</v>
      </c>
      <c r="C450" s="6">
        <v>1185732</v>
      </c>
      <c r="D450" s="7">
        <v>44258</v>
      </c>
      <c r="E450" s="6" t="s">
        <v>15</v>
      </c>
      <c r="F450" s="6" t="s">
        <v>37</v>
      </c>
      <c r="G450" s="6" t="s">
        <v>38</v>
      </c>
      <c r="H450" s="6" t="s">
        <v>17</v>
      </c>
      <c r="I450" s="8">
        <v>0.5</v>
      </c>
      <c r="J450" s="9">
        <v>4450</v>
      </c>
      <c r="K450" s="10">
        <f t="shared" si="2"/>
        <v>2225</v>
      </c>
      <c r="L450" s="10">
        <f t="shared" si="3"/>
        <v>1223.75</v>
      </c>
      <c r="M450" s="11">
        <v>0.55000000000000004</v>
      </c>
      <c r="O450" s="14"/>
      <c r="P450" s="12"/>
      <c r="Q450" s="15"/>
    </row>
    <row r="451" spans="1:17" ht="15.75" customHeight="1" x14ac:dyDescent="0.3">
      <c r="A451" s="1"/>
      <c r="B451" s="6" t="s">
        <v>14</v>
      </c>
      <c r="C451" s="6">
        <v>1185732</v>
      </c>
      <c r="D451" s="7">
        <v>44258</v>
      </c>
      <c r="E451" s="6" t="s">
        <v>15</v>
      </c>
      <c r="F451" s="6" t="s">
        <v>37</v>
      </c>
      <c r="G451" s="6" t="s">
        <v>38</v>
      </c>
      <c r="H451" s="6" t="s">
        <v>18</v>
      </c>
      <c r="I451" s="8">
        <v>0.5</v>
      </c>
      <c r="J451" s="9">
        <v>1500</v>
      </c>
      <c r="K451" s="10">
        <f t="shared" si="2"/>
        <v>750</v>
      </c>
      <c r="L451" s="10">
        <f t="shared" si="3"/>
        <v>262.5</v>
      </c>
      <c r="M451" s="11">
        <v>0.35</v>
      </c>
      <c r="O451" s="14"/>
      <c r="P451" s="12"/>
      <c r="Q451" s="15"/>
    </row>
    <row r="452" spans="1:17" ht="15.75" customHeight="1" x14ac:dyDescent="0.3">
      <c r="A452" s="1"/>
      <c r="B452" s="6" t="s">
        <v>14</v>
      </c>
      <c r="C452" s="6">
        <v>1185732</v>
      </c>
      <c r="D452" s="7">
        <v>44258</v>
      </c>
      <c r="E452" s="6" t="s">
        <v>15</v>
      </c>
      <c r="F452" s="6" t="s">
        <v>37</v>
      </c>
      <c r="G452" s="6" t="s">
        <v>38</v>
      </c>
      <c r="H452" s="6" t="s">
        <v>19</v>
      </c>
      <c r="I452" s="8">
        <v>0.4</v>
      </c>
      <c r="J452" s="9">
        <v>1750</v>
      </c>
      <c r="K452" s="10">
        <f t="shared" si="2"/>
        <v>700</v>
      </c>
      <c r="L452" s="10">
        <f t="shared" si="3"/>
        <v>280</v>
      </c>
      <c r="M452" s="11">
        <v>0.39999999999999997</v>
      </c>
      <c r="O452" s="14"/>
      <c r="P452" s="12"/>
      <c r="Q452" s="15"/>
    </row>
    <row r="453" spans="1:17" ht="15.75" customHeight="1" x14ac:dyDescent="0.3">
      <c r="A453" s="1"/>
      <c r="B453" s="6" t="s">
        <v>14</v>
      </c>
      <c r="C453" s="6">
        <v>1185732</v>
      </c>
      <c r="D453" s="7">
        <v>44258</v>
      </c>
      <c r="E453" s="6" t="s">
        <v>15</v>
      </c>
      <c r="F453" s="6" t="s">
        <v>37</v>
      </c>
      <c r="G453" s="6" t="s">
        <v>38</v>
      </c>
      <c r="H453" s="6" t="s">
        <v>20</v>
      </c>
      <c r="I453" s="8">
        <v>0.45</v>
      </c>
      <c r="J453" s="9">
        <v>250</v>
      </c>
      <c r="K453" s="10">
        <f t="shared" si="2"/>
        <v>112.5</v>
      </c>
      <c r="L453" s="10">
        <f t="shared" si="3"/>
        <v>44.999999999999993</v>
      </c>
      <c r="M453" s="11">
        <v>0.39999999999999997</v>
      </c>
      <c r="O453" s="14"/>
      <c r="P453" s="12"/>
      <c r="Q453" s="15"/>
    </row>
    <row r="454" spans="1:17" ht="15.75" customHeight="1" x14ac:dyDescent="0.3">
      <c r="A454" s="1"/>
      <c r="B454" s="6" t="s">
        <v>14</v>
      </c>
      <c r="C454" s="6">
        <v>1185732</v>
      </c>
      <c r="D454" s="7">
        <v>44258</v>
      </c>
      <c r="E454" s="6" t="s">
        <v>15</v>
      </c>
      <c r="F454" s="6" t="s">
        <v>37</v>
      </c>
      <c r="G454" s="6" t="s">
        <v>38</v>
      </c>
      <c r="H454" s="6" t="s">
        <v>21</v>
      </c>
      <c r="I454" s="8">
        <v>0.6</v>
      </c>
      <c r="J454" s="9">
        <v>750</v>
      </c>
      <c r="K454" s="10">
        <f t="shared" si="2"/>
        <v>450</v>
      </c>
      <c r="L454" s="10">
        <f t="shared" si="3"/>
        <v>135</v>
      </c>
      <c r="M454" s="11">
        <v>0.3</v>
      </c>
      <c r="O454" s="14"/>
      <c r="P454" s="12"/>
      <c r="Q454" s="15"/>
    </row>
    <row r="455" spans="1:17" ht="15.75" customHeight="1" x14ac:dyDescent="0.3">
      <c r="A455" s="1"/>
      <c r="B455" s="6" t="s">
        <v>14</v>
      </c>
      <c r="C455" s="6">
        <v>1185732</v>
      </c>
      <c r="D455" s="7">
        <v>44258</v>
      </c>
      <c r="E455" s="6" t="s">
        <v>15</v>
      </c>
      <c r="F455" s="6" t="s">
        <v>37</v>
      </c>
      <c r="G455" s="6" t="s">
        <v>38</v>
      </c>
      <c r="H455" s="6" t="s">
        <v>22</v>
      </c>
      <c r="I455" s="8">
        <v>0.5</v>
      </c>
      <c r="J455" s="9">
        <v>1750</v>
      </c>
      <c r="K455" s="10">
        <f t="shared" si="2"/>
        <v>875</v>
      </c>
      <c r="L455" s="10">
        <f t="shared" si="3"/>
        <v>218.75</v>
      </c>
      <c r="M455" s="11">
        <v>0.25</v>
      </c>
      <c r="O455" s="14"/>
      <c r="P455" s="12"/>
      <c r="Q455" s="15"/>
    </row>
    <row r="456" spans="1:17" ht="15.75" customHeight="1" x14ac:dyDescent="0.3">
      <c r="A456" s="1"/>
      <c r="B456" s="6" t="s">
        <v>14</v>
      </c>
      <c r="C456" s="6">
        <v>1185732</v>
      </c>
      <c r="D456" s="7">
        <v>44290</v>
      </c>
      <c r="E456" s="6" t="s">
        <v>15</v>
      </c>
      <c r="F456" s="6" t="s">
        <v>37</v>
      </c>
      <c r="G456" s="6" t="s">
        <v>38</v>
      </c>
      <c r="H456" s="6" t="s">
        <v>17</v>
      </c>
      <c r="I456" s="8">
        <v>0.5</v>
      </c>
      <c r="J456" s="9">
        <v>4500</v>
      </c>
      <c r="K456" s="10">
        <f t="shared" si="2"/>
        <v>2250</v>
      </c>
      <c r="L456" s="10">
        <f t="shared" si="3"/>
        <v>1125</v>
      </c>
      <c r="M456" s="11">
        <v>0.5</v>
      </c>
      <c r="O456" s="14"/>
      <c r="P456" s="12"/>
      <c r="Q456" s="15"/>
    </row>
    <row r="457" spans="1:17" ht="15.75" customHeight="1" x14ac:dyDescent="0.3">
      <c r="A457" s="1"/>
      <c r="B457" s="6" t="s">
        <v>14</v>
      </c>
      <c r="C457" s="6">
        <v>1185732</v>
      </c>
      <c r="D457" s="7">
        <v>44290</v>
      </c>
      <c r="E457" s="6" t="s">
        <v>15</v>
      </c>
      <c r="F457" s="6" t="s">
        <v>37</v>
      </c>
      <c r="G457" s="6" t="s">
        <v>38</v>
      </c>
      <c r="H457" s="6" t="s">
        <v>18</v>
      </c>
      <c r="I457" s="8">
        <v>0.5</v>
      </c>
      <c r="J457" s="9">
        <v>1500</v>
      </c>
      <c r="K457" s="10">
        <f t="shared" si="2"/>
        <v>750</v>
      </c>
      <c r="L457" s="10">
        <f t="shared" si="3"/>
        <v>225</v>
      </c>
      <c r="M457" s="11">
        <v>0.3</v>
      </c>
      <c r="O457" s="14"/>
      <c r="P457" s="12"/>
      <c r="Q457" s="15"/>
    </row>
    <row r="458" spans="1:17" ht="15.75" customHeight="1" x14ac:dyDescent="0.3">
      <c r="A458" s="1"/>
      <c r="B458" s="6" t="s">
        <v>14</v>
      </c>
      <c r="C458" s="6">
        <v>1185732</v>
      </c>
      <c r="D458" s="7">
        <v>44290</v>
      </c>
      <c r="E458" s="6" t="s">
        <v>15</v>
      </c>
      <c r="F458" s="6" t="s">
        <v>37</v>
      </c>
      <c r="G458" s="6" t="s">
        <v>38</v>
      </c>
      <c r="H458" s="6" t="s">
        <v>19</v>
      </c>
      <c r="I458" s="8">
        <v>0.4</v>
      </c>
      <c r="J458" s="9">
        <v>1500</v>
      </c>
      <c r="K458" s="10">
        <f t="shared" si="2"/>
        <v>600</v>
      </c>
      <c r="L458" s="10">
        <f t="shared" si="3"/>
        <v>210</v>
      </c>
      <c r="M458" s="11">
        <v>0.35</v>
      </c>
      <c r="O458" s="14"/>
      <c r="P458" s="12"/>
      <c r="Q458" s="15"/>
    </row>
    <row r="459" spans="1:17" ht="15.75" customHeight="1" x14ac:dyDescent="0.3">
      <c r="A459" s="1"/>
      <c r="B459" s="6" t="s">
        <v>14</v>
      </c>
      <c r="C459" s="6">
        <v>1185732</v>
      </c>
      <c r="D459" s="7">
        <v>44290</v>
      </c>
      <c r="E459" s="6" t="s">
        <v>15</v>
      </c>
      <c r="F459" s="6" t="s">
        <v>37</v>
      </c>
      <c r="G459" s="6" t="s">
        <v>38</v>
      </c>
      <c r="H459" s="6" t="s">
        <v>20</v>
      </c>
      <c r="I459" s="8">
        <v>0.45</v>
      </c>
      <c r="J459" s="9">
        <v>750</v>
      </c>
      <c r="K459" s="10">
        <f t="shared" si="2"/>
        <v>337.5</v>
      </c>
      <c r="L459" s="10">
        <f t="shared" si="3"/>
        <v>118.12499999999999</v>
      </c>
      <c r="M459" s="11">
        <v>0.35</v>
      </c>
      <c r="O459" s="14"/>
      <c r="P459" s="12"/>
      <c r="Q459" s="15"/>
    </row>
    <row r="460" spans="1:17" ht="15.75" customHeight="1" x14ac:dyDescent="0.3">
      <c r="A460" s="1"/>
      <c r="B460" s="6" t="s">
        <v>14</v>
      </c>
      <c r="C460" s="6">
        <v>1185732</v>
      </c>
      <c r="D460" s="7">
        <v>44290</v>
      </c>
      <c r="E460" s="6" t="s">
        <v>15</v>
      </c>
      <c r="F460" s="6" t="s">
        <v>37</v>
      </c>
      <c r="G460" s="6" t="s">
        <v>38</v>
      </c>
      <c r="H460" s="6" t="s">
        <v>21</v>
      </c>
      <c r="I460" s="8">
        <v>0.6</v>
      </c>
      <c r="J460" s="9">
        <v>750</v>
      </c>
      <c r="K460" s="10">
        <f t="shared" si="2"/>
        <v>450</v>
      </c>
      <c r="L460" s="10">
        <f t="shared" si="3"/>
        <v>135</v>
      </c>
      <c r="M460" s="11">
        <v>0.3</v>
      </c>
      <c r="O460" s="14"/>
      <c r="P460" s="12"/>
      <c r="Q460" s="15"/>
    </row>
    <row r="461" spans="1:17" ht="15.75" customHeight="1" x14ac:dyDescent="0.3">
      <c r="A461" s="1"/>
      <c r="B461" s="6" t="s">
        <v>14</v>
      </c>
      <c r="C461" s="6">
        <v>1185732</v>
      </c>
      <c r="D461" s="7">
        <v>44290</v>
      </c>
      <c r="E461" s="6" t="s">
        <v>15</v>
      </c>
      <c r="F461" s="6" t="s">
        <v>37</v>
      </c>
      <c r="G461" s="6" t="s">
        <v>38</v>
      </c>
      <c r="H461" s="6" t="s">
        <v>22</v>
      </c>
      <c r="I461" s="8">
        <v>0.5</v>
      </c>
      <c r="J461" s="9">
        <v>2000</v>
      </c>
      <c r="K461" s="10">
        <f t="shared" si="2"/>
        <v>1000</v>
      </c>
      <c r="L461" s="10">
        <f t="shared" si="3"/>
        <v>250</v>
      </c>
      <c r="M461" s="11">
        <v>0.25</v>
      </c>
      <c r="O461" s="14"/>
      <c r="P461" s="12"/>
      <c r="Q461" s="15"/>
    </row>
    <row r="462" spans="1:17" ht="15.75" customHeight="1" x14ac:dyDescent="0.3">
      <c r="A462" s="1"/>
      <c r="B462" s="6" t="s">
        <v>14</v>
      </c>
      <c r="C462" s="6">
        <v>1185732</v>
      </c>
      <c r="D462" s="7">
        <v>44319</v>
      </c>
      <c r="E462" s="6" t="s">
        <v>15</v>
      </c>
      <c r="F462" s="6" t="s">
        <v>37</v>
      </c>
      <c r="G462" s="6" t="s">
        <v>38</v>
      </c>
      <c r="H462" s="6" t="s">
        <v>17</v>
      </c>
      <c r="I462" s="8">
        <v>0.6</v>
      </c>
      <c r="J462" s="9">
        <v>4700</v>
      </c>
      <c r="K462" s="10">
        <f t="shared" si="2"/>
        <v>2820</v>
      </c>
      <c r="L462" s="10">
        <f t="shared" si="3"/>
        <v>1410</v>
      </c>
      <c r="M462" s="11">
        <v>0.5</v>
      </c>
      <c r="O462" s="14"/>
      <c r="P462" s="12"/>
      <c r="Q462" s="15"/>
    </row>
    <row r="463" spans="1:17" ht="15.75" customHeight="1" x14ac:dyDescent="0.3">
      <c r="A463" s="1"/>
      <c r="B463" s="6" t="s">
        <v>14</v>
      </c>
      <c r="C463" s="6">
        <v>1185732</v>
      </c>
      <c r="D463" s="7">
        <v>44319</v>
      </c>
      <c r="E463" s="6" t="s">
        <v>15</v>
      </c>
      <c r="F463" s="6" t="s">
        <v>37</v>
      </c>
      <c r="G463" s="6" t="s">
        <v>38</v>
      </c>
      <c r="H463" s="6" t="s">
        <v>18</v>
      </c>
      <c r="I463" s="8">
        <v>0.60000000000000009</v>
      </c>
      <c r="J463" s="9">
        <v>1750</v>
      </c>
      <c r="K463" s="10">
        <f t="shared" si="2"/>
        <v>1050.0000000000002</v>
      </c>
      <c r="L463" s="10">
        <f t="shared" si="3"/>
        <v>315.00000000000006</v>
      </c>
      <c r="M463" s="11">
        <v>0.3</v>
      </c>
      <c r="O463" s="14"/>
      <c r="P463" s="12"/>
      <c r="Q463" s="15"/>
    </row>
    <row r="464" spans="1:17" ht="15.75" customHeight="1" x14ac:dyDescent="0.3">
      <c r="A464" s="1"/>
      <c r="B464" s="6" t="s">
        <v>14</v>
      </c>
      <c r="C464" s="6">
        <v>1185732</v>
      </c>
      <c r="D464" s="7">
        <v>44319</v>
      </c>
      <c r="E464" s="6" t="s">
        <v>15</v>
      </c>
      <c r="F464" s="6" t="s">
        <v>37</v>
      </c>
      <c r="G464" s="6" t="s">
        <v>38</v>
      </c>
      <c r="H464" s="6" t="s">
        <v>19</v>
      </c>
      <c r="I464" s="8">
        <v>0.55000000000000004</v>
      </c>
      <c r="J464" s="9">
        <v>1500</v>
      </c>
      <c r="K464" s="10">
        <f t="shared" si="2"/>
        <v>825.00000000000011</v>
      </c>
      <c r="L464" s="10">
        <f t="shared" si="3"/>
        <v>288.75</v>
      </c>
      <c r="M464" s="11">
        <v>0.35</v>
      </c>
      <c r="O464" s="14"/>
      <c r="P464" s="12"/>
      <c r="Q464" s="15"/>
    </row>
    <row r="465" spans="1:17" ht="15.75" customHeight="1" x14ac:dyDescent="0.3">
      <c r="A465" s="1"/>
      <c r="B465" s="6" t="s">
        <v>14</v>
      </c>
      <c r="C465" s="6">
        <v>1185732</v>
      </c>
      <c r="D465" s="7">
        <v>44319</v>
      </c>
      <c r="E465" s="6" t="s">
        <v>15</v>
      </c>
      <c r="F465" s="6" t="s">
        <v>37</v>
      </c>
      <c r="G465" s="6" t="s">
        <v>38</v>
      </c>
      <c r="H465" s="6" t="s">
        <v>20</v>
      </c>
      <c r="I465" s="8">
        <v>0.55000000000000004</v>
      </c>
      <c r="J465" s="9">
        <v>1000</v>
      </c>
      <c r="K465" s="10">
        <f t="shared" si="2"/>
        <v>550</v>
      </c>
      <c r="L465" s="10">
        <f t="shared" si="3"/>
        <v>192.5</v>
      </c>
      <c r="M465" s="11">
        <v>0.35</v>
      </c>
      <c r="O465" s="14"/>
      <c r="P465" s="12"/>
      <c r="Q465" s="15"/>
    </row>
    <row r="466" spans="1:17" ht="15.75" customHeight="1" x14ac:dyDescent="0.3">
      <c r="A466" s="1"/>
      <c r="B466" s="6" t="s">
        <v>14</v>
      </c>
      <c r="C466" s="6">
        <v>1185732</v>
      </c>
      <c r="D466" s="7">
        <v>44319</v>
      </c>
      <c r="E466" s="6" t="s">
        <v>15</v>
      </c>
      <c r="F466" s="6" t="s">
        <v>37</v>
      </c>
      <c r="G466" s="6" t="s">
        <v>38</v>
      </c>
      <c r="H466" s="6" t="s">
        <v>21</v>
      </c>
      <c r="I466" s="8">
        <v>0.65</v>
      </c>
      <c r="J466" s="9">
        <v>1250</v>
      </c>
      <c r="K466" s="10">
        <f t="shared" si="2"/>
        <v>812.5</v>
      </c>
      <c r="L466" s="10">
        <f t="shared" si="3"/>
        <v>243.75</v>
      </c>
      <c r="M466" s="11">
        <v>0.3</v>
      </c>
      <c r="O466" s="14"/>
      <c r="P466" s="12"/>
      <c r="Q466" s="15"/>
    </row>
    <row r="467" spans="1:17" ht="15.75" customHeight="1" x14ac:dyDescent="0.3">
      <c r="A467" s="1"/>
      <c r="B467" s="6" t="s">
        <v>14</v>
      </c>
      <c r="C467" s="6">
        <v>1185732</v>
      </c>
      <c r="D467" s="7">
        <v>44319</v>
      </c>
      <c r="E467" s="6" t="s">
        <v>15</v>
      </c>
      <c r="F467" s="6" t="s">
        <v>37</v>
      </c>
      <c r="G467" s="6" t="s">
        <v>38</v>
      </c>
      <c r="H467" s="6" t="s">
        <v>22</v>
      </c>
      <c r="I467" s="8">
        <v>0.70000000000000007</v>
      </c>
      <c r="J467" s="9">
        <v>2500</v>
      </c>
      <c r="K467" s="10">
        <f t="shared" si="2"/>
        <v>1750.0000000000002</v>
      </c>
      <c r="L467" s="10">
        <f t="shared" si="3"/>
        <v>525</v>
      </c>
      <c r="M467" s="11">
        <v>0.3</v>
      </c>
      <c r="O467" s="14"/>
      <c r="P467" s="12"/>
      <c r="Q467" s="15"/>
    </row>
    <row r="468" spans="1:17" ht="15.75" customHeight="1" x14ac:dyDescent="0.3">
      <c r="A468" s="1"/>
      <c r="B468" s="6" t="s">
        <v>14</v>
      </c>
      <c r="C468" s="6">
        <v>1185732</v>
      </c>
      <c r="D468" s="7">
        <v>44352</v>
      </c>
      <c r="E468" s="6" t="s">
        <v>15</v>
      </c>
      <c r="F468" s="6" t="s">
        <v>37</v>
      </c>
      <c r="G468" s="6" t="s">
        <v>38</v>
      </c>
      <c r="H468" s="6" t="s">
        <v>17</v>
      </c>
      <c r="I468" s="8">
        <v>0.65</v>
      </c>
      <c r="J468" s="9">
        <v>5000</v>
      </c>
      <c r="K468" s="10">
        <f t="shared" si="2"/>
        <v>3250</v>
      </c>
      <c r="L468" s="10">
        <f t="shared" si="3"/>
        <v>1787.5000000000002</v>
      </c>
      <c r="M468" s="11">
        <v>0.55000000000000004</v>
      </c>
      <c r="O468" s="14"/>
      <c r="P468" s="12"/>
      <c r="Q468" s="15"/>
    </row>
    <row r="469" spans="1:17" ht="15.75" customHeight="1" x14ac:dyDescent="0.3">
      <c r="A469" s="1"/>
      <c r="B469" s="6" t="s">
        <v>14</v>
      </c>
      <c r="C469" s="6">
        <v>1185732</v>
      </c>
      <c r="D469" s="7">
        <v>44352</v>
      </c>
      <c r="E469" s="6" t="s">
        <v>15</v>
      </c>
      <c r="F469" s="6" t="s">
        <v>37</v>
      </c>
      <c r="G469" s="6" t="s">
        <v>38</v>
      </c>
      <c r="H469" s="6" t="s">
        <v>18</v>
      </c>
      <c r="I469" s="8">
        <v>0.60000000000000009</v>
      </c>
      <c r="J469" s="9">
        <v>2500</v>
      </c>
      <c r="K469" s="10">
        <f t="shared" si="2"/>
        <v>1500.0000000000002</v>
      </c>
      <c r="L469" s="10">
        <f t="shared" si="3"/>
        <v>525</v>
      </c>
      <c r="M469" s="11">
        <v>0.35</v>
      </c>
      <c r="O469" s="14"/>
      <c r="P469" s="12"/>
      <c r="Q469" s="15"/>
    </row>
    <row r="470" spans="1:17" ht="15.75" customHeight="1" x14ac:dyDescent="0.3">
      <c r="A470" s="1"/>
      <c r="B470" s="6" t="s">
        <v>14</v>
      </c>
      <c r="C470" s="6">
        <v>1185732</v>
      </c>
      <c r="D470" s="7">
        <v>44352</v>
      </c>
      <c r="E470" s="6" t="s">
        <v>15</v>
      </c>
      <c r="F470" s="6" t="s">
        <v>37</v>
      </c>
      <c r="G470" s="6" t="s">
        <v>38</v>
      </c>
      <c r="H470" s="6" t="s">
        <v>19</v>
      </c>
      <c r="I470" s="8">
        <v>0.55000000000000004</v>
      </c>
      <c r="J470" s="9">
        <v>1750</v>
      </c>
      <c r="K470" s="10">
        <f t="shared" si="2"/>
        <v>962.50000000000011</v>
      </c>
      <c r="L470" s="10">
        <f t="shared" si="3"/>
        <v>385</v>
      </c>
      <c r="M470" s="11">
        <v>0.39999999999999997</v>
      </c>
      <c r="O470" s="14"/>
      <c r="P470" s="12"/>
      <c r="Q470" s="15"/>
    </row>
    <row r="471" spans="1:17" ht="15.75" customHeight="1" x14ac:dyDescent="0.3">
      <c r="A471" s="1"/>
      <c r="B471" s="6" t="s">
        <v>14</v>
      </c>
      <c r="C471" s="6">
        <v>1185732</v>
      </c>
      <c r="D471" s="7">
        <v>44352</v>
      </c>
      <c r="E471" s="6" t="s">
        <v>15</v>
      </c>
      <c r="F471" s="6" t="s">
        <v>37</v>
      </c>
      <c r="G471" s="6" t="s">
        <v>38</v>
      </c>
      <c r="H471" s="6" t="s">
        <v>20</v>
      </c>
      <c r="I471" s="8">
        <v>0.55000000000000004</v>
      </c>
      <c r="J471" s="9">
        <v>1500</v>
      </c>
      <c r="K471" s="10">
        <f t="shared" si="2"/>
        <v>825.00000000000011</v>
      </c>
      <c r="L471" s="10">
        <f t="shared" si="3"/>
        <v>330</v>
      </c>
      <c r="M471" s="11">
        <v>0.39999999999999997</v>
      </c>
      <c r="O471" s="14"/>
      <c r="P471" s="12"/>
      <c r="Q471" s="15"/>
    </row>
    <row r="472" spans="1:17" ht="15.75" customHeight="1" x14ac:dyDescent="0.3">
      <c r="A472" s="1"/>
      <c r="B472" s="6" t="s">
        <v>14</v>
      </c>
      <c r="C472" s="6">
        <v>1185732</v>
      </c>
      <c r="D472" s="7">
        <v>44352</v>
      </c>
      <c r="E472" s="6" t="s">
        <v>15</v>
      </c>
      <c r="F472" s="6" t="s">
        <v>37</v>
      </c>
      <c r="G472" s="6" t="s">
        <v>38</v>
      </c>
      <c r="H472" s="6" t="s">
        <v>21</v>
      </c>
      <c r="I472" s="8">
        <v>0.65</v>
      </c>
      <c r="J472" s="9">
        <v>1500</v>
      </c>
      <c r="K472" s="10">
        <f t="shared" si="2"/>
        <v>975</v>
      </c>
      <c r="L472" s="10">
        <f t="shared" si="3"/>
        <v>341.25</v>
      </c>
      <c r="M472" s="11">
        <v>0.35</v>
      </c>
      <c r="O472" s="14"/>
      <c r="P472" s="12"/>
      <c r="Q472" s="15"/>
    </row>
    <row r="473" spans="1:17" ht="15.75" customHeight="1" x14ac:dyDescent="0.3">
      <c r="A473" s="1"/>
      <c r="B473" s="6" t="s">
        <v>14</v>
      </c>
      <c r="C473" s="6">
        <v>1185732</v>
      </c>
      <c r="D473" s="7">
        <v>44352</v>
      </c>
      <c r="E473" s="6" t="s">
        <v>15</v>
      </c>
      <c r="F473" s="6" t="s">
        <v>37</v>
      </c>
      <c r="G473" s="6" t="s">
        <v>38</v>
      </c>
      <c r="H473" s="6" t="s">
        <v>22</v>
      </c>
      <c r="I473" s="8">
        <v>0.70000000000000007</v>
      </c>
      <c r="J473" s="9">
        <v>3000</v>
      </c>
      <c r="K473" s="10">
        <f t="shared" si="2"/>
        <v>2100</v>
      </c>
      <c r="L473" s="10">
        <f t="shared" si="3"/>
        <v>630</v>
      </c>
      <c r="M473" s="11">
        <v>0.3</v>
      </c>
      <c r="O473" s="14"/>
      <c r="P473" s="12"/>
      <c r="Q473" s="15"/>
    </row>
    <row r="474" spans="1:17" ht="15.75" customHeight="1" x14ac:dyDescent="0.3">
      <c r="A474" s="1"/>
      <c r="B474" s="6" t="s">
        <v>14</v>
      </c>
      <c r="C474" s="6">
        <v>1185732</v>
      </c>
      <c r="D474" s="7">
        <v>44380</v>
      </c>
      <c r="E474" s="6" t="s">
        <v>15</v>
      </c>
      <c r="F474" s="6" t="s">
        <v>37</v>
      </c>
      <c r="G474" s="6" t="s">
        <v>38</v>
      </c>
      <c r="H474" s="6" t="s">
        <v>17</v>
      </c>
      <c r="I474" s="8">
        <v>0.65</v>
      </c>
      <c r="J474" s="9">
        <v>5000</v>
      </c>
      <c r="K474" s="10">
        <f t="shared" si="2"/>
        <v>3250</v>
      </c>
      <c r="L474" s="10">
        <f t="shared" si="3"/>
        <v>1787.5000000000002</v>
      </c>
      <c r="M474" s="11">
        <v>0.55000000000000004</v>
      </c>
      <c r="O474" s="14"/>
      <c r="P474" s="12"/>
      <c r="Q474" s="15"/>
    </row>
    <row r="475" spans="1:17" ht="15.75" customHeight="1" x14ac:dyDescent="0.3">
      <c r="A475" s="1"/>
      <c r="B475" s="6" t="s">
        <v>14</v>
      </c>
      <c r="C475" s="6">
        <v>1185732</v>
      </c>
      <c r="D475" s="7">
        <v>44380</v>
      </c>
      <c r="E475" s="6" t="s">
        <v>15</v>
      </c>
      <c r="F475" s="6" t="s">
        <v>37</v>
      </c>
      <c r="G475" s="6" t="s">
        <v>38</v>
      </c>
      <c r="H475" s="6" t="s">
        <v>18</v>
      </c>
      <c r="I475" s="8">
        <v>0.60000000000000009</v>
      </c>
      <c r="J475" s="9">
        <v>3000</v>
      </c>
      <c r="K475" s="10">
        <f t="shared" si="2"/>
        <v>1800.0000000000002</v>
      </c>
      <c r="L475" s="10">
        <f t="shared" si="3"/>
        <v>630</v>
      </c>
      <c r="M475" s="11">
        <v>0.35</v>
      </c>
      <c r="O475" s="14"/>
      <c r="P475" s="12"/>
      <c r="Q475" s="15"/>
    </row>
    <row r="476" spans="1:17" ht="15.75" customHeight="1" x14ac:dyDescent="0.3">
      <c r="A476" s="1"/>
      <c r="B476" s="6" t="s">
        <v>14</v>
      </c>
      <c r="C476" s="6">
        <v>1185732</v>
      </c>
      <c r="D476" s="7">
        <v>44380</v>
      </c>
      <c r="E476" s="6" t="s">
        <v>15</v>
      </c>
      <c r="F476" s="6" t="s">
        <v>37</v>
      </c>
      <c r="G476" s="6" t="s">
        <v>38</v>
      </c>
      <c r="H476" s="6" t="s">
        <v>19</v>
      </c>
      <c r="I476" s="8">
        <v>0.55000000000000004</v>
      </c>
      <c r="J476" s="9">
        <v>2250</v>
      </c>
      <c r="K476" s="10">
        <f t="shared" si="2"/>
        <v>1237.5</v>
      </c>
      <c r="L476" s="10">
        <f t="shared" si="3"/>
        <v>494.99999999999994</v>
      </c>
      <c r="M476" s="11">
        <v>0.39999999999999997</v>
      </c>
      <c r="O476" s="14"/>
      <c r="P476" s="12"/>
      <c r="Q476" s="15"/>
    </row>
    <row r="477" spans="1:17" ht="15.75" customHeight="1" x14ac:dyDescent="0.3">
      <c r="A477" s="1"/>
      <c r="B477" s="6" t="s">
        <v>14</v>
      </c>
      <c r="C477" s="6">
        <v>1185732</v>
      </c>
      <c r="D477" s="7">
        <v>44380</v>
      </c>
      <c r="E477" s="6" t="s">
        <v>15</v>
      </c>
      <c r="F477" s="6" t="s">
        <v>37</v>
      </c>
      <c r="G477" s="6" t="s">
        <v>38</v>
      </c>
      <c r="H477" s="6" t="s">
        <v>20</v>
      </c>
      <c r="I477" s="8">
        <v>0.55000000000000004</v>
      </c>
      <c r="J477" s="9">
        <v>1750</v>
      </c>
      <c r="K477" s="10">
        <f t="shared" si="2"/>
        <v>962.50000000000011</v>
      </c>
      <c r="L477" s="10">
        <f t="shared" si="3"/>
        <v>385</v>
      </c>
      <c r="M477" s="11">
        <v>0.39999999999999997</v>
      </c>
      <c r="O477" s="14"/>
      <c r="P477" s="12"/>
      <c r="Q477" s="15"/>
    </row>
    <row r="478" spans="1:17" ht="15.75" customHeight="1" x14ac:dyDescent="0.3">
      <c r="A478" s="1"/>
      <c r="B478" s="6" t="s">
        <v>14</v>
      </c>
      <c r="C478" s="6">
        <v>1185732</v>
      </c>
      <c r="D478" s="7">
        <v>44380</v>
      </c>
      <c r="E478" s="6" t="s">
        <v>15</v>
      </c>
      <c r="F478" s="6" t="s">
        <v>37</v>
      </c>
      <c r="G478" s="6" t="s">
        <v>38</v>
      </c>
      <c r="H478" s="6" t="s">
        <v>21</v>
      </c>
      <c r="I478" s="8">
        <v>0.65</v>
      </c>
      <c r="J478" s="9">
        <v>2000</v>
      </c>
      <c r="K478" s="10">
        <f t="shared" si="2"/>
        <v>1300</v>
      </c>
      <c r="L478" s="10">
        <f t="shared" si="3"/>
        <v>454.99999999999994</v>
      </c>
      <c r="M478" s="11">
        <v>0.35</v>
      </c>
      <c r="O478" s="14"/>
      <c r="P478" s="12"/>
      <c r="Q478" s="15"/>
    </row>
    <row r="479" spans="1:17" ht="15.75" customHeight="1" x14ac:dyDescent="0.3">
      <c r="A479" s="1"/>
      <c r="B479" s="6" t="s">
        <v>14</v>
      </c>
      <c r="C479" s="6">
        <v>1185732</v>
      </c>
      <c r="D479" s="7">
        <v>44380</v>
      </c>
      <c r="E479" s="6" t="s">
        <v>15</v>
      </c>
      <c r="F479" s="6" t="s">
        <v>37</v>
      </c>
      <c r="G479" s="6" t="s">
        <v>38</v>
      </c>
      <c r="H479" s="6" t="s">
        <v>22</v>
      </c>
      <c r="I479" s="8">
        <v>0.70000000000000007</v>
      </c>
      <c r="J479" s="9">
        <v>3750</v>
      </c>
      <c r="K479" s="10">
        <f t="shared" si="2"/>
        <v>2625.0000000000005</v>
      </c>
      <c r="L479" s="10">
        <f t="shared" si="3"/>
        <v>787.50000000000011</v>
      </c>
      <c r="M479" s="11">
        <v>0.3</v>
      </c>
      <c r="O479" s="14"/>
      <c r="P479" s="12"/>
      <c r="Q479" s="15"/>
    </row>
    <row r="480" spans="1:17" ht="15.75" customHeight="1" x14ac:dyDescent="0.3">
      <c r="A480" s="1"/>
      <c r="B480" s="6" t="s">
        <v>14</v>
      </c>
      <c r="C480" s="6">
        <v>1185732</v>
      </c>
      <c r="D480" s="7">
        <v>44412</v>
      </c>
      <c r="E480" s="6" t="s">
        <v>15</v>
      </c>
      <c r="F480" s="6" t="s">
        <v>37</v>
      </c>
      <c r="G480" s="6" t="s">
        <v>38</v>
      </c>
      <c r="H480" s="6" t="s">
        <v>17</v>
      </c>
      <c r="I480" s="8">
        <v>0.65</v>
      </c>
      <c r="J480" s="9">
        <v>5250</v>
      </c>
      <c r="K480" s="10">
        <f t="shared" si="2"/>
        <v>3412.5</v>
      </c>
      <c r="L480" s="10">
        <f t="shared" si="3"/>
        <v>1876.8750000000002</v>
      </c>
      <c r="M480" s="11">
        <v>0.55000000000000004</v>
      </c>
      <c r="O480" s="14"/>
      <c r="P480" s="12"/>
      <c r="Q480" s="15"/>
    </row>
    <row r="481" spans="1:17" ht="15.75" customHeight="1" x14ac:dyDescent="0.3">
      <c r="A481" s="1"/>
      <c r="B481" s="6" t="s">
        <v>14</v>
      </c>
      <c r="C481" s="6">
        <v>1185732</v>
      </c>
      <c r="D481" s="7">
        <v>44412</v>
      </c>
      <c r="E481" s="6" t="s">
        <v>15</v>
      </c>
      <c r="F481" s="6" t="s">
        <v>37</v>
      </c>
      <c r="G481" s="6" t="s">
        <v>38</v>
      </c>
      <c r="H481" s="6" t="s">
        <v>18</v>
      </c>
      <c r="I481" s="8">
        <v>0.60000000000000009</v>
      </c>
      <c r="J481" s="9">
        <v>3000</v>
      </c>
      <c r="K481" s="10">
        <f t="shared" si="2"/>
        <v>1800.0000000000002</v>
      </c>
      <c r="L481" s="10">
        <f t="shared" si="3"/>
        <v>630</v>
      </c>
      <c r="M481" s="11">
        <v>0.35</v>
      </c>
      <c r="O481" s="14"/>
      <c r="P481" s="12"/>
      <c r="Q481" s="15"/>
    </row>
    <row r="482" spans="1:17" ht="15.75" customHeight="1" x14ac:dyDescent="0.3">
      <c r="A482" s="1"/>
      <c r="B482" s="6" t="s">
        <v>14</v>
      </c>
      <c r="C482" s="6">
        <v>1185732</v>
      </c>
      <c r="D482" s="7">
        <v>44412</v>
      </c>
      <c r="E482" s="6" t="s">
        <v>15</v>
      </c>
      <c r="F482" s="6" t="s">
        <v>37</v>
      </c>
      <c r="G482" s="6" t="s">
        <v>38</v>
      </c>
      <c r="H482" s="6" t="s">
        <v>19</v>
      </c>
      <c r="I482" s="8">
        <v>0.55000000000000004</v>
      </c>
      <c r="J482" s="9">
        <v>2250</v>
      </c>
      <c r="K482" s="10">
        <f t="shared" si="2"/>
        <v>1237.5</v>
      </c>
      <c r="L482" s="10">
        <f t="shared" si="3"/>
        <v>494.99999999999994</v>
      </c>
      <c r="M482" s="11">
        <v>0.39999999999999997</v>
      </c>
      <c r="O482" s="14"/>
      <c r="P482" s="12"/>
      <c r="Q482" s="15"/>
    </row>
    <row r="483" spans="1:17" ht="15.75" customHeight="1" x14ac:dyDescent="0.3">
      <c r="A483" s="1"/>
      <c r="B483" s="6" t="s">
        <v>14</v>
      </c>
      <c r="C483" s="6">
        <v>1185732</v>
      </c>
      <c r="D483" s="7">
        <v>44412</v>
      </c>
      <c r="E483" s="6" t="s">
        <v>15</v>
      </c>
      <c r="F483" s="6" t="s">
        <v>37</v>
      </c>
      <c r="G483" s="6" t="s">
        <v>38</v>
      </c>
      <c r="H483" s="6" t="s">
        <v>20</v>
      </c>
      <c r="I483" s="8">
        <v>0.55000000000000004</v>
      </c>
      <c r="J483" s="9">
        <v>2000</v>
      </c>
      <c r="K483" s="10">
        <f t="shared" si="2"/>
        <v>1100</v>
      </c>
      <c r="L483" s="10">
        <f t="shared" si="3"/>
        <v>439.99999999999994</v>
      </c>
      <c r="M483" s="11">
        <v>0.39999999999999997</v>
      </c>
      <c r="O483" s="14"/>
      <c r="P483" s="12"/>
      <c r="Q483" s="15"/>
    </row>
    <row r="484" spans="1:17" ht="15.75" customHeight="1" x14ac:dyDescent="0.3">
      <c r="A484" s="1"/>
      <c r="B484" s="6" t="s">
        <v>14</v>
      </c>
      <c r="C484" s="6">
        <v>1185732</v>
      </c>
      <c r="D484" s="7">
        <v>44412</v>
      </c>
      <c r="E484" s="6" t="s">
        <v>15</v>
      </c>
      <c r="F484" s="6" t="s">
        <v>37</v>
      </c>
      <c r="G484" s="6" t="s">
        <v>38</v>
      </c>
      <c r="H484" s="6" t="s">
        <v>21</v>
      </c>
      <c r="I484" s="8">
        <v>0.65</v>
      </c>
      <c r="J484" s="9">
        <v>1750</v>
      </c>
      <c r="K484" s="10">
        <f t="shared" si="2"/>
        <v>1137.5</v>
      </c>
      <c r="L484" s="10">
        <f t="shared" si="3"/>
        <v>398.125</v>
      </c>
      <c r="M484" s="11">
        <v>0.35</v>
      </c>
      <c r="O484" s="14"/>
      <c r="P484" s="12"/>
      <c r="Q484" s="15"/>
    </row>
    <row r="485" spans="1:17" ht="15.75" customHeight="1" x14ac:dyDescent="0.3">
      <c r="A485" s="1"/>
      <c r="B485" s="6" t="s">
        <v>14</v>
      </c>
      <c r="C485" s="6">
        <v>1185732</v>
      </c>
      <c r="D485" s="7">
        <v>44412</v>
      </c>
      <c r="E485" s="6" t="s">
        <v>15</v>
      </c>
      <c r="F485" s="6" t="s">
        <v>37</v>
      </c>
      <c r="G485" s="6" t="s">
        <v>38</v>
      </c>
      <c r="H485" s="6" t="s">
        <v>22</v>
      </c>
      <c r="I485" s="8">
        <v>0.70000000000000007</v>
      </c>
      <c r="J485" s="9">
        <v>3500</v>
      </c>
      <c r="K485" s="10">
        <f t="shared" si="2"/>
        <v>2450.0000000000005</v>
      </c>
      <c r="L485" s="10">
        <f t="shared" si="3"/>
        <v>735.00000000000011</v>
      </c>
      <c r="M485" s="11">
        <v>0.3</v>
      </c>
      <c r="O485" s="14"/>
      <c r="P485" s="12"/>
      <c r="Q485" s="15"/>
    </row>
    <row r="486" spans="1:17" ht="15.75" customHeight="1" x14ac:dyDescent="0.3">
      <c r="A486" s="1"/>
      <c r="B486" s="6" t="s">
        <v>14</v>
      </c>
      <c r="C486" s="6">
        <v>1185732</v>
      </c>
      <c r="D486" s="7">
        <v>44442</v>
      </c>
      <c r="E486" s="6" t="s">
        <v>15</v>
      </c>
      <c r="F486" s="6" t="s">
        <v>37</v>
      </c>
      <c r="G486" s="6" t="s">
        <v>38</v>
      </c>
      <c r="H486" s="6" t="s">
        <v>17</v>
      </c>
      <c r="I486" s="8">
        <v>0.65</v>
      </c>
      <c r="J486" s="9">
        <v>4750</v>
      </c>
      <c r="K486" s="10">
        <f t="shared" si="2"/>
        <v>3087.5</v>
      </c>
      <c r="L486" s="10">
        <f t="shared" si="3"/>
        <v>1543.75</v>
      </c>
      <c r="M486" s="11">
        <v>0.5</v>
      </c>
      <c r="O486" s="14"/>
      <c r="P486" s="12"/>
      <c r="Q486" s="15"/>
    </row>
    <row r="487" spans="1:17" ht="15.75" customHeight="1" x14ac:dyDescent="0.3">
      <c r="A487" s="1"/>
      <c r="B487" s="6" t="s">
        <v>14</v>
      </c>
      <c r="C487" s="6">
        <v>1185732</v>
      </c>
      <c r="D487" s="7">
        <v>44442</v>
      </c>
      <c r="E487" s="6" t="s">
        <v>15</v>
      </c>
      <c r="F487" s="6" t="s">
        <v>37</v>
      </c>
      <c r="G487" s="6" t="s">
        <v>38</v>
      </c>
      <c r="H487" s="6" t="s">
        <v>18</v>
      </c>
      <c r="I487" s="8">
        <v>0.5</v>
      </c>
      <c r="J487" s="9">
        <v>2750</v>
      </c>
      <c r="K487" s="10">
        <f t="shared" si="2"/>
        <v>1375</v>
      </c>
      <c r="L487" s="10">
        <f t="shared" si="3"/>
        <v>412.5</v>
      </c>
      <c r="M487" s="11">
        <v>0.3</v>
      </c>
      <c r="O487" s="14"/>
      <c r="P487" s="12"/>
      <c r="Q487" s="15"/>
    </row>
    <row r="488" spans="1:17" ht="15.75" customHeight="1" x14ac:dyDescent="0.3">
      <c r="A488" s="1"/>
      <c r="B488" s="6" t="s">
        <v>14</v>
      </c>
      <c r="C488" s="6">
        <v>1185732</v>
      </c>
      <c r="D488" s="7">
        <v>44442</v>
      </c>
      <c r="E488" s="6" t="s">
        <v>15</v>
      </c>
      <c r="F488" s="6" t="s">
        <v>37</v>
      </c>
      <c r="G488" s="6" t="s">
        <v>38</v>
      </c>
      <c r="H488" s="6" t="s">
        <v>19</v>
      </c>
      <c r="I488" s="8">
        <v>0.45</v>
      </c>
      <c r="J488" s="9">
        <v>2000</v>
      </c>
      <c r="K488" s="10">
        <f t="shared" si="2"/>
        <v>900</v>
      </c>
      <c r="L488" s="10">
        <f t="shared" si="3"/>
        <v>315</v>
      </c>
      <c r="M488" s="11">
        <v>0.35</v>
      </c>
      <c r="O488" s="14"/>
      <c r="P488" s="12"/>
      <c r="Q488" s="15"/>
    </row>
    <row r="489" spans="1:17" ht="15.75" customHeight="1" x14ac:dyDescent="0.3">
      <c r="A489" s="1"/>
      <c r="B489" s="6" t="s">
        <v>14</v>
      </c>
      <c r="C489" s="6">
        <v>1185732</v>
      </c>
      <c r="D489" s="7">
        <v>44442</v>
      </c>
      <c r="E489" s="6" t="s">
        <v>15</v>
      </c>
      <c r="F489" s="6" t="s">
        <v>37</v>
      </c>
      <c r="G489" s="6" t="s">
        <v>38</v>
      </c>
      <c r="H489" s="6" t="s">
        <v>20</v>
      </c>
      <c r="I489" s="8">
        <v>0.45</v>
      </c>
      <c r="J489" s="9">
        <v>1750</v>
      </c>
      <c r="K489" s="10">
        <f t="shared" si="2"/>
        <v>787.5</v>
      </c>
      <c r="L489" s="10">
        <f t="shared" si="3"/>
        <v>275.625</v>
      </c>
      <c r="M489" s="11">
        <v>0.35</v>
      </c>
      <c r="O489" s="14"/>
      <c r="P489" s="12"/>
      <c r="Q489" s="15"/>
    </row>
    <row r="490" spans="1:17" ht="15.75" customHeight="1" x14ac:dyDescent="0.3">
      <c r="A490" s="1"/>
      <c r="B490" s="6" t="s">
        <v>14</v>
      </c>
      <c r="C490" s="6">
        <v>1185732</v>
      </c>
      <c r="D490" s="7">
        <v>44442</v>
      </c>
      <c r="E490" s="6" t="s">
        <v>15</v>
      </c>
      <c r="F490" s="6" t="s">
        <v>37</v>
      </c>
      <c r="G490" s="6" t="s">
        <v>38</v>
      </c>
      <c r="H490" s="6" t="s">
        <v>21</v>
      </c>
      <c r="I490" s="8">
        <v>0.54999999999999993</v>
      </c>
      <c r="J490" s="9">
        <v>1250</v>
      </c>
      <c r="K490" s="10">
        <f t="shared" si="2"/>
        <v>687.49999999999989</v>
      </c>
      <c r="L490" s="10">
        <f t="shared" si="3"/>
        <v>206.24999999999997</v>
      </c>
      <c r="M490" s="11">
        <v>0.3</v>
      </c>
      <c r="O490" s="14"/>
      <c r="P490" s="12"/>
      <c r="Q490" s="15"/>
    </row>
    <row r="491" spans="1:17" ht="15.75" customHeight="1" x14ac:dyDescent="0.3">
      <c r="A491" s="1"/>
      <c r="B491" s="6" t="s">
        <v>14</v>
      </c>
      <c r="C491" s="6">
        <v>1185732</v>
      </c>
      <c r="D491" s="7">
        <v>44442</v>
      </c>
      <c r="E491" s="6" t="s">
        <v>15</v>
      </c>
      <c r="F491" s="6" t="s">
        <v>37</v>
      </c>
      <c r="G491" s="6" t="s">
        <v>38</v>
      </c>
      <c r="H491" s="6" t="s">
        <v>22</v>
      </c>
      <c r="I491" s="8">
        <v>0.6</v>
      </c>
      <c r="J491" s="9">
        <v>2250</v>
      </c>
      <c r="K491" s="10">
        <f t="shared" si="2"/>
        <v>1350</v>
      </c>
      <c r="L491" s="10">
        <f t="shared" si="3"/>
        <v>337.5</v>
      </c>
      <c r="M491" s="11">
        <v>0.25</v>
      </c>
      <c r="O491" s="14"/>
      <c r="P491" s="12"/>
      <c r="Q491" s="15"/>
    </row>
    <row r="492" spans="1:17" ht="15.75" customHeight="1" x14ac:dyDescent="0.3">
      <c r="A492" s="1"/>
      <c r="B492" s="6" t="s">
        <v>14</v>
      </c>
      <c r="C492" s="6">
        <v>1185732</v>
      </c>
      <c r="D492" s="7">
        <v>44474</v>
      </c>
      <c r="E492" s="6" t="s">
        <v>15</v>
      </c>
      <c r="F492" s="6" t="s">
        <v>37</v>
      </c>
      <c r="G492" s="6" t="s">
        <v>38</v>
      </c>
      <c r="H492" s="6" t="s">
        <v>17</v>
      </c>
      <c r="I492" s="8">
        <v>0.6</v>
      </c>
      <c r="J492" s="9">
        <v>4000</v>
      </c>
      <c r="K492" s="10">
        <f t="shared" si="2"/>
        <v>2400</v>
      </c>
      <c r="L492" s="10">
        <f t="shared" si="3"/>
        <v>1200</v>
      </c>
      <c r="M492" s="11">
        <v>0.5</v>
      </c>
      <c r="O492" s="14"/>
      <c r="P492" s="12"/>
      <c r="Q492" s="15"/>
    </row>
    <row r="493" spans="1:17" ht="15.75" customHeight="1" x14ac:dyDescent="0.3">
      <c r="A493" s="1"/>
      <c r="B493" s="6" t="s">
        <v>14</v>
      </c>
      <c r="C493" s="6">
        <v>1185732</v>
      </c>
      <c r="D493" s="7">
        <v>44474</v>
      </c>
      <c r="E493" s="6" t="s">
        <v>15</v>
      </c>
      <c r="F493" s="6" t="s">
        <v>37</v>
      </c>
      <c r="G493" s="6" t="s">
        <v>38</v>
      </c>
      <c r="H493" s="6" t="s">
        <v>18</v>
      </c>
      <c r="I493" s="8">
        <v>0.5</v>
      </c>
      <c r="J493" s="9">
        <v>2250</v>
      </c>
      <c r="K493" s="10">
        <f t="shared" si="2"/>
        <v>1125</v>
      </c>
      <c r="L493" s="10">
        <f t="shared" si="3"/>
        <v>337.5</v>
      </c>
      <c r="M493" s="11">
        <v>0.3</v>
      </c>
      <c r="O493" s="14"/>
      <c r="P493" s="12"/>
      <c r="Q493" s="15"/>
    </row>
    <row r="494" spans="1:17" ht="15.75" customHeight="1" x14ac:dyDescent="0.3">
      <c r="A494" s="1"/>
      <c r="B494" s="6" t="s">
        <v>14</v>
      </c>
      <c r="C494" s="6">
        <v>1185732</v>
      </c>
      <c r="D494" s="7">
        <v>44474</v>
      </c>
      <c r="E494" s="6" t="s">
        <v>15</v>
      </c>
      <c r="F494" s="6" t="s">
        <v>37</v>
      </c>
      <c r="G494" s="6" t="s">
        <v>38</v>
      </c>
      <c r="H494" s="6" t="s">
        <v>19</v>
      </c>
      <c r="I494" s="8">
        <v>0.5</v>
      </c>
      <c r="J494" s="9">
        <v>1250</v>
      </c>
      <c r="K494" s="10">
        <f t="shared" si="2"/>
        <v>625</v>
      </c>
      <c r="L494" s="10">
        <f t="shared" si="3"/>
        <v>218.75</v>
      </c>
      <c r="M494" s="11">
        <v>0.35</v>
      </c>
      <c r="O494" s="14"/>
      <c r="P494" s="12"/>
      <c r="Q494" s="15"/>
    </row>
    <row r="495" spans="1:17" ht="15.75" customHeight="1" x14ac:dyDescent="0.3">
      <c r="A495" s="1"/>
      <c r="B495" s="6" t="s">
        <v>14</v>
      </c>
      <c r="C495" s="6">
        <v>1185732</v>
      </c>
      <c r="D495" s="7">
        <v>44474</v>
      </c>
      <c r="E495" s="6" t="s">
        <v>15</v>
      </c>
      <c r="F495" s="6" t="s">
        <v>37</v>
      </c>
      <c r="G495" s="6" t="s">
        <v>38</v>
      </c>
      <c r="H495" s="6" t="s">
        <v>20</v>
      </c>
      <c r="I495" s="8">
        <v>0.5</v>
      </c>
      <c r="J495" s="9">
        <v>1000</v>
      </c>
      <c r="K495" s="10">
        <f t="shared" si="2"/>
        <v>500</v>
      </c>
      <c r="L495" s="10">
        <f t="shared" si="3"/>
        <v>175</v>
      </c>
      <c r="M495" s="11">
        <v>0.35</v>
      </c>
      <c r="O495" s="14"/>
      <c r="P495" s="12"/>
      <c r="Q495" s="15"/>
    </row>
    <row r="496" spans="1:17" ht="15.75" customHeight="1" x14ac:dyDescent="0.3">
      <c r="A496" s="1"/>
      <c r="B496" s="6" t="s">
        <v>14</v>
      </c>
      <c r="C496" s="6">
        <v>1185732</v>
      </c>
      <c r="D496" s="7">
        <v>44474</v>
      </c>
      <c r="E496" s="6" t="s">
        <v>15</v>
      </c>
      <c r="F496" s="6" t="s">
        <v>37</v>
      </c>
      <c r="G496" s="6" t="s">
        <v>38</v>
      </c>
      <c r="H496" s="6" t="s">
        <v>21</v>
      </c>
      <c r="I496" s="8">
        <v>0.6</v>
      </c>
      <c r="J496" s="9">
        <v>1000</v>
      </c>
      <c r="K496" s="10">
        <f t="shared" si="2"/>
        <v>600</v>
      </c>
      <c r="L496" s="10">
        <f t="shared" si="3"/>
        <v>180</v>
      </c>
      <c r="M496" s="11">
        <v>0.3</v>
      </c>
      <c r="O496" s="14"/>
      <c r="P496" s="12"/>
      <c r="Q496" s="15"/>
    </row>
    <row r="497" spans="1:18" ht="15.75" customHeight="1" x14ac:dyDescent="0.3">
      <c r="A497" s="1"/>
      <c r="B497" s="6" t="s">
        <v>14</v>
      </c>
      <c r="C497" s="6">
        <v>1185732</v>
      </c>
      <c r="D497" s="7">
        <v>44474</v>
      </c>
      <c r="E497" s="6" t="s">
        <v>15</v>
      </c>
      <c r="F497" s="6" t="s">
        <v>37</v>
      </c>
      <c r="G497" s="6" t="s">
        <v>38</v>
      </c>
      <c r="H497" s="6" t="s">
        <v>22</v>
      </c>
      <c r="I497" s="8">
        <v>0.64999999999999991</v>
      </c>
      <c r="J497" s="9">
        <v>2250</v>
      </c>
      <c r="K497" s="10">
        <f t="shared" si="2"/>
        <v>1462.4999999999998</v>
      </c>
      <c r="L497" s="10">
        <f t="shared" si="3"/>
        <v>365.62499999999994</v>
      </c>
      <c r="M497" s="11">
        <v>0.25</v>
      </c>
      <c r="O497" s="14"/>
      <c r="P497" s="12"/>
      <c r="Q497" s="15"/>
    </row>
    <row r="498" spans="1:18" ht="15.75" customHeight="1" x14ac:dyDescent="0.3">
      <c r="A498" s="1"/>
      <c r="B498" s="6" t="s">
        <v>14</v>
      </c>
      <c r="C498" s="6">
        <v>1185732</v>
      </c>
      <c r="D498" s="7">
        <v>44504</v>
      </c>
      <c r="E498" s="6" t="s">
        <v>15</v>
      </c>
      <c r="F498" s="6" t="s">
        <v>37</v>
      </c>
      <c r="G498" s="6" t="s">
        <v>38</v>
      </c>
      <c r="H498" s="6" t="s">
        <v>17</v>
      </c>
      <c r="I498" s="8">
        <v>0.70000000000000007</v>
      </c>
      <c r="J498" s="9">
        <v>3750</v>
      </c>
      <c r="K498" s="10">
        <f t="shared" si="2"/>
        <v>2625.0000000000005</v>
      </c>
      <c r="L498" s="10">
        <f t="shared" si="3"/>
        <v>1443.7500000000005</v>
      </c>
      <c r="M498" s="11">
        <v>0.55000000000000004</v>
      </c>
      <c r="O498" s="14"/>
      <c r="P498" s="12"/>
      <c r="Q498" s="15"/>
    </row>
    <row r="499" spans="1:18" ht="15.75" customHeight="1" x14ac:dyDescent="0.3">
      <c r="A499" s="1"/>
      <c r="B499" s="6" t="s">
        <v>14</v>
      </c>
      <c r="C499" s="6">
        <v>1185732</v>
      </c>
      <c r="D499" s="7">
        <v>44504</v>
      </c>
      <c r="E499" s="6" t="s">
        <v>15</v>
      </c>
      <c r="F499" s="6" t="s">
        <v>37</v>
      </c>
      <c r="G499" s="6" t="s">
        <v>38</v>
      </c>
      <c r="H499" s="6" t="s">
        <v>18</v>
      </c>
      <c r="I499" s="8">
        <v>0.60000000000000009</v>
      </c>
      <c r="J499" s="9">
        <v>2000</v>
      </c>
      <c r="K499" s="10">
        <f t="shared" si="2"/>
        <v>1200.0000000000002</v>
      </c>
      <c r="L499" s="10">
        <f t="shared" si="3"/>
        <v>420.00000000000006</v>
      </c>
      <c r="M499" s="11">
        <v>0.35</v>
      </c>
      <c r="O499" s="14"/>
      <c r="P499" s="12"/>
      <c r="Q499" s="15"/>
    </row>
    <row r="500" spans="1:18" ht="15.75" customHeight="1" x14ac:dyDescent="0.3">
      <c r="A500" s="1"/>
      <c r="B500" s="6" t="s">
        <v>14</v>
      </c>
      <c r="C500" s="6">
        <v>1185732</v>
      </c>
      <c r="D500" s="7">
        <v>44504</v>
      </c>
      <c r="E500" s="6" t="s">
        <v>15</v>
      </c>
      <c r="F500" s="6" t="s">
        <v>37</v>
      </c>
      <c r="G500" s="6" t="s">
        <v>38</v>
      </c>
      <c r="H500" s="6" t="s">
        <v>19</v>
      </c>
      <c r="I500" s="8">
        <v>0.60000000000000009</v>
      </c>
      <c r="J500" s="9">
        <v>1950</v>
      </c>
      <c r="K500" s="10">
        <f t="shared" si="2"/>
        <v>1170.0000000000002</v>
      </c>
      <c r="L500" s="10">
        <f t="shared" si="3"/>
        <v>468.00000000000006</v>
      </c>
      <c r="M500" s="11">
        <v>0.39999999999999997</v>
      </c>
      <c r="O500" s="14"/>
      <c r="P500" s="12"/>
      <c r="Q500" s="15"/>
    </row>
    <row r="501" spans="1:18" ht="15.75" customHeight="1" x14ac:dyDescent="0.3">
      <c r="A501" s="1"/>
      <c r="B501" s="6" t="s">
        <v>14</v>
      </c>
      <c r="C501" s="6">
        <v>1185732</v>
      </c>
      <c r="D501" s="7">
        <v>44504</v>
      </c>
      <c r="E501" s="6" t="s">
        <v>15</v>
      </c>
      <c r="F501" s="6" t="s">
        <v>37</v>
      </c>
      <c r="G501" s="6" t="s">
        <v>38</v>
      </c>
      <c r="H501" s="6" t="s">
        <v>20</v>
      </c>
      <c r="I501" s="8">
        <v>0.60000000000000009</v>
      </c>
      <c r="J501" s="9">
        <v>1750</v>
      </c>
      <c r="K501" s="10">
        <f t="shared" si="2"/>
        <v>1050.0000000000002</v>
      </c>
      <c r="L501" s="10">
        <f t="shared" si="3"/>
        <v>420.00000000000006</v>
      </c>
      <c r="M501" s="11">
        <v>0.39999999999999997</v>
      </c>
      <c r="O501" s="14"/>
      <c r="P501" s="12"/>
      <c r="Q501" s="15"/>
    </row>
    <row r="502" spans="1:18" ht="15.75" customHeight="1" x14ac:dyDescent="0.3">
      <c r="A502" s="1"/>
      <c r="B502" s="6" t="s">
        <v>14</v>
      </c>
      <c r="C502" s="6">
        <v>1185732</v>
      </c>
      <c r="D502" s="7">
        <v>44504</v>
      </c>
      <c r="E502" s="6" t="s">
        <v>15</v>
      </c>
      <c r="F502" s="6" t="s">
        <v>37</v>
      </c>
      <c r="G502" s="6" t="s">
        <v>38</v>
      </c>
      <c r="H502" s="6" t="s">
        <v>21</v>
      </c>
      <c r="I502" s="8">
        <v>0.70000000000000007</v>
      </c>
      <c r="J502" s="9">
        <v>1500</v>
      </c>
      <c r="K502" s="10">
        <f t="shared" si="2"/>
        <v>1050</v>
      </c>
      <c r="L502" s="10">
        <f t="shared" si="3"/>
        <v>367.5</v>
      </c>
      <c r="M502" s="11">
        <v>0.35</v>
      </c>
      <c r="O502" s="14"/>
      <c r="P502" s="12"/>
      <c r="Q502" s="15"/>
    </row>
    <row r="503" spans="1:18" ht="15.75" customHeight="1" x14ac:dyDescent="0.3">
      <c r="A503" s="1"/>
      <c r="B503" s="6" t="s">
        <v>14</v>
      </c>
      <c r="C503" s="6">
        <v>1185732</v>
      </c>
      <c r="D503" s="7">
        <v>44504</v>
      </c>
      <c r="E503" s="6" t="s">
        <v>15</v>
      </c>
      <c r="F503" s="6" t="s">
        <v>37</v>
      </c>
      <c r="G503" s="6" t="s">
        <v>38</v>
      </c>
      <c r="H503" s="6" t="s">
        <v>22</v>
      </c>
      <c r="I503" s="8">
        <v>0.75</v>
      </c>
      <c r="J503" s="9">
        <v>2500</v>
      </c>
      <c r="K503" s="10">
        <f t="shared" si="2"/>
        <v>1875</v>
      </c>
      <c r="L503" s="10">
        <f t="shared" si="3"/>
        <v>562.5</v>
      </c>
      <c r="M503" s="11">
        <v>0.3</v>
      </c>
      <c r="O503" s="14"/>
      <c r="P503" s="12"/>
      <c r="Q503" s="15"/>
    </row>
    <row r="504" spans="1:18" ht="15.75" customHeight="1" x14ac:dyDescent="0.3">
      <c r="A504" s="1"/>
      <c r="B504" s="6" t="s">
        <v>14</v>
      </c>
      <c r="C504" s="6">
        <v>1185732</v>
      </c>
      <c r="D504" s="7">
        <v>44533</v>
      </c>
      <c r="E504" s="6" t="s">
        <v>15</v>
      </c>
      <c r="F504" s="6" t="s">
        <v>37</v>
      </c>
      <c r="G504" s="6" t="s">
        <v>38</v>
      </c>
      <c r="H504" s="6" t="s">
        <v>17</v>
      </c>
      <c r="I504" s="8">
        <v>0.70000000000000007</v>
      </c>
      <c r="J504" s="9">
        <v>4750</v>
      </c>
      <c r="K504" s="10">
        <f t="shared" si="2"/>
        <v>3325.0000000000005</v>
      </c>
      <c r="L504" s="10">
        <f t="shared" si="3"/>
        <v>1828.7500000000005</v>
      </c>
      <c r="M504" s="11">
        <v>0.55000000000000004</v>
      </c>
      <c r="O504" s="14"/>
      <c r="P504" s="12"/>
      <c r="Q504" s="15"/>
    </row>
    <row r="505" spans="1:18" ht="15.75" customHeight="1" x14ac:dyDescent="0.3">
      <c r="A505" s="1"/>
      <c r="B505" s="6" t="s">
        <v>14</v>
      </c>
      <c r="C505" s="6">
        <v>1185732</v>
      </c>
      <c r="D505" s="7">
        <v>44533</v>
      </c>
      <c r="E505" s="6" t="s">
        <v>15</v>
      </c>
      <c r="F505" s="6" t="s">
        <v>37</v>
      </c>
      <c r="G505" s="6" t="s">
        <v>38</v>
      </c>
      <c r="H505" s="6" t="s">
        <v>18</v>
      </c>
      <c r="I505" s="8">
        <v>0.60000000000000009</v>
      </c>
      <c r="J505" s="9">
        <v>2750</v>
      </c>
      <c r="K505" s="10">
        <f t="shared" si="2"/>
        <v>1650.0000000000002</v>
      </c>
      <c r="L505" s="10">
        <f t="shared" si="3"/>
        <v>577.5</v>
      </c>
      <c r="M505" s="11">
        <v>0.35</v>
      </c>
      <c r="O505" s="14"/>
      <c r="P505" s="12"/>
      <c r="Q505" s="15"/>
    </row>
    <row r="506" spans="1:18" ht="15.75" customHeight="1" x14ac:dyDescent="0.3">
      <c r="A506" s="1"/>
      <c r="B506" s="6" t="s">
        <v>14</v>
      </c>
      <c r="C506" s="6">
        <v>1185732</v>
      </c>
      <c r="D506" s="7">
        <v>44533</v>
      </c>
      <c r="E506" s="6" t="s">
        <v>15</v>
      </c>
      <c r="F506" s="6" t="s">
        <v>37</v>
      </c>
      <c r="G506" s="6" t="s">
        <v>38</v>
      </c>
      <c r="H506" s="6" t="s">
        <v>19</v>
      </c>
      <c r="I506" s="8">
        <v>0.60000000000000009</v>
      </c>
      <c r="J506" s="9">
        <v>2250</v>
      </c>
      <c r="K506" s="10">
        <f t="shared" si="2"/>
        <v>1350.0000000000002</v>
      </c>
      <c r="L506" s="10">
        <f t="shared" si="3"/>
        <v>540</v>
      </c>
      <c r="M506" s="11">
        <v>0.39999999999999997</v>
      </c>
      <c r="O506" s="14"/>
      <c r="P506" s="12"/>
      <c r="Q506" s="15"/>
    </row>
    <row r="507" spans="1:18" ht="15.75" customHeight="1" x14ac:dyDescent="0.3">
      <c r="A507" s="1"/>
      <c r="B507" s="6" t="s">
        <v>14</v>
      </c>
      <c r="C507" s="6">
        <v>1185732</v>
      </c>
      <c r="D507" s="7">
        <v>44533</v>
      </c>
      <c r="E507" s="6" t="s">
        <v>15</v>
      </c>
      <c r="F507" s="6" t="s">
        <v>37</v>
      </c>
      <c r="G507" s="6" t="s">
        <v>38</v>
      </c>
      <c r="H507" s="6" t="s">
        <v>20</v>
      </c>
      <c r="I507" s="8">
        <v>0.60000000000000009</v>
      </c>
      <c r="J507" s="9">
        <v>1750</v>
      </c>
      <c r="K507" s="10">
        <f t="shared" si="2"/>
        <v>1050.0000000000002</v>
      </c>
      <c r="L507" s="10">
        <f t="shared" si="3"/>
        <v>420.00000000000006</v>
      </c>
      <c r="M507" s="11">
        <v>0.39999999999999997</v>
      </c>
      <c r="O507" s="14"/>
      <c r="P507" s="12"/>
      <c r="Q507" s="15"/>
    </row>
    <row r="508" spans="1:18" ht="15.75" customHeight="1" x14ac:dyDescent="0.3">
      <c r="A508" s="1"/>
      <c r="B508" s="6" t="s">
        <v>14</v>
      </c>
      <c r="C508" s="6">
        <v>1185732</v>
      </c>
      <c r="D508" s="7">
        <v>44533</v>
      </c>
      <c r="E508" s="6" t="s">
        <v>15</v>
      </c>
      <c r="F508" s="6" t="s">
        <v>37</v>
      </c>
      <c r="G508" s="6" t="s">
        <v>38</v>
      </c>
      <c r="H508" s="6" t="s">
        <v>21</v>
      </c>
      <c r="I508" s="8">
        <v>0.70000000000000007</v>
      </c>
      <c r="J508" s="9">
        <v>1750</v>
      </c>
      <c r="K508" s="10">
        <f t="shared" si="2"/>
        <v>1225.0000000000002</v>
      </c>
      <c r="L508" s="10">
        <f t="shared" si="3"/>
        <v>428.75000000000006</v>
      </c>
      <c r="M508" s="11">
        <v>0.35</v>
      </c>
      <c r="O508" s="14"/>
      <c r="P508" s="12"/>
      <c r="Q508" s="15"/>
    </row>
    <row r="509" spans="1:18" ht="15.75" customHeight="1" x14ac:dyDescent="0.3">
      <c r="A509" s="1"/>
      <c r="B509" s="6" t="s">
        <v>14</v>
      </c>
      <c r="C509" s="6">
        <v>1185732</v>
      </c>
      <c r="D509" s="7">
        <v>44533</v>
      </c>
      <c r="E509" s="6" t="s">
        <v>15</v>
      </c>
      <c r="F509" s="6" t="s">
        <v>37</v>
      </c>
      <c r="G509" s="6" t="s">
        <v>38</v>
      </c>
      <c r="H509" s="6" t="s">
        <v>22</v>
      </c>
      <c r="I509" s="8">
        <v>0.75</v>
      </c>
      <c r="J509" s="9">
        <v>2750</v>
      </c>
      <c r="K509" s="10">
        <f t="shared" si="2"/>
        <v>2062.5</v>
      </c>
      <c r="L509" s="10">
        <f t="shared" si="3"/>
        <v>618.75</v>
      </c>
      <c r="M509" s="11">
        <v>0.3</v>
      </c>
      <c r="O509" s="14"/>
      <c r="P509" s="12"/>
      <c r="Q509" s="15"/>
    </row>
    <row r="510" spans="1:18" ht="15.75" customHeight="1" x14ac:dyDescent="0.3">
      <c r="A510" s="1" t="s">
        <v>39</v>
      </c>
      <c r="B510" s="6" t="s">
        <v>27</v>
      </c>
      <c r="C510" s="6">
        <v>1128299</v>
      </c>
      <c r="D510" s="7">
        <v>44211</v>
      </c>
      <c r="E510" s="6" t="s">
        <v>28</v>
      </c>
      <c r="F510" s="6" t="s">
        <v>40</v>
      </c>
      <c r="G510" s="6" t="s">
        <v>41</v>
      </c>
      <c r="H510" s="6" t="s">
        <v>17</v>
      </c>
      <c r="I510" s="8">
        <v>0.35</v>
      </c>
      <c r="J510" s="9">
        <v>4500</v>
      </c>
      <c r="K510" s="10">
        <f t="shared" si="2"/>
        <v>1575</v>
      </c>
      <c r="L510" s="10">
        <f t="shared" si="3"/>
        <v>630</v>
      </c>
      <c r="M510" s="11">
        <v>0.4</v>
      </c>
      <c r="O510" s="16"/>
      <c r="P510" s="14"/>
      <c r="Q510" s="12"/>
      <c r="R510" s="13"/>
    </row>
    <row r="511" spans="1:18" ht="15.75" customHeight="1" x14ac:dyDescent="0.3">
      <c r="A511" s="1"/>
      <c r="B511" s="6" t="s">
        <v>27</v>
      </c>
      <c r="C511" s="6">
        <v>1128299</v>
      </c>
      <c r="D511" s="7">
        <v>44211</v>
      </c>
      <c r="E511" s="6" t="s">
        <v>28</v>
      </c>
      <c r="F511" s="6" t="s">
        <v>40</v>
      </c>
      <c r="G511" s="6" t="s">
        <v>41</v>
      </c>
      <c r="H511" s="6" t="s">
        <v>18</v>
      </c>
      <c r="I511" s="8">
        <v>0.45</v>
      </c>
      <c r="J511" s="9">
        <v>4500</v>
      </c>
      <c r="K511" s="10">
        <f t="shared" si="2"/>
        <v>2025</v>
      </c>
      <c r="L511" s="10">
        <f t="shared" si="3"/>
        <v>506.25</v>
      </c>
      <c r="M511" s="11">
        <v>0.25</v>
      </c>
      <c r="O511" s="16"/>
      <c r="P511" s="14"/>
      <c r="Q511" s="12"/>
      <c r="R511" s="13"/>
    </row>
    <row r="512" spans="1:18" ht="15.75" customHeight="1" x14ac:dyDescent="0.3">
      <c r="A512" s="1"/>
      <c r="B512" s="6" t="s">
        <v>27</v>
      </c>
      <c r="C512" s="6">
        <v>1128299</v>
      </c>
      <c r="D512" s="7">
        <v>44211</v>
      </c>
      <c r="E512" s="6" t="s">
        <v>28</v>
      </c>
      <c r="F512" s="6" t="s">
        <v>40</v>
      </c>
      <c r="G512" s="6" t="s">
        <v>41</v>
      </c>
      <c r="H512" s="6" t="s">
        <v>19</v>
      </c>
      <c r="I512" s="8">
        <v>0.45</v>
      </c>
      <c r="J512" s="9">
        <v>4500</v>
      </c>
      <c r="K512" s="10">
        <f t="shared" si="2"/>
        <v>2025</v>
      </c>
      <c r="L512" s="10">
        <f t="shared" si="3"/>
        <v>810</v>
      </c>
      <c r="M512" s="11">
        <v>0.4</v>
      </c>
      <c r="O512" s="16"/>
      <c r="P512" s="14"/>
      <c r="Q512" s="12"/>
      <c r="R512" s="13"/>
    </row>
    <row r="513" spans="1:18" ht="15.75" customHeight="1" x14ac:dyDescent="0.3">
      <c r="A513" s="1"/>
      <c r="B513" s="6" t="s">
        <v>27</v>
      </c>
      <c r="C513" s="6">
        <v>1128299</v>
      </c>
      <c r="D513" s="7">
        <v>44211</v>
      </c>
      <c r="E513" s="6" t="s">
        <v>28</v>
      </c>
      <c r="F513" s="6" t="s">
        <v>40</v>
      </c>
      <c r="G513" s="6" t="s">
        <v>41</v>
      </c>
      <c r="H513" s="6" t="s">
        <v>20</v>
      </c>
      <c r="I513" s="8">
        <v>0.45</v>
      </c>
      <c r="J513" s="9">
        <v>3000</v>
      </c>
      <c r="K513" s="10">
        <f t="shared" si="2"/>
        <v>1350</v>
      </c>
      <c r="L513" s="10">
        <f t="shared" si="3"/>
        <v>472.49999999999994</v>
      </c>
      <c r="M513" s="11">
        <v>0.35</v>
      </c>
      <c r="O513" s="16"/>
      <c r="P513" s="14"/>
      <c r="Q513" s="12"/>
      <c r="R513" s="13"/>
    </row>
    <row r="514" spans="1:18" ht="15.75" customHeight="1" x14ac:dyDescent="0.3">
      <c r="A514" s="1"/>
      <c r="B514" s="6" t="s">
        <v>27</v>
      </c>
      <c r="C514" s="6">
        <v>1128299</v>
      </c>
      <c r="D514" s="7">
        <v>44211</v>
      </c>
      <c r="E514" s="6" t="s">
        <v>28</v>
      </c>
      <c r="F514" s="6" t="s">
        <v>40</v>
      </c>
      <c r="G514" s="6" t="s">
        <v>41</v>
      </c>
      <c r="H514" s="6" t="s">
        <v>21</v>
      </c>
      <c r="I514" s="8">
        <v>0.5</v>
      </c>
      <c r="J514" s="9">
        <v>2500</v>
      </c>
      <c r="K514" s="10">
        <f t="shared" si="2"/>
        <v>1250</v>
      </c>
      <c r="L514" s="10">
        <f t="shared" si="3"/>
        <v>687.5</v>
      </c>
      <c r="M514" s="11">
        <v>0.55000000000000004</v>
      </c>
      <c r="O514" s="16"/>
      <c r="P514" s="14"/>
      <c r="Q514" s="12"/>
      <c r="R514" s="13"/>
    </row>
    <row r="515" spans="1:18" ht="15.75" customHeight="1" x14ac:dyDescent="0.3">
      <c r="A515" s="1"/>
      <c r="B515" s="6" t="s">
        <v>27</v>
      </c>
      <c r="C515" s="6">
        <v>1128299</v>
      </c>
      <c r="D515" s="7">
        <v>44211</v>
      </c>
      <c r="E515" s="6" t="s">
        <v>28</v>
      </c>
      <c r="F515" s="6" t="s">
        <v>40</v>
      </c>
      <c r="G515" s="6" t="s">
        <v>41</v>
      </c>
      <c r="H515" s="6" t="s">
        <v>22</v>
      </c>
      <c r="I515" s="8">
        <v>0.45</v>
      </c>
      <c r="J515" s="9">
        <v>4750</v>
      </c>
      <c r="K515" s="10">
        <f t="shared" si="2"/>
        <v>2137.5</v>
      </c>
      <c r="L515" s="10">
        <f t="shared" si="3"/>
        <v>427.5</v>
      </c>
      <c r="M515" s="11">
        <v>0.2</v>
      </c>
      <c r="O515" s="16"/>
      <c r="P515" s="14"/>
      <c r="Q515" s="12"/>
      <c r="R515" s="13"/>
    </row>
    <row r="516" spans="1:18" ht="15.75" customHeight="1" x14ac:dyDescent="0.3">
      <c r="A516" s="1"/>
      <c r="B516" s="6" t="s">
        <v>27</v>
      </c>
      <c r="C516" s="6">
        <v>1128299</v>
      </c>
      <c r="D516" s="7">
        <v>44242</v>
      </c>
      <c r="E516" s="6" t="s">
        <v>28</v>
      </c>
      <c r="F516" s="6" t="s">
        <v>40</v>
      </c>
      <c r="G516" s="6" t="s">
        <v>41</v>
      </c>
      <c r="H516" s="6" t="s">
        <v>17</v>
      </c>
      <c r="I516" s="8">
        <v>0.35</v>
      </c>
      <c r="J516" s="9">
        <v>5250</v>
      </c>
      <c r="K516" s="10">
        <f t="shared" ref="K516:K770" si="4">I516*J516</f>
        <v>1837.4999999999998</v>
      </c>
      <c r="L516" s="10">
        <f t="shared" ref="L516:L770" si="5">K516*M516</f>
        <v>735</v>
      </c>
      <c r="M516" s="11">
        <v>0.4</v>
      </c>
      <c r="O516" s="16"/>
      <c r="P516" s="14"/>
      <c r="Q516" s="12"/>
      <c r="R516" s="13"/>
    </row>
    <row r="517" spans="1:18" ht="15.75" customHeight="1" x14ac:dyDescent="0.3">
      <c r="A517" s="1"/>
      <c r="B517" s="6" t="s">
        <v>27</v>
      </c>
      <c r="C517" s="6">
        <v>1128299</v>
      </c>
      <c r="D517" s="7">
        <v>44242</v>
      </c>
      <c r="E517" s="6" t="s">
        <v>28</v>
      </c>
      <c r="F517" s="6" t="s">
        <v>40</v>
      </c>
      <c r="G517" s="6" t="s">
        <v>41</v>
      </c>
      <c r="H517" s="6" t="s">
        <v>18</v>
      </c>
      <c r="I517" s="8">
        <v>0.45</v>
      </c>
      <c r="J517" s="9">
        <v>4250</v>
      </c>
      <c r="K517" s="10">
        <f t="shared" si="4"/>
        <v>1912.5</v>
      </c>
      <c r="L517" s="10">
        <f t="shared" si="5"/>
        <v>478.125</v>
      </c>
      <c r="M517" s="11">
        <v>0.25</v>
      </c>
      <c r="O517" s="16"/>
      <c r="P517" s="14"/>
      <c r="Q517" s="12"/>
      <c r="R517" s="13"/>
    </row>
    <row r="518" spans="1:18" ht="15.75" customHeight="1" x14ac:dyDescent="0.3">
      <c r="A518" s="1"/>
      <c r="B518" s="6" t="s">
        <v>27</v>
      </c>
      <c r="C518" s="6">
        <v>1128299</v>
      </c>
      <c r="D518" s="7">
        <v>44242</v>
      </c>
      <c r="E518" s="6" t="s">
        <v>28</v>
      </c>
      <c r="F518" s="6" t="s">
        <v>40</v>
      </c>
      <c r="G518" s="6" t="s">
        <v>41</v>
      </c>
      <c r="H518" s="6" t="s">
        <v>19</v>
      </c>
      <c r="I518" s="8">
        <v>0.45</v>
      </c>
      <c r="J518" s="9">
        <v>4250</v>
      </c>
      <c r="K518" s="10">
        <f t="shared" si="4"/>
        <v>1912.5</v>
      </c>
      <c r="L518" s="10">
        <f t="shared" si="5"/>
        <v>765</v>
      </c>
      <c r="M518" s="11">
        <v>0.4</v>
      </c>
      <c r="O518" s="16"/>
      <c r="P518" s="14"/>
      <c r="Q518" s="12"/>
      <c r="R518" s="13"/>
    </row>
    <row r="519" spans="1:18" ht="15.75" customHeight="1" x14ac:dyDescent="0.3">
      <c r="A519" s="1"/>
      <c r="B519" s="6" t="s">
        <v>27</v>
      </c>
      <c r="C519" s="6">
        <v>1128299</v>
      </c>
      <c r="D519" s="7">
        <v>44242</v>
      </c>
      <c r="E519" s="6" t="s">
        <v>28</v>
      </c>
      <c r="F519" s="6" t="s">
        <v>40</v>
      </c>
      <c r="G519" s="6" t="s">
        <v>41</v>
      </c>
      <c r="H519" s="6" t="s">
        <v>20</v>
      </c>
      <c r="I519" s="8">
        <v>0.45</v>
      </c>
      <c r="J519" s="9">
        <v>2750</v>
      </c>
      <c r="K519" s="10">
        <f t="shared" si="4"/>
        <v>1237.5</v>
      </c>
      <c r="L519" s="10">
        <f t="shared" si="5"/>
        <v>433.125</v>
      </c>
      <c r="M519" s="11">
        <v>0.35</v>
      </c>
      <c r="O519" s="16"/>
      <c r="P519" s="14"/>
      <c r="Q519" s="12"/>
      <c r="R519" s="13"/>
    </row>
    <row r="520" spans="1:18" ht="15.75" customHeight="1" x14ac:dyDescent="0.3">
      <c r="A520" s="1"/>
      <c r="B520" s="6" t="s">
        <v>27</v>
      </c>
      <c r="C520" s="6">
        <v>1128299</v>
      </c>
      <c r="D520" s="7">
        <v>44242</v>
      </c>
      <c r="E520" s="6" t="s">
        <v>28</v>
      </c>
      <c r="F520" s="6" t="s">
        <v>40</v>
      </c>
      <c r="G520" s="6" t="s">
        <v>41</v>
      </c>
      <c r="H520" s="6" t="s">
        <v>21</v>
      </c>
      <c r="I520" s="8">
        <v>0.5</v>
      </c>
      <c r="J520" s="9">
        <v>2000</v>
      </c>
      <c r="K520" s="10">
        <f t="shared" si="4"/>
        <v>1000</v>
      </c>
      <c r="L520" s="10">
        <f t="shared" si="5"/>
        <v>550</v>
      </c>
      <c r="M520" s="11">
        <v>0.55000000000000004</v>
      </c>
      <c r="O520" s="16"/>
      <c r="P520" s="14"/>
      <c r="Q520" s="12"/>
      <c r="R520" s="13"/>
    </row>
    <row r="521" spans="1:18" ht="15.75" customHeight="1" x14ac:dyDescent="0.3">
      <c r="A521" s="1"/>
      <c r="B521" s="6" t="s">
        <v>27</v>
      </c>
      <c r="C521" s="6">
        <v>1128299</v>
      </c>
      <c r="D521" s="7">
        <v>44242</v>
      </c>
      <c r="E521" s="6" t="s">
        <v>28</v>
      </c>
      <c r="F521" s="6" t="s">
        <v>40</v>
      </c>
      <c r="G521" s="6" t="s">
        <v>41</v>
      </c>
      <c r="H521" s="6" t="s">
        <v>22</v>
      </c>
      <c r="I521" s="8">
        <v>0.45</v>
      </c>
      <c r="J521" s="9">
        <v>4000</v>
      </c>
      <c r="K521" s="10">
        <f t="shared" si="4"/>
        <v>1800</v>
      </c>
      <c r="L521" s="10">
        <f t="shared" si="5"/>
        <v>360</v>
      </c>
      <c r="M521" s="11">
        <v>0.2</v>
      </c>
      <c r="O521" s="16"/>
      <c r="P521" s="14"/>
      <c r="Q521" s="12"/>
      <c r="R521" s="13"/>
    </row>
    <row r="522" spans="1:18" ht="15.75" customHeight="1" x14ac:dyDescent="0.3">
      <c r="A522" s="1"/>
      <c r="B522" s="6" t="s">
        <v>27</v>
      </c>
      <c r="C522" s="6">
        <v>1128299</v>
      </c>
      <c r="D522" s="7">
        <v>44269</v>
      </c>
      <c r="E522" s="6" t="s">
        <v>28</v>
      </c>
      <c r="F522" s="6" t="s">
        <v>40</v>
      </c>
      <c r="G522" s="6" t="s">
        <v>41</v>
      </c>
      <c r="H522" s="6" t="s">
        <v>17</v>
      </c>
      <c r="I522" s="8">
        <v>0.45</v>
      </c>
      <c r="J522" s="9">
        <v>5500</v>
      </c>
      <c r="K522" s="10">
        <f t="shared" si="4"/>
        <v>2475</v>
      </c>
      <c r="L522" s="10">
        <f t="shared" si="5"/>
        <v>990</v>
      </c>
      <c r="M522" s="11">
        <v>0.4</v>
      </c>
      <c r="O522" s="16"/>
      <c r="P522" s="14"/>
      <c r="Q522" s="12"/>
      <c r="R522" s="13"/>
    </row>
    <row r="523" spans="1:18" ht="15.75" customHeight="1" x14ac:dyDescent="0.3">
      <c r="A523" s="1"/>
      <c r="B523" s="6" t="s">
        <v>27</v>
      </c>
      <c r="C523" s="6">
        <v>1128299</v>
      </c>
      <c r="D523" s="7">
        <v>44269</v>
      </c>
      <c r="E523" s="6" t="s">
        <v>28</v>
      </c>
      <c r="F523" s="6" t="s">
        <v>40</v>
      </c>
      <c r="G523" s="6" t="s">
        <v>41</v>
      </c>
      <c r="H523" s="6" t="s">
        <v>18</v>
      </c>
      <c r="I523" s="8">
        <v>0.54999999999999993</v>
      </c>
      <c r="J523" s="9">
        <v>4000</v>
      </c>
      <c r="K523" s="10">
        <f t="shared" si="4"/>
        <v>2199.9999999999995</v>
      </c>
      <c r="L523" s="10">
        <f t="shared" si="5"/>
        <v>549.99999999999989</v>
      </c>
      <c r="M523" s="11">
        <v>0.25</v>
      </c>
      <c r="O523" s="16"/>
      <c r="P523" s="14"/>
      <c r="Q523" s="12"/>
      <c r="R523" s="13"/>
    </row>
    <row r="524" spans="1:18" ht="15.75" customHeight="1" x14ac:dyDescent="0.3">
      <c r="A524" s="1"/>
      <c r="B524" s="6" t="s">
        <v>27</v>
      </c>
      <c r="C524" s="6">
        <v>1128299</v>
      </c>
      <c r="D524" s="7">
        <v>44269</v>
      </c>
      <c r="E524" s="6" t="s">
        <v>28</v>
      </c>
      <c r="F524" s="6" t="s">
        <v>40</v>
      </c>
      <c r="G524" s="6" t="s">
        <v>41</v>
      </c>
      <c r="H524" s="6" t="s">
        <v>19</v>
      </c>
      <c r="I524" s="8">
        <v>0.54999999999999993</v>
      </c>
      <c r="J524" s="9">
        <v>4000</v>
      </c>
      <c r="K524" s="10">
        <f t="shared" si="4"/>
        <v>2199.9999999999995</v>
      </c>
      <c r="L524" s="10">
        <f t="shared" si="5"/>
        <v>879.99999999999989</v>
      </c>
      <c r="M524" s="11">
        <v>0.4</v>
      </c>
      <c r="O524" s="16"/>
      <c r="P524" s="14"/>
      <c r="Q524" s="12"/>
      <c r="R524" s="13"/>
    </row>
    <row r="525" spans="1:18" ht="15.75" customHeight="1" x14ac:dyDescent="0.3">
      <c r="A525" s="1"/>
      <c r="B525" s="6" t="s">
        <v>27</v>
      </c>
      <c r="C525" s="6">
        <v>1128299</v>
      </c>
      <c r="D525" s="7">
        <v>44269</v>
      </c>
      <c r="E525" s="6" t="s">
        <v>28</v>
      </c>
      <c r="F525" s="6" t="s">
        <v>40</v>
      </c>
      <c r="G525" s="6" t="s">
        <v>41</v>
      </c>
      <c r="H525" s="6" t="s">
        <v>20</v>
      </c>
      <c r="I525" s="8">
        <v>0.54999999999999993</v>
      </c>
      <c r="J525" s="9">
        <v>3000</v>
      </c>
      <c r="K525" s="10">
        <f t="shared" si="4"/>
        <v>1649.9999999999998</v>
      </c>
      <c r="L525" s="10">
        <f t="shared" si="5"/>
        <v>577.49999999999989</v>
      </c>
      <c r="M525" s="11">
        <v>0.35</v>
      </c>
      <c r="O525" s="16"/>
      <c r="P525" s="14"/>
      <c r="Q525" s="12"/>
      <c r="R525" s="13"/>
    </row>
    <row r="526" spans="1:18" ht="15.75" customHeight="1" x14ac:dyDescent="0.3">
      <c r="A526" s="1"/>
      <c r="B526" s="6" t="s">
        <v>27</v>
      </c>
      <c r="C526" s="6">
        <v>1128299</v>
      </c>
      <c r="D526" s="7">
        <v>44269</v>
      </c>
      <c r="E526" s="6" t="s">
        <v>28</v>
      </c>
      <c r="F526" s="6" t="s">
        <v>40</v>
      </c>
      <c r="G526" s="6" t="s">
        <v>41</v>
      </c>
      <c r="H526" s="6" t="s">
        <v>21</v>
      </c>
      <c r="I526" s="8">
        <v>0.6</v>
      </c>
      <c r="J526" s="9">
        <v>1750</v>
      </c>
      <c r="K526" s="10">
        <f t="shared" si="4"/>
        <v>1050</v>
      </c>
      <c r="L526" s="10">
        <f t="shared" si="5"/>
        <v>577.5</v>
      </c>
      <c r="M526" s="11">
        <v>0.55000000000000004</v>
      </c>
      <c r="O526" s="16"/>
      <c r="P526" s="14"/>
      <c r="Q526" s="12"/>
      <c r="R526" s="13"/>
    </row>
    <row r="527" spans="1:18" ht="15.75" customHeight="1" x14ac:dyDescent="0.3">
      <c r="A527" s="1"/>
      <c r="B527" s="6" t="s">
        <v>27</v>
      </c>
      <c r="C527" s="6">
        <v>1128299</v>
      </c>
      <c r="D527" s="7">
        <v>44269</v>
      </c>
      <c r="E527" s="6" t="s">
        <v>28</v>
      </c>
      <c r="F527" s="6" t="s">
        <v>40</v>
      </c>
      <c r="G527" s="6" t="s">
        <v>41</v>
      </c>
      <c r="H527" s="6" t="s">
        <v>22</v>
      </c>
      <c r="I527" s="8">
        <v>0.54999999999999993</v>
      </c>
      <c r="J527" s="9">
        <v>3750</v>
      </c>
      <c r="K527" s="10">
        <f t="shared" si="4"/>
        <v>2062.4999999999995</v>
      </c>
      <c r="L527" s="10">
        <f t="shared" si="5"/>
        <v>412.49999999999994</v>
      </c>
      <c r="M527" s="11">
        <v>0.2</v>
      </c>
      <c r="O527" s="16"/>
      <c r="P527" s="14"/>
      <c r="Q527" s="12"/>
      <c r="R527" s="13"/>
    </row>
    <row r="528" spans="1:18" ht="15.75" customHeight="1" x14ac:dyDescent="0.3">
      <c r="A528" s="1"/>
      <c r="B528" s="6" t="s">
        <v>27</v>
      </c>
      <c r="C528" s="6">
        <v>1128299</v>
      </c>
      <c r="D528" s="7">
        <v>44301</v>
      </c>
      <c r="E528" s="6" t="s">
        <v>28</v>
      </c>
      <c r="F528" s="6" t="s">
        <v>40</v>
      </c>
      <c r="G528" s="6" t="s">
        <v>41</v>
      </c>
      <c r="H528" s="6" t="s">
        <v>17</v>
      </c>
      <c r="I528" s="8">
        <v>0.6</v>
      </c>
      <c r="J528" s="9">
        <v>5500</v>
      </c>
      <c r="K528" s="10">
        <f t="shared" si="4"/>
        <v>3300</v>
      </c>
      <c r="L528" s="10">
        <f t="shared" si="5"/>
        <v>1320</v>
      </c>
      <c r="M528" s="11">
        <v>0.4</v>
      </c>
      <c r="O528" s="16"/>
      <c r="P528" s="14"/>
      <c r="Q528" s="12"/>
      <c r="R528" s="13"/>
    </row>
    <row r="529" spans="1:18" ht="15.75" customHeight="1" x14ac:dyDescent="0.3">
      <c r="A529" s="1"/>
      <c r="B529" s="6" t="s">
        <v>27</v>
      </c>
      <c r="C529" s="6">
        <v>1128299</v>
      </c>
      <c r="D529" s="7">
        <v>44301</v>
      </c>
      <c r="E529" s="6" t="s">
        <v>28</v>
      </c>
      <c r="F529" s="6" t="s">
        <v>40</v>
      </c>
      <c r="G529" s="6" t="s">
        <v>41</v>
      </c>
      <c r="H529" s="6" t="s">
        <v>18</v>
      </c>
      <c r="I529" s="8">
        <v>0.65</v>
      </c>
      <c r="J529" s="9">
        <v>3500</v>
      </c>
      <c r="K529" s="10">
        <f t="shared" si="4"/>
        <v>2275</v>
      </c>
      <c r="L529" s="10">
        <f t="shared" si="5"/>
        <v>568.75</v>
      </c>
      <c r="M529" s="11">
        <v>0.25</v>
      </c>
      <c r="O529" s="16"/>
      <c r="P529" s="14"/>
      <c r="Q529" s="12"/>
      <c r="R529" s="13"/>
    </row>
    <row r="530" spans="1:18" ht="15.75" customHeight="1" x14ac:dyDescent="0.3">
      <c r="A530" s="1"/>
      <c r="B530" s="6" t="s">
        <v>27</v>
      </c>
      <c r="C530" s="6">
        <v>1128299</v>
      </c>
      <c r="D530" s="7">
        <v>44301</v>
      </c>
      <c r="E530" s="6" t="s">
        <v>28</v>
      </c>
      <c r="F530" s="6" t="s">
        <v>40</v>
      </c>
      <c r="G530" s="6" t="s">
        <v>41</v>
      </c>
      <c r="H530" s="6" t="s">
        <v>19</v>
      </c>
      <c r="I530" s="8">
        <v>0.65</v>
      </c>
      <c r="J530" s="9">
        <v>4000</v>
      </c>
      <c r="K530" s="10">
        <f t="shared" si="4"/>
        <v>2600</v>
      </c>
      <c r="L530" s="10">
        <f t="shared" si="5"/>
        <v>1040</v>
      </c>
      <c r="M530" s="11">
        <v>0.4</v>
      </c>
      <c r="O530" s="16"/>
      <c r="P530" s="14"/>
      <c r="Q530" s="12"/>
      <c r="R530" s="13"/>
    </row>
    <row r="531" spans="1:18" ht="15.75" customHeight="1" x14ac:dyDescent="0.3">
      <c r="A531" s="1"/>
      <c r="B531" s="6" t="s">
        <v>27</v>
      </c>
      <c r="C531" s="6">
        <v>1128299</v>
      </c>
      <c r="D531" s="7">
        <v>44301</v>
      </c>
      <c r="E531" s="6" t="s">
        <v>28</v>
      </c>
      <c r="F531" s="6" t="s">
        <v>40</v>
      </c>
      <c r="G531" s="6" t="s">
        <v>41</v>
      </c>
      <c r="H531" s="6" t="s">
        <v>20</v>
      </c>
      <c r="I531" s="8">
        <v>0.6</v>
      </c>
      <c r="J531" s="9">
        <v>3000</v>
      </c>
      <c r="K531" s="10">
        <f t="shared" si="4"/>
        <v>1800</v>
      </c>
      <c r="L531" s="10">
        <f t="shared" si="5"/>
        <v>630</v>
      </c>
      <c r="M531" s="11">
        <v>0.35</v>
      </c>
      <c r="O531" s="16"/>
      <c r="P531" s="14"/>
      <c r="Q531" s="12"/>
      <c r="R531" s="13"/>
    </row>
    <row r="532" spans="1:18" ht="15.75" customHeight="1" x14ac:dyDescent="0.3">
      <c r="A532" s="1"/>
      <c r="B532" s="6" t="s">
        <v>27</v>
      </c>
      <c r="C532" s="6">
        <v>1128299</v>
      </c>
      <c r="D532" s="7">
        <v>44301</v>
      </c>
      <c r="E532" s="6" t="s">
        <v>28</v>
      </c>
      <c r="F532" s="6" t="s">
        <v>40</v>
      </c>
      <c r="G532" s="6" t="s">
        <v>41</v>
      </c>
      <c r="H532" s="6" t="s">
        <v>21</v>
      </c>
      <c r="I532" s="8">
        <v>0.65</v>
      </c>
      <c r="J532" s="9">
        <v>2000</v>
      </c>
      <c r="K532" s="10">
        <f t="shared" si="4"/>
        <v>1300</v>
      </c>
      <c r="L532" s="10">
        <f t="shared" si="5"/>
        <v>715.00000000000011</v>
      </c>
      <c r="M532" s="11">
        <v>0.55000000000000004</v>
      </c>
      <c r="O532" s="16"/>
      <c r="P532" s="14"/>
      <c r="Q532" s="12"/>
      <c r="R532" s="13"/>
    </row>
    <row r="533" spans="1:18" ht="15.75" customHeight="1" x14ac:dyDescent="0.3">
      <c r="A533" s="1"/>
      <c r="B533" s="6" t="s">
        <v>27</v>
      </c>
      <c r="C533" s="6">
        <v>1128299</v>
      </c>
      <c r="D533" s="7">
        <v>44301</v>
      </c>
      <c r="E533" s="6" t="s">
        <v>28</v>
      </c>
      <c r="F533" s="6" t="s">
        <v>40</v>
      </c>
      <c r="G533" s="6" t="s">
        <v>41</v>
      </c>
      <c r="H533" s="6" t="s">
        <v>22</v>
      </c>
      <c r="I533" s="8">
        <v>0.8</v>
      </c>
      <c r="J533" s="9">
        <v>3500</v>
      </c>
      <c r="K533" s="10">
        <f t="shared" si="4"/>
        <v>2800</v>
      </c>
      <c r="L533" s="10">
        <f t="shared" si="5"/>
        <v>560</v>
      </c>
      <c r="M533" s="11">
        <v>0.2</v>
      </c>
      <c r="O533" s="16"/>
      <c r="P533" s="14"/>
      <c r="Q533" s="12"/>
      <c r="R533" s="13"/>
    </row>
    <row r="534" spans="1:18" ht="15.75" customHeight="1" x14ac:dyDescent="0.3">
      <c r="A534" s="1"/>
      <c r="B534" s="6" t="s">
        <v>27</v>
      </c>
      <c r="C534" s="6">
        <v>1128299</v>
      </c>
      <c r="D534" s="7">
        <v>44332</v>
      </c>
      <c r="E534" s="6" t="s">
        <v>28</v>
      </c>
      <c r="F534" s="6" t="s">
        <v>40</v>
      </c>
      <c r="G534" s="6" t="s">
        <v>41</v>
      </c>
      <c r="H534" s="6" t="s">
        <v>17</v>
      </c>
      <c r="I534" s="8">
        <v>0.6</v>
      </c>
      <c r="J534" s="9">
        <v>5500</v>
      </c>
      <c r="K534" s="10">
        <f t="shared" si="4"/>
        <v>3300</v>
      </c>
      <c r="L534" s="10">
        <f t="shared" si="5"/>
        <v>1485</v>
      </c>
      <c r="M534" s="11">
        <v>0.45</v>
      </c>
      <c r="O534" s="16"/>
      <c r="P534" s="14"/>
      <c r="Q534" s="12"/>
      <c r="R534" s="13"/>
    </row>
    <row r="535" spans="1:18" ht="15.75" customHeight="1" x14ac:dyDescent="0.3">
      <c r="A535" s="1"/>
      <c r="B535" s="6" t="s">
        <v>27</v>
      </c>
      <c r="C535" s="6">
        <v>1128299</v>
      </c>
      <c r="D535" s="7">
        <v>44332</v>
      </c>
      <c r="E535" s="6" t="s">
        <v>28</v>
      </c>
      <c r="F535" s="6" t="s">
        <v>40</v>
      </c>
      <c r="G535" s="6" t="s">
        <v>41</v>
      </c>
      <c r="H535" s="6" t="s">
        <v>18</v>
      </c>
      <c r="I535" s="8">
        <v>0.65</v>
      </c>
      <c r="J535" s="9">
        <v>4000</v>
      </c>
      <c r="K535" s="10">
        <f t="shared" si="4"/>
        <v>2600</v>
      </c>
      <c r="L535" s="10">
        <f t="shared" si="5"/>
        <v>780</v>
      </c>
      <c r="M535" s="11">
        <v>0.3</v>
      </c>
      <c r="O535" s="16"/>
      <c r="P535" s="14"/>
      <c r="Q535" s="12"/>
      <c r="R535" s="13"/>
    </row>
    <row r="536" spans="1:18" ht="15.75" customHeight="1" x14ac:dyDescent="0.3">
      <c r="A536" s="1"/>
      <c r="B536" s="6" t="s">
        <v>27</v>
      </c>
      <c r="C536" s="6">
        <v>1128299</v>
      </c>
      <c r="D536" s="7">
        <v>44332</v>
      </c>
      <c r="E536" s="6" t="s">
        <v>28</v>
      </c>
      <c r="F536" s="6" t="s">
        <v>40</v>
      </c>
      <c r="G536" s="6" t="s">
        <v>41</v>
      </c>
      <c r="H536" s="6" t="s">
        <v>19</v>
      </c>
      <c r="I536" s="8">
        <v>0.65</v>
      </c>
      <c r="J536" s="9">
        <v>4000</v>
      </c>
      <c r="K536" s="10">
        <f t="shared" si="4"/>
        <v>2600</v>
      </c>
      <c r="L536" s="10">
        <f t="shared" si="5"/>
        <v>1170</v>
      </c>
      <c r="M536" s="11">
        <v>0.45</v>
      </c>
      <c r="O536" s="16"/>
      <c r="P536" s="14"/>
      <c r="Q536" s="12"/>
      <c r="R536" s="13"/>
    </row>
    <row r="537" spans="1:18" ht="15.75" customHeight="1" x14ac:dyDescent="0.3">
      <c r="A537" s="1"/>
      <c r="B537" s="6" t="s">
        <v>27</v>
      </c>
      <c r="C537" s="6">
        <v>1128299</v>
      </c>
      <c r="D537" s="7">
        <v>44332</v>
      </c>
      <c r="E537" s="6" t="s">
        <v>28</v>
      </c>
      <c r="F537" s="6" t="s">
        <v>40</v>
      </c>
      <c r="G537" s="6" t="s">
        <v>41</v>
      </c>
      <c r="H537" s="6" t="s">
        <v>20</v>
      </c>
      <c r="I537" s="8">
        <v>0.6</v>
      </c>
      <c r="J537" s="9">
        <v>3000</v>
      </c>
      <c r="K537" s="10">
        <f t="shared" si="4"/>
        <v>1800</v>
      </c>
      <c r="L537" s="10">
        <f t="shared" si="5"/>
        <v>719.99999999999989</v>
      </c>
      <c r="M537" s="11">
        <v>0.39999999999999997</v>
      </c>
      <c r="O537" s="16"/>
      <c r="P537" s="14"/>
      <c r="Q537" s="12"/>
      <c r="R537" s="13"/>
    </row>
    <row r="538" spans="1:18" ht="15.75" customHeight="1" x14ac:dyDescent="0.3">
      <c r="A538" s="1"/>
      <c r="B538" s="6" t="s">
        <v>27</v>
      </c>
      <c r="C538" s="6">
        <v>1128299</v>
      </c>
      <c r="D538" s="7">
        <v>44332</v>
      </c>
      <c r="E538" s="6" t="s">
        <v>28</v>
      </c>
      <c r="F538" s="6" t="s">
        <v>40</v>
      </c>
      <c r="G538" s="6" t="s">
        <v>41</v>
      </c>
      <c r="H538" s="6" t="s">
        <v>21</v>
      </c>
      <c r="I538" s="8">
        <v>0.65</v>
      </c>
      <c r="J538" s="9">
        <v>2000</v>
      </c>
      <c r="K538" s="10">
        <f t="shared" si="4"/>
        <v>1300</v>
      </c>
      <c r="L538" s="10">
        <f t="shared" si="5"/>
        <v>780.00000000000011</v>
      </c>
      <c r="M538" s="11">
        <v>0.60000000000000009</v>
      </c>
      <c r="O538" s="16"/>
      <c r="P538" s="14"/>
      <c r="Q538" s="12"/>
      <c r="R538" s="13"/>
    </row>
    <row r="539" spans="1:18" ht="15.75" customHeight="1" x14ac:dyDescent="0.3">
      <c r="A539" s="1"/>
      <c r="B539" s="6" t="s">
        <v>27</v>
      </c>
      <c r="C539" s="6">
        <v>1128299</v>
      </c>
      <c r="D539" s="7">
        <v>44332</v>
      </c>
      <c r="E539" s="6" t="s">
        <v>28</v>
      </c>
      <c r="F539" s="6" t="s">
        <v>40</v>
      </c>
      <c r="G539" s="6" t="s">
        <v>41</v>
      </c>
      <c r="H539" s="6" t="s">
        <v>22</v>
      </c>
      <c r="I539" s="8">
        <v>0.8</v>
      </c>
      <c r="J539" s="9">
        <v>4500</v>
      </c>
      <c r="K539" s="10">
        <f t="shared" si="4"/>
        <v>3600</v>
      </c>
      <c r="L539" s="10">
        <f t="shared" si="5"/>
        <v>900</v>
      </c>
      <c r="M539" s="11">
        <v>0.25</v>
      </c>
      <c r="O539" s="16"/>
      <c r="P539" s="14"/>
      <c r="Q539" s="12"/>
      <c r="R539" s="13"/>
    </row>
    <row r="540" spans="1:18" ht="15.75" customHeight="1" x14ac:dyDescent="0.3">
      <c r="A540" s="1"/>
      <c r="B540" s="6" t="s">
        <v>27</v>
      </c>
      <c r="C540" s="6">
        <v>1128299</v>
      </c>
      <c r="D540" s="7">
        <v>44362</v>
      </c>
      <c r="E540" s="6" t="s">
        <v>28</v>
      </c>
      <c r="F540" s="6" t="s">
        <v>40</v>
      </c>
      <c r="G540" s="6" t="s">
        <v>41</v>
      </c>
      <c r="H540" s="6" t="s">
        <v>17</v>
      </c>
      <c r="I540" s="8">
        <v>0.6</v>
      </c>
      <c r="J540" s="9">
        <v>7000</v>
      </c>
      <c r="K540" s="10">
        <f t="shared" si="4"/>
        <v>4200</v>
      </c>
      <c r="L540" s="10">
        <f t="shared" si="5"/>
        <v>1890</v>
      </c>
      <c r="M540" s="11">
        <v>0.45</v>
      </c>
      <c r="O540" s="16"/>
      <c r="P540" s="14"/>
      <c r="Q540" s="12"/>
      <c r="R540" s="13"/>
    </row>
    <row r="541" spans="1:18" ht="15.75" customHeight="1" x14ac:dyDescent="0.3">
      <c r="A541" s="1"/>
      <c r="B541" s="6" t="s">
        <v>27</v>
      </c>
      <c r="C541" s="6">
        <v>1128299</v>
      </c>
      <c r="D541" s="7">
        <v>44362</v>
      </c>
      <c r="E541" s="6" t="s">
        <v>28</v>
      </c>
      <c r="F541" s="6" t="s">
        <v>40</v>
      </c>
      <c r="G541" s="6" t="s">
        <v>41</v>
      </c>
      <c r="H541" s="6" t="s">
        <v>18</v>
      </c>
      <c r="I541" s="8">
        <v>0.65</v>
      </c>
      <c r="J541" s="9">
        <v>5500</v>
      </c>
      <c r="K541" s="10">
        <f t="shared" si="4"/>
        <v>3575</v>
      </c>
      <c r="L541" s="10">
        <f t="shared" si="5"/>
        <v>1072.5</v>
      </c>
      <c r="M541" s="11">
        <v>0.3</v>
      </c>
      <c r="O541" s="16"/>
      <c r="P541" s="14"/>
      <c r="Q541" s="12"/>
      <c r="R541" s="13"/>
    </row>
    <row r="542" spans="1:18" ht="15.75" customHeight="1" x14ac:dyDescent="0.3">
      <c r="A542" s="1"/>
      <c r="B542" s="6" t="s">
        <v>27</v>
      </c>
      <c r="C542" s="6">
        <v>1128299</v>
      </c>
      <c r="D542" s="7">
        <v>44362</v>
      </c>
      <c r="E542" s="6" t="s">
        <v>28</v>
      </c>
      <c r="F542" s="6" t="s">
        <v>40</v>
      </c>
      <c r="G542" s="6" t="s">
        <v>41</v>
      </c>
      <c r="H542" s="6" t="s">
        <v>19</v>
      </c>
      <c r="I542" s="8">
        <v>0.65</v>
      </c>
      <c r="J542" s="9">
        <v>5500</v>
      </c>
      <c r="K542" s="10">
        <f t="shared" si="4"/>
        <v>3575</v>
      </c>
      <c r="L542" s="10">
        <f t="shared" si="5"/>
        <v>1608.75</v>
      </c>
      <c r="M542" s="11">
        <v>0.45</v>
      </c>
      <c r="O542" s="16"/>
      <c r="P542" s="14"/>
      <c r="Q542" s="12"/>
      <c r="R542" s="13"/>
    </row>
    <row r="543" spans="1:18" ht="15.75" customHeight="1" x14ac:dyDescent="0.3">
      <c r="A543" s="1"/>
      <c r="B543" s="6" t="s">
        <v>27</v>
      </c>
      <c r="C543" s="6">
        <v>1128299</v>
      </c>
      <c r="D543" s="7">
        <v>44362</v>
      </c>
      <c r="E543" s="6" t="s">
        <v>28</v>
      </c>
      <c r="F543" s="6" t="s">
        <v>40</v>
      </c>
      <c r="G543" s="6" t="s">
        <v>41</v>
      </c>
      <c r="H543" s="6" t="s">
        <v>20</v>
      </c>
      <c r="I543" s="8">
        <v>0.6</v>
      </c>
      <c r="J543" s="9">
        <v>4250</v>
      </c>
      <c r="K543" s="10">
        <f t="shared" si="4"/>
        <v>2550</v>
      </c>
      <c r="L543" s="10">
        <f t="shared" si="5"/>
        <v>1019.9999999999999</v>
      </c>
      <c r="M543" s="11">
        <v>0.39999999999999997</v>
      </c>
      <c r="O543" s="16"/>
      <c r="P543" s="14"/>
      <c r="Q543" s="12"/>
      <c r="R543" s="13"/>
    </row>
    <row r="544" spans="1:18" ht="15.75" customHeight="1" x14ac:dyDescent="0.3">
      <c r="A544" s="1"/>
      <c r="B544" s="6" t="s">
        <v>27</v>
      </c>
      <c r="C544" s="6">
        <v>1128299</v>
      </c>
      <c r="D544" s="7">
        <v>44362</v>
      </c>
      <c r="E544" s="6" t="s">
        <v>28</v>
      </c>
      <c r="F544" s="6" t="s">
        <v>40</v>
      </c>
      <c r="G544" s="6" t="s">
        <v>41</v>
      </c>
      <c r="H544" s="6" t="s">
        <v>21</v>
      </c>
      <c r="I544" s="8">
        <v>0.65</v>
      </c>
      <c r="J544" s="9">
        <v>3000</v>
      </c>
      <c r="K544" s="10">
        <f t="shared" si="4"/>
        <v>1950</v>
      </c>
      <c r="L544" s="10">
        <f t="shared" si="5"/>
        <v>1170.0000000000002</v>
      </c>
      <c r="M544" s="11">
        <v>0.60000000000000009</v>
      </c>
      <c r="O544" s="16"/>
      <c r="P544" s="14"/>
      <c r="Q544" s="12"/>
      <c r="R544" s="13"/>
    </row>
    <row r="545" spans="1:18" ht="15.75" customHeight="1" x14ac:dyDescent="0.3">
      <c r="A545" s="1"/>
      <c r="B545" s="6" t="s">
        <v>27</v>
      </c>
      <c r="C545" s="6">
        <v>1128299</v>
      </c>
      <c r="D545" s="7">
        <v>44362</v>
      </c>
      <c r="E545" s="6" t="s">
        <v>28</v>
      </c>
      <c r="F545" s="6" t="s">
        <v>40</v>
      </c>
      <c r="G545" s="6" t="s">
        <v>41</v>
      </c>
      <c r="H545" s="6" t="s">
        <v>22</v>
      </c>
      <c r="I545" s="8">
        <v>0.8</v>
      </c>
      <c r="J545" s="9">
        <v>6000</v>
      </c>
      <c r="K545" s="10">
        <f t="shared" si="4"/>
        <v>4800</v>
      </c>
      <c r="L545" s="10">
        <f t="shared" si="5"/>
        <v>1200</v>
      </c>
      <c r="M545" s="11">
        <v>0.25</v>
      </c>
      <c r="O545" s="16"/>
      <c r="P545" s="14"/>
      <c r="Q545" s="12"/>
      <c r="R545" s="13"/>
    </row>
    <row r="546" spans="1:18" ht="15.75" customHeight="1" x14ac:dyDescent="0.3">
      <c r="A546" s="1"/>
      <c r="B546" s="6" t="s">
        <v>27</v>
      </c>
      <c r="C546" s="6">
        <v>1128299</v>
      </c>
      <c r="D546" s="7">
        <v>44391</v>
      </c>
      <c r="E546" s="6" t="s">
        <v>28</v>
      </c>
      <c r="F546" s="6" t="s">
        <v>40</v>
      </c>
      <c r="G546" s="6" t="s">
        <v>41</v>
      </c>
      <c r="H546" s="6" t="s">
        <v>17</v>
      </c>
      <c r="I546" s="8">
        <v>0.6</v>
      </c>
      <c r="J546" s="9">
        <v>7500</v>
      </c>
      <c r="K546" s="10">
        <f t="shared" si="4"/>
        <v>4500</v>
      </c>
      <c r="L546" s="10">
        <f t="shared" si="5"/>
        <v>1800</v>
      </c>
      <c r="M546" s="11">
        <v>0.4</v>
      </c>
      <c r="O546" s="16"/>
      <c r="P546" s="14"/>
      <c r="Q546" s="12"/>
      <c r="R546" s="13"/>
    </row>
    <row r="547" spans="1:18" ht="15.75" customHeight="1" x14ac:dyDescent="0.3">
      <c r="A547" s="1"/>
      <c r="B547" s="6" t="s">
        <v>27</v>
      </c>
      <c r="C547" s="6">
        <v>1128299</v>
      </c>
      <c r="D547" s="7">
        <v>44391</v>
      </c>
      <c r="E547" s="6" t="s">
        <v>28</v>
      </c>
      <c r="F547" s="6" t="s">
        <v>40</v>
      </c>
      <c r="G547" s="6" t="s">
        <v>41</v>
      </c>
      <c r="H547" s="6" t="s">
        <v>18</v>
      </c>
      <c r="I547" s="8">
        <v>0.65</v>
      </c>
      <c r="J547" s="9">
        <v>6000</v>
      </c>
      <c r="K547" s="10">
        <f t="shared" si="4"/>
        <v>3900</v>
      </c>
      <c r="L547" s="10">
        <f t="shared" si="5"/>
        <v>975</v>
      </c>
      <c r="M547" s="11">
        <v>0.25</v>
      </c>
      <c r="O547" s="16"/>
      <c r="P547" s="14"/>
      <c r="Q547" s="12"/>
      <c r="R547" s="13"/>
    </row>
    <row r="548" spans="1:18" ht="15.75" customHeight="1" x14ac:dyDescent="0.3">
      <c r="A548" s="1"/>
      <c r="B548" s="6" t="s">
        <v>27</v>
      </c>
      <c r="C548" s="6">
        <v>1128299</v>
      </c>
      <c r="D548" s="7">
        <v>44391</v>
      </c>
      <c r="E548" s="6" t="s">
        <v>28</v>
      </c>
      <c r="F548" s="6" t="s">
        <v>40</v>
      </c>
      <c r="G548" s="6" t="s">
        <v>41</v>
      </c>
      <c r="H548" s="6" t="s">
        <v>19</v>
      </c>
      <c r="I548" s="8">
        <v>0.65</v>
      </c>
      <c r="J548" s="9">
        <v>5500</v>
      </c>
      <c r="K548" s="10">
        <f t="shared" si="4"/>
        <v>3575</v>
      </c>
      <c r="L548" s="10">
        <f t="shared" si="5"/>
        <v>1430</v>
      </c>
      <c r="M548" s="11">
        <v>0.4</v>
      </c>
      <c r="O548" s="16"/>
      <c r="P548" s="14"/>
      <c r="Q548" s="12"/>
      <c r="R548" s="13"/>
    </row>
    <row r="549" spans="1:18" ht="15.75" customHeight="1" x14ac:dyDescent="0.3">
      <c r="A549" s="1"/>
      <c r="B549" s="6" t="s">
        <v>27</v>
      </c>
      <c r="C549" s="6">
        <v>1128299</v>
      </c>
      <c r="D549" s="7">
        <v>44391</v>
      </c>
      <c r="E549" s="6" t="s">
        <v>28</v>
      </c>
      <c r="F549" s="6" t="s">
        <v>40</v>
      </c>
      <c r="G549" s="6" t="s">
        <v>41</v>
      </c>
      <c r="H549" s="6" t="s">
        <v>20</v>
      </c>
      <c r="I549" s="8">
        <v>0.6</v>
      </c>
      <c r="J549" s="9">
        <v>4500</v>
      </c>
      <c r="K549" s="10">
        <f t="shared" si="4"/>
        <v>2700</v>
      </c>
      <c r="L549" s="10">
        <f t="shared" si="5"/>
        <v>944.99999999999989</v>
      </c>
      <c r="M549" s="11">
        <v>0.35</v>
      </c>
      <c r="O549" s="16"/>
      <c r="P549" s="14"/>
      <c r="Q549" s="12"/>
      <c r="R549" s="13"/>
    </row>
    <row r="550" spans="1:18" ht="15.75" customHeight="1" x14ac:dyDescent="0.3">
      <c r="A550" s="1"/>
      <c r="B550" s="6" t="s">
        <v>27</v>
      </c>
      <c r="C550" s="6">
        <v>1128299</v>
      </c>
      <c r="D550" s="7">
        <v>44391</v>
      </c>
      <c r="E550" s="6" t="s">
        <v>28</v>
      </c>
      <c r="F550" s="6" t="s">
        <v>40</v>
      </c>
      <c r="G550" s="6" t="s">
        <v>41</v>
      </c>
      <c r="H550" s="6" t="s">
        <v>21</v>
      </c>
      <c r="I550" s="8">
        <v>0.65</v>
      </c>
      <c r="J550" s="9">
        <v>5000</v>
      </c>
      <c r="K550" s="10">
        <f t="shared" si="4"/>
        <v>3250</v>
      </c>
      <c r="L550" s="10">
        <f t="shared" si="5"/>
        <v>1787.5000000000002</v>
      </c>
      <c r="M550" s="11">
        <v>0.55000000000000004</v>
      </c>
      <c r="O550" s="16"/>
      <c r="P550" s="14"/>
      <c r="Q550" s="12"/>
      <c r="R550" s="13"/>
    </row>
    <row r="551" spans="1:18" ht="15.75" customHeight="1" x14ac:dyDescent="0.3">
      <c r="A551" s="1"/>
      <c r="B551" s="6" t="s">
        <v>27</v>
      </c>
      <c r="C551" s="6">
        <v>1128299</v>
      </c>
      <c r="D551" s="7">
        <v>44391</v>
      </c>
      <c r="E551" s="6" t="s">
        <v>28</v>
      </c>
      <c r="F551" s="6" t="s">
        <v>40</v>
      </c>
      <c r="G551" s="6" t="s">
        <v>41</v>
      </c>
      <c r="H551" s="6" t="s">
        <v>22</v>
      </c>
      <c r="I551" s="8">
        <v>0.8</v>
      </c>
      <c r="J551" s="9">
        <v>5000</v>
      </c>
      <c r="K551" s="10">
        <f t="shared" si="4"/>
        <v>4000</v>
      </c>
      <c r="L551" s="10">
        <f t="shared" si="5"/>
        <v>800</v>
      </c>
      <c r="M551" s="11">
        <v>0.2</v>
      </c>
      <c r="O551" s="16"/>
      <c r="P551" s="14"/>
      <c r="Q551" s="12"/>
      <c r="R551" s="13"/>
    </row>
    <row r="552" spans="1:18" ht="15.75" customHeight="1" x14ac:dyDescent="0.3">
      <c r="A552" s="1"/>
      <c r="B552" s="6" t="s">
        <v>27</v>
      </c>
      <c r="C552" s="6">
        <v>1128299</v>
      </c>
      <c r="D552" s="7">
        <v>44423</v>
      </c>
      <c r="E552" s="6" t="s">
        <v>28</v>
      </c>
      <c r="F552" s="6" t="s">
        <v>40</v>
      </c>
      <c r="G552" s="6" t="s">
        <v>41</v>
      </c>
      <c r="H552" s="6" t="s">
        <v>17</v>
      </c>
      <c r="I552" s="8">
        <v>0.65</v>
      </c>
      <c r="J552" s="9">
        <v>7000</v>
      </c>
      <c r="K552" s="10">
        <f t="shared" si="4"/>
        <v>4550</v>
      </c>
      <c r="L552" s="10">
        <f t="shared" si="5"/>
        <v>1820</v>
      </c>
      <c r="M552" s="11">
        <v>0.4</v>
      </c>
      <c r="O552" s="16"/>
      <c r="P552" s="14"/>
      <c r="Q552" s="12"/>
      <c r="R552" s="13"/>
    </row>
    <row r="553" spans="1:18" ht="15.75" customHeight="1" x14ac:dyDescent="0.3">
      <c r="A553" s="1"/>
      <c r="B553" s="6" t="s">
        <v>27</v>
      </c>
      <c r="C553" s="6">
        <v>1128299</v>
      </c>
      <c r="D553" s="7">
        <v>44423</v>
      </c>
      <c r="E553" s="6" t="s">
        <v>28</v>
      </c>
      <c r="F553" s="6" t="s">
        <v>40</v>
      </c>
      <c r="G553" s="6" t="s">
        <v>41</v>
      </c>
      <c r="H553" s="6" t="s">
        <v>18</v>
      </c>
      <c r="I553" s="8">
        <v>0.70000000000000007</v>
      </c>
      <c r="J553" s="9">
        <v>6500</v>
      </c>
      <c r="K553" s="10">
        <f t="shared" si="4"/>
        <v>4550</v>
      </c>
      <c r="L553" s="10">
        <f t="shared" si="5"/>
        <v>1137.5</v>
      </c>
      <c r="M553" s="11">
        <v>0.25</v>
      </c>
      <c r="O553" s="16"/>
      <c r="P553" s="14"/>
      <c r="Q553" s="12"/>
      <c r="R553" s="13"/>
    </row>
    <row r="554" spans="1:18" ht="15.75" customHeight="1" x14ac:dyDescent="0.3">
      <c r="A554" s="1"/>
      <c r="B554" s="6" t="s">
        <v>27</v>
      </c>
      <c r="C554" s="6">
        <v>1128299</v>
      </c>
      <c r="D554" s="7">
        <v>44423</v>
      </c>
      <c r="E554" s="6" t="s">
        <v>28</v>
      </c>
      <c r="F554" s="6" t="s">
        <v>40</v>
      </c>
      <c r="G554" s="6" t="s">
        <v>41</v>
      </c>
      <c r="H554" s="6" t="s">
        <v>19</v>
      </c>
      <c r="I554" s="8">
        <v>0.65</v>
      </c>
      <c r="J554" s="9">
        <v>5250</v>
      </c>
      <c r="K554" s="10">
        <f t="shared" si="4"/>
        <v>3412.5</v>
      </c>
      <c r="L554" s="10">
        <f t="shared" si="5"/>
        <v>1365</v>
      </c>
      <c r="M554" s="11">
        <v>0.4</v>
      </c>
      <c r="O554" s="16"/>
      <c r="P554" s="14"/>
      <c r="Q554" s="12"/>
      <c r="R554" s="13"/>
    </row>
    <row r="555" spans="1:18" ht="15.75" customHeight="1" x14ac:dyDescent="0.3">
      <c r="A555" s="1"/>
      <c r="B555" s="6" t="s">
        <v>27</v>
      </c>
      <c r="C555" s="6">
        <v>1128299</v>
      </c>
      <c r="D555" s="7">
        <v>44423</v>
      </c>
      <c r="E555" s="6" t="s">
        <v>28</v>
      </c>
      <c r="F555" s="6" t="s">
        <v>40</v>
      </c>
      <c r="G555" s="6" t="s">
        <v>41</v>
      </c>
      <c r="H555" s="6" t="s">
        <v>20</v>
      </c>
      <c r="I555" s="8">
        <v>0.65</v>
      </c>
      <c r="J555" s="9">
        <v>4750</v>
      </c>
      <c r="K555" s="10">
        <f t="shared" si="4"/>
        <v>3087.5</v>
      </c>
      <c r="L555" s="10">
        <f t="shared" si="5"/>
        <v>1080.625</v>
      </c>
      <c r="M555" s="11">
        <v>0.35</v>
      </c>
      <c r="O555" s="16"/>
      <c r="P555" s="14"/>
      <c r="Q555" s="12"/>
      <c r="R555" s="13"/>
    </row>
    <row r="556" spans="1:18" ht="15.75" customHeight="1" x14ac:dyDescent="0.3">
      <c r="A556" s="1"/>
      <c r="B556" s="6" t="s">
        <v>27</v>
      </c>
      <c r="C556" s="6">
        <v>1128299</v>
      </c>
      <c r="D556" s="7">
        <v>44423</v>
      </c>
      <c r="E556" s="6" t="s">
        <v>28</v>
      </c>
      <c r="F556" s="6" t="s">
        <v>40</v>
      </c>
      <c r="G556" s="6" t="s">
        <v>41</v>
      </c>
      <c r="H556" s="6" t="s">
        <v>21</v>
      </c>
      <c r="I556" s="8">
        <v>0.75</v>
      </c>
      <c r="J556" s="9">
        <v>4750</v>
      </c>
      <c r="K556" s="10">
        <f t="shared" si="4"/>
        <v>3562.5</v>
      </c>
      <c r="L556" s="10">
        <f t="shared" si="5"/>
        <v>1959.3750000000002</v>
      </c>
      <c r="M556" s="11">
        <v>0.55000000000000004</v>
      </c>
      <c r="O556" s="16"/>
      <c r="P556" s="14"/>
      <c r="Q556" s="12"/>
      <c r="R556" s="13"/>
    </row>
    <row r="557" spans="1:18" ht="15.75" customHeight="1" x14ac:dyDescent="0.3">
      <c r="A557" s="1"/>
      <c r="B557" s="6" t="s">
        <v>27</v>
      </c>
      <c r="C557" s="6">
        <v>1128299</v>
      </c>
      <c r="D557" s="7">
        <v>44423</v>
      </c>
      <c r="E557" s="6" t="s">
        <v>28</v>
      </c>
      <c r="F557" s="6" t="s">
        <v>40</v>
      </c>
      <c r="G557" s="6" t="s">
        <v>41</v>
      </c>
      <c r="H557" s="6" t="s">
        <v>22</v>
      </c>
      <c r="I557" s="8">
        <v>0.8</v>
      </c>
      <c r="J557" s="9">
        <v>4000</v>
      </c>
      <c r="K557" s="10">
        <f t="shared" si="4"/>
        <v>3200</v>
      </c>
      <c r="L557" s="10">
        <f t="shared" si="5"/>
        <v>640</v>
      </c>
      <c r="M557" s="11">
        <v>0.2</v>
      </c>
      <c r="O557" s="16"/>
      <c r="P557" s="14"/>
      <c r="Q557" s="12"/>
      <c r="R557" s="13"/>
    </row>
    <row r="558" spans="1:18" ht="15.75" customHeight="1" x14ac:dyDescent="0.3">
      <c r="A558" s="1"/>
      <c r="B558" s="6" t="s">
        <v>27</v>
      </c>
      <c r="C558" s="6">
        <v>1128299</v>
      </c>
      <c r="D558" s="7">
        <v>44455</v>
      </c>
      <c r="E558" s="6" t="s">
        <v>28</v>
      </c>
      <c r="F558" s="6" t="s">
        <v>40</v>
      </c>
      <c r="G558" s="6" t="s">
        <v>41</v>
      </c>
      <c r="H558" s="6" t="s">
        <v>17</v>
      </c>
      <c r="I558" s="8">
        <v>0.60000000000000009</v>
      </c>
      <c r="J558" s="9">
        <v>6000</v>
      </c>
      <c r="K558" s="10">
        <f t="shared" si="4"/>
        <v>3600.0000000000005</v>
      </c>
      <c r="L558" s="10">
        <f t="shared" si="5"/>
        <v>1260.0000000000002</v>
      </c>
      <c r="M558" s="11">
        <v>0.35000000000000003</v>
      </c>
      <c r="O558" s="16"/>
      <c r="P558" s="14"/>
      <c r="Q558" s="12"/>
      <c r="R558" s="13"/>
    </row>
    <row r="559" spans="1:18" ht="15.75" customHeight="1" x14ac:dyDescent="0.3">
      <c r="A559" s="1"/>
      <c r="B559" s="6" t="s">
        <v>27</v>
      </c>
      <c r="C559" s="6">
        <v>1128299</v>
      </c>
      <c r="D559" s="7">
        <v>44455</v>
      </c>
      <c r="E559" s="6" t="s">
        <v>28</v>
      </c>
      <c r="F559" s="6" t="s">
        <v>40</v>
      </c>
      <c r="G559" s="6" t="s">
        <v>41</v>
      </c>
      <c r="H559" s="6" t="s">
        <v>18</v>
      </c>
      <c r="I559" s="8">
        <v>0.65000000000000013</v>
      </c>
      <c r="J559" s="9">
        <v>6000</v>
      </c>
      <c r="K559" s="10">
        <f t="shared" si="4"/>
        <v>3900.0000000000009</v>
      </c>
      <c r="L559" s="10">
        <f t="shared" si="5"/>
        <v>780.00000000000023</v>
      </c>
      <c r="M559" s="11">
        <v>0.2</v>
      </c>
      <c r="O559" s="16"/>
      <c r="P559" s="14"/>
      <c r="Q559" s="12"/>
      <c r="R559" s="13"/>
    </row>
    <row r="560" spans="1:18" ht="15.75" customHeight="1" x14ac:dyDescent="0.3">
      <c r="A560" s="1"/>
      <c r="B560" s="6" t="s">
        <v>27</v>
      </c>
      <c r="C560" s="6">
        <v>1128299</v>
      </c>
      <c r="D560" s="7">
        <v>44455</v>
      </c>
      <c r="E560" s="6" t="s">
        <v>28</v>
      </c>
      <c r="F560" s="6" t="s">
        <v>40</v>
      </c>
      <c r="G560" s="6" t="s">
        <v>41</v>
      </c>
      <c r="H560" s="6" t="s">
        <v>19</v>
      </c>
      <c r="I560" s="8">
        <v>0.60000000000000009</v>
      </c>
      <c r="J560" s="9">
        <v>4500</v>
      </c>
      <c r="K560" s="10">
        <f t="shared" si="4"/>
        <v>2700.0000000000005</v>
      </c>
      <c r="L560" s="10">
        <f t="shared" si="5"/>
        <v>945.00000000000023</v>
      </c>
      <c r="M560" s="11">
        <v>0.35000000000000003</v>
      </c>
      <c r="O560" s="16"/>
      <c r="P560" s="14"/>
      <c r="Q560" s="12"/>
      <c r="R560" s="13"/>
    </row>
    <row r="561" spans="1:18" ht="15.75" customHeight="1" x14ac:dyDescent="0.3">
      <c r="A561" s="1"/>
      <c r="B561" s="6" t="s">
        <v>27</v>
      </c>
      <c r="C561" s="6">
        <v>1128299</v>
      </c>
      <c r="D561" s="7">
        <v>44455</v>
      </c>
      <c r="E561" s="6" t="s">
        <v>28</v>
      </c>
      <c r="F561" s="6" t="s">
        <v>40</v>
      </c>
      <c r="G561" s="6" t="s">
        <v>41</v>
      </c>
      <c r="H561" s="6" t="s">
        <v>20</v>
      </c>
      <c r="I561" s="8">
        <v>0.60000000000000009</v>
      </c>
      <c r="J561" s="9">
        <v>4000</v>
      </c>
      <c r="K561" s="10">
        <f t="shared" si="4"/>
        <v>2400.0000000000005</v>
      </c>
      <c r="L561" s="10">
        <f t="shared" si="5"/>
        <v>720.00000000000011</v>
      </c>
      <c r="M561" s="11">
        <v>0.3</v>
      </c>
      <c r="O561" s="16"/>
      <c r="P561" s="14"/>
      <c r="Q561" s="12"/>
      <c r="R561" s="13"/>
    </row>
    <row r="562" spans="1:18" ht="15.75" customHeight="1" x14ac:dyDescent="0.3">
      <c r="A562" s="1"/>
      <c r="B562" s="6" t="s">
        <v>27</v>
      </c>
      <c r="C562" s="6">
        <v>1128299</v>
      </c>
      <c r="D562" s="7">
        <v>44455</v>
      </c>
      <c r="E562" s="6" t="s">
        <v>28</v>
      </c>
      <c r="F562" s="6" t="s">
        <v>40</v>
      </c>
      <c r="G562" s="6" t="s">
        <v>41</v>
      </c>
      <c r="H562" s="6" t="s">
        <v>21</v>
      </c>
      <c r="I562" s="8">
        <v>0.70000000000000007</v>
      </c>
      <c r="J562" s="9">
        <v>4000</v>
      </c>
      <c r="K562" s="10">
        <f t="shared" si="4"/>
        <v>2800.0000000000005</v>
      </c>
      <c r="L562" s="10">
        <f t="shared" si="5"/>
        <v>1400.0000000000005</v>
      </c>
      <c r="M562" s="11">
        <v>0.50000000000000011</v>
      </c>
      <c r="O562" s="16"/>
      <c r="P562" s="14"/>
      <c r="Q562" s="12"/>
      <c r="R562" s="13"/>
    </row>
    <row r="563" spans="1:18" ht="15.75" customHeight="1" x14ac:dyDescent="0.3">
      <c r="A563" s="1"/>
      <c r="B563" s="6" t="s">
        <v>27</v>
      </c>
      <c r="C563" s="6">
        <v>1128299</v>
      </c>
      <c r="D563" s="7">
        <v>44455</v>
      </c>
      <c r="E563" s="6" t="s">
        <v>28</v>
      </c>
      <c r="F563" s="6" t="s">
        <v>40</v>
      </c>
      <c r="G563" s="6" t="s">
        <v>41</v>
      </c>
      <c r="H563" s="6" t="s">
        <v>22</v>
      </c>
      <c r="I563" s="8">
        <v>0.75000000000000011</v>
      </c>
      <c r="J563" s="9">
        <v>4500</v>
      </c>
      <c r="K563" s="10">
        <f t="shared" si="4"/>
        <v>3375.0000000000005</v>
      </c>
      <c r="L563" s="10">
        <f t="shared" si="5"/>
        <v>506.25000000000017</v>
      </c>
      <c r="M563" s="11">
        <v>0.15000000000000002</v>
      </c>
      <c r="O563" s="16"/>
      <c r="P563" s="14"/>
      <c r="Q563" s="12"/>
      <c r="R563" s="13"/>
    </row>
    <row r="564" spans="1:18" ht="15.75" customHeight="1" x14ac:dyDescent="0.3">
      <c r="A564" s="1"/>
      <c r="B564" s="6" t="s">
        <v>27</v>
      </c>
      <c r="C564" s="6">
        <v>1128299</v>
      </c>
      <c r="D564" s="7">
        <v>44484</v>
      </c>
      <c r="E564" s="6" t="s">
        <v>28</v>
      </c>
      <c r="F564" s="6" t="s">
        <v>40</v>
      </c>
      <c r="G564" s="6" t="s">
        <v>41</v>
      </c>
      <c r="H564" s="6" t="s">
        <v>17</v>
      </c>
      <c r="I564" s="8">
        <v>0.60000000000000009</v>
      </c>
      <c r="J564" s="9">
        <v>5500</v>
      </c>
      <c r="K564" s="10">
        <f t="shared" si="4"/>
        <v>3300.0000000000005</v>
      </c>
      <c r="L564" s="10">
        <f t="shared" si="5"/>
        <v>1155.0000000000002</v>
      </c>
      <c r="M564" s="11">
        <v>0.35000000000000003</v>
      </c>
      <c r="O564" s="16"/>
      <c r="P564" s="14"/>
      <c r="Q564" s="12"/>
      <c r="R564" s="13"/>
    </row>
    <row r="565" spans="1:18" ht="15.75" customHeight="1" x14ac:dyDescent="0.3">
      <c r="A565" s="1"/>
      <c r="B565" s="6" t="s">
        <v>27</v>
      </c>
      <c r="C565" s="6">
        <v>1128299</v>
      </c>
      <c r="D565" s="7">
        <v>44484</v>
      </c>
      <c r="E565" s="6" t="s">
        <v>28</v>
      </c>
      <c r="F565" s="6" t="s">
        <v>40</v>
      </c>
      <c r="G565" s="6" t="s">
        <v>41</v>
      </c>
      <c r="H565" s="6" t="s">
        <v>18</v>
      </c>
      <c r="I565" s="8">
        <v>0.65000000000000013</v>
      </c>
      <c r="J565" s="9">
        <v>5500</v>
      </c>
      <c r="K565" s="10">
        <f t="shared" si="4"/>
        <v>3575.0000000000009</v>
      </c>
      <c r="L565" s="10">
        <f t="shared" si="5"/>
        <v>715.00000000000023</v>
      </c>
      <c r="M565" s="11">
        <v>0.2</v>
      </c>
      <c r="O565" s="16"/>
      <c r="P565" s="14"/>
      <c r="Q565" s="12"/>
      <c r="R565" s="13"/>
    </row>
    <row r="566" spans="1:18" ht="15.75" customHeight="1" x14ac:dyDescent="0.3">
      <c r="A566" s="1"/>
      <c r="B566" s="6" t="s">
        <v>27</v>
      </c>
      <c r="C566" s="6">
        <v>1128299</v>
      </c>
      <c r="D566" s="7">
        <v>44484</v>
      </c>
      <c r="E566" s="6" t="s">
        <v>28</v>
      </c>
      <c r="F566" s="6" t="s">
        <v>40</v>
      </c>
      <c r="G566" s="6" t="s">
        <v>41</v>
      </c>
      <c r="H566" s="6" t="s">
        <v>19</v>
      </c>
      <c r="I566" s="8">
        <v>0.60000000000000009</v>
      </c>
      <c r="J566" s="9">
        <v>3750</v>
      </c>
      <c r="K566" s="10">
        <f t="shared" si="4"/>
        <v>2250.0000000000005</v>
      </c>
      <c r="L566" s="10">
        <f t="shared" si="5"/>
        <v>787.50000000000023</v>
      </c>
      <c r="M566" s="11">
        <v>0.35000000000000003</v>
      </c>
      <c r="O566" s="16"/>
      <c r="P566" s="14"/>
      <c r="Q566" s="12"/>
      <c r="R566" s="13"/>
    </row>
    <row r="567" spans="1:18" ht="15.75" customHeight="1" x14ac:dyDescent="0.3">
      <c r="A567" s="1"/>
      <c r="B567" s="6" t="s">
        <v>27</v>
      </c>
      <c r="C567" s="6">
        <v>1128299</v>
      </c>
      <c r="D567" s="7">
        <v>44484</v>
      </c>
      <c r="E567" s="6" t="s">
        <v>28</v>
      </c>
      <c r="F567" s="6" t="s">
        <v>40</v>
      </c>
      <c r="G567" s="6" t="s">
        <v>41</v>
      </c>
      <c r="H567" s="6" t="s">
        <v>20</v>
      </c>
      <c r="I567" s="8">
        <v>0.60000000000000009</v>
      </c>
      <c r="J567" s="9">
        <v>3500</v>
      </c>
      <c r="K567" s="10">
        <f t="shared" si="4"/>
        <v>2100.0000000000005</v>
      </c>
      <c r="L567" s="10">
        <f t="shared" si="5"/>
        <v>630.00000000000011</v>
      </c>
      <c r="M567" s="11">
        <v>0.3</v>
      </c>
      <c r="O567" s="16"/>
      <c r="P567" s="14"/>
      <c r="Q567" s="12"/>
      <c r="R567" s="13"/>
    </row>
    <row r="568" spans="1:18" ht="15.75" customHeight="1" x14ac:dyDescent="0.3">
      <c r="A568" s="1"/>
      <c r="B568" s="6" t="s">
        <v>27</v>
      </c>
      <c r="C568" s="6">
        <v>1128299</v>
      </c>
      <c r="D568" s="7">
        <v>44484</v>
      </c>
      <c r="E568" s="6" t="s">
        <v>28</v>
      </c>
      <c r="F568" s="6" t="s">
        <v>40</v>
      </c>
      <c r="G568" s="6" t="s">
        <v>41</v>
      </c>
      <c r="H568" s="6" t="s">
        <v>21</v>
      </c>
      <c r="I568" s="8">
        <v>0.70000000000000007</v>
      </c>
      <c r="J568" s="9">
        <v>3250</v>
      </c>
      <c r="K568" s="10">
        <f t="shared" si="4"/>
        <v>2275</v>
      </c>
      <c r="L568" s="10">
        <f t="shared" si="5"/>
        <v>1137.5000000000002</v>
      </c>
      <c r="M568" s="11">
        <v>0.50000000000000011</v>
      </c>
      <c r="O568" s="16"/>
      <c r="P568" s="14"/>
      <c r="Q568" s="12"/>
      <c r="R568" s="13"/>
    </row>
    <row r="569" spans="1:18" ht="15.75" customHeight="1" x14ac:dyDescent="0.3">
      <c r="A569" s="1"/>
      <c r="B569" s="6" t="s">
        <v>27</v>
      </c>
      <c r="C569" s="6">
        <v>1128299</v>
      </c>
      <c r="D569" s="7">
        <v>44484</v>
      </c>
      <c r="E569" s="6" t="s">
        <v>28</v>
      </c>
      <c r="F569" s="6" t="s">
        <v>40</v>
      </c>
      <c r="G569" s="6" t="s">
        <v>41</v>
      </c>
      <c r="H569" s="6" t="s">
        <v>22</v>
      </c>
      <c r="I569" s="8">
        <v>0.75000000000000011</v>
      </c>
      <c r="J569" s="9">
        <v>3750</v>
      </c>
      <c r="K569" s="10">
        <f t="shared" si="4"/>
        <v>2812.5000000000005</v>
      </c>
      <c r="L569" s="10">
        <f t="shared" si="5"/>
        <v>421.87500000000011</v>
      </c>
      <c r="M569" s="11">
        <v>0.15000000000000002</v>
      </c>
      <c r="O569" s="16"/>
      <c r="P569" s="14"/>
      <c r="Q569" s="12"/>
      <c r="R569" s="13"/>
    </row>
    <row r="570" spans="1:18" ht="15.75" customHeight="1" x14ac:dyDescent="0.3">
      <c r="A570" s="1"/>
      <c r="B570" s="6" t="s">
        <v>27</v>
      </c>
      <c r="C570" s="6">
        <v>1128299</v>
      </c>
      <c r="D570" s="7">
        <v>44515</v>
      </c>
      <c r="E570" s="6" t="s">
        <v>28</v>
      </c>
      <c r="F570" s="6" t="s">
        <v>40</v>
      </c>
      <c r="G570" s="6" t="s">
        <v>41</v>
      </c>
      <c r="H570" s="6" t="s">
        <v>17</v>
      </c>
      <c r="I570" s="8">
        <v>0.60000000000000009</v>
      </c>
      <c r="J570" s="9">
        <v>5750</v>
      </c>
      <c r="K570" s="10">
        <f t="shared" si="4"/>
        <v>3450.0000000000005</v>
      </c>
      <c r="L570" s="10">
        <f t="shared" si="5"/>
        <v>1207.5000000000002</v>
      </c>
      <c r="M570" s="11">
        <v>0.35000000000000003</v>
      </c>
      <c r="O570" s="16"/>
      <c r="P570" s="14"/>
      <c r="Q570" s="12"/>
      <c r="R570" s="13"/>
    </row>
    <row r="571" spans="1:18" ht="15.75" customHeight="1" x14ac:dyDescent="0.3">
      <c r="A571" s="1"/>
      <c r="B571" s="6" t="s">
        <v>27</v>
      </c>
      <c r="C571" s="6">
        <v>1128299</v>
      </c>
      <c r="D571" s="7">
        <v>44515</v>
      </c>
      <c r="E571" s="6" t="s">
        <v>28</v>
      </c>
      <c r="F571" s="6" t="s">
        <v>40</v>
      </c>
      <c r="G571" s="6" t="s">
        <v>41</v>
      </c>
      <c r="H571" s="6" t="s">
        <v>18</v>
      </c>
      <c r="I571" s="8">
        <v>0.65000000000000013</v>
      </c>
      <c r="J571" s="9">
        <v>5750</v>
      </c>
      <c r="K571" s="10">
        <f t="shared" si="4"/>
        <v>3737.5000000000009</v>
      </c>
      <c r="L571" s="10">
        <f t="shared" si="5"/>
        <v>747.50000000000023</v>
      </c>
      <c r="M571" s="11">
        <v>0.2</v>
      </c>
      <c r="O571" s="16"/>
      <c r="P571" s="14"/>
      <c r="Q571" s="12"/>
      <c r="R571" s="13"/>
    </row>
    <row r="572" spans="1:18" ht="15.75" customHeight="1" x14ac:dyDescent="0.3">
      <c r="A572" s="1"/>
      <c r="B572" s="6" t="s">
        <v>27</v>
      </c>
      <c r="C572" s="6">
        <v>1128299</v>
      </c>
      <c r="D572" s="7">
        <v>44515</v>
      </c>
      <c r="E572" s="6" t="s">
        <v>28</v>
      </c>
      <c r="F572" s="6" t="s">
        <v>40</v>
      </c>
      <c r="G572" s="6" t="s">
        <v>41</v>
      </c>
      <c r="H572" s="6" t="s">
        <v>19</v>
      </c>
      <c r="I572" s="8">
        <v>0.60000000000000009</v>
      </c>
      <c r="J572" s="9">
        <v>4250</v>
      </c>
      <c r="K572" s="10">
        <f t="shared" si="4"/>
        <v>2550.0000000000005</v>
      </c>
      <c r="L572" s="10">
        <f t="shared" si="5"/>
        <v>892.50000000000023</v>
      </c>
      <c r="M572" s="11">
        <v>0.35000000000000003</v>
      </c>
      <c r="O572" s="16"/>
      <c r="P572" s="14"/>
      <c r="Q572" s="12"/>
      <c r="R572" s="13"/>
    </row>
    <row r="573" spans="1:18" ht="15.75" customHeight="1" x14ac:dyDescent="0.3">
      <c r="A573" s="1"/>
      <c r="B573" s="6" t="s">
        <v>27</v>
      </c>
      <c r="C573" s="6">
        <v>1128299</v>
      </c>
      <c r="D573" s="7">
        <v>44515</v>
      </c>
      <c r="E573" s="6" t="s">
        <v>28</v>
      </c>
      <c r="F573" s="6" t="s">
        <v>40</v>
      </c>
      <c r="G573" s="6" t="s">
        <v>41</v>
      </c>
      <c r="H573" s="6" t="s">
        <v>20</v>
      </c>
      <c r="I573" s="8">
        <v>0.60000000000000009</v>
      </c>
      <c r="J573" s="9">
        <v>4000</v>
      </c>
      <c r="K573" s="10">
        <f t="shared" si="4"/>
        <v>2400.0000000000005</v>
      </c>
      <c r="L573" s="10">
        <f t="shared" si="5"/>
        <v>720.00000000000011</v>
      </c>
      <c r="M573" s="11">
        <v>0.3</v>
      </c>
      <c r="O573" s="16"/>
      <c r="P573" s="14"/>
      <c r="Q573" s="12"/>
      <c r="R573" s="13"/>
    </row>
    <row r="574" spans="1:18" ht="15.75" customHeight="1" x14ac:dyDescent="0.3">
      <c r="A574" s="1"/>
      <c r="B574" s="6" t="s">
        <v>27</v>
      </c>
      <c r="C574" s="6">
        <v>1128299</v>
      </c>
      <c r="D574" s="7">
        <v>44515</v>
      </c>
      <c r="E574" s="6" t="s">
        <v>28</v>
      </c>
      <c r="F574" s="6" t="s">
        <v>40</v>
      </c>
      <c r="G574" s="6" t="s">
        <v>41</v>
      </c>
      <c r="H574" s="6" t="s">
        <v>21</v>
      </c>
      <c r="I574" s="8">
        <v>0.70000000000000007</v>
      </c>
      <c r="J574" s="9">
        <v>3500</v>
      </c>
      <c r="K574" s="10">
        <f t="shared" si="4"/>
        <v>2450.0000000000005</v>
      </c>
      <c r="L574" s="10">
        <f t="shared" si="5"/>
        <v>1225.0000000000005</v>
      </c>
      <c r="M574" s="11">
        <v>0.50000000000000011</v>
      </c>
      <c r="O574" s="16"/>
      <c r="P574" s="14"/>
      <c r="Q574" s="12"/>
      <c r="R574" s="13"/>
    </row>
    <row r="575" spans="1:18" ht="15.75" customHeight="1" x14ac:dyDescent="0.3">
      <c r="A575" s="1"/>
      <c r="B575" s="6" t="s">
        <v>27</v>
      </c>
      <c r="C575" s="6">
        <v>1128299</v>
      </c>
      <c r="D575" s="7">
        <v>44515</v>
      </c>
      <c r="E575" s="6" t="s">
        <v>28</v>
      </c>
      <c r="F575" s="6" t="s">
        <v>40</v>
      </c>
      <c r="G575" s="6" t="s">
        <v>41</v>
      </c>
      <c r="H575" s="6" t="s">
        <v>22</v>
      </c>
      <c r="I575" s="8">
        <v>0.75000000000000011</v>
      </c>
      <c r="J575" s="9">
        <v>4750</v>
      </c>
      <c r="K575" s="10">
        <f t="shared" si="4"/>
        <v>3562.5000000000005</v>
      </c>
      <c r="L575" s="10">
        <f t="shared" si="5"/>
        <v>534.37500000000011</v>
      </c>
      <c r="M575" s="11">
        <v>0.15000000000000002</v>
      </c>
      <c r="O575" s="16"/>
      <c r="P575" s="14"/>
      <c r="Q575" s="12"/>
      <c r="R575" s="13"/>
    </row>
    <row r="576" spans="1:18" ht="15.75" customHeight="1" x14ac:dyDescent="0.3">
      <c r="A576" s="1"/>
      <c r="B576" s="6" t="s">
        <v>27</v>
      </c>
      <c r="C576" s="6">
        <v>1128299</v>
      </c>
      <c r="D576" s="7">
        <v>44544</v>
      </c>
      <c r="E576" s="6" t="s">
        <v>28</v>
      </c>
      <c r="F576" s="6" t="s">
        <v>40</v>
      </c>
      <c r="G576" s="6" t="s">
        <v>41</v>
      </c>
      <c r="H576" s="6" t="s">
        <v>17</v>
      </c>
      <c r="I576" s="8">
        <v>0.60000000000000009</v>
      </c>
      <c r="J576" s="9">
        <v>6750</v>
      </c>
      <c r="K576" s="10">
        <f t="shared" si="4"/>
        <v>4050.0000000000005</v>
      </c>
      <c r="L576" s="10">
        <f t="shared" si="5"/>
        <v>1417.5000000000002</v>
      </c>
      <c r="M576" s="11">
        <v>0.35000000000000003</v>
      </c>
      <c r="O576" s="16"/>
      <c r="P576" s="14"/>
      <c r="Q576" s="12"/>
      <c r="R576" s="13"/>
    </row>
    <row r="577" spans="1:18" ht="15.75" customHeight="1" x14ac:dyDescent="0.3">
      <c r="A577" s="1"/>
      <c r="B577" s="6" t="s">
        <v>27</v>
      </c>
      <c r="C577" s="6">
        <v>1128299</v>
      </c>
      <c r="D577" s="7">
        <v>44544</v>
      </c>
      <c r="E577" s="6" t="s">
        <v>28</v>
      </c>
      <c r="F577" s="6" t="s">
        <v>40</v>
      </c>
      <c r="G577" s="6" t="s">
        <v>41</v>
      </c>
      <c r="H577" s="6" t="s">
        <v>18</v>
      </c>
      <c r="I577" s="8">
        <v>0.65000000000000013</v>
      </c>
      <c r="J577" s="9">
        <v>6750</v>
      </c>
      <c r="K577" s="10">
        <f t="shared" si="4"/>
        <v>4387.5000000000009</v>
      </c>
      <c r="L577" s="10">
        <f t="shared" si="5"/>
        <v>877.50000000000023</v>
      </c>
      <c r="M577" s="11">
        <v>0.2</v>
      </c>
      <c r="O577" s="16"/>
      <c r="P577" s="14"/>
      <c r="Q577" s="12"/>
      <c r="R577" s="13"/>
    </row>
    <row r="578" spans="1:18" ht="15.75" customHeight="1" x14ac:dyDescent="0.3">
      <c r="A578" s="1"/>
      <c r="B578" s="6" t="s">
        <v>27</v>
      </c>
      <c r="C578" s="6">
        <v>1128299</v>
      </c>
      <c r="D578" s="7">
        <v>44544</v>
      </c>
      <c r="E578" s="6" t="s">
        <v>28</v>
      </c>
      <c r="F578" s="6" t="s">
        <v>40</v>
      </c>
      <c r="G578" s="6" t="s">
        <v>41</v>
      </c>
      <c r="H578" s="6" t="s">
        <v>19</v>
      </c>
      <c r="I578" s="8">
        <v>0.60000000000000009</v>
      </c>
      <c r="J578" s="9">
        <v>4750</v>
      </c>
      <c r="K578" s="10">
        <f t="shared" si="4"/>
        <v>2850.0000000000005</v>
      </c>
      <c r="L578" s="10">
        <f t="shared" si="5"/>
        <v>997.50000000000023</v>
      </c>
      <c r="M578" s="11">
        <v>0.35000000000000003</v>
      </c>
      <c r="O578" s="16"/>
      <c r="P578" s="14"/>
      <c r="Q578" s="12"/>
      <c r="R578" s="13"/>
    </row>
    <row r="579" spans="1:18" ht="15.75" customHeight="1" x14ac:dyDescent="0.3">
      <c r="A579" s="1"/>
      <c r="B579" s="6" t="s">
        <v>27</v>
      </c>
      <c r="C579" s="6">
        <v>1128299</v>
      </c>
      <c r="D579" s="7">
        <v>44544</v>
      </c>
      <c r="E579" s="6" t="s">
        <v>28</v>
      </c>
      <c r="F579" s="6" t="s">
        <v>40</v>
      </c>
      <c r="G579" s="6" t="s">
        <v>41</v>
      </c>
      <c r="H579" s="6" t="s">
        <v>20</v>
      </c>
      <c r="I579" s="8">
        <v>0.60000000000000009</v>
      </c>
      <c r="J579" s="9">
        <v>4750</v>
      </c>
      <c r="K579" s="10">
        <f t="shared" si="4"/>
        <v>2850.0000000000005</v>
      </c>
      <c r="L579" s="10">
        <f t="shared" si="5"/>
        <v>855.00000000000011</v>
      </c>
      <c r="M579" s="11">
        <v>0.3</v>
      </c>
      <c r="O579" s="16"/>
      <c r="P579" s="14"/>
      <c r="Q579" s="12"/>
      <c r="R579" s="13"/>
    </row>
    <row r="580" spans="1:18" ht="15.75" customHeight="1" x14ac:dyDescent="0.3">
      <c r="A580" s="1"/>
      <c r="B580" s="6" t="s">
        <v>27</v>
      </c>
      <c r="C580" s="6">
        <v>1128299</v>
      </c>
      <c r="D580" s="7">
        <v>44544</v>
      </c>
      <c r="E580" s="6" t="s">
        <v>28</v>
      </c>
      <c r="F580" s="6" t="s">
        <v>40</v>
      </c>
      <c r="G580" s="6" t="s">
        <v>41</v>
      </c>
      <c r="H580" s="6" t="s">
        <v>21</v>
      </c>
      <c r="I580" s="8">
        <v>0.70000000000000007</v>
      </c>
      <c r="J580" s="9">
        <v>4000</v>
      </c>
      <c r="K580" s="10">
        <f t="shared" si="4"/>
        <v>2800.0000000000005</v>
      </c>
      <c r="L580" s="10">
        <f t="shared" si="5"/>
        <v>1400.0000000000005</v>
      </c>
      <c r="M580" s="11">
        <v>0.50000000000000011</v>
      </c>
      <c r="O580" s="16"/>
      <c r="P580" s="14"/>
      <c r="Q580" s="12"/>
      <c r="R580" s="13"/>
    </row>
    <row r="581" spans="1:18" ht="15.75" customHeight="1" x14ac:dyDescent="0.3">
      <c r="A581" s="1"/>
      <c r="B581" s="6" t="s">
        <v>27</v>
      </c>
      <c r="C581" s="6">
        <v>1128299</v>
      </c>
      <c r="D581" s="7">
        <v>44544</v>
      </c>
      <c r="E581" s="6" t="s">
        <v>28</v>
      </c>
      <c r="F581" s="6" t="s">
        <v>40</v>
      </c>
      <c r="G581" s="6" t="s">
        <v>41</v>
      </c>
      <c r="H581" s="6" t="s">
        <v>22</v>
      </c>
      <c r="I581" s="8">
        <v>0.75000000000000011</v>
      </c>
      <c r="J581" s="9">
        <v>5000</v>
      </c>
      <c r="K581" s="10">
        <f t="shared" si="4"/>
        <v>3750.0000000000005</v>
      </c>
      <c r="L581" s="10">
        <f t="shared" si="5"/>
        <v>562.50000000000011</v>
      </c>
      <c r="M581" s="11">
        <v>0.15000000000000002</v>
      </c>
      <c r="O581" s="16"/>
      <c r="P581" s="14"/>
      <c r="Q581" s="12"/>
      <c r="R581" s="13"/>
    </row>
    <row r="582" spans="1:18" ht="15.75" customHeight="1" x14ac:dyDescent="0.3">
      <c r="A582" s="1" t="s">
        <v>39</v>
      </c>
      <c r="B582" s="6" t="s">
        <v>27</v>
      </c>
      <c r="C582" s="6">
        <v>1128299</v>
      </c>
      <c r="D582" s="7">
        <v>44201</v>
      </c>
      <c r="E582" s="6" t="s">
        <v>28</v>
      </c>
      <c r="F582" s="6" t="s">
        <v>42</v>
      </c>
      <c r="G582" s="6" t="s">
        <v>43</v>
      </c>
      <c r="H582" s="6" t="s">
        <v>17</v>
      </c>
      <c r="I582" s="8">
        <v>0.3</v>
      </c>
      <c r="J582" s="9">
        <v>4250</v>
      </c>
      <c r="K582" s="10">
        <f t="shared" si="4"/>
        <v>1275</v>
      </c>
      <c r="L582" s="10">
        <f t="shared" si="5"/>
        <v>446.25000000000006</v>
      </c>
      <c r="M582" s="11">
        <v>0.35000000000000003</v>
      </c>
      <c r="O582" s="16"/>
      <c r="P582" s="14"/>
      <c r="Q582" s="12"/>
      <c r="R582" s="13"/>
    </row>
    <row r="583" spans="1:18" ht="15.75" customHeight="1" x14ac:dyDescent="0.3">
      <c r="A583" s="1"/>
      <c r="B583" s="6" t="s">
        <v>27</v>
      </c>
      <c r="C583" s="6">
        <v>1128299</v>
      </c>
      <c r="D583" s="7">
        <v>44201</v>
      </c>
      <c r="E583" s="6" t="s">
        <v>28</v>
      </c>
      <c r="F583" s="6" t="s">
        <v>42</v>
      </c>
      <c r="G583" s="6" t="s">
        <v>43</v>
      </c>
      <c r="H583" s="6" t="s">
        <v>18</v>
      </c>
      <c r="I583" s="8">
        <v>0.4</v>
      </c>
      <c r="J583" s="9">
        <v>4250</v>
      </c>
      <c r="K583" s="10">
        <f t="shared" si="4"/>
        <v>1700</v>
      </c>
      <c r="L583" s="10">
        <f t="shared" si="5"/>
        <v>340</v>
      </c>
      <c r="M583" s="11">
        <v>0.2</v>
      </c>
      <c r="O583" s="16"/>
      <c r="P583" s="14"/>
      <c r="Q583" s="12"/>
      <c r="R583" s="13"/>
    </row>
    <row r="584" spans="1:18" ht="15.75" customHeight="1" x14ac:dyDescent="0.3">
      <c r="A584" s="1"/>
      <c r="B584" s="6" t="s">
        <v>27</v>
      </c>
      <c r="C584" s="6">
        <v>1128299</v>
      </c>
      <c r="D584" s="7">
        <v>44201</v>
      </c>
      <c r="E584" s="6" t="s">
        <v>28</v>
      </c>
      <c r="F584" s="6" t="s">
        <v>42</v>
      </c>
      <c r="G584" s="6" t="s">
        <v>43</v>
      </c>
      <c r="H584" s="6" t="s">
        <v>19</v>
      </c>
      <c r="I584" s="8">
        <v>0.4</v>
      </c>
      <c r="J584" s="9">
        <v>4250</v>
      </c>
      <c r="K584" s="10">
        <f t="shared" si="4"/>
        <v>1700</v>
      </c>
      <c r="L584" s="10">
        <f t="shared" si="5"/>
        <v>595</v>
      </c>
      <c r="M584" s="11">
        <v>0.35000000000000003</v>
      </c>
      <c r="O584" s="16"/>
      <c r="P584" s="14"/>
      <c r="Q584" s="12"/>
      <c r="R584" s="13"/>
    </row>
    <row r="585" spans="1:18" ht="15.75" customHeight="1" x14ac:dyDescent="0.3">
      <c r="A585" s="1"/>
      <c r="B585" s="6" t="s">
        <v>27</v>
      </c>
      <c r="C585" s="6">
        <v>1128299</v>
      </c>
      <c r="D585" s="7">
        <v>44201</v>
      </c>
      <c r="E585" s="6" t="s">
        <v>28</v>
      </c>
      <c r="F585" s="6" t="s">
        <v>42</v>
      </c>
      <c r="G585" s="6" t="s">
        <v>43</v>
      </c>
      <c r="H585" s="6" t="s">
        <v>20</v>
      </c>
      <c r="I585" s="8">
        <v>0.4</v>
      </c>
      <c r="J585" s="9">
        <v>2750</v>
      </c>
      <c r="K585" s="10">
        <f t="shared" si="4"/>
        <v>1100</v>
      </c>
      <c r="L585" s="10">
        <f t="shared" si="5"/>
        <v>330</v>
      </c>
      <c r="M585" s="11">
        <v>0.3</v>
      </c>
      <c r="O585" s="16"/>
      <c r="P585" s="14"/>
      <c r="Q585" s="12"/>
      <c r="R585" s="13"/>
    </row>
    <row r="586" spans="1:18" ht="15.75" customHeight="1" x14ac:dyDescent="0.3">
      <c r="A586" s="1"/>
      <c r="B586" s="6" t="s">
        <v>27</v>
      </c>
      <c r="C586" s="6">
        <v>1128299</v>
      </c>
      <c r="D586" s="7">
        <v>44201</v>
      </c>
      <c r="E586" s="6" t="s">
        <v>28</v>
      </c>
      <c r="F586" s="6" t="s">
        <v>42</v>
      </c>
      <c r="G586" s="6" t="s">
        <v>43</v>
      </c>
      <c r="H586" s="6" t="s">
        <v>21</v>
      </c>
      <c r="I586" s="8">
        <v>0.45</v>
      </c>
      <c r="J586" s="9">
        <v>2250</v>
      </c>
      <c r="K586" s="10">
        <f t="shared" si="4"/>
        <v>1012.5</v>
      </c>
      <c r="L586" s="10">
        <f t="shared" si="5"/>
        <v>506.25</v>
      </c>
      <c r="M586" s="11">
        <v>0.5</v>
      </c>
      <c r="O586" s="16"/>
      <c r="P586" s="14"/>
      <c r="Q586" s="12"/>
      <c r="R586" s="13"/>
    </row>
    <row r="587" spans="1:18" ht="15.75" customHeight="1" x14ac:dyDescent="0.3">
      <c r="A587" s="1"/>
      <c r="B587" s="6" t="s">
        <v>27</v>
      </c>
      <c r="C587" s="6">
        <v>1128299</v>
      </c>
      <c r="D587" s="7">
        <v>44201</v>
      </c>
      <c r="E587" s="6" t="s">
        <v>28</v>
      </c>
      <c r="F587" s="6" t="s">
        <v>42</v>
      </c>
      <c r="G587" s="6" t="s">
        <v>43</v>
      </c>
      <c r="H587" s="6" t="s">
        <v>22</v>
      </c>
      <c r="I587" s="8">
        <v>0.4</v>
      </c>
      <c r="J587" s="9">
        <v>4750</v>
      </c>
      <c r="K587" s="10">
        <f t="shared" si="4"/>
        <v>1900</v>
      </c>
      <c r="L587" s="10">
        <f t="shared" si="5"/>
        <v>285.00000000000006</v>
      </c>
      <c r="M587" s="11">
        <v>0.15000000000000002</v>
      </c>
      <c r="O587" s="16"/>
      <c r="P587" s="14"/>
      <c r="Q587" s="12"/>
      <c r="R587" s="13"/>
    </row>
    <row r="588" spans="1:18" ht="15.75" customHeight="1" x14ac:dyDescent="0.3">
      <c r="A588" s="1"/>
      <c r="B588" s="6" t="s">
        <v>27</v>
      </c>
      <c r="C588" s="6">
        <v>1128299</v>
      </c>
      <c r="D588" s="7">
        <v>44232</v>
      </c>
      <c r="E588" s="6" t="s">
        <v>28</v>
      </c>
      <c r="F588" s="6" t="s">
        <v>42</v>
      </c>
      <c r="G588" s="6" t="s">
        <v>43</v>
      </c>
      <c r="H588" s="6" t="s">
        <v>17</v>
      </c>
      <c r="I588" s="8">
        <v>0.3</v>
      </c>
      <c r="J588" s="9">
        <v>5250</v>
      </c>
      <c r="K588" s="10">
        <f t="shared" si="4"/>
        <v>1575</v>
      </c>
      <c r="L588" s="10">
        <f t="shared" si="5"/>
        <v>551.25</v>
      </c>
      <c r="M588" s="11">
        <v>0.35000000000000003</v>
      </c>
      <c r="O588" s="16"/>
      <c r="P588" s="14"/>
      <c r="Q588" s="12"/>
      <c r="R588" s="13"/>
    </row>
    <row r="589" spans="1:18" ht="15.75" customHeight="1" x14ac:dyDescent="0.3">
      <c r="A589" s="1"/>
      <c r="B589" s="6" t="s">
        <v>27</v>
      </c>
      <c r="C589" s="6">
        <v>1128299</v>
      </c>
      <c r="D589" s="7">
        <v>44232</v>
      </c>
      <c r="E589" s="6" t="s">
        <v>28</v>
      </c>
      <c r="F589" s="6" t="s">
        <v>42</v>
      </c>
      <c r="G589" s="6" t="s">
        <v>43</v>
      </c>
      <c r="H589" s="6" t="s">
        <v>18</v>
      </c>
      <c r="I589" s="8">
        <v>0.4</v>
      </c>
      <c r="J589" s="9">
        <v>4250</v>
      </c>
      <c r="K589" s="10">
        <f t="shared" si="4"/>
        <v>1700</v>
      </c>
      <c r="L589" s="10">
        <f t="shared" si="5"/>
        <v>340</v>
      </c>
      <c r="M589" s="11">
        <v>0.2</v>
      </c>
      <c r="O589" s="16"/>
      <c r="P589" s="14"/>
      <c r="Q589" s="12"/>
      <c r="R589" s="13"/>
    </row>
    <row r="590" spans="1:18" ht="15.75" customHeight="1" x14ac:dyDescent="0.3">
      <c r="A590" s="1"/>
      <c r="B590" s="6" t="s">
        <v>27</v>
      </c>
      <c r="C590" s="6">
        <v>1128299</v>
      </c>
      <c r="D590" s="7">
        <v>44232</v>
      </c>
      <c r="E590" s="6" t="s">
        <v>28</v>
      </c>
      <c r="F590" s="6" t="s">
        <v>42</v>
      </c>
      <c r="G590" s="6" t="s">
        <v>43</v>
      </c>
      <c r="H590" s="6" t="s">
        <v>19</v>
      </c>
      <c r="I590" s="8">
        <v>0.4</v>
      </c>
      <c r="J590" s="9">
        <v>4250</v>
      </c>
      <c r="K590" s="10">
        <f t="shared" si="4"/>
        <v>1700</v>
      </c>
      <c r="L590" s="10">
        <f t="shared" si="5"/>
        <v>595</v>
      </c>
      <c r="M590" s="11">
        <v>0.35000000000000003</v>
      </c>
      <c r="O590" s="16"/>
      <c r="P590" s="14"/>
      <c r="Q590" s="12"/>
      <c r="R590" s="13"/>
    </row>
    <row r="591" spans="1:18" ht="15.75" customHeight="1" x14ac:dyDescent="0.3">
      <c r="A591" s="1"/>
      <c r="B591" s="6" t="s">
        <v>27</v>
      </c>
      <c r="C591" s="6">
        <v>1128299</v>
      </c>
      <c r="D591" s="7">
        <v>44232</v>
      </c>
      <c r="E591" s="6" t="s">
        <v>28</v>
      </c>
      <c r="F591" s="6" t="s">
        <v>42</v>
      </c>
      <c r="G591" s="6" t="s">
        <v>43</v>
      </c>
      <c r="H591" s="6" t="s">
        <v>20</v>
      </c>
      <c r="I591" s="8">
        <v>0.4</v>
      </c>
      <c r="J591" s="9">
        <v>2750</v>
      </c>
      <c r="K591" s="10">
        <f t="shared" si="4"/>
        <v>1100</v>
      </c>
      <c r="L591" s="10">
        <f t="shared" si="5"/>
        <v>330</v>
      </c>
      <c r="M591" s="11">
        <v>0.3</v>
      </c>
      <c r="O591" s="16"/>
      <c r="P591" s="14"/>
      <c r="Q591" s="12"/>
      <c r="R591" s="13"/>
    </row>
    <row r="592" spans="1:18" ht="15.75" customHeight="1" x14ac:dyDescent="0.3">
      <c r="A592" s="1"/>
      <c r="B592" s="6" t="s">
        <v>27</v>
      </c>
      <c r="C592" s="6">
        <v>1128299</v>
      </c>
      <c r="D592" s="7">
        <v>44232</v>
      </c>
      <c r="E592" s="6" t="s">
        <v>28</v>
      </c>
      <c r="F592" s="6" t="s">
        <v>42</v>
      </c>
      <c r="G592" s="6" t="s">
        <v>43</v>
      </c>
      <c r="H592" s="6" t="s">
        <v>21</v>
      </c>
      <c r="I592" s="8">
        <v>0.45</v>
      </c>
      <c r="J592" s="9">
        <v>2000</v>
      </c>
      <c r="K592" s="10">
        <f t="shared" si="4"/>
        <v>900</v>
      </c>
      <c r="L592" s="10">
        <f t="shared" si="5"/>
        <v>450</v>
      </c>
      <c r="M592" s="11">
        <v>0.5</v>
      </c>
      <c r="O592" s="16"/>
      <c r="P592" s="14"/>
      <c r="Q592" s="12"/>
      <c r="R592" s="13"/>
    </row>
    <row r="593" spans="1:18" ht="15.75" customHeight="1" x14ac:dyDescent="0.3">
      <c r="A593" s="1"/>
      <c r="B593" s="6" t="s">
        <v>27</v>
      </c>
      <c r="C593" s="6">
        <v>1128299</v>
      </c>
      <c r="D593" s="7">
        <v>44232</v>
      </c>
      <c r="E593" s="6" t="s">
        <v>28</v>
      </c>
      <c r="F593" s="6" t="s">
        <v>42</v>
      </c>
      <c r="G593" s="6" t="s">
        <v>43</v>
      </c>
      <c r="H593" s="6" t="s">
        <v>22</v>
      </c>
      <c r="I593" s="8">
        <v>0.4</v>
      </c>
      <c r="J593" s="9">
        <v>4000</v>
      </c>
      <c r="K593" s="10">
        <f t="shared" si="4"/>
        <v>1600</v>
      </c>
      <c r="L593" s="10">
        <f t="shared" si="5"/>
        <v>240.00000000000003</v>
      </c>
      <c r="M593" s="11">
        <v>0.15000000000000002</v>
      </c>
      <c r="O593" s="16"/>
      <c r="P593" s="14"/>
      <c r="Q593" s="12"/>
      <c r="R593" s="13"/>
    </row>
    <row r="594" spans="1:18" ht="15.75" customHeight="1" x14ac:dyDescent="0.3">
      <c r="A594" s="1"/>
      <c r="B594" s="6" t="s">
        <v>27</v>
      </c>
      <c r="C594" s="6">
        <v>1128299</v>
      </c>
      <c r="D594" s="7">
        <v>44259</v>
      </c>
      <c r="E594" s="6" t="s">
        <v>28</v>
      </c>
      <c r="F594" s="6" t="s">
        <v>42</v>
      </c>
      <c r="G594" s="6" t="s">
        <v>43</v>
      </c>
      <c r="H594" s="6" t="s">
        <v>17</v>
      </c>
      <c r="I594" s="8">
        <v>0.4</v>
      </c>
      <c r="J594" s="9">
        <v>5500</v>
      </c>
      <c r="K594" s="10">
        <f t="shared" si="4"/>
        <v>2200</v>
      </c>
      <c r="L594" s="10">
        <f t="shared" si="5"/>
        <v>770.00000000000011</v>
      </c>
      <c r="M594" s="11">
        <v>0.35000000000000003</v>
      </c>
      <c r="O594" s="16"/>
      <c r="P594" s="14"/>
      <c r="Q594" s="12"/>
      <c r="R594" s="13"/>
    </row>
    <row r="595" spans="1:18" ht="15.75" customHeight="1" x14ac:dyDescent="0.3">
      <c r="A595" s="1"/>
      <c r="B595" s="6" t="s">
        <v>27</v>
      </c>
      <c r="C595" s="6">
        <v>1128299</v>
      </c>
      <c r="D595" s="7">
        <v>44259</v>
      </c>
      <c r="E595" s="6" t="s">
        <v>28</v>
      </c>
      <c r="F595" s="6" t="s">
        <v>42</v>
      </c>
      <c r="G595" s="6" t="s">
        <v>43</v>
      </c>
      <c r="H595" s="6" t="s">
        <v>18</v>
      </c>
      <c r="I595" s="8">
        <v>0.49999999999999994</v>
      </c>
      <c r="J595" s="9">
        <v>4000</v>
      </c>
      <c r="K595" s="10">
        <f t="shared" si="4"/>
        <v>1999.9999999999998</v>
      </c>
      <c r="L595" s="10">
        <f t="shared" si="5"/>
        <v>400</v>
      </c>
      <c r="M595" s="11">
        <v>0.2</v>
      </c>
      <c r="O595" s="16"/>
      <c r="P595" s="14"/>
      <c r="Q595" s="12"/>
      <c r="R595" s="13"/>
    </row>
    <row r="596" spans="1:18" ht="15.75" customHeight="1" x14ac:dyDescent="0.3">
      <c r="A596" s="1"/>
      <c r="B596" s="6" t="s">
        <v>27</v>
      </c>
      <c r="C596" s="6">
        <v>1128299</v>
      </c>
      <c r="D596" s="7">
        <v>44259</v>
      </c>
      <c r="E596" s="6" t="s">
        <v>28</v>
      </c>
      <c r="F596" s="6" t="s">
        <v>42</v>
      </c>
      <c r="G596" s="6" t="s">
        <v>43</v>
      </c>
      <c r="H596" s="6" t="s">
        <v>19</v>
      </c>
      <c r="I596" s="8">
        <v>0.54999999999999993</v>
      </c>
      <c r="J596" s="9">
        <v>4000</v>
      </c>
      <c r="K596" s="10">
        <f t="shared" si="4"/>
        <v>2199.9999999999995</v>
      </c>
      <c r="L596" s="10">
        <f t="shared" si="5"/>
        <v>769.99999999999989</v>
      </c>
      <c r="M596" s="11">
        <v>0.35000000000000003</v>
      </c>
      <c r="O596" s="16"/>
      <c r="P596" s="14"/>
      <c r="Q596" s="12"/>
      <c r="R596" s="13"/>
    </row>
    <row r="597" spans="1:18" ht="15.75" customHeight="1" x14ac:dyDescent="0.3">
      <c r="A597" s="1"/>
      <c r="B597" s="6" t="s">
        <v>27</v>
      </c>
      <c r="C597" s="6">
        <v>1128299</v>
      </c>
      <c r="D597" s="7">
        <v>44259</v>
      </c>
      <c r="E597" s="6" t="s">
        <v>28</v>
      </c>
      <c r="F597" s="6" t="s">
        <v>42</v>
      </c>
      <c r="G597" s="6" t="s">
        <v>43</v>
      </c>
      <c r="H597" s="6" t="s">
        <v>20</v>
      </c>
      <c r="I597" s="8">
        <v>0.54999999999999993</v>
      </c>
      <c r="J597" s="9">
        <v>3000</v>
      </c>
      <c r="K597" s="10">
        <f t="shared" si="4"/>
        <v>1649.9999999999998</v>
      </c>
      <c r="L597" s="10">
        <f t="shared" si="5"/>
        <v>494.99999999999989</v>
      </c>
      <c r="M597" s="11">
        <v>0.3</v>
      </c>
      <c r="O597" s="16"/>
      <c r="P597" s="14"/>
      <c r="Q597" s="12"/>
      <c r="R597" s="13"/>
    </row>
    <row r="598" spans="1:18" ht="15.75" customHeight="1" x14ac:dyDescent="0.3">
      <c r="A598" s="1"/>
      <c r="B598" s="6" t="s">
        <v>27</v>
      </c>
      <c r="C598" s="6">
        <v>1128299</v>
      </c>
      <c r="D598" s="7">
        <v>44259</v>
      </c>
      <c r="E598" s="6" t="s">
        <v>28</v>
      </c>
      <c r="F598" s="6" t="s">
        <v>42</v>
      </c>
      <c r="G598" s="6" t="s">
        <v>43</v>
      </c>
      <c r="H598" s="6" t="s">
        <v>21</v>
      </c>
      <c r="I598" s="8">
        <v>0.6</v>
      </c>
      <c r="J598" s="9">
        <v>1500</v>
      </c>
      <c r="K598" s="10">
        <f t="shared" si="4"/>
        <v>900</v>
      </c>
      <c r="L598" s="10">
        <f t="shared" si="5"/>
        <v>450</v>
      </c>
      <c r="M598" s="11">
        <v>0.5</v>
      </c>
      <c r="O598" s="16"/>
      <c r="P598" s="14"/>
      <c r="Q598" s="12"/>
      <c r="R598" s="13"/>
    </row>
    <row r="599" spans="1:18" ht="15.75" customHeight="1" x14ac:dyDescent="0.3">
      <c r="A599" s="1"/>
      <c r="B599" s="6" t="s">
        <v>27</v>
      </c>
      <c r="C599" s="6">
        <v>1128299</v>
      </c>
      <c r="D599" s="7">
        <v>44259</v>
      </c>
      <c r="E599" s="6" t="s">
        <v>28</v>
      </c>
      <c r="F599" s="6" t="s">
        <v>42</v>
      </c>
      <c r="G599" s="6" t="s">
        <v>43</v>
      </c>
      <c r="H599" s="6" t="s">
        <v>22</v>
      </c>
      <c r="I599" s="8">
        <v>0.54999999999999993</v>
      </c>
      <c r="J599" s="9">
        <v>3500</v>
      </c>
      <c r="K599" s="10">
        <f t="shared" si="4"/>
        <v>1924.9999999999998</v>
      </c>
      <c r="L599" s="10">
        <f t="shared" si="5"/>
        <v>288.75</v>
      </c>
      <c r="M599" s="11">
        <v>0.15000000000000002</v>
      </c>
      <c r="O599" s="16"/>
      <c r="P599" s="14"/>
      <c r="Q599" s="12"/>
      <c r="R599" s="13"/>
    </row>
    <row r="600" spans="1:18" ht="15.75" customHeight="1" x14ac:dyDescent="0.3">
      <c r="A600" s="1"/>
      <c r="B600" s="6" t="s">
        <v>27</v>
      </c>
      <c r="C600" s="6">
        <v>1128299</v>
      </c>
      <c r="D600" s="7">
        <v>44291</v>
      </c>
      <c r="E600" s="6" t="s">
        <v>28</v>
      </c>
      <c r="F600" s="6" t="s">
        <v>42</v>
      </c>
      <c r="G600" s="6" t="s">
        <v>43</v>
      </c>
      <c r="H600" s="6" t="s">
        <v>17</v>
      </c>
      <c r="I600" s="8">
        <v>0.6</v>
      </c>
      <c r="J600" s="9">
        <v>5250</v>
      </c>
      <c r="K600" s="10">
        <f t="shared" si="4"/>
        <v>3150</v>
      </c>
      <c r="L600" s="10">
        <f t="shared" si="5"/>
        <v>1102.5</v>
      </c>
      <c r="M600" s="11">
        <v>0.35000000000000003</v>
      </c>
      <c r="O600" s="16"/>
      <c r="P600" s="14"/>
      <c r="Q600" s="12"/>
      <c r="R600" s="13"/>
    </row>
    <row r="601" spans="1:18" ht="15.75" customHeight="1" x14ac:dyDescent="0.3">
      <c r="A601" s="1"/>
      <c r="B601" s="6" t="s">
        <v>27</v>
      </c>
      <c r="C601" s="6">
        <v>1128299</v>
      </c>
      <c r="D601" s="7">
        <v>44291</v>
      </c>
      <c r="E601" s="6" t="s">
        <v>28</v>
      </c>
      <c r="F601" s="6" t="s">
        <v>42</v>
      </c>
      <c r="G601" s="6" t="s">
        <v>43</v>
      </c>
      <c r="H601" s="6" t="s">
        <v>18</v>
      </c>
      <c r="I601" s="8">
        <v>0.65</v>
      </c>
      <c r="J601" s="9">
        <v>3250</v>
      </c>
      <c r="K601" s="10">
        <f t="shared" si="4"/>
        <v>2112.5</v>
      </c>
      <c r="L601" s="10">
        <f t="shared" si="5"/>
        <v>422.5</v>
      </c>
      <c r="M601" s="11">
        <v>0.2</v>
      </c>
      <c r="O601" s="16"/>
      <c r="P601" s="14"/>
      <c r="Q601" s="12"/>
      <c r="R601" s="13"/>
    </row>
    <row r="602" spans="1:18" ht="15.75" customHeight="1" x14ac:dyDescent="0.3">
      <c r="A602" s="1"/>
      <c r="B602" s="6" t="s">
        <v>27</v>
      </c>
      <c r="C602" s="6">
        <v>1128299</v>
      </c>
      <c r="D602" s="7">
        <v>44291</v>
      </c>
      <c r="E602" s="6" t="s">
        <v>28</v>
      </c>
      <c r="F602" s="6" t="s">
        <v>42</v>
      </c>
      <c r="G602" s="6" t="s">
        <v>43</v>
      </c>
      <c r="H602" s="6" t="s">
        <v>19</v>
      </c>
      <c r="I602" s="8">
        <v>0.65</v>
      </c>
      <c r="J602" s="9">
        <v>3750</v>
      </c>
      <c r="K602" s="10">
        <f t="shared" si="4"/>
        <v>2437.5</v>
      </c>
      <c r="L602" s="10">
        <f t="shared" si="5"/>
        <v>853.12500000000011</v>
      </c>
      <c r="M602" s="11">
        <v>0.35000000000000003</v>
      </c>
      <c r="O602" s="16"/>
      <c r="P602" s="14"/>
      <c r="Q602" s="12"/>
      <c r="R602" s="13"/>
    </row>
    <row r="603" spans="1:18" ht="15.75" customHeight="1" x14ac:dyDescent="0.3">
      <c r="A603" s="1"/>
      <c r="B603" s="6" t="s">
        <v>27</v>
      </c>
      <c r="C603" s="6">
        <v>1128299</v>
      </c>
      <c r="D603" s="7">
        <v>44291</v>
      </c>
      <c r="E603" s="6" t="s">
        <v>28</v>
      </c>
      <c r="F603" s="6" t="s">
        <v>42</v>
      </c>
      <c r="G603" s="6" t="s">
        <v>43</v>
      </c>
      <c r="H603" s="6" t="s">
        <v>20</v>
      </c>
      <c r="I603" s="8">
        <v>0.6</v>
      </c>
      <c r="J603" s="9">
        <v>2750</v>
      </c>
      <c r="K603" s="10">
        <f t="shared" si="4"/>
        <v>1650</v>
      </c>
      <c r="L603" s="10">
        <f t="shared" si="5"/>
        <v>495</v>
      </c>
      <c r="M603" s="11">
        <v>0.3</v>
      </c>
      <c r="O603" s="16"/>
      <c r="P603" s="14"/>
      <c r="Q603" s="12"/>
      <c r="R603" s="13"/>
    </row>
    <row r="604" spans="1:18" ht="15.75" customHeight="1" x14ac:dyDescent="0.3">
      <c r="A604" s="1"/>
      <c r="B604" s="6" t="s">
        <v>27</v>
      </c>
      <c r="C604" s="6">
        <v>1128299</v>
      </c>
      <c r="D604" s="7">
        <v>44291</v>
      </c>
      <c r="E604" s="6" t="s">
        <v>28</v>
      </c>
      <c r="F604" s="6" t="s">
        <v>42</v>
      </c>
      <c r="G604" s="6" t="s">
        <v>43</v>
      </c>
      <c r="H604" s="6" t="s">
        <v>21</v>
      </c>
      <c r="I604" s="8">
        <v>0.65</v>
      </c>
      <c r="J604" s="9">
        <v>1750</v>
      </c>
      <c r="K604" s="10">
        <f t="shared" si="4"/>
        <v>1137.5</v>
      </c>
      <c r="L604" s="10">
        <f t="shared" si="5"/>
        <v>568.75</v>
      </c>
      <c r="M604" s="11">
        <v>0.5</v>
      </c>
      <c r="O604" s="16"/>
      <c r="P604" s="14"/>
      <c r="Q604" s="12"/>
      <c r="R604" s="13"/>
    </row>
    <row r="605" spans="1:18" ht="15.75" customHeight="1" x14ac:dyDescent="0.3">
      <c r="A605" s="1"/>
      <c r="B605" s="6" t="s">
        <v>27</v>
      </c>
      <c r="C605" s="6">
        <v>1128299</v>
      </c>
      <c r="D605" s="7">
        <v>44291</v>
      </c>
      <c r="E605" s="6" t="s">
        <v>28</v>
      </c>
      <c r="F605" s="6" t="s">
        <v>42</v>
      </c>
      <c r="G605" s="6" t="s">
        <v>43</v>
      </c>
      <c r="H605" s="6" t="s">
        <v>22</v>
      </c>
      <c r="I605" s="8">
        <v>0.8</v>
      </c>
      <c r="J605" s="9">
        <v>3250</v>
      </c>
      <c r="K605" s="10">
        <f t="shared" si="4"/>
        <v>2600</v>
      </c>
      <c r="L605" s="10">
        <f t="shared" si="5"/>
        <v>390.00000000000006</v>
      </c>
      <c r="M605" s="11">
        <v>0.15000000000000002</v>
      </c>
      <c r="O605" s="16"/>
      <c r="P605" s="14"/>
      <c r="Q605" s="12"/>
      <c r="R605" s="13"/>
    </row>
    <row r="606" spans="1:18" ht="15.75" customHeight="1" x14ac:dyDescent="0.3">
      <c r="A606" s="1"/>
      <c r="B606" s="6" t="s">
        <v>27</v>
      </c>
      <c r="C606" s="6">
        <v>1128299</v>
      </c>
      <c r="D606" s="7">
        <v>44322</v>
      </c>
      <c r="E606" s="6" t="s">
        <v>28</v>
      </c>
      <c r="F606" s="6" t="s">
        <v>42</v>
      </c>
      <c r="G606" s="6" t="s">
        <v>43</v>
      </c>
      <c r="H606" s="6" t="s">
        <v>17</v>
      </c>
      <c r="I606" s="8">
        <v>0.6</v>
      </c>
      <c r="J606" s="9">
        <v>5250</v>
      </c>
      <c r="K606" s="10">
        <f t="shared" si="4"/>
        <v>3150</v>
      </c>
      <c r="L606" s="10">
        <f t="shared" si="5"/>
        <v>1575</v>
      </c>
      <c r="M606" s="11">
        <v>0.5</v>
      </c>
      <c r="O606" s="16"/>
      <c r="P606" s="14"/>
      <c r="Q606" s="12"/>
      <c r="R606" s="13"/>
    </row>
    <row r="607" spans="1:18" ht="15.75" customHeight="1" x14ac:dyDescent="0.3">
      <c r="A607" s="1"/>
      <c r="B607" s="6" t="s">
        <v>27</v>
      </c>
      <c r="C607" s="6">
        <v>1128299</v>
      </c>
      <c r="D607" s="7">
        <v>44322</v>
      </c>
      <c r="E607" s="6" t="s">
        <v>28</v>
      </c>
      <c r="F607" s="6" t="s">
        <v>42</v>
      </c>
      <c r="G607" s="6" t="s">
        <v>43</v>
      </c>
      <c r="H607" s="6" t="s">
        <v>18</v>
      </c>
      <c r="I607" s="8">
        <v>0.65</v>
      </c>
      <c r="J607" s="9">
        <v>3750</v>
      </c>
      <c r="K607" s="10">
        <f t="shared" si="4"/>
        <v>2437.5</v>
      </c>
      <c r="L607" s="10">
        <f t="shared" si="5"/>
        <v>853.125</v>
      </c>
      <c r="M607" s="11">
        <v>0.35</v>
      </c>
      <c r="O607" s="16"/>
      <c r="P607" s="14"/>
      <c r="Q607" s="12"/>
      <c r="R607" s="13"/>
    </row>
    <row r="608" spans="1:18" ht="15.75" customHeight="1" x14ac:dyDescent="0.3">
      <c r="A608" s="1"/>
      <c r="B608" s="6" t="s">
        <v>27</v>
      </c>
      <c r="C608" s="6">
        <v>1128299</v>
      </c>
      <c r="D608" s="7">
        <v>44322</v>
      </c>
      <c r="E608" s="6" t="s">
        <v>28</v>
      </c>
      <c r="F608" s="6" t="s">
        <v>42</v>
      </c>
      <c r="G608" s="6" t="s">
        <v>43</v>
      </c>
      <c r="H608" s="6" t="s">
        <v>19</v>
      </c>
      <c r="I608" s="8">
        <v>0.65</v>
      </c>
      <c r="J608" s="9">
        <v>3750</v>
      </c>
      <c r="K608" s="10">
        <f t="shared" si="4"/>
        <v>2437.5</v>
      </c>
      <c r="L608" s="10">
        <f t="shared" si="5"/>
        <v>1218.75</v>
      </c>
      <c r="M608" s="11">
        <v>0.5</v>
      </c>
      <c r="O608" s="16"/>
      <c r="P608" s="14"/>
      <c r="Q608" s="12"/>
      <c r="R608" s="13"/>
    </row>
    <row r="609" spans="1:18" ht="15.75" customHeight="1" x14ac:dyDescent="0.3">
      <c r="A609" s="1"/>
      <c r="B609" s="6" t="s">
        <v>27</v>
      </c>
      <c r="C609" s="6">
        <v>1128299</v>
      </c>
      <c r="D609" s="7">
        <v>44322</v>
      </c>
      <c r="E609" s="6" t="s">
        <v>28</v>
      </c>
      <c r="F609" s="6" t="s">
        <v>42</v>
      </c>
      <c r="G609" s="6" t="s">
        <v>43</v>
      </c>
      <c r="H609" s="6" t="s">
        <v>20</v>
      </c>
      <c r="I609" s="8">
        <v>0.6</v>
      </c>
      <c r="J609" s="9">
        <v>2750</v>
      </c>
      <c r="K609" s="10">
        <f t="shared" si="4"/>
        <v>1650</v>
      </c>
      <c r="L609" s="10">
        <f t="shared" si="5"/>
        <v>742.49999999999989</v>
      </c>
      <c r="M609" s="11">
        <v>0.44999999999999996</v>
      </c>
      <c r="O609" s="16"/>
      <c r="P609" s="14"/>
      <c r="Q609" s="12"/>
      <c r="R609" s="13"/>
    </row>
    <row r="610" spans="1:18" ht="15.75" customHeight="1" x14ac:dyDescent="0.3">
      <c r="A610" s="1"/>
      <c r="B610" s="6" t="s">
        <v>27</v>
      </c>
      <c r="C610" s="6">
        <v>1128299</v>
      </c>
      <c r="D610" s="7">
        <v>44322</v>
      </c>
      <c r="E610" s="6" t="s">
        <v>28</v>
      </c>
      <c r="F610" s="6" t="s">
        <v>42</v>
      </c>
      <c r="G610" s="6" t="s">
        <v>43</v>
      </c>
      <c r="H610" s="6" t="s">
        <v>21</v>
      </c>
      <c r="I610" s="8">
        <v>0.65</v>
      </c>
      <c r="J610" s="9">
        <v>1750</v>
      </c>
      <c r="K610" s="10">
        <f t="shared" si="4"/>
        <v>1137.5</v>
      </c>
      <c r="L610" s="10">
        <f t="shared" si="5"/>
        <v>739.37500000000011</v>
      </c>
      <c r="M610" s="11">
        <v>0.65000000000000013</v>
      </c>
      <c r="O610" s="16"/>
      <c r="P610" s="14"/>
      <c r="Q610" s="12"/>
      <c r="R610" s="13"/>
    </row>
    <row r="611" spans="1:18" ht="15.75" customHeight="1" x14ac:dyDescent="0.3">
      <c r="A611" s="1"/>
      <c r="B611" s="6" t="s">
        <v>27</v>
      </c>
      <c r="C611" s="6">
        <v>1128299</v>
      </c>
      <c r="D611" s="7">
        <v>44322</v>
      </c>
      <c r="E611" s="6" t="s">
        <v>28</v>
      </c>
      <c r="F611" s="6" t="s">
        <v>42</v>
      </c>
      <c r="G611" s="6" t="s">
        <v>43</v>
      </c>
      <c r="H611" s="6" t="s">
        <v>22</v>
      </c>
      <c r="I611" s="8">
        <v>0.8</v>
      </c>
      <c r="J611" s="9">
        <v>4750</v>
      </c>
      <c r="K611" s="10">
        <f t="shared" si="4"/>
        <v>3800</v>
      </c>
      <c r="L611" s="10">
        <f t="shared" si="5"/>
        <v>1140</v>
      </c>
      <c r="M611" s="11">
        <v>0.3</v>
      </c>
      <c r="O611" s="16"/>
      <c r="P611" s="14"/>
      <c r="Q611" s="12"/>
      <c r="R611" s="13"/>
    </row>
    <row r="612" spans="1:18" ht="15.75" customHeight="1" x14ac:dyDescent="0.3">
      <c r="A612" s="1"/>
      <c r="B612" s="6" t="s">
        <v>27</v>
      </c>
      <c r="C612" s="6">
        <v>1128299</v>
      </c>
      <c r="D612" s="7">
        <v>44352</v>
      </c>
      <c r="E612" s="6" t="s">
        <v>28</v>
      </c>
      <c r="F612" s="6" t="s">
        <v>42</v>
      </c>
      <c r="G612" s="6" t="s">
        <v>43</v>
      </c>
      <c r="H612" s="6" t="s">
        <v>17</v>
      </c>
      <c r="I612" s="8">
        <v>0.6</v>
      </c>
      <c r="J612" s="9">
        <v>7250</v>
      </c>
      <c r="K612" s="10">
        <f t="shared" si="4"/>
        <v>4350</v>
      </c>
      <c r="L612" s="10">
        <f t="shared" si="5"/>
        <v>2175</v>
      </c>
      <c r="M612" s="11">
        <v>0.5</v>
      </c>
      <c r="O612" s="16"/>
      <c r="P612" s="14"/>
      <c r="Q612" s="12"/>
      <c r="R612" s="13"/>
    </row>
    <row r="613" spans="1:18" ht="15.75" customHeight="1" x14ac:dyDescent="0.3">
      <c r="A613" s="1"/>
      <c r="B613" s="6" t="s">
        <v>27</v>
      </c>
      <c r="C613" s="6">
        <v>1128299</v>
      </c>
      <c r="D613" s="7">
        <v>44352</v>
      </c>
      <c r="E613" s="6" t="s">
        <v>28</v>
      </c>
      <c r="F613" s="6" t="s">
        <v>42</v>
      </c>
      <c r="G613" s="6" t="s">
        <v>43</v>
      </c>
      <c r="H613" s="6" t="s">
        <v>18</v>
      </c>
      <c r="I613" s="8">
        <v>0.65</v>
      </c>
      <c r="J613" s="9">
        <v>5750</v>
      </c>
      <c r="K613" s="10">
        <f t="shared" si="4"/>
        <v>3737.5</v>
      </c>
      <c r="L613" s="10">
        <f t="shared" si="5"/>
        <v>1308.125</v>
      </c>
      <c r="M613" s="11">
        <v>0.35</v>
      </c>
      <c r="O613" s="16"/>
      <c r="P613" s="14"/>
      <c r="Q613" s="12"/>
      <c r="R613" s="13"/>
    </row>
    <row r="614" spans="1:18" ht="15.75" customHeight="1" x14ac:dyDescent="0.3">
      <c r="A614" s="1"/>
      <c r="B614" s="6" t="s">
        <v>27</v>
      </c>
      <c r="C614" s="6">
        <v>1128299</v>
      </c>
      <c r="D614" s="7">
        <v>44352</v>
      </c>
      <c r="E614" s="6" t="s">
        <v>28</v>
      </c>
      <c r="F614" s="6" t="s">
        <v>42</v>
      </c>
      <c r="G614" s="6" t="s">
        <v>43</v>
      </c>
      <c r="H614" s="6" t="s">
        <v>19</v>
      </c>
      <c r="I614" s="8">
        <v>0.65</v>
      </c>
      <c r="J614" s="9">
        <v>5750</v>
      </c>
      <c r="K614" s="10">
        <f t="shared" si="4"/>
        <v>3737.5</v>
      </c>
      <c r="L614" s="10">
        <f t="shared" si="5"/>
        <v>1868.75</v>
      </c>
      <c r="M614" s="11">
        <v>0.5</v>
      </c>
      <c r="O614" s="16"/>
      <c r="P614" s="14"/>
      <c r="Q614" s="12"/>
      <c r="R614" s="13"/>
    </row>
    <row r="615" spans="1:18" ht="15.75" customHeight="1" x14ac:dyDescent="0.3">
      <c r="A615" s="1"/>
      <c r="B615" s="6" t="s">
        <v>27</v>
      </c>
      <c r="C615" s="6">
        <v>1128299</v>
      </c>
      <c r="D615" s="7">
        <v>44352</v>
      </c>
      <c r="E615" s="6" t="s">
        <v>28</v>
      </c>
      <c r="F615" s="6" t="s">
        <v>42</v>
      </c>
      <c r="G615" s="6" t="s">
        <v>43</v>
      </c>
      <c r="H615" s="6" t="s">
        <v>20</v>
      </c>
      <c r="I615" s="8">
        <v>0.65</v>
      </c>
      <c r="J615" s="9">
        <v>4500</v>
      </c>
      <c r="K615" s="10">
        <f t="shared" si="4"/>
        <v>2925</v>
      </c>
      <c r="L615" s="10">
        <f t="shared" si="5"/>
        <v>1316.2499999999998</v>
      </c>
      <c r="M615" s="11">
        <v>0.44999999999999996</v>
      </c>
      <c r="O615" s="16"/>
      <c r="P615" s="14"/>
      <c r="Q615" s="12"/>
      <c r="R615" s="13"/>
    </row>
    <row r="616" spans="1:18" ht="15.75" customHeight="1" x14ac:dyDescent="0.3">
      <c r="A616" s="1"/>
      <c r="B616" s="6" t="s">
        <v>27</v>
      </c>
      <c r="C616" s="6">
        <v>1128299</v>
      </c>
      <c r="D616" s="7">
        <v>44352</v>
      </c>
      <c r="E616" s="6" t="s">
        <v>28</v>
      </c>
      <c r="F616" s="6" t="s">
        <v>42</v>
      </c>
      <c r="G616" s="6" t="s">
        <v>43</v>
      </c>
      <c r="H616" s="6" t="s">
        <v>21</v>
      </c>
      <c r="I616" s="8">
        <v>0.70000000000000007</v>
      </c>
      <c r="J616" s="9">
        <v>3250</v>
      </c>
      <c r="K616" s="10">
        <f t="shared" si="4"/>
        <v>2275</v>
      </c>
      <c r="L616" s="10">
        <f t="shared" si="5"/>
        <v>1478.7500000000002</v>
      </c>
      <c r="M616" s="11">
        <v>0.65000000000000013</v>
      </c>
      <c r="O616" s="16"/>
      <c r="P616" s="14"/>
      <c r="Q616" s="12"/>
      <c r="R616" s="13"/>
    </row>
    <row r="617" spans="1:18" ht="15.75" customHeight="1" x14ac:dyDescent="0.3">
      <c r="A617" s="1"/>
      <c r="B617" s="6" t="s">
        <v>27</v>
      </c>
      <c r="C617" s="6">
        <v>1128299</v>
      </c>
      <c r="D617" s="7">
        <v>44352</v>
      </c>
      <c r="E617" s="6" t="s">
        <v>28</v>
      </c>
      <c r="F617" s="6" t="s">
        <v>42</v>
      </c>
      <c r="G617" s="6" t="s">
        <v>43</v>
      </c>
      <c r="H617" s="6" t="s">
        <v>22</v>
      </c>
      <c r="I617" s="8">
        <v>0.85000000000000009</v>
      </c>
      <c r="J617" s="9">
        <v>6250</v>
      </c>
      <c r="K617" s="10">
        <f t="shared" si="4"/>
        <v>5312.5000000000009</v>
      </c>
      <c r="L617" s="10">
        <f t="shared" si="5"/>
        <v>1593.7500000000002</v>
      </c>
      <c r="M617" s="11">
        <v>0.3</v>
      </c>
      <c r="O617" s="16"/>
      <c r="P617" s="14"/>
      <c r="Q617" s="12"/>
      <c r="R617" s="13"/>
    </row>
    <row r="618" spans="1:18" ht="15.75" customHeight="1" x14ac:dyDescent="0.3">
      <c r="A618" s="1"/>
      <c r="B618" s="6" t="s">
        <v>27</v>
      </c>
      <c r="C618" s="6">
        <v>1128299</v>
      </c>
      <c r="D618" s="7">
        <v>44381</v>
      </c>
      <c r="E618" s="6" t="s">
        <v>28</v>
      </c>
      <c r="F618" s="6" t="s">
        <v>42</v>
      </c>
      <c r="G618" s="6" t="s">
        <v>43</v>
      </c>
      <c r="H618" s="6" t="s">
        <v>17</v>
      </c>
      <c r="I618" s="8">
        <v>0.65</v>
      </c>
      <c r="J618" s="9">
        <v>7750</v>
      </c>
      <c r="K618" s="10">
        <f t="shared" si="4"/>
        <v>5037.5</v>
      </c>
      <c r="L618" s="10">
        <f t="shared" si="5"/>
        <v>2266.875</v>
      </c>
      <c r="M618" s="11">
        <v>0.45</v>
      </c>
      <c r="O618" s="16"/>
      <c r="P618" s="14"/>
      <c r="Q618" s="12"/>
      <c r="R618" s="13"/>
    </row>
    <row r="619" spans="1:18" ht="15.75" customHeight="1" x14ac:dyDescent="0.3">
      <c r="A619" s="1"/>
      <c r="B619" s="6" t="s">
        <v>27</v>
      </c>
      <c r="C619" s="6">
        <v>1128299</v>
      </c>
      <c r="D619" s="7">
        <v>44381</v>
      </c>
      <c r="E619" s="6" t="s">
        <v>28</v>
      </c>
      <c r="F619" s="6" t="s">
        <v>42</v>
      </c>
      <c r="G619" s="6" t="s">
        <v>43</v>
      </c>
      <c r="H619" s="6" t="s">
        <v>18</v>
      </c>
      <c r="I619" s="8">
        <v>0.70000000000000007</v>
      </c>
      <c r="J619" s="9">
        <v>6250</v>
      </c>
      <c r="K619" s="10">
        <f t="shared" si="4"/>
        <v>4375</v>
      </c>
      <c r="L619" s="10">
        <f t="shared" si="5"/>
        <v>1312.5</v>
      </c>
      <c r="M619" s="11">
        <v>0.3</v>
      </c>
      <c r="O619" s="16"/>
      <c r="P619" s="14"/>
      <c r="Q619" s="12"/>
      <c r="R619" s="13"/>
    </row>
    <row r="620" spans="1:18" ht="15.75" customHeight="1" x14ac:dyDescent="0.3">
      <c r="A620" s="1"/>
      <c r="B620" s="6" t="s">
        <v>27</v>
      </c>
      <c r="C620" s="6">
        <v>1128299</v>
      </c>
      <c r="D620" s="7">
        <v>44381</v>
      </c>
      <c r="E620" s="6" t="s">
        <v>28</v>
      </c>
      <c r="F620" s="6" t="s">
        <v>42</v>
      </c>
      <c r="G620" s="6" t="s">
        <v>43</v>
      </c>
      <c r="H620" s="6" t="s">
        <v>19</v>
      </c>
      <c r="I620" s="8">
        <v>0.70000000000000007</v>
      </c>
      <c r="J620" s="9">
        <v>5750</v>
      </c>
      <c r="K620" s="10">
        <f t="shared" si="4"/>
        <v>4025.0000000000005</v>
      </c>
      <c r="L620" s="10">
        <f t="shared" si="5"/>
        <v>1811.2500000000002</v>
      </c>
      <c r="M620" s="11">
        <v>0.45</v>
      </c>
      <c r="O620" s="16"/>
      <c r="P620" s="14"/>
      <c r="Q620" s="12"/>
      <c r="R620" s="13"/>
    </row>
    <row r="621" spans="1:18" ht="15.75" customHeight="1" x14ac:dyDescent="0.3">
      <c r="A621" s="1"/>
      <c r="B621" s="6" t="s">
        <v>27</v>
      </c>
      <c r="C621" s="6">
        <v>1128299</v>
      </c>
      <c r="D621" s="7">
        <v>44381</v>
      </c>
      <c r="E621" s="6" t="s">
        <v>28</v>
      </c>
      <c r="F621" s="6" t="s">
        <v>42</v>
      </c>
      <c r="G621" s="6" t="s">
        <v>43</v>
      </c>
      <c r="H621" s="6" t="s">
        <v>20</v>
      </c>
      <c r="I621" s="8">
        <v>0.65</v>
      </c>
      <c r="J621" s="9">
        <v>4750</v>
      </c>
      <c r="K621" s="10">
        <f t="shared" si="4"/>
        <v>3087.5</v>
      </c>
      <c r="L621" s="10">
        <f t="shared" si="5"/>
        <v>1235</v>
      </c>
      <c r="M621" s="11">
        <v>0.39999999999999997</v>
      </c>
      <c r="O621" s="16"/>
      <c r="P621" s="14"/>
      <c r="Q621" s="12"/>
      <c r="R621" s="13"/>
    </row>
    <row r="622" spans="1:18" ht="15.75" customHeight="1" x14ac:dyDescent="0.3">
      <c r="A622" s="1"/>
      <c r="B622" s="6" t="s">
        <v>27</v>
      </c>
      <c r="C622" s="6">
        <v>1128299</v>
      </c>
      <c r="D622" s="7">
        <v>44381</v>
      </c>
      <c r="E622" s="6" t="s">
        <v>28</v>
      </c>
      <c r="F622" s="6" t="s">
        <v>42</v>
      </c>
      <c r="G622" s="6" t="s">
        <v>43</v>
      </c>
      <c r="H622" s="6" t="s">
        <v>21</v>
      </c>
      <c r="I622" s="8">
        <v>0.70000000000000007</v>
      </c>
      <c r="J622" s="9">
        <v>5250</v>
      </c>
      <c r="K622" s="10">
        <f t="shared" si="4"/>
        <v>3675.0000000000005</v>
      </c>
      <c r="L622" s="10">
        <f t="shared" si="5"/>
        <v>2205.0000000000005</v>
      </c>
      <c r="M622" s="11">
        <v>0.60000000000000009</v>
      </c>
      <c r="O622" s="16"/>
      <c r="P622" s="14"/>
      <c r="Q622" s="12"/>
      <c r="R622" s="13"/>
    </row>
    <row r="623" spans="1:18" ht="15.75" customHeight="1" x14ac:dyDescent="0.3">
      <c r="A623" s="1"/>
      <c r="B623" s="6" t="s">
        <v>27</v>
      </c>
      <c r="C623" s="6">
        <v>1128299</v>
      </c>
      <c r="D623" s="7">
        <v>44381</v>
      </c>
      <c r="E623" s="6" t="s">
        <v>28</v>
      </c>
      <c r="F623" s="6" t="s">
        <v>42</v>
      </c>
      <c r="G623" s="6" t="s">
        <v>43</v>
      </c>
      <c r="H623" s="6" t="s">
        <v>22</v>
      </c>
      <c r="I623" s="8">
        <v>0.85000000000000009</v>
      </c>
      <c r="J623" s="9">
        <v>5250</v>
      </c>
      <c r="K623" s="10">
        <f t="shared" si="4"/>
        <v>4462.5000000000009</v>
      </c>
      <c r="L623" s="10">
        <f t="shared" si="5"/>
        <v>1115.6250000000002</v>
      </c>
      <c r="M623" s="11">
        <v>0.25</v>
      </c>
      <c r="O623" s="16"/>
      <c r="P623" s="14"/>
      <c r="Q623" s="12"/>
      <c r="R623" s="13"/>
    </row>
    <row r="624" spans="1:18" ht="15.75" customHeight="1" x14ac:dyDescent="0.3">
      <c r="A624" s="1"/>
      <c r="B624" s="6" t="s">
        <v>27</v>
      </c>
      <c r="C624" s="6">
        <v>1128299</v>
      </c>
      <c r="D624" s="7">
        <v>44413</v>
      </c>
      <c r="E624" s="6" t="s">
        <v>28</v>
      </c>
      <c r="F624" s="6" t="s">
        <v>42</v>
      </c>
      <c r="G624" s="6" t="s">
        <v>43</v>
      </c>
      <c r="H624" s="6" t="s">
        <v>17</v>
      </c>
      <c r="I624" s="8">
        <v>0.70000000000000007</v>
      </c>
      <c r="J624" s="9">
        <v>7250</v>
      </c>
      <c r="K624" s="10">
        <f t="shared" si="4"/>
        <v>5075.0000000000009</v>
      </c>
      <c r="L624" s="10">
        <f t="shared" si="5"/>
        <v>2283.7500000000005</v>
      </c>
      <c r="M624" s="11">
        <v>0.45</v>
      </c>
      <c r="O624" s="16"/>
      <c r="P624" s="14"/>
      <c r="Q624" s="12"/>
      <c r="R624" s="13"/>
    </row>
    <row r="625" spans="1:18" ht="15.75" customHeight="1" x14ac:dyDescent="0.3">
      <c r="A625" s="1"/>
      <c r="B625" s="6" t="s">
        <v>27</v>
      </c>
      <c r="C625" s="6">
        <v>1128299</v>
      </c>
      <c r="D625" s="7">
        <v>44413</v>
      </c>
      <c r="E625" s="6" t="s">
        <v>28</v>
      </c>
      <c r="F625" s="6" t="s">
        <v>42</v>
      </c>
      <c r="G625" s="6" t="s">
        <v>43</v>
      </c>
      <c r="H625" s="6" t="s">
        <v>18</v>
      </c>
      <c r="I625" s="8">
        <v>0.75000000000000011</v>
      </c>
      <c r="J625" s="9">
        <v>6750</v>
      </c>
      <c r="K625" s="10">
        <f t="shared" si="4"/>
        <v>5062.5000000000009</v>
      </c>
      <c r="L625" s="10">
        <f t="shared" si="5"/>
        <v>1518.7500000000002</v>
      </c>
      <c r="M625" s="11">
        <v>0.3</v>
      </c>
      <c r="O625" s="16"/>
      <c r="P625" s="14"/>
      <c r="Q625" s="12"/>
      <c r="R625" s="13"/>
    </row>
    <row r="626" spans="1:18" ht="15.75" customHeight="1" x14ac:dyDescent="0.3">
      <c r="A626" s="1"/>
      <c r="B626" s="6" t="s">
        <v>27</v>
      </c>
      <c r="C626" s="6">
        <v>1128299</v>
      </c>
      <c r="D626" s="7">
        <v>44413</v>
      </c>
      <c r="E626" s="6" t="s">
        <v>28</v>
      </c>
      <c r="F626" s="6" t="s">
        <v>42</v>
      </c>
      <c r="G626" s="6" t="s">
        <v>43</v>
      </c>
      <c r="H626" s="6" t="s">
        <v>19</v>
      </c>
      <c r="I626" s="8">
        <v>0.70000000000000007</v>
      </c>
      <c r="J626" s="9">
        <v>5500</v>
      </c>
      <c r="K626" s="10">
        <f t="shared" si="4"/>
        <v>3850.0000000000005</v>
      </c>
      <c r="L626" s="10">
        <f t="shared" si="5"/>
        <v>1732.5000000000002</v>
      </c>
      <c r="M626" s="11">
        <v>0.45</v>
      </c>
      <c r="O626" s="16"/>
      <c r="P626" s="14"/>
      <c r="Q626" s="12"/>
      <c r="R626" s="13"/>
    </row>
    <row r="627" spans="1:18" ht="15.75" customHeight="1" x14ac:dyDescent="0.3">
      <c r="A627" s="1"/>
      <c r="B627" s="6" t="s">
        <v>27</v>
      </c>
      <c r="C627" s="6">
        <v>1128299</v>
      </c>
      <c r="D627" s="7">
        <v>44413</v>
      </c>
      <c r="E627" s="6" t="s">
        <v>28</v>
      </c>
      <c r="F627" s="6" t="s">
        <v>42</v>
      </c>
      <c r="G627" s="6" t="s">
        <v>43</v>
      </c>
      <c r="H627" s="6" t="s">
        <v>20</v>
      </c>
      <c r="I627" s="8">
        <v>0.70000000000000007</v>
      </c>
      <c r="J627" s="9">
        <v>5000</v>
      </c>
      <c r="K627" s="10">
        <f t="shared" si="4"/>
        <v>3500.0000000000005</v>
      </c>
      <c r="L627" s="10">
        <f t="shared" si="5"/>
        <v>1400</v>
      </c>
      <c r="M627" s="11">
        <v>0.39999999999999997</v>
      </c>
      <c r="O627" s="16"/>
      <c r="P627" s="14"/>
      <c r="Q627" s="12"/>
      <c r="R627" s="13"/>
    </row>
    <row r="628" spans="1:18" ht="15.75" customHeight="1" x14ac:dyDescent="0.3">
      <c r="A628" s="1"/>
      <c r="B628" s="6" t="s">
        <v>27</v>
      </c>
      <c r="C628" s="6">
        <v>1128299</v>
      </c>
      <c r="D628" s="7">
        <v>44413</v>
      </c>
      <c r="E628" s="6" t="s">
        <v>28</v>
      </c>
      <c r="F628" s="6" t="s">
        <v>42</v>
      </c>
      <c r="G628" s="6" t="s">
        <v>43</v>
      </c>
      <c r="H628" s="6" t="s">
        <v>21</v>
      </c>
      <c r="I628" s="8">
        <v>0.75</v>
      </c>
      <c r="J628" s="9">
        <v>5000</v>
      </c>
      <c r="K628" s="10">
        <f t="shared" si="4"/>
        <v>3750</v>
      </c>
      <c r="L628" s="10">
        <f t="shared" si="5"/>
        <v>2250.0000000000005</v>
      </c>
      <c r="M628" s="11">
        <v>0.60000000000000009</v>
      </c>
      <c r="O628" s="16"/>
      <c r="P628" s="14"/>
      <c r="Q628" s="12"/>
      <c r="R628" s="13"/>
    </row>
    <row r="629" spans="1:18" ht="15.75" customHeight="1" x14ac:dyDescent="0.3">
      <c r="A629" s="1"/>
      <c r="B629" s="6" t="s">
        <v>27</v>
      </c>
      <c r="C629" s="6">
        <v>1128299</v>
      </c>
      <c r="D629" s="7">
        <v>44413</v>
      </c>
      <c r="E629" s="6" t="s">
        <v>28</v>
      </c>
      <c r="F629" s="6" t="s">
        <v>42</v>
      </c>
      <c r="G629" s="6" t="s">
        <v>43</v>
      </c>
      <c r="H629" s="6" t="s">
        <v>22</v>
      </c>
      <c r="I629" s="8">
        <v>0.8</v>
      </c>
      <c r="J629" s="9">
        <v>4000</v>
      </c>
      <c r="K629" s="10">
        <f t="shared" si="4"/>
        <v>3200</v>
      </c>
      <c r="L629" s="10">
        <f t="shared" si="5"/>
        <v>800</v>
      </c>
      <c r="M629" s="11">
        <v>0.25</v>
      </c>
      <c r="O629" s="16"/>
      <c r="P629" s="14"/>
      <c r="Q629" s="12"/>
      <c r="R629" s="13"/>
    </row>
    <row r="630" spans="1:18" ht="15.75" customHeight="1" x14ac:dyDescent="0.3">
      <c r="A630" s="1"/>
      <c r="B630" s="6" t="s">
        <v>27</v>
      </c>
      <c r="C630" s="6">
        <v>1128299</v>
      </c>
      <c r="D630" s="7">
        <v>44445</v>
      </c>
      <c r="E630" s="6" t="s">
        <v>28</v>
      </c>
      <c r="F630" s="6" t="s">
        <v>42</v>
      </c>
      <c r="G630" s="6" t="s">
        <v>43</v>
      </c>
      <c r="H630" s="6" t="s">
        <v>17</v>
      </c>
      <c r="I630" s="8">
        <v>0.65000000000000013</v>
      </c>
      <c r="J630" s="9">
        <v>6000</v>
      </c>
      <c r="K630" s="10">
        <f t="shared" si="4"/>
        <v>3900.0000000000009</v>
      </c>
      <c r="L630" s="10">
        <f t="shared" si="5"/>
        <v>1560.0000000000005</v>
      </c>
      <c r="M630" s="11">
        <v>0.4</v>
      </c>
      <c r="O630" s="16"/>
      <c r="P630" s="14"/>
      <c r="Q630" s="12"/>
      <c r="R630" s="13"/>
    </row>
    <row r="631" spans="1:18" ht="15.75" customHeight="1" x14ac:dyDescent="0.3">
      <c r="A631" s="1"/>
      <c r="B631" s="6" t="s">
        <v>27</v>
      </c>
      <c r="C631" s="6">
        <v>1128299</v>
      </c>
      <c r="D631" s="7">
        <v>44445</v>
      </c>
      <c r="E631" s="6" t="s">
        <v>28</v>
      </c>
      <c r="F631" s="6" t="s">
        <v>42</v>
      </c>
      <c r="G631" s="6" t="s">
        <v>43</v>
      </c>
      <c r="H631" s="6" t="s">
        <v>18</v>
      </c>
      <c r="I631" s="8">
        <v>0.70000000000000018</v>
      </c>
      <c r="J631" s="9">
        <v>6000</v>
      </c>
      <c r="K631" s="10">
        <f t="shared" si="4"/>
        <v>4200.0000000000009</v>
      </c>
      <c r="L631" s="10">
        <f t="shared" si="5"/>
        <v>1050.0000000000002</v>
      </c>
      <c r="M631" s="11">
        <v>0.25</v>
      </c>
      <c r="O631" s="16"/>
      <c r="P631" s="14"/>
      <c r="Q631" s="12"/>
      <c r="R631" s="13"/>
    </row>
    <row r="632" spans="1:18" ht="15.75" customHeight="1" x14ac:dyDescent="0.3">
      <c r="A632" s="1"/>
      <c r="B632" s="6" t="s">
        <v>27</v>
      </c>
      <c r="C632" s="6">
        <v>1128299</v>
      </c>
      <c r="D632" s="7">
        <v>44445</v>
      </c>
      <c r="E632" s="6" t="s">
        <v>28</v>
      </c>
      <c r="F632" s="6" t="s">
        <v>42</v>
      </c>
      <c r="G632" s="6" t="s">
        <v>43</v>
      </c>
      <c r="H632" s="6" t="s">
        <v>19</v>
      </c>
      <c r="I632" s="8">
        <v>0.65000000000000013</v>
      </c>
      <c r="J632" s="9">
        <v>4500</v>
      </c>
      <c r="K632" s="10">
        <f t="shared" si="4"/>
        <v>2925.0000000000005</v>
      </c>
      <c r="L632" s="10">
        <f t="shared" si="5"/>
        <v>1170.0000000000002</v>
      </c>
      <c r="M632" s="11">
        <v>0.4</v>
      </c>
      <c r="O632" s="16"/>
      <c r="P632" s="14"/>
      <c r="Q632" s="12"/>
      <c r="R632" s="13"/>
    </row>
    <row r="633" spans="1:18" ht="15.75" customHeight="1" x14ac:dyDescent="0.3">
      <c r="A633" s="1"/>
      <c r="B633" s="6" t="s">
        <v>27</v>
      </c>
      <c r="C633" s="6">
        <v>1128299</v>
      </c>
      <c r="D633" s="7">
        <v>44445</v>
      </c>
      <c r="E633" s="6" t="s">
        <v>28</v>
      </c>
      <c r="F633" s="6" t="s">
        <v>42</v>
      </c>
      <c r="G633" s="6" t="s">
        <v>43</v>
      </c>
      <c r="H633" s="6" t="s">
        <v>20</v>
      </c>
      <c r="I633" s="8">
        <v>0.65000000000000013</v>
      </c>
      <c r="J633" s="9">
        <v>4000</v>
      </c>
      <c r="K633" s="10">
        <f t="shared" si="4"/>
        <v>2600.0000000000005</v>
      </c>
      <c r="L633" s="10">
        <f t="shared" si="5"/>
        <v>910.00000000000011</v>
      </c>
      <c r="M633" s="11">
        <v>0.35</v>
      </c>
      <c r="O633" s="16"/>
      <c r="P633" s="14"/>
      <c r="Q633" s="12"/>
      <c r="R633" s="13"/>
    </row>
    <row r="634" spans="1:18" ht="15.75" customHeight="1" x14ac:dyDescent="0.3">
      <c r="A634" s="1"/>
      <c r="B634" s="6" t="s">
        <v>27</v>
      </c>
      <c r="C634" s="6">
        <v>1128299</v>
      </c>
      <c r="D634" s="7">
        <v>44445</v>
      </c>
      <c r="E634" s="6" t="s">
        <v>28</v>
      </c>
      <c r="F634" s="6" t="s">
        <v>42</v>
      </c>
      <c r="G634" s="6" t="s">
        <v>43</v>
      </c>
      <c r="H634" s="6" t="s">
        <v>21</v>
      </c>
      <c r="I634" s="8">
        <v>0.75000000000000011</v>
      </c>
      <c r="J634" s="9">
        <v>4000</v>
      </c>
      <c r="K634" s="10">
        <f t="shared" si="4"/>
        <v>3000.0000000000005</v>
      </c>
      <c r="L634" s="10">
        <f t="shared" si="5"/>
        <v>1650.0000000000007</v>
      </c>
      <c r="M634" s="11">
        <v>0.55000000000000016</v>
      </c>
      <c r="O634" s="16"/>
      <c r="P634" s="14"/>
      <c r="Q634" s="12"/>
      <c r="R634" s="13"/>
    </row>
    <row r="635" spans="1:18" ht="15.75" customHeight="1" x14ac:dyDescent="0.3">
      <c r="A635" s="1"/>
      <c r="B635" s="6" t="s">
        <v>27</v>
      </c>
      <c r="C635" s="6">
        <v>1128299</v>
      </c>
      <c r="D635" s="7">
        <v>44445</v>
      </c>
      <c r="E635" s="6" t="s">
        <v>28</v>
      </c>
      <c r="F635" s="6" t="s">
        <v>42</v>
      </c>
      <c r="G635" s="6" t="s">
        <v>43</v>
      </c>
      <c r="H635" s="6" t="s">
        <v>22</v>
      </c>
      <c r="I635" s="8">
        <v>0.70000000000000007</v>
      </c>
      <c r="J635" s="9">
        <v>4250</v>
      </c>
      <c r="K635" s="10">
        <f t="shared" si="4"/>
        <v>2975.0000000000005</v>
      </c>
      <c r="L635" s="10">
        <f t="shared" si="5"/>
        <v>595.00000000000011</v>
      </c>
      <c r="M635" s="11">
        <v>0.2</v>
      </c>
      <c r="O635" s="16"/>
      <c r="P635" s="14"/>
      <c r="Q635" s="12"/>
      <c r="R635" s="13"/>
    </row>
    <row r="636" spans="1:18" ht="15.75" customHeight="1" x14ac:dyDescent="0.3">
      <c r="A636" s="1"/>
      <c r="B636" s="6" t="s">
        <v>27</v>
      </c>
      <c r="C636" s="6">
        <v>1128299</v>
      </c>
      <c r="D636" s="7">
        <v>44474</v>
      </c>
      <c r="E636" s="6" t="s">
        <v>28</v>
      </c>
      <c r="F636" s="6" t="s">
        <v>42</v>
      </c>
      <c r="G636" s="6" t="s">
        <v>43</v>
      </c>
      <c r="H636" s="6" t="s">
        <v>17</v>
      </c>
      <c r="I636" s="8">
        <v>0.55000000000000004</v>
      </c>
      <c r="J636" s="9">
        <v>5250</v>
      </c>
      <c r="K636" s="10">
        <f t="shared" si="4"/>
        <v>2887.5000000000005</v>
      </c>
      <c r="L636" s="10">
        <f t="shared" si="5"/>
        <v>1155.0000000000002</v>
      </c>
      <c r="M636" s="11">
        <v>0.4</v>
      </c>
      <c r="O636" s="16"/>
      <c r="P636" s="14"/>
      <c r="Q636" s="12"/>
      <c r="R636" s="13"/>
    </row>
    <row r="637" spans="1:18" ht="15.75" customHeight="1" x14ac:dyDescent="0.3">
      <c r="A637" s="1"/>
      <c r="B637" s="6" t="s">
        <v>27</v>
      </c>
      <c r="C637" s="6">
        <v>1128299</v>
      </c>
      <c r="D637" s="7">
        <v>44474</v>
      </c>
      <c r="E637" s="6" t="s">
        <v>28</v>
      </c>
      <c r="F637" s="6" t="s">
        <v>42</v>
      </c>
      <c r="G637" s="6" t="s">
        <v>43</v>
      </c>
      <c r="H637" s="6" t="s">
        <v>18</v>
      </c>
      <c r="I637" s="8">
        <v>0.60000000000000009</v>
      </c>
      <c r="J637" s="9">
        <v>5250</v>
      </c>
      <c r="K637" s="10">
        <f t="shared" si="4"/>
        <v>3150.0000000000005</v>
      </c>
      <c r="L637" s="10">
        <f t="shared" si="5"/>
        <v>787.50000000000011</v>
      </c>
      <c r="M637" s="11">
        <v>0.25</v>
      </c>
      <c r="O637" s="16"/>
      <c r="P637" s="14"/>
      <c r="Q637" s="12"/>
      <c r="R637" s="13"/>
    </row>
    <row r="638" spans="1:18" ht="15.75" customHeight="1" x14ac:dyDescent="0.3">
      <c r="A638" s="1"/>
      <c r="B638" s="6" t="s">
        <v>27</v>
      </c>
      <c r="C638" s="6">
        <v>1128299</v>
      </c>
      <c r="D638" s="7">
        <v>44474</v>
      </c>
      <c r="E638" s="6" t="s">
        <v>28</v>
      </c>
      <c r="F638" s="6" t="s">
        <v>42</v>
      </c>
      <c r="G638" s="6" t="s">
        <v>43</v>
      </c>
      <c r="H638" s="6" t="s">
        <v>19</v>
      </c>
      <c r="I638" s="8">
        <v>0.55000000000000004</v>
      </c>
      <c r="J638" s="9">
        <v>3500</v>
      </c>
      <c r="K638" s="10">
        <f t="shared" si="4"/>
        <v>1925.0000000000002</v>
      </c>
      <c r="L638" s="10">
        <f t="shared" si="5"/>
        <v>770.00000000000011</v>
      </c>
      <c r="M638" s="11">
        <v>0.4</v>
      </c>
      <c r="O638" s="16"/>
      <c r="P638" s="14"/>
      <c r="Q638" s="12"/>
      <c r="R638" s="13"/>
    </row>
    <row r="639" spans="1:18" ht="15.75" customHeight="1" x14ac:dyDescent="0.3">
      <c r="A639" s="1"/>
      <c r="B639" s="6" t="s">
        <v>27</v>
      </c>
      <c r="C639" s="6">
        <v>1128299</v>
      </c>
      <c r="D639" s="7">
        <v>44474</v>
      </c>
      <c r="E639" s="6" t="s">
        <v>28</v>
      </c>
      <c r="F639" s="6" t="s">
        <v>42</v>
      </c>
      <c r="G639" s="6" t="s">
        <v>43</v>
      </c>
      <c r="H639" s="6" t="s">
        <v>20</v>
      </c>
      <c r="I639" s="8">
        <v>0.55000000000000004</v>
      </c>
      <c r="J639" s="9">
        <v>3250</v>
      </c>
      <c r="K639" s="10">
        <f t="shared" si="4"/>
        <v>1787.5000000000002</v>
      </c>
      <c r="L639" s="10">
        <f t="shared" si="5"/>
        <v>625.625</v>
      </c>
      <c r="M639" s="11">
        <v>0.35</v>
      </c>
      <c r="O639" s="16"/>
      <c r="P639" s="14"/>
      <c r="Q639" s="12"/>
      <c r="R639" s="13"/>
    </row>
    <row r="640" spans="1:18" ht="15.75" customHeight="1" x14ac:dyDescent="0.3">
      <c r="A640" s="1"/>
      <c r="B640" s="6" t="s">
        <v>27</v>
      </c>
      <c r="C640" s="6">
        <v>1128299</v>
      </c>
      <c r="D640" s="7">
        <v>44474</v>
      </c>
      <c r="E640" s="6" t="s">
        <v>28</v>
      </c>
      <c r="F640" s="6" t="s">
        <v>42</v>
      </c>
      <c r="G640" s="6" t="s">
        <v>43</v>
      </c>
      <c r="H640" s="6" t="s">
        <v>21</v>
      </c>
      <c r="I640" s="8">
        <v>0.65</v>
      </c>
      <c r="J640" s="9">
        <v>3000</v>
      </c>
      <c r="K640" s="10">
        <f t="shared" si="4"/>
        <v>1950</v>
      </c>
      <c r="L640" s="10">
        <f t="shared" si="5"/>
        <v>1072.5000000000002</v>
      </c>
      <c r="M640" s="11">
        <v>0.55000000000000016</v>
      </c>
      <c r="O640" s="16"/>
      <c r="P640" s="14"/>
      <c r="Q640" s="12"/>
      <c r="R640" s="13"/>
    </row>
    <row r="641" spans="1:18" ht="15.75" customHeight="1" x14ac:dyDescent="0.3">
      <c r="A641" s="1"/>
      <c r="B641" s="6" t="s">
        <v>27</v>
      </c>
      <c r="C641" s="6">
        <v>1128299</v>
      </c>
      <c r="D641" s="7">
        <v>44474</v>
      </c>
      <c r="E641" s="6" t="s">
        <v>28</v>
      </c>
      <c r="F641" s="6" t="s">
        <v>42</v>
      </c>
      <c r="G641" s="6" t="s">
        <v>43</v>
      </c>
      <c r="H641" s="6" t="s">
        <v>22</v>
      </c>
      <c r="I641" s="8">
        <v>0.70000000000000007</v>
      </c>
      <c r="J641" s="9">
        <v>3500</v>
      </c>
      <c r="K641" s="10">
        <f t="shared" si="4"/>
        <v>2450.0000000000005</v>
      </c>
      <c r="L641" s="10">
        <f t="shared" si="5"/>
        <v>490.00000000000011</v>
      </c>
      <c r="M641" s="11">
        <v>0.2</v>
      </c>
      <c r="O641" s="16"/>
      <c r="P641" s="14"/>
      <c r="Q641" s="12"/>
      <c r="R641" s="13"/>
    </row>
    <row r="642" spans="1:18" ht="15.75" customHeight="1" x14ac:dyDescent="0.3">
      <c r="A642" s="1"/>
      <c r="B642" s="6" t="s">
        <v>27</v>
      </c>
      <c r="C642" s="6">
        <v>1128299</v>
      </c>
      <c r="D642" s="7">
        <v>44505</v>
      </c>
      <c r="E642" s="6" t="s">
        <v>28</v>
      </c>
      <c r="F642" s="6" t="s">
        <v>42</v>
      </c>
      <c r="G642" s="6" t="s">
        <v>43</v>
      </c>
      <c r="H642" s="6" t="s">
        <v>17</v>
      </c>
      <c r="I642" s="8">
        <v>0.55000000000000004</v>
      </c>
      <c r="J642" s="9">
        <v>5750</v>
      </c>
      <c r="K642" s="10">
        <f t="shared" si="4"/>
        <v>3162.5000000000005</v>
      </c>
      <c r="L642" s="10">
        <f t="shared" si="5"/>
        <v>1265.0000000000002</v>
      </c>
      <c r="M642" s="11">
        <v>0.4</v>
      </c>
      <c r="O642" s="16"/>
      <c r="P642" s="14"/>
      <c r="Q642" s="12"/>
      <c r="R642" s="13"/>
    </row>
    <row r="643" spans="1:18" ht="15.75" customHeight="1" x14ac:dyDescent="0.3">
      <c r="A643" s="1"/>
      <c r="B643" s="6" t="s">
        <v>27</v>
      </c>
      <c r="C643" s="6">
        <v>1128299</v>
      </c>
      <c r="D643" s="7">
        <v>44505</v>
      </c>
      <c r="E643" s="6" t="s">
        <v>28</v>
      </c>
      <c r="F643" s="6" t="s">
        <v>42</v>
      </c>
      <c r="G643" s="6" t="s">
        <v>43</v>
      </c>
      <c r="H643" s="6" t="s">
        <v>18</v>
      </c>
      <c r="I643" s="8">
        <v>0.60000000000000009</v>
      </c>
      <c r="J643" s="9">
        <v>5750</v>
      </c>
      <c r="K643" s="10">
        <f t="shared" si="4"/>
        <v>3450.0000000000005</v>
      </c>
      <c r="L643" s="10">
        <f t="shared" si="5"/>
        <v>862.50000000000011</v>
      </c>
      <c r="M643" s="11">
        <v>0.25</v>
      </c>
      <c r="O643" s="16"/>
      <c r="P643" s="14"/>
      <c r="Q643" s="12"/>
      <c r="R643" s="13"/>
    </row>
    <row r="644" spans="1:18" ht="15.75" customHeight="1" x14ac:dyDescent="0.3">
      <c r="A644" s="1"/>
      <c r="B644" s="6" t="s">
        <v>27</v>
      </c>
      <c r="C644" s="6">
        <v>1128299</v>
      </c>
      <c r="D644" s="7">
        <v>44505</v>
      </c>
      <c r="E644" s="6" t="s">
        <v>28</v>
      </c>
      <c r="F644" s="6" t="s">
        <v>42</v>
      </c>
      <c r="G644" s="6" t="s">
        <v>43</v>
      </c>
      <c r="H644" s="6" t="s">
        <v>19</v>
      </c>
      <c r="I644" s="8">
        <v>0.55000000000000004</v>
      </c>
      <c r="J644" s="9">
        <v>4250</v>
      </c>
      <c r="K644" s="10">
        <f t="shared" si="4"/>
        <v>2337.5</v>
      </c>
      <c r="L644" s="10">
        <f t="shared" si="5"/>
        <v>935</v>
      </c>
      <c r="M644" s="11">
        <v>0.4</v>
      </c>
      <c r="O644" s="16"/>
      <c r="P644" s="14"/>
      <c r="Q644" s="12"/>
      <c r="R644" s="13"/>
    </row>
    <row r="645" spans="1:18" ht="15.75" customHeight="1" x14ac:dyDescent="0.3">
      <c r="A645" s="1"/>
      <c r="B645" s="6" t="s">
        <v>27</v>
      </c>
      <c r="C645" s="6">
        <v>1128299</v>
      </c>
      <c r="D645" s="7">
        <v>44505</v>
      </c>
      <c r="E645" s="6" t="s">
        <v>28</v>
      </c>
      <c r="F645" s="6" t="s">
        <v>42</v>
      </c>
      <c r="G645" s="6" t="s">
        <v>43</v>
      </c>
      <c r="H645" s="6" t="s">
        <v>20</v>
      </c>
      <c r="I645" s="8">
        <v>0.65000000000000013</v>
      </c>
      <c r="J645" s="9">
        <v>4000</v>
      </c>
      <c r="K645" s="10">
        <f t="shared" si="4"/>
        <v>2600.0000000000005</v>
      </c>
      <c r="L645" s="10">
        <f t="shared" si="5"/>
        <v>910.00000000000011</v>
      </c>
      <c r="M645" s="11">
        <v>0.35</v>
      </c>
      <c r="O645" s="16"/>
      <c r="P645" s="14"/>
      <c r="Q645" s="12"/>
      <c r="R645" s="13"/>
    </row>
    <row r="646" spans="1:18" ht="15.75" customHeight="1" x14ac:dyDescent="0.3">
      <c r="A646" s="1"/>
      <c r="B646" s="6" t="s">
        <v>27</v>
      </c>
      <c r="C646" s="6">
        <v>1128299</v>
      </c>
      <c r="D646" s="7">
        <v>44505</v>
      </c>
      <c r="E646" s="6" t="s">
        <v>28</v>
      </c>
      <c r="F646" s="6" t="s">
        <v>42</v>
      </c>
      <c r="G646" s="6" t="s">
        <v>43</v>
      </c>
      <c r="H646" s="6" t="s">
        <v>21</v>
      </c>
      <c r="I646" s="8">
        <v>0.75000000000000011</v>
      </c>
      <c r="J646" s="9">
        <v>3750</v>
      </c>
      <c r="K646" s="10">
        <f t="shared" si="4"/>
        <v>2812.5000000000005</v>
      </c>
      <c r="L646" s="10">
        <f t="shared" si="5"/>
        <v>1546.8750000000007</v>
      </c>
      <c r="M646" s="11">
        <v>0.55000000000000016</v>
      </c>
      <c r="O646" s="16"/>
      <c r="P646" s="14"/>
      <c r="Q646" s="12"/>
      <c r="R646" s="13"/>
    </row>
    <row r="647" spans="1:18" ht="15.75" customHeight="1" x14ac:dyDescent="0.3">
      <c r="A647" s="1"/>
      <c r="B647" s="6" t="s">
        <v>27</v>
      </c>
      <c r="C647" s="6">
        <v>1128299</v>
      </c>
      <c r="D647" s="7">
        <v>44505</v>
      </c>
      <c r="E647" s="6" t="s">
        <v>28</v>
      </c>
      <c r="F647" s="6" t="s">
        <v>42</v>
      </c>
      <c r="G647" s="6" t="s">
        <v>43</v>
      </c>
      <c r="H647" s="6" t="s">
        <v>22</v>
      </c>
      <c r="I647" s="8">
        <v>0.80000000000000016</v>
      </c>
      <c r="J647" s="9">
        <v>5000</v>
      </c>
      <c r="K647" s="10">
        <f t="shared" si="4"/>
        <v>4000.0000000000009</v>
      </c>
      <c r="L647" s="10">
        <f t="shared" si="5"/>
        <v>800.00000000000023</v>
      </c>
      <c r="M647" s="11">
        <v>0.2</v>
      </c>
      <c r="O647" s="16"/>
      <c r="P647" s="14"/>
      <c r="Q647" s="12"/>
      <c r="R647" s="13"/>
    </row>
    <row r="648" spans="1:18" ht="15.75" customHeight="1" x14ac:dyDescent="0.3">
      <c r="A648" s="1"/>
      <c r="B648" s="6" t="s">
        <v>27</v>
      </c>
      <c r="C648" s="6">
        <v>1128299</v>
      </c>
      <c r="D648" s="7">
        <v>44534</v>
      </c>
      <c r="E648" s="6" t="s">
        <v>28</v>
      </c>
      <c r="F648" s="6" t="s">
        <v>42</v>
      </c>
      <c r="G648" s="6" t="s">
        <v>43</v>
      </c>
      <c r="H648" s="6" t="s">
        <v>17</v>
      </c>
      <c r="I648" s="8">
        <v>0.65000000000000013</v>
      </c>
      <c r="J648" s="9">
        <v>7000</v>
      </c>
      <c r="K648" s="10">
        <f t="shared" si="4"/>
        <v>4550.0000000000009</v>
      </c>
      <c r="L648" s="10">
        <f t="shared" si="5"/>
        <v>1820.0000000000005</v>
      </c>
      <c r="M648" s="11">
        <v>0.4</v>
      </c>
      <c r="O648" s="16"/>
      <c r="P648" s="14"/>
      <c r="Q648" s="12"/>
      <c r="R648" s="13"/>
    </row>
    <row r="649" spans="1:18" ht="15.75" customHeight="1" x14ac:dyDescent="0.3">
      <c r="A649" s="1"/>
      <c r="B649" s="6" t="s">
        <v>27</v>
      </c>
      <c r="C649" s="6">
        <v>1128299</v>
      </c>
      <c r="D649" s="7">
        <v>44534</v>
      </c>
      <c r="E649" s="6" t="s">
        <v>28</v>
      </c>
      <c r="F649" s="6" t="s">
        <v>42</v>
      </c>
      <c r="G649" s="6" t="s">
        <v>43</v>
      </c>
      <c r="H649" s="6" t="s">
        <v>18</v>
      </c>
      <c r="I649" s="8">
        <v>0.70000000000000018</v>
      </c>
      <c r="J649" s="9">
        <v>7000</v>
      </c>
      <c r="K649" s="10">
        <f t="shared" si="4"/>
        <v>4900.0000000000009</v>
      </c>
      <c r="L649" s="10">
        <f t="shared" si="5"/>
        <v>1225.0000000000002</v>
      </c>
      <c r="M649" s="11">
        <v>0.25</v>
      </c>
      <c r="O649" s="16"/>
      <c r="P649" s="14"/>
      <c r="Q649" s="12"/>
      <c r="R649" s="13"/>
    </row>
    <row r="650" spans="1:18" ht="15.75" customHeight="1" x14ac:dyDescent="0.3">
      <c r="A650" s="1"/>
      <c r="B650" s="6" t="s">
        <v>27</v>
      </c>
      <c r="C650" s="6">
        <v>1128299</v>
      </c>
      <c r="D650" s="7">
        <v>44534</v>
      </c>
      <c r="E650" s="6" t="s">
        <v>28</v>
      </c>
      <c r="F650" s="6" t="s">
        <v>42</v>
      </c>
      <c r="G650" s="6" t="s">
        <v>43</v>
      </c>
      <c r="H650" s="6" t="s">
        <v>19</v>
      </c>
      <c r="I650" s="8">
        <v>0.65000000000000013</v>
      </c>
      <c r="J650" s="9">
        <v>5000</v>
      </c>
      <c r="K650" s="10">
        <f t="shared" si="4"/>
        <v>3250.0000000000005</v>
      </c>
      <c r="L650" s="10">
        <f t="shared" si="5"/>
        <v>1300.0000000000002</v>
      </c>
      <c r="M650" s="11">
        <v>0.4</v>
      </c>
      <c r="O650" s="16"/>
      <c r="P650" s="14"/>
      <c r="Q650" s="12"/>
      <c r="R650" s="13"/>
    </row>
    <row r="651" spans="1:18" ht="15.75" customHeight="1" x14ac:dyDescent="0.3">
      <c r="A651" s="1"/>
      <c r="B651" s="6" t="s">
        <v>27</v>
      </c>
      <c r="C651" s="6">
        <v>1128299</v>
      </c>
      <c r="D651" s="7">
        <v>44534</v>
      </c>
      <c r="E651" s="6" t="s">
        <v>28</v>
      </c>
      <c r="F651" s="6" t="s">
        <v>42</v>
      </c>
      <c r="G651" s="6" t="s">
        <v>43</v>
      </c>
      <c r="H651" s="6" t="s">
        <v>20</v>
      </c>
      <c r="I651" s="8">
        <v>0.65000000000000013</v>
      </c>
      <c r="J651" s="9">
        <v>5000</v>
      </c>
      <c r="K651" s="10">
        <f t="shared" si="4"/>
        <v>3250.0000000000005</v>
      </c>
      <c r="L651" s="10">
        <f t="shared" si="5"/>
        <v>1137.5</v>
      </c>
      <c r="M651" s="11">
        <v>0.35</v>
      </c>
      <c r="O651" s="16"/>
      <c r="P651" s="14"/>
      <c r="Q651" s="12"/>
      <c r="R651" s="13"/>
    </row>
    <row r="652" spans="1:18" ht="15.75" customHeight="1" x14ac:dyDescent="0.3">
      <c r="A652" s="1"/>
      <c r="B652" s="6" t="s">
        <v>27</v>
      </c>
      <c r="C652" s="6">
        <v>1128299</v>
      </c>
      <c r="D652" s="7">
        <v>44534</v>
      </c>
      <c r="E652" s="6" t="s">
        <v>28</v>
      </c>
      <c r="F652" s="6" t="s">
        <v>42</v>
      </c>
      <c r="G652" s="6" t="s">
        <v>43</v>
      </c>
      <c r="H652" s="6" t="s">
        <v>21</v>
      </c>
      <c r="I652" s="8">
        <v>0.75000000000000011</v>
      </c>
      <c r="J652" s="9">
        <v>4250</v>
      </c>
      <c r="K652" s="10">
        <f t="shared" si="4"/>
        <v>3187.5000000000005</v>
      </c>
      <c r="L652" s="10">
        <f t="shared" si="5"/>
        <v>1753.1250000000007</v>
      </c>
      <c r="M652" s="11">
        <v>0.55000000000000016</v>
      </c>
      <c r="O652" s="16"/>
      <c r="P652" s="14"/>
      <c r="Q652" s="12"/>
      <c r="R652" s="13"/>
    </row>
    <row r="653" spans="1:18" ht="15.75" customHeight="1" x14ac:dyDescent="0.3">
      <c r="A653" s="1"/>
      <c r="B653" s="6" t="s">
        <v>27</v>
      </c>
      <c r="C653" s="6">
        <v>1128299</v>
      </c>
      <c r="D653" s="7">
        <v>44534</v>
      </c>
      <c r="E653" s="6" t="s">
        <v>28</v>
      </c>
      <c r="F653" s="6" t="s">
        <v>42</v>
      </c>
      <c r="G653" s="6" t="s">
        <v>43</v>
      </c>
      <c r="H653" s="6" t="s">
        <v>22</v>
      </c>
      <c r="I653" s="8">
        <v>0.80000000000000016</v>
      </c>
      <c r="J653" s="9">
        <v>5250</v>
      </c>
      <c r="K653" s="10">
        <f t="shared" si="4"/>
        <v>4200.0000000000009</v>
      </c>
      <c r="L653" s="10">
        <f t="shared" si="5"/>
        <v>840.00000000000023</v>
      </c>
      <c r="M653" s="11">
        <v>0.2</v>
      </c>
      <c r="O653" s="16"/>
      <c r="P653" s="14"/>
      <c r="Q653" s="12"/>
      <c r="R653" s="13"/>
    </row>
    <row r="654" spans="1:18" ht="15.75" customHeight="1" x14ac:dyDescent="0.3">
      <c r="A654" s="1" t="s">
        <v>39</v>
      </c>
      <c r="B654" s="6" t="s">
        <v>27</v>
      </c>
      <c r="C654" s="6">
        <v>1128299</v>
      </c>
      <c r="D654" s="7">
        <v>44199</v>
      </c>
      <c r="E654" s="6" t="s">
        <v>28</v>
      </c>
      <c r="F654" s="6" t="s">
        <v>44</v>
      </c>
      <c r="G654" s="6" t="s">
        <v>45</v>
      </c>
      <c r="H654" s="6" t="s">
        <v>17</v>
      </c>
      <c r="I654" s="8">
        <v>0.4</v>
      </c>
      <c r="J654" s="9">
        <v>4500</v>
      </c>
      <c r="K654" s="10">
        <f t="shared" si="4"/>
        <v>1800</v>
      </c>
      <c r="L654" s="10">
        <f t="shared" si="5"/>
        <v>540</v>
      </c>
      <c r="M654" s="11">
        <v>0.3</v>
      </c>
      <c r="O654" s="16"/>
      <c r="P654" s="14"/>
      <c r="Q654" s="12"/>
      <c r="R654" s="13"/>
    </row>
    <row r="655" spans="1:18" ht="15.75" customHeight="1" x14ac:dyDescent="0.3">
      <c r="A655" s="1"/>
      <c r="B655" s="6" t="s">
        <v>27</v>
      </c>
      <c r="C655" s="6">
        <v>1128299</v>
      </c>
      <c r="D655" s="7">
        <v>44199</v>
      </c>
      <c r="E655" s="6" t="s">
        <v>28</v>
      </c>
      <c r="F655" s="6" t="s">
        <v>44</v>
      </c>
      <c r="G655" s="6" t="s">
        <v>45</v>
      </c>
      <c r="H655" s="6" t="s">
        <v>18</v>
      </c>
      <c r="I655" s="8">
        <v>0.5</v>
      </c>
      <c r="J655" s="9">
        <v>4500</v>
      </c>
      <c r="K655" s="10">
        <f t="shared" si="4"/>
        <v>2250</v>
      </c>
      <c r="L655" s="10">
        <f t="shared" si="5"/>
        <v>562.5</v>
      </c>
      <c r="M655" s="11">
        <v>0.25</v>
      </c>
      <c r="O655" s="16"/>
      <c r="P655" s="14"/>
      <c r="Q655" s="12"/>
      <c r="R655" s="13"/>
    </row>
    <row r="656" spans="1:18" ht="15.75" customHeight="1" x14ac:dyDescent="0.3">
      <c r="A656" s="1"/>
      <c r="B656" s="6" t="s">
        <v>27</v>
      </c>
      <c r="C656" s="6">
        <v>1128299</v>
      </c>
      <c r="D656" s="7">
        <v>44199</v>
      </c>
      <c r="E656" s="6" t="s">
        <v>28</v>
      </c>
      <c r="F656" s="6" t="s">
        <v>44</v>
      </c>
      <c r="G656" s="6" t="s">
        <v>45</v>
      </c>
      <c r="H656" s="6" t="s">
        <v>19</v>
      </c>
      <c r="I656" s="8">
        <v>0.5</v>
      </c>
      <c r="J656" s="9">
        <v>4500</v>
      </c>
      <c r="K656" s="10">
        <f t="shared" si="4"/>
        <v>2250</v>
      </c>
      <c r="L656" s="10">
        <f t="shared" si="5"/>
        <v>562.5</v>
      </c>
      <c r="M656" s="11">
        <v>0.25</v>
      </c>
      <c r="O656" s="16"/>
      <c r="P656" s="14"/>
      <c r="Q656" s="12"/>
      <c r="R656" s="13"/>
    </row>
    <row r="657" spans="1:18" ht="15.75" customHeight="1" x14ac:dyDescent="0.3">
      <c r="A657" s="1"/>
      <c r="B657" s="6" t="s">
        <v>27</v>
      </c>
      <c r="C657" s="6">
        <v>1128299</v>
      </c>
      <c r="D657" s="7">
        <v>44199</v>
      </c>
      <c r="E657" s="6" t="s">
        <v>28</v>
      </c>
      <c r="F657" s="6" t="s">
        <v>44</v>
      </c>
      <c r="G657" s="6" t="s">
        <v>45</v>
      </c>
      <c r="H657" s="6" t="s">
        <v>20</v>
      </c>
      <c r="I657" s="8">
        <v>0.5</v>
      </c>
      <c r="J657" s="9">
        <v>3000</v>
      </c>
      <c r="K657" s="10">
        <f t="shared" si="4"/>
        <v>1500</v>
      </c>
      <c r="L657" s="10">
        <f t="shared" si="5"/>
        <v>450</v>
      </c>
      <c r="M657" s="11">
        <v>0.3</v>
      </c>
      <c r="O657" s="16"/>
      <c r="P657" s="14"/>
      <c r="Q657" s="12"/>
      <c r="R657" s="13"/>
    </row>
    <row r="658" spans="1:18" ht="15.75" customHeight="1" x14ac:dyDescent="0.3">
      <c r="A658" s="1"/>
      <c r="B658" s="6" t="s">
        <v>27</v>
      </c>
      <c r="C658" s="6">
        <v>1128299</v>
      </c>
      <c r="D658" s="7">
        <v>44199</v>
      </c>
      <c r="E658" s="6" t="s">
        <v>28</v>
      </c>
      <c r="F658" s="6" t="s">
        <v>44</v>
      </c>
      <c r="G658" s="6" t="s">
        <v>45</v>
      </c>
      <c r="H658" s="6" t="s">
        <v>21</v>
      </c>
      <c r="I658" s="8">
        <v>0.55000000000000004</v>
      </c>
      <c r="J658" s="9">
        <v>2500</v>
      </c>
      <c r="K658" s="10">
        <f t="shared" si="4"/>
        <v>1375</v>
      </c>
      <c r="L658" s="10">
        <f t="shared" si="5"/>
        <v>343.75</v>
      </c>
      <c r="M658" s="11">
        <v>0.25</v>
      </c>
      <c r="O658" s="16"/>
      <c r="P658" s="14"/>
      <c r="Q658" s="12"/>
      <c r="R658" s="13"/>
    </row>
    <row r="659" spans="1:18" ht="15.75" customHeight="1" x14ac:dyDescent="0.3">
      <c r="A659" s="1"/>
      <c r="B659" s="6" t="s">
        <v>27</v>
      </c>
      <c r="C659" s="6">
        <v>1128299</v>
      </c>
      <c r="D659" s="7">
        <v>44199</v>
      </c>
      <c r="E659" s="6" t="s">
        <v>28</v>
      </c>
      <c r="F659" s="6" t="s">
        <v>44</v>
      </c>
      <c r="G659" s="6" t="s">
        <v>45</v>
      </c>
      <c r="H659" s="6" t="s">
        <v>22</v>
      </c>
      <c r="I659" s="8">
        <v>0.5</v>
      </c>
      <c r="J659" s="9">
        <v>5000</v>
      </c>
      <c r="K659" s="10">
        <f t="shared" si="4"/>
        <v>2500</v>
      </c>
      <c r="L659" s="10">
        <f t="shared" si="5"/>
        <v>500</v>
      </c>
      <c r="M659" s="11">
        <v>0.2</v>
      </c>
      <c r="O659" s="16"/>
      <c r="P659" s="14"/>
      <c r="Q659" s="12"/>
      <c r="R659" s="13"/>
    </row>
    <row r="660" spans="1:18" ht="15.75" customHeight="1" x14ac:dyDescent="0.3">
      <c r="A660" s="1"/>
      <c r="B660" s="6" t="s">
        <v>27</v>
      </c>
      <c r="C660" s="6">
        <v>1128299</v>
      </c>
      <c r="D660" s="7">
        <v>44230</v>
      </c>
      <c r="E660" s="6" t="s">
        <v>28</v>
      </c>
      <c r="F660" s="6" t="s">
        <v>44</v>
      </c>
      <c r="G660" s="6" t="s">
        <v>45</v>
      </c>
      <c r="H660" s="6" t="s">
        <v>17</v>
      </c>
      <c r="I660" s="8">
        <v>0.4</v>
      </c>
      <c r="J660" s="9">
        <v>5500</v>
      </c>
      <c r="K660" s="10">
        <f t="shared" si="4"/>
        <v>2200</v>
      </c>
      <c r="L660" s="10">
        <f t="shared" si="5"/>
        <v>660</v>
      </c>
      <c r="M660" s="11">
        <v>0.3</v>
      </c>
      <c r="O660" s="16"/>
      <c r="P660" s="14"/>
      <c r="Q660" s="12"/>
      <c r="R660" s="13"/>
    </row>
    <row r="661" spans="1:18" ht="15.75" customHeight="1" x14ac:dyDescent="0.3">
      <c r="A661" s="1"/>
      <c r="B661" s="6" t="s">
        <v>27</v>
      </c>
      <c r="C661" s="6">
        <v>1128299</v>
      </c>
      <c r="D661" s="7">
        <v>44230</v>
      </c>
      <c r="E661" s="6" t="s">
        <v>28</v>
      </c>
      <c r="F661" s="6" t="s">
        <v>44</v>
      </c>
      <c r="G661" s="6" t="s">
        <v>45</v>
      </c>
      <c r="H661" s="6" t="s">
        <v>18</v>
      </c>
      <c r="I661" s="8">
        <v>0.5</v>
      </c>
      <c r="J661" s="9">
        <v>4500</v>
      </c>
      <c r="K661" s="10">
        <f t="shared" si="4"/>
        <v>2250</v>
      </c>
      <c r="L661" s="10">
        <f t="shared" si="5"/>
        <v>562.5</v>
      </c>
      <c r="M661" s="11">
        <v>0.25</v>
      </c>
      <c r="O661" s="16"/>
      <c r="P661" s="14"/>
      <c r="Q661" s="12"/>
      <c r="R661" s="13"/>
    </row>
    <row r="662" spans="1:18" ht="15.75" customHeight="1" x14ac:dyDescent="0.3">
      <c r="A662" s="1"/>
      <c r="B662" s="6" t="s">
        <v>27</v>
      </c>
      <c r="C662" s="6">
        <v>1128299</v>
      </c>
      <c r="D662" s="7">
        <v>44230</v>
      </c>
      <c r="E662" s="6" t="s">
        <v>28</v>
      </c>
      <c r="F662" s="6" t="s">
        <v>44</v>
      </c>
      <c r="G662" s="6" t="s">
        <v>45</v>
      </c>
      <c r="H662" s="6" t="s">
        <v>19</v>
      </c>
      <c r="I662" s="8">
        <v>0.5</v>
      </c>
      <c r="J662" s="9">
        <v>4500</v>
      </c>
      <c r="K662" s="10">
        <f t="shared" si="4"/>
        <v>2250</v>
      </c>
      <c r="L662" s="10">
        <f t="shared" si="5"/>
        <v>562.5</v>
      </c>
      <c r="M662" s="11">
        <v>0.25</v>
      </c>
      <c r="O662" s="16"/>
      <c r="P662" s="14"/>
      <c r="Q662" s="12"/>
      <c r="R662" s="13"/>
    </row>
    <row r="663" spans="1:18" ht="15.75" customHeight="1" x14ac:dyDescent="0.3">
      <c r="A663" s="1"/>
      <c r="B663" s="6" t="s">
        <v>27</v>
      </c>
      <c r="C663" s="6">
        <v>1128299</v>
      </c>
      <c r="D663" s="7">
        <v>44230</v>
      </c>
      <c r="E663" s="6" t="s">
        <v>28</v>
      </c>
      <c r="F663" s="6" t="s">
        <v>44</v>
      </c>
      <c r="G663" s="6" t="s">
        <v>45</v>
      </c>
      <c r="H663" s="6" t="s">
        <v>20</v>
      </c>
      <c r="I663" s="8">
        <v>0.5</v>
      </c>
      <c r="J663" s="9">
        <v>3000</v>
      </c>
      <c r="K663" s="10">
        <f t="shared" si="4"/>
        <v>1500</v>
      </c>
      <c r="L663" s="10">
        <f t="shared" si="5"/>
        <v>450</v>
      </c>
      <c r="M663" s="11">
        <v>0.3</v>
      </c>
      <c r="O663" s="16"/>
      <c r="P663" s="14"/>
      <c r="Q663" s="12"/>
      <c r="R663" s="13"/>
    </row>
    <row r="664" spans="1:18" ht="15.75" customHeight="1" x14ac:dyDescent="0.3">
      <c r="A664" s="1"/>
      <c r="B664" s="6" t="s">
        <v>27</v>
      </c>
      <c r="C664" s="6">
        <v>1128299</v>
      </c>
      <c r="D664" s="7">
        <v>44230</v>
      </c>
      <c r="E664" s="6" t="s">
        <v>28</v>
      </c>
      <c r="F664" s="6" t="s">
        <v>44</v>
      </c>
      <c r="G664" s="6" t="s">
        <v>45</v>
      </c>
      <c r="H664" s="6" t="s">
        <v>21</v>
      </c>
      <c r="I664" s="8">
        <v>0.55000000000000004</v>
      </c>
      <c r="J664" s="9">
        <v>2250</v>
      </c>
      <c r="K664" s="10">
        <f t="shared" si="4"/>
        <v>1237.5</v>
      </c>
      <c r="L664" s="10">
        <f t="shared" si="5"/>
        <v>309.375</v>
      </c>
      <c r="M664" s="11">
        <v>0.25</v>
      </c>
      <c r="O664" s="16"/>
      <c r="P664" s="14"/>
      <c r="Q664" s="12"/>
      <c r="R664" s="13"/>
    </row>
    <row r="665" spans="1:18" ht="15.75" customHeight="1" x14ac:dyDescent="0.3">
      <c r="A665" s="1"/>
      <c r="B665" s="6" t="s">
        <v>27</v>
      </c>
      <c r="C665" s="6">
        <v>1128299</v>
      </c>
      <c r="D665" s="7">
        <v>44230</v>
      </c>
      <c r="E665" s="6" t="s">
        <v>28</v>
      </c>
      <c r="F665" s="6" t="s">
        <v>44</v>
      </c>
      <c r="G665" s="6" t="s">
        <v>45</v>
      </c>
      <c r="H665" s="6" t="s">
        <v>22</v>
      </c>
      <c r="I665" s="8">
        <v>0.5</v>
      </c>
      <c r="J665" s="9">
        <v>4250</v>
      </c>
      <c r="K665" s="10">
        <f t="shared" si="4"/>
        <v>2125</v>
      </c>
      <c r="L665" s="10">
        <f t="shared" si="5"/>
        <v>425</v>
      </c>
      <c r="M665" s="11">
        <v>0.2</v>
      </c>
      <c r="O665" s="16"/>
      <c r="P665" s="14"/>
      <c r="Q665" s="12"/>
      <c r="R665" s="13"/>
    </row>
    <row r="666" spans="1:18" ht="15.75" customHeight="1" x14ac:dyDescent="0.3">
      <c r="A666" s="1"/>
      <c r="B666" s="6" t="s">
        <v>27</v>
      </c>
      <c r="C666" s="6">
        <v>1128299</v>
      </c>
      <c r="D666" s="7">
        <v>44257</v>
      </c>
      <c r="E666" s="6" t="s">
        <v>28</v>
      </c>
      <c r="F666" s="6" t="s">
        <v>44</v>
      </c>
      <c r="G666" s="6" t="s">
        <v>45</v>
      </c>
      <c r="H666" s="6" t="s">
        <v>17</v>
      </c>
      <c r="I666" s="8">
        <v>0.5</v>
      </c>
      <c r="J666" s="9">
        <v>5750</v>
      </c>
      <c r="K666" s="10">
        <f t="shared" si="4"/>
        <v>2875</v>
      </c>
      <c r="L666" s="10">
        <f t="shared" si="5"/>
        <v>862.5</v>
      </c>
      <c r="M666" s="11">
        <v>0.3</v>
      </c>
      <c r="O666" s="16"/>
      <c r="P666" s="14"/>
      <c r="Q666" s="12"/>
      <c r="R666" s="13"/>
    </row>
    <row r="667" spans="1:18" ht="15.75" customHeight="1" x14ac:dyDescent="0.3">
      <c r="A667" s="1"/>
      <c r="B667" s="6" t="s">
        <v>27</v>
      </c>
      <c r="C667" s="6">
        <v>1128299</v>
      </c>
      <c r="D667" s="7">
        <v>44257</v>
      </c>
      <c r="E667" s="6" t="s">
        <v>28</v>
      </c>
      <c r="F667" s="6" t="s">
        <v>44</v>
      </c>
      <c r="G667" s="6" t="s">
        <v>45</v>
      </c>
      <c r="H667" s="6" t="s">
        <v>18</v>
      </c>
      <c r="I667" s="8">
        <v>0.6</v>
      </c>
      <c r="J667" s="9">
        <v>4250</v>
      </c>
      <c r="K667" s="10">
        <f t="shared" si="4"/>
        <v>2550</v>
      </c>
      <c r="L667" s="10">
        <f t="shared" si="5"/>
        <v>637.5</v>
      </c>
      <c r="M667" s="11">
        <v>0.25</v>
      </c>
      <c r="O667" s="16"/>
      <c r="P667" s="14"/>
      <c r="Q667" s="12"/>
      <c r="R667" s="13"/>
    </row>
    <row r="668" spans="1:18" ht="15.75" customHeight="1" x14ac:dyDescent="0.3">
      <c r="A668" s="1"/>
      <c r="B668" s="6" t="s">
        <v>27</v>
      </c>
      <c r="C668" s="6">
        <v>1128299</v>
      </c>
      <c r="D668" s="7">
        <v>44257</v>
      </c>
      <c r="E668" s="6" t="s">
        <v>28</v>
      </c>
      <c r="F668" s="6" t="s">
        <v>44</v>
      </c>
      <c r="G668" s="6" t="s">
        <v>45</v>
      </c>
      <c r="H668" s="6" t="s">
        <v>19</v>
      </c>
      <c r="I668" s="8">
        <v>0.64999999999999991</v>
      </c>
      <c r="J668" s="9">
        <v>4250</v>
      </c>
      <c r="K668" s="10">
        <f t="shared" si="4"/>
        <v>2762.4999999999995</v>
      </c>
      <c r="L668" s="10">
        <f t="shared" si="5"/>
        <v>690.62499999999989</v>
      </c>
      <c r="M668" s="11">
        <v>0.25</v>
      </c>
      <c r="O668" s="16"/>
      <c r="P668" s="14"/>
      <c r="Q668" s="12"/>
      <c r="R668" s="13"/>
    </row>
    <row r="669" spans="1:18" ht="15.75" customHeight="1" x14ac:dyDescent="0.3">
      <c r="A669" s="1"/>
      <c r="B669" s="6" t="s">
        <v>27</v>
      </c>
      <c r="C669" s="6">
        <v>1128299</v>
      </c>
      <c r="D669" s="7">
        <v>44257</v>
      </c>
      <c r="E669" s="6" t="s">
        <v>28</v>
      </c>
      <c r="F669" s="6" t="s">
        <v>44</v>
      </c>
      <c r="G669" s="6" t="s">
        <v>45</v>
      </c>
      <c r="H669" s="6" t="s">
        <v>20</v>
      </c>
      <c r="I669" s="8">
        <v>0.64999999999999991</v>
      </c>
      <c r="J669" s="9">
        <v>3250</v>
      </c>
      <c r="K669" s="10">
        <f t="shared" si="4"/>
        <v>2112.4999999999995</v>
      </c>
      <c r="L669" s="10">
        <f t="shared" si="5"/>
        <v>633.74999999999989</v>
      </c>
      <c r="M669" s="11">
        <v>0.3</v>
      </c>
      <c r="O669" s="16"/>
      <c r="P669" s="14"/>
      <c r="Q669" s="12"/>
      <c r="R669" s="13"/>
    </row>
    <row r="670" spans="1:18" ht="15.75" customHeight="1" x14ac:dyDescent="0.3">
      <c r="A670" s="1"/>
      <c r="B670" s="6" t="s">
        <v>27</v>
      </c>
      <c r="C670" s="6">
        <v>1128299</v>
      </c>
      <c r="D670" s="7">
        <v>44257</v>
      </c>
      <c r="E670" s="6" t="s">
        <v>28</v>
      </c>
      <c r="F670" s="6" t="s">
        <v>44</v>
      </c>
      <c r="G670" s="6" t="s">
        <v>45</v>
      </c>
      <c r="H670" s="6" t="s">
        <v>21</v>
      </c>
      <c r="I670" s="8">
        <v>0.7</v>
      </c>
      <c r="J670" s="9">
        <v>1750</v>
      </c>
      <c r="K670" s="10">
        <f t="shared" si="4"/>
        <v>1225</v>
      </c>
      <c r="L670" s="10">
        <f t="shared" si="5"/>
        <v>306.25</v>
      </c>
      <c r="M670" s="11">
        <v>0.25</v>
      </c>
      <c r="O670" s="16"/>
      <c r="P670" s="14"/>
      <c r="Q670" s="12"/>
      <c r="R670" s="13"/>
    </row>
    <row r="671" spans="1:18" ht="15.75" customHeight="1" x14ac:dyDescent="0.3">
      <c r="A671" s="1"/>
      <c r="B671" s="6" t="s">
        <v>27</v>
      </c>
      <c r="C671" s="6">
        <v>1128299</v>
      </c>
      <c r="D671" s="7">
        <v>44257</v>
      </c>
      <c r="E671" s="6" t="s">
        <v>28</v>
      </c>
      <c r="F671" s="6" t="s">
        <v>44</v>
      </c>
      <c r="G671" s="6" t="s">
        <v>45</v>
      </c>
      <c r="H671" s="6" t="s">
        <v>22</v>
      </c>
      <c r="I671" s="8">
        <v>0.64999999999999991</v>
      </c>
      <c r="J671" s="9">
        <v>3750</v>
      </c>
      <c r="K671" s="10">
        <f t="shared" si="4"/>
        <v>2437.4999999999995</v>
      </c>
      <c r="L671" s="10">
        <f t="shared" si="5"/>
        <v>487.49999999999994</v>
      </c>
      <c r="M671" s="11">
        <v>0.2</v>
      </c>
      <c r="O671" s="16"/>
      <c r="P671" s="14"/>
      <c r="Q671" s="12"/>
      <c r="R671" s="13"/>
    </row>
    <row r="672" spans="1:18" ht="15.75" customHeight="1" x14ac:dyDescent="0.3">
      <c r="A672" s="1"/>
      <c r="B672" s="6" t="s">
        <v>27</v>
      </c>
      <c r="C672" s="6">
        <v>1128299</v>
      </c>
      <c r="D672" s="7">
        <v>44289</v>
      </c>
      <c r="E672" s="6" t="s">
        <v>28</v>
      </c>
      <c r="F672" s="6" t="s">
        <v>44</v>
      </c>
      <c r="G672" s="6" t="s">
        <v>45</v>
      </c>
      <c r="H672" s="6" t="s">
        <v>17</v>
      </c>
      <c r="I672" s="8">
        <v>0.7</v>
      </c>
      <c r="J672" s="9">
        <v>5500</v>
      </c>
      <c r="K672" s="10">
        <f t="shared" si="4"/>
        <v>3849.9999999999995</v>
      </c>
      <c r="L672" s="10">
        <f t="shared" si="5"/>
        <v>1154.9999999999998</v>
      </c>
      <c r="M672" s="11">
        <v>0.3</v>
      </c>
      <c r="O672" s="16"/>
      <c r="P672" s="14"/>
      <c r="Q672" s="12"/>
      <c r="R672" s="13"/>
    </row>
    <row r="673" spans="1:18" ht="15.75" customHeight="1" x14ac:dyDescent="0.3">
      <c r="A673" s="1"/>
      <c r="B673" s="6" t="s">
        <v>27</v>
      </c>
      <c r="C673" s="6">
        <v>1128299</v>
      </c>
      <c r="D673" s="7">
        <v>44289</v>
      </c>
      <c r="E673" s="6" t="s">
        <v>28</v>
      </c>
      <c r="F673" s="6" t="s">
        <v>44</v>
      </c>
      <c r="G673" s="6" t="s">
        <v>45</v>
      </c>
      <c r="H673" s="6" t="s">
        <v>18</v>
      </c>
      <c r="I673" s="8">
        <v>0.75</v>
      </c>
      <c r="J673" s="9">
        <v>3500</v>
      </c>
      <c r="K673" s="10">
        <f t="shared" si="4"/>
        <v>2625</v>
      </c>
      <c r="L673" s="10">
        <f t="shared" si="5"/>
        <v>656.25</v>
      </c>
      <c r="M673" s="11">
        <v>0.25</v>
      </c>
      <c r="O673" s="16"/>
      <c r="P673" s="14"/>
      <c r="Q673" s="12"/>
      <c r="R673" s="13"/>
    </row>
    <row r="674" spans="1:18" ht="15.75" customHeight="1" x14ac:dyDescent="0.3">
      <c r="A674" s="1"/>
      <c r="B674" s="6" t="s">
        <v>27</v>
      </c>
      <c r="C674" s="6">
        <v>1128299</v>
      </c>
      <c r="D674" s="7">
        <v>44289</v>
      </c>
      <c r="E674" s="6" t="s">
        <v>28</v>
      </c>
      <c r="F674" s="6" t="s">
        <v>44</v>
      </c>
      <c r="G674" s="6" t="s">
        <v>45</v>
      </c>
      <c r="H674" s="6" t="s">
        <v>19</v>
      </c>
      <c r="I674" s="8">
        <v>0.75</v>
      </c>
      <c r="J674" s="9">
        <v>4000</v>
      </c>
      <c r="K674" s="10">
        <f t="shared" si="4"/>
        <v>3000</v>
      </c>
      <c r="L674" s="10">
        <f t="shared" si="5"/>
        <v>750</v>
      </c>
      <c r="M674" s="11">
        <v>0.25</v>
      </c>
      <c r="O674" s="16"/>
      <c r="P674" s="14"/>
      <c r="Q674" s="12"/>
      <c r="R674" s="13"/>
    </row>
    <row r="675" spans="1:18" ht="15.75" customHeight="1" x14ac:dyDescent="0.3">
      <c r="A675" s="1"/>
      <c r="B675" s="6" t="s">
        <v>27</v>
      </c>
      <c r="C675" s="6">
        <v>1128299</v>
      </c>
      <c r="D675" s="7">
        <v>44289</v>
      </c>
      <c r="E675" s="6" t="s">
        <v>28</v>
      </c>
      <c r="F675" s="6" t="s">
        <v>44</v>
      </c>
      <c r="G675" s="6" t="s">
        <v>45</v>
      </c>
      <c r="H675" s="6" t="s">
        <v>20</v>
      </c>
      <c r="I675" s="8">
        <v>0.6</v>
      </c>
      <c r="J675" s="9">
        <v>3000</v>
      </c>
      <c r="K675" s="10">
        <f t="shared" si="4"/>
        <v>1800</v>
      </c>
      <c r="L675" s="10">
        <f t="shared" si="5"/>
        <v>540</v>
      </c>
      <c r="M675" s="11">
        <v>0.3</v>
      </c>
      <c r="O675" s="16"/>
      <c r="P675" s="14"/>
      <c r="Q675" s="12"/>
      <c r="R675" s="13"/>
    </row>
    <row r="676" spans="1:18" ht="15.75" customHeight="1" x14ac:dyDescent="0.3">
      <c r="A676" s="1"/>
      <c r="B676" s="6" t="s">
        <v>27</v>
      </c>
      <c r="C676" s="6">
        <v>1128299</v>
      </c>
      <c r="D676" s="7">
        <v>44289</v>
      </c>
      <c r="E676" s="6" t="s">
        <v>28</v>
      </c>
      <c r="F676" s="6" t="s">
        <v>44</v>
      </c>
      <c r="G676" s="6" t="s">
        <v>45</v>
      </c>
      <c r="H676" s="6" t="s">
        <v>21</v>
      </c>
      <c r="I676" s="8">
        <v>0.65</v>
      </c>
      <c r="J676" s="9">
        <v>2000</v>
      </c>
      <c r="K676" s="10">
        <f t="shared" si="4"/>
        <v>1300</v>
      </c>
      <c r="L676" s="10">
        <f t="shared" si="5"/>
        <v>325</v>
      </c>
      <c r="M676" s="11">
        <v>0.25</v>
      </c>
      <c r="O676" s="16"/>
      <c r="P676" s="14"/>
      <c r="Q676" s="12"/>
      <c r="R676" s="13"/>
    </row>
    <row r="677" spans="1:18" ht="15.75" customHeight="1" x14ac:dyDescent="0.3">
      <c r="A677" s="1"/>
      <c r="B677" s="6" t="s">
        <v>27</v>
      </c>
      <c r="C677" s="6">
        <v>1128299</v>
      </c>
      <c r="D677" s="7">
        <v>44289</v>
      </c>
      <c r="E677" s="6" t="s">
        <v>28</v>
      </c>
      <c r="F677" s="6" t="s">
        <v>44</v>
      </c>
      <c r="G677" s="6" t="s">
        <v>45</v>
      </c>
      <c r="H677" s="6" t="s">
        <v>22</v>
      </c>
      <c r="I677" s="8">
        <v>0.8</v>
      </c>
      <c r="J677" s="9">
        <v>3500</v>
      </c>
      <c r="K677" s="10">
        <f t="shared" si="4"/>
        <v>2800</v>
      </c>
      <c r="L677" s="10">
        <f t="shared" si="5"/>
        <v>560</v>
      </c>
      <c r="M677" s="11">
        <v>0.2</v>
      </c>
      <c r="O677" s="16"/>
      <c r="P677" s="14"/>
      <c r="Q677" s="12"/>
      <c r="R677" s="13"/>
    </row>
    <row r="678" spans="1:18" ht="15.75" customHeight="1" x14ac:dyDescent="0.3">
      <c r="A678" s="1"/>
      <c r="B678" s="6" t="s">
        <v>27</v>
      </c>
      <c r="C678" s="6">
        <v>1128299</v>
      </c>
      <c r="D678" s="7">
        <v>44320</v>
      </c>
      <c r="E678" s="6" t="s">
        <v>28</v>
      </c>
      <c r="F678" s="6" t="s">
        <v>44</v>
      </c>
      <c r="G678" s="6" t="s">
        <v>45</v>
      </c>
      <c r="H678" s="6" t="s">
        <v>17</v>
      </c>
      <c r="I678" s="8">
        <v>0.6</v>
      </c>
      <c r="J678" s="9">
        <v>5500</v>
      </c>
      <c r="K678" s="10">
        <f t="shared" si="4"/>
        <v>3300</v>
      </c>
      <c r="L678" s="10">
        <f t="shared" si="5"/>
        <v>990</v>
      </c>
      <c r="M678" s="11">
        <v>0.3</v>
      </c>
      <c r="O678" s="16"/>
      <c r="P678" s="14"/>
      <c r="Q678" s="12"/>
      <c r="R678" s="13"/>
    </row>
    <row r="679" spans="1:18" ht="15.75" customHeight="1" x14ac:dyDescent="0.3">
      <c r="A679" s="1"/>
      <c r="B679" s="6" t="s">
        <v>27</v>
      </c>
      <c r="C679" s="6">
        <v>1128299</v>
      </c>
      <c r="D679" s="7">
        <v>44320</v>
      </c>
      <c r="E679" s="6" t="s">
        <v>28</v>
      </c>
      <c r="F679" s="6" t="s">
        <v>44</v>
      </c>
      <c r="G679" s="6" t="s">
        <v>45</v>
      </c>
      <c r="H679" s="6" t="s">
        <v>18</v>
      </c>
      <c r="I679" s="8">
        <v>0.65</v>
      </c>
      <c r="J679" s="9">
        <v>4000</v>
      </c>
      <c r="K679" s="10">
        <f t="shared" si="4"/>
        <v>2600</v>
      </c>
      <c r="L679" s="10">
        <f t="shared" si="5"/>
        <v>650</v>
      </c>
      <c r="M679" s="11">
        <v>0.25</v>
      </c>
      <c r="O679" s="16"/>
      <c r="P679" s="14"/>
      <c r="Q679" s="12"/>
      <c r="R679" s="13"/>
    </row>
    <row r="680" spans="1:18" ht="15.75" customHeight="1" x14ac:dyDescent="0.3">
      <c r="A680" s="1"/>
      <c r="B680" s="6" t="s">
        <v>27</v>
      </c>
      <c r="C680" s="6">
        <v>1128299</v>
      </c>
      <c r="D680" s="7">
        <v>44320</v>
      </c>
      <c r="E680" s="6" t="s">
        <v>28</v>
      </c>
      <c r="F680" s="6" t="s">
        <v>44</v>
      </c>
      <c r="G680" s="6" t="s">
        <v>45</v>
      </c>
      <c r="H680" s="6" t="s">
        <v>19</v>
      </c>
      <c r="I680" s="8">
        <v>0.65</v>
      </c>
      <c r="J680" s="9">
        <v>4000</v>
      </c>
      <c r="K680" s="10">
        <f t="shared" si="4"/>
        <v>2600</v>
      </c>
      <c r="L680" s="10">
        <f t="shared" si="5"/>
        <v>650</v>
      </c>
      <c r="M680" s="11">
        <v>0.25</v>
      </c>
      <c r="O680" s="16"/>
      <c r="P680" s="14"/>
      <c r="Q680" s="12"/>
      <c r="R680" s="13"/>
    </row>
    <row r="681" spans="1:18" ht="15.75" customHeight="1" x14ac:dyDescent="0.3">
      <c r="A681" s="1"/>
      <c r="B681" s="6" t="s">
        <v>27</v>
      </c>
      <c r="C681" s="6">
        <v>1128299</v>
      </c>
      <c r="D681" s="7">
        <v>44320</v>
      </c>
      <c r="E681" s="6" t="s">
        <v>28</v>
      </c>
      <c r="F681" s="6" t="s">
        <v>44</v>
      </c>
      <c r="G681" s="6" t="s">
        <v>45</v>
      </c>
      <c r="H681" s="6" t="s">
        <v>20</v>
      </c>
      <c r="I681" s="8">
        <v>0.6</v>
      </c>
      <c r="J681" s="9">
        <v>3000</v>
      </c>
      <c r="K681" s="10">
        <f t="shared" si="4"/>
        <v>1800</v>
      </c>
      <c r="L681" s="10">
        <f t="shared" si="5"/>
        <v>540</v>
      </c>
      <c r="M681" s="11">
        <v>0.3</v>
      </c>
      <c r="O681" s="16"/>
      <c r="P681" s="14"/>
      <c r="Q681" s="12"/>
      <c r="R681" s="13"/>
    </row>
    <row r="682" spans="1:18" ht="15.75" customHeight="1" x14ac:dyDescent="0.3">
      <c r="A682" s="1"/>
      <c r="B682" s="6" t="s">
        <v>27</v>
      </c>
      <c r="C682" s="6">
        <v>1128299</v>
      </c>
      <c r="D682" s="7">
        <v>44320</v>
      </c>
      <c r="E682" s="6" t="s">
        <v>28</v>
      </c>
      <c r="F682" s="6" t="s">
        <v>44</v>
      </c>
      <c r="G682" s="6" t="s">
        <v>45</v>
      </c>
      <c r="H682" s="6" t="s">
        <v>21</v>
      </c>
      <c r="I682" s="8">
        <v>0.65</v>
      </c>
      <c r="J682" s="9">
        <v>2000</v>
      </c>
      <c r="K682" s="10">
        <f t="shared" si="4"/>
        <v>1300</v>
      </c>
      <c r="L682" s="10">
        <f t="shared" si="5"/>
        <v>325</v>
      </c>
      <c r="M682" s="11">
        <v>0.25</v>
      </c>
      <c r="O682" s="16"/>
      <c r="P682" s="14"/>
      <c r="Q682" s="12"/>
      <c r="R682" s="13"/>
    </row>
    <row r="683" spans="1:18" ht="15.75" customHeight="1" x14ac:dyDescent="0.3">
      <c r="A683" s="1"/>
      <c r="B683" s="6" t="s">
        <v>27</v>
      </c>
      <c r="C683" s="6">
        <v>1128299</v>
      </c>
      <c r="D683" s="7">
        <v>44320</v>
      </c>
      <c r="E683" s="6" t="s">
        <v>28</v>
      </c>
      <c r="F683" s="6" t="s">
        <v>44</v>
      </c>
      <c r="G683" s="6" t="s">
        <v>45</v>
      </c>
      <c r="H683" s="6" t="s">
        <v>22</v>
      </c>
      <c r="I683" s="8">
        <v>0.8</v>
      </c>
      <c r="J683" s="9">
        <v>5000</v>
      </c>
      <c r="K683" s="10">
        <f t="shared" si="4"/>
        <v>4000</v>
      </c>
      <c r="L683" s="10">
        <f t="shared" si="5"/>
        <v>800</v>
      </c>
      <c r="M683" s="11">
        <v>0.2</v>
      </c>
      <c r="O683" s="16"/>
      <c r="P683" s="14"/>
      <c r="Q683" s="12"/>
      <c r="R683" s="13"/>
    </row>
    <row r="684" spans="1:18" ht="15.75" customHeight="1" x14ac:dyDescent="0.3">
      <c r="A684" s="1"/>
      <c r="B684" s="6" t="s">
        <v>27</v>
      </c>
      <c r="C684" s="6">
        <v>1128299</v>
      </c>
      <c r="D684" s="7">
        <v>44350</v>
      </c>
      <c r="E684" s="6" t="s">
        <v>28</v>
      </c>
      <c r="F684" s="6" t="s">
        <v>44</v>
      </c>
      <c r="G684" s="6" t="s">
        <v>45</v>
      </c>
      <c r="H684" s="6" t="s">
        <v>17</v>
      </c>
      <c r="I684" s="8">
        <v>0.75</v>
      </c>
      <c r="J684" s="9">
        <v>7500</v>
      </c>
      <c r="K684" s="10">
        <f t="shared" si="4"/>
        <v>5625</v>
      </c>
      <c r="L684" s="10">
        <f t="shared" si="5"/>
        <v>1687.5</v>
      </c>
      <c r="M684" s="11">
        <v>0.3</v>
      </c>
      <c r="O684" s="16"/>
      <c r="P684" s="14"/>
      <c r="Q684" s="12"/>
      <c r="R684" s="13"/>
    </row>
    <row r="685" spans="1:18" ht="15.75" customHeight="1" x14ac:dyDescent="0.3">
      <c r="A685" s="1"/>
      <c r="B685" s="6" t="s">
        <v>27</v>
      </c>
      <c r="C685" s="6">
        <v>1128299</v>
      </c>
      <c r="D685" s="7">
        <v>44350</v>
      </c>
      <c r="E685" s="6" t="s">
        <v>28</v>
      </c>
      <c r="F685" s="6" t="s">
        <v>44</v>
      </c>
      <c r="G685" s="6" t="s">
        <v>45</v>
      </c>
      <c r="H685" s="6" t="s">
        <v>18</v>
      </c>
      <c r="I685" s="8">
        <v>0.8</v>
      </c>
      <c r="J685" s="9">
        <v>6250</v>
      </c>
      <c r="K685" s="10">
        <f t="shared" si="4"/>
        <v>5000</v>
      </c>
      <c r="L685" s="10">
        <f t="shared" si="5"/>
        <v>1250</v>
      </c>
      <c r="M685" s="11">
        <v>0.25</v>
      </c>
      <c r="O685" s="16"/>
      <c r="P685" s="14"/>
      <c r="Q685" s="12"/>
      <c r="R685" s="13"/>
    </row>
    <row r="686" spans="1:18" ht="15.75" customHeight="1" x14ac:dyDescent="0.3">
      <c r="A686" s="1"/>
      <c r="B686" s="6" t="s">
        <v>27</v>
      </c>
      <c r="C686" s="6">
        <v>1128299</v>
      </c>
      <c r="D686" s="7">
        <v>44350</v>
      </c>
      <c r="E686" s="6" t="s">
        <v>28</v>
      </c>
      <c r="F686" s="6" t="s">
        <v>44</v>
      </c>
      <c r="G686" s="6" t="s">
        <v>45</v>
      </c>
      <c r="H686" s="6" t="s">
        <v>19</v>
      </c>
      <c r="I686" s="8">
        <v>0.8</v>
      </c>
      <c r="J686" s="9">
        <v>6250</v>
      </c>
      <c r="K686" s="10">
        <f t="shared" si="4"/>
        <v>5000</v>
      </c>
      <c r="L686" s="10">
        <f t="shared" si="5"/>
        <v>1250</v>
      </c>
      <c r="M686" s="11">
        <v>0.25</v>
      </c>
      <c r="O686" s="16"/>
      <c r="P686" s="14"/>
      <c r="Q686" s="12"/>
      <c r="R686" s="13"/>
    </row>
    <row r="687" spans="1:18" ht="15.75" customHeight="1" x14ac:dyDescent="0.3">
      <c r="A687" s="1"/>
      <c r="B687" s="6" t="s">
        <v>27</v>
      </c>
      <c r="C687" s="6">
        <v>1128299</v>
      </c>
      <c r="D687" s="7">
        <v>44350</v>
      </c>
      <c r="E687" s="6" t="s">
        <v>28</v>
      </c>
      <c r="F687" s="6" t="s">
        <v>44</v>
      </c>
      <c r="G687" s="6" t="s">
        <v>45</v>
      </c>
      <c r="H687" s="6" t="s">
        <v>20</v>
      </c>
      <c r="I687" s="8">
        <v>0.8</v>
      </c>
      <c r="J687" s="9">
        <v>5000</v>
      </c>
      <c r="K687" s="10">
        <f t="shared" si="4"/>
        <v>4000</v>
      </c>
      <c r="L687" s="10">
        <f t="shared" si="5"/>
        <v>1200</v>
      </c>
      <c r="M687" s="11">
        <v>0.3</v>
      </c>
      <c r="O687" s="16"/>
      <c r="P687" s="14"/>
      <c r="Q687" s="12"/>
      <c r="R687" s="13"/>
    </row>
    <row r="688" spans="1:18" ht="15.75" customHeight="1" x14ac:dyDescent="0.3">
      <c r="A688" s="1"/>
      <c r="B688" s="6" t="s">
        <v>27</v>
      </c>
      <c r="C688" s="6">
        <v>1128299</v>
      </c>
      <c r="D688" s="7">
        <v>44350</v>
      </c>
      <c r="E688" s="6" t="s">
        <v>28</v>
      </c>
      <c r="F688" s="6" t="s">
        <v>44</v>
      </c>
      <c r="G688" s="6" t="s">
        <v>45</v>
      </c>
      <c r="H688" s="6" t="s">
        <v>21</v>
      </c>
      <c r="I688" s="8">
        <v>0.85000000000000009</v>
      </c>
      <c r="J688" s="9">
        <v>3750</v>
      </c>
      <c r="K688" s="10">
        <f t="shared" si="4"/>
        <v>3187.5000000000005</v>
      </c>
      <c r="L688" s="10">
        <f t="shared" si="5"/>
        <v>796.87500000000011</v>
      </c>
      <c r="M688" s="11">
        <v>0.25</v>
      </c>
      <c r="O688" s="16"/>
      <c r="P688" s="14"/>
      <c r="Q688" s="12"/>
      <c r="R688" s="13"/>
    </row>
    <row r="689" spans="1:18" ht="15.75" customHeight="1" x14ac:dyDescent="0.3">
      <c r="A689" s="1"/>
      <c r="B689" s="6" t="s">
        <v>27</v>
      </c>
      <c r="C689" s="6">
        <v>1128299</v>
      </c>
      <c r="D689" s="7">
        <v>44350</v>
      </c>
      <c r="E689" s="6" t="s">
        <v>28</v>
      </c>
      <c r="F689" s="6" t="s">
        <v>44</v>
      </c>
      <c r="G689" s="6" t="s">
        <v>45</v>
      </c>
      <c r="H689" s="6" t="s">
        <v>22</v>
      </c>
      <c r="I689" s="8">
        <v>1</v>
      </c>
      <c r="J689" s="9">
        <v>6750</v>
      </c>
      <c r="K689" s="10">
        <f t="shared" si="4"/>
        <v>6750</v>
      </c>
      <c r="L689" s="10">
        <f t="shared" si="5"/>
        <v>1350</v>
      </c>
      <c r="M689" s="11">
        <v>0.2</v>
      </c>
      <c r="O689" s="16"/>
      <c r="P689" s="14"/>
      <c r="Q689" s="12"/>
      <c r="R689" s="13"/>
    </row>
    <row r="690" spans="1:18" ht="15.75" customHeight="1" x14ac:dyDescent="0.3">
      <c r="A690" s="1"/>
      <c r="B690" s="6" t="s">
        <v>27</v>
      </c>
      <c r="C690" s="6">
        <v>1128299</v>
      </c>
      <c r="D690" s="7">
        <v>44379</v>
      </c>
      <c r="E690" s="6" t="s">
        <v>28</v>
      </c>
      <c r="F690" s="6" t="s">
        <v>44</v>
      </c>
      <c r="G690" s="6" t="s">
        <v>45</v>
      </c>
      <c r="H690" s="6" t="s">
        <v>17</v>
      </c>
      <c r="I690" s="8">
        <v>0.8</v>
      </c>
      <c r="J690" s="9">
        <v>8250</v>
      </c>
      <c r="K690" s="10">
        <f t="shared" si="4"/>
        <v>6600</v>
      </c>
      <c r="L690" s="10">
        <f t="shared" si="5"/>
        <v>1980</v>
      </c>
      <c r="M690" s="11">
        <v>0.3</v>
      </c>
      <c r="O690" s="16"/>
      <c r="P690" s="14"/>
      <c r="Q690" s="12"/>
      <c r="R690" s="13"/>
    </row>
    <row r="691" spans="1:18" ht="15.75" customHeight="1" x14ac:dyDescent="0.3">
      <c r="A691" s="1"/>
      <c r="B691" s="6" t="s">
        <v>27</v>
      </c>
      <c r="C691" s="6">
        <v>1128299</v>
      </c>
      <c r="D691" s="7">
        <v>44379</v>
      </c>
      <c r="E691" s="6" t="s">
        <v>28</v>
      </c>
      <c r="F691" s="6" t="s">
        <v>44</v>
      </c>
      <c r="G691" s="6" t="s">
        <v>45</v>
      </c>
      <c r="H691" s="6" t="s">
        <v>18</v>
      </c>
      <c r="I691" s="8">
        <v>0.85000000000000009</v>
      </c>
      <c r="J691" s="9">
        <v>6750</v>
      </c>
      <c r="K691" s="10">
        <f t="shared" si="4"/>
        <v>5737.5000000000009</v>
      </c>
      <c r="L691" s="10">
        <f t="shared" si="5"/>
        <v>1434.3750000000002</v>
      </c>
      <c r="M691" s="11">
        <v>0.25</v>
      </c>
      <c r="O691" s="16"/>
      <c r="P691" s="14"/>
      <c r="Q691" s="12"/>
      <c r="R691" s="13"/>
    </row>
    <row r="692" spans="1:18" ht="15.75" customHeight="1" x14ac:dyDescent="0.3">
      <c r="A692" s="1"/>
      <c r="B692" s="6" t="s">
        <v>27</v>
      </c>
      <c r="C692" s="6">
        <v>1128299</v>
      </c>
      <c r="D692" s="7">
        <v>44379</v>
      </c>
      <c r="E692" s="6" t="s">
        <v>28</v>
      </c>
      <c r="F692" s="6" t="s">
        <v>44</v>
      </c>
      <c r="G692" s="6" t="s">
        <v>45</v>
      </c>
      <c r="H692" s="6" t="s">
        <v>19</v>
      </c>
      <c r="I692" s="8">
        <v>0.85000000000000009</v>
      </c>
      <c r="J692" s="9">
        <v>6250</v>
      </c>
      <c r="K692" s="10">
        <f t="shared" si="4"/>
        <v>5312.5000000000009</v>
      </c>
      <c r="L692" s="10">
        <f t="shared" si="5"/>
        <v>1328.1250000000002</v>
      </c>
      <c r="M692" s="11">
        <v>0.25</v>
      </c>
      <c r="O692" s="16"/>
      <c r="P692" s="14"/>
      <c r="Q692" s="12"/>
      <c r="R692" s="13"/>
    </row>
    <row r="693" spans="1:18" ht="15.75" customHeight="1" x14ac:dyDescent="0.3">
      <c r="A693" s="1"/>
      <c r="B693" s="6" t="s">
        <v>27</v>
      </c>
      <c r="C693" s="6">
        <v>1128299</v>
      </c>
      <c r="D693" s="7">
        <v>44379</v>
      </c>
      <c r="E693" s="6" t="s">
        <v>28</v>
      </c>
      <c r="F693" s="6" t="s">
        <v>44</v>
      </c>
      <c r="G693" s="6" t="s">
        <v>45</v>
      </c>
      <c r="H693" s="6" t="s">
        <v>20</v>
      </c>
      <c r="I693" s="8">
        <v>0.8</v>
      </c>
      <c r="J693" s="9">
        <v>5250</v>
      </c>
      <c r="K693" s="10">
        <f t="shared" si="4"/>
        <v>4200</v>
      </c>
      <c r="L693" s="10">
        <f t="shared" si="5"/>
        <v>1260</v>
      </c>
      <c r="M693" s="11">
        <v>0.3</v>
      </c>
      <c r="O693" s="16"/>
      <c r="P693" s="14"/>
      <c r="Q693" s="12"/>
      <c r="R693" s="13"/>
    </row>
    <row r="694" spans="1:18" ht="15.75" customHeight="1" x14ac:dyDescent="0.3">
      <c r="A694" s="1"/>
      <c r="B694" s="6" t="s">
        <v>27</v>
      </c>
      <c r="C694" s="6">
        <v>1128299</v>
      </c>
      <c r="D694" s="7">
        <v>44379</v>
      </c>
      <c r="E694" s="6" t="s">
        <v>28</v>
      </c>
      <c r="F694" s="6" t="s">
        <v>44</v>
      </c>
      <c r="G694" s="6" t="s">
        <v>45</v>
      </c>
      <c r="H694" s="6" t="s">
        <v>21</v>
      </c>
      <c r="I694" s="8">
        <v>0.85000000000000009</v>
      </c>
      <c r="J694" s="9">
        <v>5750</v>
      </c>
      <c r="K694" s="10">
        <f t="shared" si="4"/>
        <v>4887.5000000000009</v>
      </c>
      <c r="L694" s="10">
        <f t="shared" si="5"/>
        <v>1221.8750000000002</v>
      </c>
      <c r="M694" s="11">
        <v>0.25</v>
      </c>
      <c r="O694" s="16"/>
      <c r="P694" s="14"/>
      <c r="Q694" s="12"/>
      <c r="R694" s="13"/>
    </row>
    <row r="695" spans="1:18" ht="15.75" customHeight="1" x14ac:dyDescent="0.3">
      <c r="A695" s="1"/>
      <c r="B695" s="6" t="s">
        <v>27</v>
      </c>
      <c r="C695" s="6">
        <v>1128299</v>
      </c>
      <c r="D695" s="7">
        <v>44379</v>
      </c>
      <c r="E695" s="6" t="s">
        <v>28</v>
      </c>
      <c r="F695" s="6" t="s">
        <v>44</v>
      </c>
      <c r="G695" s="6" t="s">
        <v>45</v>
      </c>
      <c r="H695" s="6" t="s">
        <v>22</v>
      </c>
      <c r="I695" s="8">
        <v>1</v>
      </c>
      <c r="J695" s="9">
        <v>5750</v>
      </c>
      <c r="K695" s="10">
        <f t="shared" si="4"/>
        <v>5750</v>
      </c>
      <c r="L695" s="10">
        <f t="shared" si="5"/>
        <v>1150</v>
      </c>
      <c r="M695" s="11">
        <v>0.2</v>
      </c>
      <c r="O695" s="16"/>
      <c r="P695" s="14"/>
      <c r="Q695" s="12"/>
      <c r="R695" s="13"/>
    </row>
    <row r="696" spans="1:18" ht="15.75" customHeight="1" x14ac:dyDescent="0.3">
      <c r="A696" s="1"/>
      <c r="B696" s="6" t="s">
        <v>27</v>
      </c>
      <c r="C696" s="6">
        <v>1128299</v>
      </c>
      <c r="D696" s="7">
        <v>44411</v>
      </c>
      <c r="E696" s="6" t="s">
        <v>28</v>
      </c>
      <c r="F696" s="6" t="s">
        <v>44</v>
      </c>
      <c r="G696" s="6" t="s">
        <v>45</v>
      </c>
      <c r="H696" s="6" t="s">
        <v>17</v>
      </c>
      <c r="I696" s="8">
        <v>0.85000000000000009</v>
      </c>
      <c r="J696" s="9">
        <v>7750</v>
      </c>
      <c r="K696" s="10">
        <f t="shared" si="4"/>
        <v>6587.5000000000009</v>
      </c>
      <c r="L696" s="10">
        <f t="shared" si="5"/>
        <v>1976.2500000000002</v>
      </c>
      <c r="M696" s="11">
        <v>0.3</v>
      </c>
      <c r="O696" s="16"/>
      <c r="P696" s="14"/>
      <c r="Q696" s="12"/>
      <c r="R696" s="13"/>
    </row>
    <row r="697" spans="1:18" ht="15.75" customHeight="1" x14ac:dyDescent="0.3">
      <c r="A697" s="1"/>
      <c r="B697" s="6" t="s">
        <v>27</v>
      </c>
      <c r="C697" s="6">
        <v>1128299</v>
      </c>
      <c r="D697" s="7">
        <v>44411</v>
      </c>
      <c r="E697" s="6" t="s">
        <v>28</v>
      </c>
      <c r="F697" s="6" t="s">
        <v>44</v>
      </c>
      <c r="G697" s="6" t="s">
        <v>45</v>
      </c>
      <c r="H697" s="6" t="s">
        <v>18</v>
      </c>
      <c r="I697" s="8">
        <v>0.80000000000000016</v>
      </c>
      <c r="J697" s="9">
        <v>7500</v>
      </c>
      <c r="K697" s="10">
        <f t="shared" si="4"/>
        <v>6000.0000000000009</v>
      </c>
      <c r="L697" s="10">
        <f t="shared" si="5"/>
        <v>1500.0000000000002</v>
      </c>
      <c r="M697" s="11">
        <v>0.25</v>
      </c>
      <c r="O697" s="16"/>
      <c r="P697" s="14"/>
      <c r="Q697" s="12"/>
      <c r="R697" s="13"/>
    </row>
    <row r="698" spans="1:18" ht="15.75" customHeight="1" x14ac:dyDescent="0.3">
      <c r="A698" s="1"/>
      <c r="B698" s="6" t="s">
        <v>27</v>
      </c>
      <c r="C698" s="6">
        <v>1128299</v>
      </c>
      <c r="D698" s="7">
        <v>44411</v>
      </c>
      <c r="E698" s="6" t="s">
        <v>28</v>
      </c>
      <c r="F698" s="6" t="s">
        <v>44</v>
      </c>
      <c r="G698" s="6" t="s">
        <v>45</v>
      </c>
      <c r="H698" s="6" t="s">
        <v>19</v>
      </c>
      <c r="I698" s="8">
        <v>0.75000000000000011</v>
      </c>
      <c r="J698" s="9">
        <v>6250</v>
      </c>
      <c r="K698" s="10">
        <f t="shared" si="4"/>
        <v>4687.5000000000009</v>
      </c>
      <c r="L698" s="10">
        <f t="shared" si="5"/>
        <v>1171.8750000000002</v>
      </c>
      <c r="M698" s="11">
        <v>0.25</v>
      </c>
      <c r="O698" s="16"/>
      <c r="P698" s="14"/>
      <c r="Q698" s="12"/>
      <c r="R698" s="13"/>
    </row>
    <row r="699" spans="1:18" ht="15.75" customHeight="1" x14ac:dyDescent="0.3">
      <c r="A699" s="1"/>
      <c r="B699" s="6" t="s">
        <v>27</v>
      </c>
      <c r="C699" s="6">
        <v>1128299</v>
      </c>
      <c r="D699" s="7">
        <v>44411</v>
      </c>
      <c r="E699" s="6" t="s">
        <v>28</v>
      </c>
      <c r="F699" s="6" t="s">
        <v>44</v>
      </c>
      <c r="G699" s="6" t="s">
        <v>45</v>
      </c>
      <c r="H699" s="6" t="s">
        <v>20</v>
      </c>
      <c r="I699" s="8">
        <v>0.75000000000000011</v>
      </c>
      <c r="J699" s="9">
        <v>5750</v>
      </c>
      <c r="K699" s="10">
        <f t="shared" si="4"/>
        <v>4312.5000000000009</v>
      </c>
      <c r="L699" s="10">
        <f t="shared" si="5"/>
        <v>1293.7500000000002</v>
      </c>
      <c r="M699" s="11">
        <v>0.3</v>
      </c>
      <c r="O699" s="16"/>
      <c r="P699" s="14"/>
      <c r="Q699" s="12"/>
      <c r="R699" s="13"/>
    </row>
    <row r="700" spans="1:18" ht="15.75" customHeight="1" x14ac:dyDescent="0.3">
      <c r="A700" s="1"/>
      <c r="B700" s="6" t="s">
        <v>27</v>
      </c>
      <c r="C700" s="6">
        <v>1128299</v>
      </c>
      <c r="D700" s="7">
        <v>44411</v>
      </c>
      <c r="E700" s="6" t="s">
        <v>28</v>
      </c>
      <c r="F700" s="6" t="s">
        <v>44</v>
      </c>
      <c r="G700" s="6" t="s">
        <v>45</v>
      </c>
      <c r="H700" s="6" t="s">
        <v>21</v>
      </c>
      <c r="I700" s="8">
        <v>0.75</v>
      </c>
      <c r="J700" s="9">
        <v>5750</v>
      </c>
      <c r="K700" s="10">
        <f t="shared" si="4"/>
        <v>4312.5</v>
      </c>
      <c r="L700" s="10">
        <f t="shared" si="5"/>
        <v>1078.125</v>
      </c>
      <c r="M700" s="11">
        <v>0.25</v>
      </c>
      <c r="O700" s="16"/>
      <c r="P700" s="14"/>
      <c r="Q700" s="12"/>
      <c r="R700" s="13"/>
    </row>
    <row r="701" spans="1:18" ht="15.75" customHeight="1" x14ac:dyDescent="0.3">
      <c r="A701" s="1"/>
      <c r="B701" s="6" t="s">
        <v>27</v>
      </c>
      <c r="C701" s="6">
        <v>1128299</v>
      </c>
      <c r="D701" s="7">
        <v>44411</v>
      </c>
      <c r="E701" s="6" t="s">
        <v>28</v>
      </c>
      <c r="F701" s="6" t="s">
        <v>44</v>
      </c>
      <c r="G701" s="6" t="s">
        <v>45</v>
      </c>
      <c r="H701" s="6" t="s">
        <v>22</v>
      </c>
      <c r="I701" s="8">
        <v>0.8</v>
      </c>
      <c r="J701" s="9">
        <v>4000</v>
      </c>
      <c r="K701" s="10">
        <f t="shared" si="4"/>
        <v>3200</v>
      </c>
      <c r="L701" s="10">
        <f t="shared" si="5"/>
        <v>640</v>
      </c>
      <c r="M701" s="11">
        <v>0.2</v>
      </c>
      <c r="O701" s="16"/>
      <c r="P701" s="14"/>
      <c r="Q701" s="12"/>
      <c r="R701" s="13"/>
    </row>
    <row r="702" spans="1:18" ht="15.75" customHeight="1" x14ac:dyDescent="0.3">
      <c r="A702" s="1"/>
      <c r="B702" s="6" t="s">
        <v>27</v>
      </c>
      <c r="C702" s="6">
        <v>1128299</v>
      </c>
      <c r="D702" s="7">
        <v>44443</v>
      </c>
      <c r="E702" s="6" t="s">
        <v>28</v>
      </c>
      <c r="F702" s="6" t="s">
        <v>44</v>
      </c>
      <c r="G702" s="6" t="s">
        <v>45</v>
      </c>
      <c r="H702" s="6" t="s">
        <v>17</v>
      </c>
      <c r="I702" s="8">
        <v>0.70000000000000018</v>
      </c>
      <c r="J702" s="9">
        <v>6000</v>
      </c>
      <c r="K702" s="10">
        <f t="shared" si="4"/>
        <v>4200.0000000000009</v>
      </c>
      <c r="L702" s="10">
        <f t="shared" si="5"/>
        <v>1260.0000000000002</v>
      </c>
      <c r="M702" s="11">
        <v>0.3</v>
      </c>
      <c r="O702" s="16"/>
      <c r="P702" s="14"/>
      <c r="Q702" s="12"/>
      <c r="R702" s="13"/>
    </row>
    <row r="703" spans="1:18" ht="15.75" customHeight="1" x14ac:dyDescent="0.3">
      <c r="A703" s="1"/>
      <c r="B703" s="6" t="s">
        <v>27</v>
      </c>
      <c r="C703" s="6">
        <v>1128299</v>
      </c>
      <c r="D703" s="7">
        <v>44443</v>
      </c>
      <c r="E703" s="6" t="s">
        <v>28</v>
      </c>
      <c r="F703" s="6" t="s">
        <v>44</v>
      </c>
      <c r="G703" s="6" t="s">
        <v>45</v>
      </c>
      <c r="H703" s="6" t="s">
        <v>18</v>
      </c>
      <c r="I703" s="8">
        <v>0.75000000000000022</v>
      </c>
      <c r="J703" s="9">
        <v>6000</v>
      </c>
      <c r="K703" s="10">
        <f t="shared" si="4"/>
        <v>4500.0000000000009</v>
      </c>
      <c r="L703" s="10">
        <f t="shared" si="5"/>
        <v>1125.0000000000002</v>
      </c>
      <c r="M703" s="11">
        <v>0.25</v>
      </c>
      <c r="O703" s="16"/>
      <c r="P703" s="14"/>
      <c r="Q703" s="12"/>
      <c r="R703" s="13"/>
    </row>
    <row r="704" spans="1:18" ht="15.75" customHeight="1" x14ac:dyDescent="0.3">
      <c r="A704" s="1"/>
      <c r="B704" s="6" t="s">
        <v>27</v>
      </c>
      <c r="C704" s="6">
        <v>1128299</v>
      </c>
      <c r="D704" s="7">
        <v>44443</v>
      </c>
      <c r="E704" s="6" t="s">
        <v>28</v>
      </c>
      <c r="F704" s="6" t="s">
        <v>44</v>
      </c>
      <c r="G704" s="6" t="s">
        <v>45</v>
      </c>
      <c r="H704" s="6" t="s">
        <v>19</v>
      </c>
      <c r="I704" s="8">
        <v>0.70000000000000018</v>
      </c>
      <c r="J704" s="9">
        <v>4500</v>
      </c>
      <c r="K704" s="10">
        <f t="shared" si="4"/>
        <v>3150.0000000000009</v>
      </c>
      <c r="L704" s="10">
        <f t="shared" si="5"/>
        <v>787.50000000000023</v>
      </c>
      <c r="M704" s="11">
        <v>0.25</v>
      </c>
      <c r="O704" s="16"/>
      <c r="P704" s="14"/>
      <c r="Q704" s="12"/>
      <c r="R704" s="13"/>
    </row>
    <row r="705" spans="1:18" ht="15.75" customHeight="1" x14ac:dyDescent="0.3">
      <c r="A705" s="1"/>
      <c r="B705" s="6" t="s">
        <v>27</v>
      </c>
      <c r="C705" s="6">
        <v>1128299</v>
      </c>
      <c r="D705" s="7">
        <v>44443</v>
      </c>
      <c r="E705" s="6" t="s">
        <v>28</v>
      </c>
      <c r="F705" s="6" t="s">
        <v>44</v>
      </c>
      <c r="G705" s="6" t="s">
        <v>45</v>
      </c>
      <c r="H705" s="6" t="s">
        <v>20</v>
      </c>
      <c r="I705" s="8">
        <v>0.70000000000000018</v>
      </c>
      <c r="J705" s="9">
        <v>4000</v>
      </c>
      <c r="K705" s="10">
        <f t="shared" si="4"/>
        <v>2800.0000000000009</v>
      </c>
      <c r="L705" s="10">
        <f t="shared" si="5"/>
        <v>840.00000000000023</v>
      </c>
      <c r="M705" s="11">
        <v>0.3</v>
      </c>
      <c r="O705" s="16"/>
      <c r="P705" s="14"/>
      <c r="Q705" s="12"/>
      <c r="R705" s="13"/>
    </row>
    <row r="706" spans="1:18" ht="15.75" customHeight="1" x14ac:dyDescent="0.3">
      <c r="A706" s="1"/>
      <c r="B706" s="6" t="s">
        <v>27</v>
      </c>
      <c r="C706" s="6">
        <v>1128299</v>
      </c>
      <c r="D706" s="7">
        <v>44443</v>
      </c>
      <c r="E706" s="6" t="s">
        <v>28</v>
      </c>
      <c r="F706" s="6" t="s">
        <v>44</v>
      </c>
      <c r="G706" s="6" t="s">
        <v>45</v>
      </c>
      <c r="H706" s="6" t="s">
        <v>21</v>
      </c>
      <c r="I706" s="8">
        <v>0.80000000000000016</v>
      </c>
      <c r="J706" s="9">
        <v>4250</v>
      </c>
      <c r="K706" s="10">
        <f t="shared" si="4"/>
        <v>3400.0000000000005</v>
      </c>
      <c r="L706" s="10">
        <f t="shared" si="5"/>
        <v>850.00000000000011</v>
      </c>
      <c r="M706" s="11">
        <v>0.25</v>
      </c>
      <c r="O706" s="16"/>
      <c r="P706" s="14"/>
      <c r="Q706" s="12"/>
      <c r="R706" s="13"/>
    </row>
    <row r="707" spans="1:18" ht="15.75" customHeight="1" x14ac:dyDescent="0.3">
      <c r="A707" s="1"/>
      <c r="B707" s="6" t="s">
        <v>27</v>
      </c>
      <c r="C707" s="6">
        <v>1128299</v>
      </c>
      <c r="D707" s="7">
        <v>44443</v>
      </c>
      <c r="E707" s="6" t="s">
        <v>28</v>
      </c>
      <c r="F707" s="6" t="s">
        <v>44</v>
      </c>
      <c r="G707" s="6" t="s">
        <v>45</v>
      </c>
      <c r="H707" s="6" t="s">
        <v>22</v>
      </c>
      <c r="I707" s="8">
        <v>0.65</v>
      </c>
      <c r="J707" s="9">
        <v>4500</v>
      </c>
      <c r="K707" s="10">
        <f t="shared" si="4"/>
        <v>2925</v>
      </c>
      <c r="L707" s="10">
        <f t="shared" si="5"/>
        <v>585</v>
      </c>
      <c r="M707" s="11">
        <v>0.2</v>
      </c>
      <c r="O707" s="16"/>
      <c r="P707" s="14"/>
      <c r="Q707" s="12"/>
      <c r="R707" s="13"/>
    </row>
    <row r="708" spans="1:18" ht="15.75" customHeight="1" x14ac:dyDescent="0.3">
      <c r="A708" s="1"/>
      <c r="B708" s="6" t="s">
        <v>27</v>
      </c>
      <c r="C708" s="6">
        <v>1128299</v>
      </c>
      <c r="D708" s="7">
        <v>44472</v>
      </c>
      <c r="E708" s="6" t="s">
        <v>28</v>
      </c>
      <c r="F708" s="6" t="s">
        <v>44</v>
      </c>
      <c r="G708" s="6" t="s">
        <v>45</v>
      </c>
      <c r="H708" s="6" t="s">
        <v>17</v>
      </c>
      <c r="I708" s="8">
        <v>0.60000000000000009</v>
      </c>
      <c r="J708" s="9">
        <v>5500</v>
      </c>
      <c r="K708" s="10">
        <f t="shared" si="4"/>
        <v>3300.0000000000005</v>
      </c>
      <c r="L708" s="10">
        <f t="shared" si="5"/>
        <v>990.00000000000011</v>
      </c>
      <c r="M708" s="11">
        <v>0.3</v>
      </c>
      <c r="O708" s="16"/>
      <c r="P708" s="14"/>
      <c r="Q708" s="12"/>
      <c r="R708" s="13"/>
    </row>
    <row r="709" spans="1:18" ht="15.75" customHeight="1" x14ac:dyDescent="0.3">
      <c r="A709" s="1"/>
      <c r="B709" s="6" t="s">
        <v>27</v>
      </c>
      <c r="C709" s="6">
        <v>1128299</v>
      </c>
      <c r="D709" s="7">
        <v>44472</v>
      </c>
      <c r="E709" s="6" t="s">
        <v>28</v>
      </c>
      <c r="F709" s="6" t="s">
        <v>44</v>
      </c>
      <c r="G709" s="6" t="s">
        <v>45</v>
      </c>
      <c r="H709" s="6" t="s">
        <v>18</v>
      </c>
      <c r="I709" s="8">
        <v>0.65000000000000013</v>
      </c>
      <c r="J709" s="9">
        <v>5500</v>
      </c>
      <c r="K709" s="10">
        <f t="shared" si="4"/>
        <v>3575.0000000000009</v>
      </c>
      <c r="L709" s="10">
        <f t="shared" si="5"/>
        <v>893.75000000000023</v>
      </c>
      <c r="M709" s="11">
        <v>0.25</v>
      </c>
      <c r="O709" s="16"/>
      <c r="P709" s="14"/>
      <c r="Q709" s="12"/>
      <c r="R709" s="13"/>
    </row>
    <row r="710" spans="1:18" ht="15.75" customHeight="1" x14ac:dyDescent="0.3">
      <c r="A710" s="1"/>
      <c r="B710" s="6" t="s">
        <v>27</v>
      </c>
      <c r="C710" s="6">
        <v>1128299</v>
      </c>
      <c r="D710" s="7">
        <v>44472</v>
      </c>
      <c r="E710" s="6" t="s">
        <v>28</v>
      </c>
      <c r="F710" s="6" t="s">
        <v>44</v>
      </c>
      <c r="G710" s="6" t="s">
        <v>45</v>
      </c>
      <c r="H710" s="6" t="s">
        <v>19</v>
      </c>
      <c r="I710" s="8">
        <v>0.60000000000000009</v>
      </c>
      <c r="J710" s="9">
        <v>3750</v>
      </c>
      <c r="K710" s="10">
        <f t="shared" si="4"/>
        <v>2250.0000000000005</v>
      </c>
      <c r="L710" s="10">
        <f t="shared" si="5"/>
        <v>562.50000000000011</v>
      </c>
      <c r="M710" s="11">
        <v>0.25</v>
      </c>
      <c r="O710" s="16"/>
      <c r="P710" s="14"/>
      <c r="Q710" s="12"/>
      <c r="R710" s="13"/>
    </row>
    <row r="711" spans="1:18" ht="15.75" customHeight="1" x14ac:dyDescent="0.3">
      <c r="A711" s="1"/>
      <c r="B711" s="6" t="s">
        <v>27</v>
      </c>
      <c r="C711" s="6">
        <v>1128299</v>
      </c>
      <c r="D711" s="7">
        <v>44472</v>
      </c>
      <c r="E711" s="6" t="s">
        <v>28</v>
      </c>
      <c r="F711" s="6" t="s">
        <v>44</v>
      </c>
      <c r="G711" s="6" t="s">
        <v>45</v>
      </c>
      <c r="H711" s="6" t="s">
        <v>20</v>
      </c>
      <c r="I711" s="8">
        <v>0.60000000000000009</v>
      </c>
      <c r="J711" s="9">
        <v>3500</v>
      </c>
      <c r="K711" s="10">
        <f t="shared" si="4"/>
        <v>2100.0000000000005</v>
      </c>
      <c r="L711" s="10">
        <f t="shared" si="5"/>
        <v>630.00000000000011</v>
      </c>
      <c r="M711" s="11">
        <v>0.3</v>
      </c>
      <c r="O711" s="16"/>
      <c r="P711" s="14"/>
      <c r="Q711" s="12"/>
      <c r="R711" s="13"/>
    </row>
    <row r="712" spans="1:18" ht="15.75" customHeight="1" x14ac:dyDescent="0.3">
      <c r="A712" s="1"/>
      <c r="B712" s="6" t="s">
        <v>27</v>
      </c>
      <c r="C712" s="6">
        <v>1128299</v>
      </c>
      <c r="D712" s="7">
        <v>44472</v>
      </c>
      <c r="E712" s="6" t="s">
        <v>28</v>
      </c>
      <c r="F712" s="6" t="s">
        <v>44</v>
      </c>
      <c r="G712" s="6" t="s">
        <v>45</v>
      </c>
      <c r="H712" s="6" t="s">
        <v>21</v>
      </c>
      <c r="I712" s="8">
        <v>0.70000000000000007</v>
      </c>
      <c r="J712" s="9">
        <v>3250</v>
      </c>
      <c r="K712" s="10">
        <f t="shared" si="4"/>
        <v>2275</v>
      </c>
      <c r="L712" s="10">
        <f t="shared" si="5"/>
        <v>568.75</v>
      </c>
      <c r="M712" s="11">
        <v>0.25</v>
      </c>
      <c r="O712" s="16"/>
      <c r="P712" s="14"/>
      <c r="Q712" s="12"/>
      <c r="R712" s="13"/>
    </row>
    <row r="713" spans="1:18" ht="15.75" customHeight="1" x14ac:dyDescent="0.3">
      <c r="A713" s="1"/>
      <c r="B713" s="6" t="s">
        <v>27</v>
      </c>
      <c r="C713" s="6">
        <v>1128299</v>
      </c>
      <c r="D713" s="7">
        <v>44472</v>
      </c>
      <c r="E713" s="6" t="s">
        <v>28</v>
      </c>
      <c r="F713" s="6" t="s">
        <v>44</v>
      </c>
      <c r="G713" s="6" t="s">
        <v>45</v>
      </c>
      <c r="H713" s="6" t="s">
        <v>22</v>
      </c>
      <c r="I713" s="8">
        <v>0.75000000000000011</v>
      </c>
      <c r="J713" s="9">
        <v>3750</v>
      </c>
      <c r="K713" s="10">
        <f t="shared" si="4"/>
        <v>2812.5000000000005</v>
      </c>
      <c r="L713" s="10">
        <f t="shared" si="5"/>
        <v>562.50000000000011</v>
      </c>
      <c r="M713" s="11">
        <v>0.2</v>
      </c>
      <c r="O713" s="16"/>
      <c r="P713" s="14"/>
      <c r="Q713" s="12"/>
      <c r="R713" s="13"/>
    </row>
    <row r="714" spans="1:18" ht="15.75" customHeight="1" x14ac:dyDescent="0.3">
      <c r="A714" s="1"/>
      <c r="B714" s="6" t="s">
        <v>27</v>
      </c>
      <c r="C714" s="6">
        <v>1128299</v>
      </c>
      <c r="D714" s="7">
        <v>44503</v>
      </c>
      <c r="E714" s="6" t="s">
        <v>28</v>
      </c>
      <c r="F714" s="6" t="s">
        <v>44</v>
      </c>
      <c r="G714" s="6" t="s">
        <v>45</v>
      </c>
      <c r="H714" s="6" t="s">
        <v>17</v>
      </c>
      <c r="I714" s="8">
        <v>0.60000000000000009</v>
      </c>
      <c r="J714" s="9">
        <v>6000</v>
      </c>
      <c r="K714" s="10">
        <f t="shared" si="4"/>
        <v>3600.0000000000005</v>
      </c>
      <c r="L714" s="10">
        <f t="shared" si="5"/>
        <v>1080</v>
      </c>
      <c r="M714" s="11">
        <v>0.3</v>
      </c>
      <c r="O714" s="16"/>
      <c r="P714" s="14"/>
      <c r="Q714" s="12"/>
      <c r="R714" s="13"/>
    </row>
    <row r="715" spans="1:18" ht="15.75" customHeight="1" x14ac:dyDescent="0.3">
      <c r="A715" s="1"/>
      <c r="B715" s="6" t="s">
        <v>27</v>
      </c>
      <c r="C715" s="6">
        <v>1128299</v>
      </c>
      <c r="D715" s="7">
        <v>44503</v>
      </c>
      <c r="E715" s="6" t="s">
        <v>28</v>
      </c>
      <c r="F715" s="6" t="s">
        <v>44</v>
      </c>
      <c r="G715" s="6" t="s">
        <v>45</v>
      </c>
      <c r="H715" s="6" t="s">
        <v>18</v>
      </c>
      <c r="I715" s="8">
        <v>0.65000000000000013</v>
      </c>
      <c r="J715" s="9">
        <v>6250</v>
      </c>
      <c r="K715" s="10">
        <f t="shared" si="4"/>
        <v>4062.5000000000009</v>
      </c>
      <c r="L715" s="10">
        <f t="shared" si="5"/>
        <v>1015.6250000000002</v>
      </c>
      <c r="M715" s="11">
        <v>0.25</v>
      </c>
      <c r="O715" s="16"/>
      <c r="P715" s="14"/>
      <c r="Q715" s="12"/>
      <c r="R715" s="13"/>
    </row>
    <row r="716" spans="1:18" ht="15.75" customHeight="1" x14ac:dyDescent="0.3">
      <c r="A716" s="1"/>
      <c r="B716" s="6" t="s">
        <v>27</v>
      </c>
      <c r="C716" s="6">
        <v>1128299</v>
      </c>
      <c r="D716" s="7">
        <v>44503</v>
      </c>
      <c r="E716" s="6" t="s">
        <v>28</v>
      </c>
      <c r="F716" s="6" t="s">
        <v>44</v>
      </c>
      <c r="G716" s="6" t="s">
        <v>45</v>
      </c>
      <c r="H716" s="6" t="s">
        <v>19</v>
      </c>
      <c r="I716" s="8">
        <v>0.60000000000000009</v>
      </c>
      <c r="J716" s="9">
        <v>4750</v>
      </c>
      <c r="K716" s="10">
        <f t="shared" si="4"/>
        <v>2850.0000000000005</v>
      </c>
      <c r="L716" s="10">
        <f t="shared" si="5"/>
        <v>712.50000000000011</v>
      </c>
      <c r="M716" s="11">
        <v>0.25</v>
      </c>
      <c r="O716" s="16"/>
      <c r="P716" s="14"/>
      <c r="Q716" s="12"/>
      <c r="R716" s="13"/>
    </row>
    <row r="717" spans="1:18" ht="15.75" customHeight="1" x14ac:dyDescent="0.3">
      <c r="A717" s="1"/>
      <c r="B717" s="6" t="s">
        <v>27</v>
      </c>
      <c r="C717" s="6">
        <v>1128299</v>
      </c>
      <c r="D717" s="7">
        <v>44503</v>
      </c>
      <c r="E717" s="6" t="s">
        <v>28</v>
      </c>
      <c r="F717" s="6" t="s">
        <v>44</v>
      </c>
      <c r="G717" s="6" t="s">
        <v>45</v>
      </c>
      <c r="H717" s="6" t="s">
        <v>20</v>
      </c>
      <c r="I717" s="8">
        <v>0.70000000000000018</v>
      </c>
      <c r="J717" s="9">
        <v>4500</v>
      </c>
      <c r="K717" s="10">
        <f t="shared" si="4"/>
        <v>3150.0000000000009</v>
      </c>
      <c r="L717" s="10">
        <f t="shared" si="5"/>
        <v>945.00000000000023</v>
      </c>
      <c r="M717" s="11">
        <v>0.3</v>
      </c>
      <c r="O717" s="16"/>
      <c r="P717" s="14"/>
      <c r="Q717" s="12"/>
      <c r="R717" s="13"/>
    </row>
    <row r="718" spans="1:18" ht="15.75" customHeight="1" x14ac:dyDescent="0.3">
      <c r="A718" s="1"/>
      <c r="B718" s="6" t="s">
        <v>27</v>
      </c>
      <c r="C718" s="6">
        <v>1128299</v>
      </c>
      <c r="D718" s="7">
        <v>44503</v>
      </c>
      <c r="E718" s="6" t="s">
        <v>28</v>
      </c>
      <c r="F718" s="6" t="s">
        <v>44</v>
      </c>
      <c r="G718" s="6" t="s">
        <v>45</v>
      </c>
      <c r="H718" s="6" t="s">
        <v>21</v>
      </c>
      <c r="I718" s="8">
        <v>0.90000000000000013</v>
      </c>
      <c r="J718" s="9">
        <v>4250</v>
      </c>
      <c r="K718" s="10">
        <f t="shared" si="4"/>
        <v>3825.0000000000005</v>
      </c>
      <c r="L718" s="10">
        <f t="shared" si="5"/>
        <v>956.25000000000011</v>
      </c>
      <c r="M718" s="11">
        <v>0.25</v>
      </c>
      <c r="O718" s="16"/>
      <c r="P718" s="14"/>
      <c r="Q718" s="12"/>
      <c r="R718" s="13"/>
    </row>
    <row r="719" spans="1:18" ht="15.75" customHeight="1" x14ac:dyDescent="0.3">
      <c r="A719" s="1"/>
      <c r="B719" s="6" t="s">
        <v>27</v>
      </c>
      <c r="C719" s="6">
        <v>1128299</v>
      </c>
      <c r="D719" s="7">
        <v>44503</v>
      </c>
      <c r="E719" s="6" t="s">
        <v>28</v>
      </c>
      <c r="F719" s="6" t="s">
        <v>44</v>
      </c>
      <c r="G719" s="6" t="s">
        <v>45</v>
      </c>
      <c r="H719" s="6" t="s">
        <v>22</v>
      </c>
      <c r="I719" s="8">
        <v>0.95000000000000018</v>
      </c>
      <c r="J719" s="9">
        <v>5500</v>
      </c>
      <c r="K719" s="10">
        <f t="shared" si="4"/>
        <v>5225.0000000000009</v>
      </c>
      <c r="L719" s="10">
        <f t="shared" si="5"/>
        <v>1045.0000000000002</v>
      </c>
      <c r="M719" s="11">
        <v>0.2</v>
      </c>
      <c r="O719" s="16"/>
      <c r="P719" s="14"/>
      <c r="Q719" s="12"/>
      <c r="R719" s="13"/>
    </row>
    <row r="720" spans="1:18" ht="15.75" customHeight="1" x14ac:dyDescent="0.3">
      <c r="A720" s="1"/>
      <c r="B720" s="6" t="s">
        <v>27</v>
      </c>
      <c r="C720" s="6">
        <v>1128299</v>
      </c>
      <c r="D720" s="7">
        <v>44532</v>
      </c>
      <c r="E720" s="6" t="s">
        <v>28</v>
      </c>
      <c r="F720" s="6" t="s">
        <v>44</v>
      </c>
      <c r="G720" s="6" t="s">
        <v>45</v>
      </c>
      <c r="H720" s="6" t="s">
        <v>17</v>
      </c>
      <c r="I720" s="8">
        <v>0.80000000000000016</v>
      </c>
      <c r="J720" s="9">
        <v>7500</v>
      </c>
      <c r="K720" s="10">
        <f t="shared" si="4"/>
        <v>6000.0000000000009</v>
      </c>
      <c r="L720" s="10">
        <f t="shared" si="5"/>
        <v>1800.0000000000002</v>
      </c>
      <c r="M720" s="11">
        <v>0.3</v>
      </c>
      <c r="O720" s="16"/>
      <c r="P720" s="14"/>
      <c r="Q720" s="12"/>
      <c r="R720" s="13"/>
    </row>
    <row r="721" spans="1:18" ht="15.75" customHeight="1" x14ac:dyDescent="0.3">
      <c r="A721" s="1"/>
      <c r="B721" s="6" t="s">
        <v>27</v>
      </c>
      <c r="C721" s="6">
        <v>1128299</v>
      </c>
      <c r="D721" s="7">
        <v>44532</v>
      </c>
      <c r="E721" s="6" t="s">
        <v>28</v>
      </c>
      <c r="F721" s="6" t="s">
        <v>44</v>
      </c>
      <c r="G721" s="6" t="s">
        <v>45</v>
      </c>
      <c r="H721" s="6" t="s">
        <v>18</v>
      </c>
      <c r="I721" s="8">
        <v>0.8500000000000002</v>
      </c>
      <c r="J721" s="9">
        <v>7500</v>
      </c>
      <c r="K721" s="10">
        <f t="shared" si="4"/>
        <v>6375.0000000000018</v>
      </c>
      <c r="L721" s="10">
        <f t="shared" si="5"/>
        <v>1593.7500000000005</v>
      </c>
      <c r="M721" s="11">
        <v>0.25</v>
      </c>
      <c r="O721" s="16"/>
      <c r="P721" s="14"/>
      <c r="Q721" s="12"/>
      <c r="R721" s="13"/>
    </row>
    <row r="722" spans="1:18" ht="15.75" customHeight="1" x14ac:dyDescent="0.3">
      <c r="A722" s="1"/>
      <c r="B722" s="6" t="s">
        <v>27</v>
      </c>
      <c r="C722" s="6">
        <v>1128299</v>
      </c>
      <c r="D722" s="7">
        <v>44532</v>
      </c>
      <c r="E722" s="6" t="s">
        <v>28</v>
      </c>
      <c r="F722" s="6" t="s">
        <v>44</v>
      </c>
      <c r="G722" s="6" t="s">
        <v>45</v>
      </c>
      <c r="H722" s="6" t="s">
        <v>19</v>
      </c>
      <c r="I722" s="8">
        <v>0.80000000000000016</v>
      </c>
      <c r="J722" s="9">
        <v>5500</v>
      </c>
      <c r="K722" s="10">
        <f t="shared" si="4"/>
        <v>4400.0000000000009</v>
      </c>
      <c r="L722" s="10">
        <f t="shared" si="5"/>
        <v>1100.0000000000002</v>
      </c>
      <c r="M722" s="11">
        <v>0.25</v>
      </c>
      <c r="O722" s="16"/>
      <c r="P722" s="14"/>
      <c r="Q722" s="12"/>
      <c r="R722" s="13"/>
    </row>
    <row r="723" spans="1:18" ht="15.75" customHeight="1" x14ac:dyDescent="0.3">
      <c r="A723" s="1"/>
      <c r="B723" s="6" t="s">
        <v>27</v>
      </c>
      <c r="C723" s="6">
        <v>1128299</v>
      </c>
      <c r="D723" s="7">
        <v>44532</v>
      </c>
      <c r="E723" s="6" t="s">
        <v>28</v>
      </c>
      <c r="F723" s="6" t="s">
        <v>44</v>
      </c>
      <c r="G723" s="6" t="s">
        <v>45</v>
      </c>
      <c r="H723" s="6" t="s">
        <v>20</v>
      </c>
      <c r="I723" s="8">
        <v>0.80000000000000016</v>
      </c>
      <c r="J723" s="9">
        <v>5500</v>
      </c>
      <c r="K723" s="10">
        <f t="shared" si="4"/>
        <v>4400.0000000000009</v>
      </c>
      <c r="L723" s="10">
        <f t="shared" si="5"/>
        <v>1320.0000000000002</v>
      </c>
      <c r="M723" s="11">
        <v>0.3</v>
      </c>
      <c r="O723" s="16"/>
      <c r="P723" s="14"/>
      <c r="Q723" s="12"/>
      <c r="R723" s="13"/>
    </row>
    <row r="724" spans="1:18" ht="15.75" customHeight="1" x14ac:dyDescent="0.3">
      <c r="A724" s="1"/>
      <c r="B724" s="6" t="s">
        <v>27</v>
      </c>
      <c r="C724" s="6">
        <v>1128299</v>
      </c>
      <c r="D724" s="7">
        <v>44532</v>
      </c>
      <c r="E724" s="6" t="s">
        <v>28</v>
      </c>
      <c r="F724" s="6" t="s">
        <v>44</v>
      </c>
      <c r="G724" s="6" t="s">
        <v>45</v>
      </c>
      <c r="H724" s="6" t="s">
        <v>21</v>
      </c>
      <c r="I724" s="8">
        <v>0.90000000000000013</v>
      </c>
      <c r="J724" s="9">
        <v>4750</v>
      </c>
      <c r="K724" s="10">
        <f t="shared" si="4"/>
        <v>4275.0000000000009</v>
      </c>
      <c r="L724" s="10">
        <f t="shared" si="5"/>
        <v>1068.7500000000002</v>
      </c>
      <c r="M724" s="11">
        <v>0.25</v>
      </c>
      <c r="O724" s="16"/>
      <c r="P724" s="14"/>
      <c r="Q724" s="12"/>
      <c r="R724" s="13"/>
    </row>
    <row r="725" spans="1:18" ht="15.75" customHeight="1" x14ac:dyDescent="0.3">
      <c r="A725" s="1"/>
      <c r="B725" s="6" t="s">
        <v>27</v>
      </c>
      <c r="C725" s="6">
        <v>1128299</v>
      </c>
      <c r="D725" s="7">
        <v>44532</v>
      </c>
      <c r="E725" s="6" t="s">
        <v>28</v>
      </c>
      <c r="F725" s="6" t="s">
        <v>44</v>
      </c>
      <c r="G725" s="6" t="s">
        <v>45</v>
      </c>
      <c r="H725" s="6" t="s">
        <v>22</v>
      </c>
      <c r="I725" s="8">
        <v>0.95000000000000018</v>
      </c>
      <c r="J725" s="9">
        <v>5750</v>
      </c>
      <c r="K725" s="10">
        <f t="shared" si="4"/>
        <v>5462.5000000000009</v>
      </c>
      <c r="L725" s="10">
        <f t="shared" si="5"/>
        <v>1092.5000000000002</v>
      </c>
      <c r="M725" s="11">
        <v>0.2</v>
      </c>
      <c r="O725" s="16"/>
      <c r="P725" s="14"/>
      <c r="Q725" s="12"/>
      <c r="R725" s="13"/>
    </row>
    <row r="726" spans="1:18" ht="15.75" customHeight="1" x14ac:dyDescent="0.3">
      <c r="A726" s="1" t="s">
        <v>39</v>
      </c>
      <c r="B726" s="6" t="s">
        <v>14</v>
      </c>
      <c r="C726" s="6">
        <v>1185732</v>
      </c>
      <c r="D726" s="7">
        <v>44208</v>
      </c>
      <c r="E726" s="6" t="s">
        <v>46</v>
      </c>
      <c r="F726" s="6" t="s">
        <v>47</v>
      </c>
      <c r="G726" s="6" t="s">
        <v>48</v>
      </c>
      <c r="H726" s="6" t="s">
        <v>17</v>
      </c>
      <c r="I726" s="8">
        <v>0.45</v>
      </c>
      <c r="J726" s="9">
        <v>10500</v>
      </c>
      <c r="K726" s="10">
        <f t="shared" si="4"/>
        <v>4725</v>
      </c>
      <c r="L726" s="10">
        <f t="shared" si="5"/>
        <v>2126.25</v>
      </c>
      <c r="M726" s="11">
        <v>0.45</v>
      </c>
      <c r="O726" s="12"/>
      <c r="P726" s="17">
        <f>Data!$I726+0.05</f>
        <v>0.5</v>
      </c>
      <c r="Q726" s="12"/>
      <c r="R726" s="13"/>
    </row>
    <row r="727" spans="1:18" ht="15.75" customHeight="1" x14ac:dyDescent="0.3">
      <c r="A727" s="1"/>
      <c r="B727" s="6" t="s">
        <v>14</v>
      </c>
      <c r="C727" s="6">
        <v>1185732</v>
      </c>
      <c r="D727" s="7">
        <v>44208</v>
      </c>
      <c r="E727" s="6" t="s">
        <v>46</v>
      </c>
      <c r="F727" s="6" t="s">
        <v>47</v>
      </c>
      <c r="G727" s="6" t="s">
        <v>48</v>
      </c>
      <c r="H727" s="6" t="s">
        <v>18</v>
      </c>
      <c r="I727" s="8">
        <v>0.45</v>
      </c>
      <c r="J727" s="9">
        <v>8500</v>
      </c>
      <c r="K727" s="10">
        <f t="shared" si="4"/>
        <v>3825</v>
      </c>
      <c r="L727" s="10">
        <f t="shared" si="5"/>
        <v>1338.75</v>
      </c>
      <c r="M727" s="11">
        <v>0.35</v>
      </c>
      <c r="O727" s="12"/>
      <c r="P727" s="17">
        <f>Data!$I727+0.05</f>
        <v>0.5</v>
      </c>
      <c r="Q727" s="12"/>
      <c r="R727" s="13"/>
    </row>
    <row r="728" spans="1:18" ht="15.75" customHeight="1" x14ac:dyDescent="0.3">
      <c r="A728" s="1"/>
      <c r="B728" s="6" t="s">
        <v>14</v>
      </c>
      <c r="C728" s="6">
        <v>1185732</v>
      </c>
      <c r="D728" s="7">
        <v>44208</v>
      </c>
      <c r="E728" s="6" t="s">
        <v>46</v>
      </c>
      <c r="F728" s="6" t="s">
        <v>47</v>
      </c>
      <c r="G728" s="6" t="s">
        <v>48</v>
      </c>
      <c r="H728" s="6" t="s">
        <v>19</v>
      </c>
      <c r="I728" s="8">
        <v>0.35000000000000003</v>
      </c>
      <c r="J728" s="9">
        <v>8500</v>
      </c>
      <c r="K728" s="10">
        <f t="shared" si="4"/>
        <v>2975.0000000000005</v>
      </c>
      <c r="L728" s="10">
        <f t="shared" si="5"/>
        <v>743.75000000000011</v>
      </c>
      <c r="M728" s="11">
        <v>0.25</v>
      </c>
      <c r="O728" s="12"/>
      <c r="P728" s="17">
        <f>Data!$I728+0.05</f>
        <v>0.4</v>
      </c>
      <c r="Q728" s="12"/>
      <c r="R728" s="13"/>
    </row>
    <row r="729" spans="1:18" ht="15.75" customHeight="1" x14ac:dyDescent="0.3">
      <c r="A729" s="1"/>
      <c r="B729" s="6" t="s">
        <v>14</v>
      </c>
      <c r="C729" s="6">
        <v>1185732</v>
      </c>
      <c r="D729" s="7">
        <v>44208</v>
      </c>
      <c r="E729" s="6" t="s">
        <v>46</v>
      </c>
      <c r="F729" s="6" t="s">
        <v>47</v>
      </c>
      <c r="G729" s="6" t="s">
        <v>48</v>
      </c>
      <c r="H729" s="6" t="s">
        <v>20</v>
      </c>
      <c r="I729" s="8">
        <v>0.39999999999999997</v>
      </c>
      <c r="J729" s="9">
        <v>7000</v>
      </c>
      <c r="K729" s="10">
        <f t="shared" si="4"/>
        <v>2799.9999999999995</v>
      </c>
      <c r="L729" s="10">
        <f t="shared" si="5"/>
        <v>839.99999999999989</v>
      </c>
      <c r="M729" s="11">
        <v>0.3</v>
      </c>
      <c r="O729" s="12"/>
      <c r="P729" s="17">
        <f>Data!$I729+0.05</f>
        <v>0.44999999999999996</v>
      </c>
      <c r="Q729" s="12"/>
      <c r="R729" s="13"/>
    </row>
    <row r="730" spans="1:18" ht="15.75" customHeight="1" x14ac:dyDescent="0.3">
      <c r="A730" s="1"/>
      <c r="B730" s="6" t="s">
        <v>14</v>
      </c>
      <c r="C730" s="6">
        <v>1185732</v>
      </c>
      <c r="D730" s="7">
        <v>44208</v>
      </c>
      <c r="E730" s="6" t="s">
        <v>46</v>
      </c>
      <c r="F730" s="6" t="s">
        <v>47</v>
      </c>
      <c r="G730" s="6" t="s">
        <v>48</v>
      </c>
      <c r="H730" s="6" t="s">
        <v>21</v>
      </c>
      <c r="I730" s="8">
        <v>0.55000000000000004</v>
      </c>
      <c r="J730" s="9">
        <v>7500</v>
      </c>
      <c r="K730" s="10">
        <f t="shared" si="4"/>
        <v>4125</v>
      </c>
      <c r="L730" s="10">
        <f t="shared" si="5"/>
        <v>1443.75</v>
      </c>
      <c r="M730" s="11">
        <v>0.35</v>
      </c>
      <c r="O730" s="12"/>
      <c r="P730" s="17">
        <f>Data!$I730+0.05</f>
        <v>0.60000000000000009</v>
      </c>
      <c r="Q730" s="12"/>
      <c r="R730" s="13"/>
    </row>
    <row r="731" spans="1:18" ht="15.75" customHeight="1" x14ac:dyDescent="0.3">
      <c r="A731" s="1"/>
      <c r="B731" s="6" t="s">
        <v>14</v>
      </c>
      <c r="C731" s="6">
        <v>1185732</v>
      </c>
      <c r="D731" s="7">
        <v>44208</v>
      </c>
      <c r="E731" s="6" t="s">
        <v>46</v>
      </c>
      <c r="F731" s="6" t="s">
        <v>47</v>
      </c>
      <c r="G731" s="6" t="s">
        <v>48</v>
      </c>
      <c r="H731" s="6" t="s">
        <v>22</v>
      </c>
      <c r="I731" s="8">
        <v>0.45</v>
      </c>
      <c r="J731" s="9">
        <v>8500</v>
      </c>
      <c r="K731" s="10">
        <f t="shared" si="4"/>
        <v>3825</v>
      </c>
      <c r="L731" s="10">
        <f t="shared" si="5"/>
        <v>1912.5</v>
      </c>
      <c r="M731" s="11">
        <v>0.5</v>
      </c>
      <c r="O731" s="12"/>
      <c r="P731" s="17">
        <f>Data!$I731+0.05</f>
        <v>0.5</v>
      </c>
      <c r="Q731" s="12"/>
      <c r="R731" s="13"/>
    </row>
    <row r="732" spans="1:18" ht="15.75" customHeight="1" x14ac:dyDescent="0.3">
      <c r="A732" s="1"/>
      <c r="B732" s="6" t="s">
        <v>14</v>
      </c>
      <c r="C732" s="6">
        <v>1185732</v>
      </c>
      <c r="D732" s="7">
        <v>44237</v>
      </c>
      <c r="E732" s="6" t="s">
        <v>46</v>
      </c>
      <c r="F732" s="6" t="s">
        <v>47</v>
      </c>
      <c r="G732" s="6" t="s">
        <v>48</v>
      </c>
      <c r="H732" s="6" t="s">
        <v>17</v>
      </c>
      <c r="I732" s="8">
        <v>0.45</v>
      </c>
      <c r="J732" s="9">
        <v>11000</v>
      </c>
      <c r="K732" s="10">
        <f t="shared" si="4"/>
        <v>4950</v>
      </c>
      <c r="L732" s="10">
        <f t="shared" si="5"/>
        <v>2227.5</v>
      </c>
      <c r="M732" s="11">
        <v>0.45</v>
      </c>
      <c r="O732" s="12"/>
      <c r="P732" s="17">
        <f>Data!$I732+0.05</f>
        <v>0.5</v>
      </c>
      <c r="Q732" s="12"/>
      <c r="R732" s="13"/>
    </row>
    <row r="733" spans="1:18" ht="15.75" customHeight="1" x14ac:dyDescent="0.3">
      <c r="A733" s="1"/>
      <c r="B733" s="6" t="s">
        <v>14</v>
      </c>
      <c r="C733" s="6">
        <v>1185732</v>
      </c>
      <c r="D733" s="7">
        <v>44237</v>
      </c>
      <c r="E733" s="6" t="s">
        <v>46</v>
      </c>
      <c r="F733" s="6" t="s">
        <v>47</v>
      </c>
      <c r="G733" s="6" t="s">
        <v>48</v>
      </c>
      <c r="H733" s="6" t="s">
        <v>18</v>
      </c>
      <c r="I733" s="8">
        <v>0.45</v>
      </c>
      <c r="J733" s="9">
        <v>7500</v>
      </c>
      <c r="K733" s="10">
        <f t="shared" si="4"/>
        <v>3375</v>
      </c>
      <c r="L733" s="10">
        <f t="shared" si="5"/>
        <v>1181.25</v>
      </c>
      <c r="M733" s="11">
        <v>0.35</v>
      </c>
      <c r="O733" s="12"/>
      <c r="P733" s="17">
        <f>Data!$I733+0.05</f>
        <v>0.5</v>
      </c>
      <c r="Q733" s="12"/>
      <c r="R733" s="13"/>
    </row>
    <row r="734" spans="1:18" ht="15.75" customHeight="1" x14ac:dyDescent="0.3">
      <c r="A734" s="1"/>
      <c r="B734" s="6" t="s">
        <v>14</v>
      </c>
      <c r="C734" s="6">
        <v>1185732</v>
      </c>
      <c r="D734" s="7">
        <v>44237</v>
      </c>
      <c r="E734" s="6" t="s">
        <v>46</v>
      </c>
      <c r="F734" s="6" t="s">
        <v>47</v>
      </c>
      <c r="G734" s="6" t="s">
        <v>48</v>
      </c>
      <c r="H734" s="6" t="s">
        <v>19</v>
      </c>
      <c r="I734" s="8">
        <v>0.35000000000000003</v>
      </c>
      <c r="J734" s="9">
        <v>8000</v>
      </c>
      <c r="K734" s="10">
        <f t="shared" si="4"/>
        <v>2800.0000000000005</v>
      </c>
      <c r="L734" s="10">
        <f t="shared" si="5"/>
        <v>700.00000000000011</v>
      </c>
      <c r="M734" s="11">
        <v>0.25</v>
      </c>
      <c r="O734" s="12"/>
      <c r="P734" s="17">
        <f>Data!$I734+0.05</f>
        <v>0.4</v>
      </c>
      <c r="Q734" s="12"/>
      <c r="R734" s="13"/>
    </row>
    <row r="735" spans="1:18" ht="15.75" customHeight="1" x14ac:dyDescent="0.3">
      <c r="A735" s="1"/>
      <c r="B735" s="6" t="s">
        <v>14</v>
      </c>
      <c r="C735" s="6">
        <v>1185732</v>
      </c>
      <c r="D735" s="7">
        <v>44237</v>
      </c>
      <c r="E735" s="6" t="s">
        <v>46</v>
      </c>
      <c r="F735" s="6" t="s">
        <v>47</v>
      </c>
      <c r="G735" s="6" t="s">
        <v>48</v>
      </c>
      <c r="H735" s="6" t="s">
        <v>20</v>
      </c>
      <c r="I735" s="8">
        <v>0.39999999999999997</v>
      </c>
      <c r="J735" s="9">
        <v>6750</v>
      </c>
      <c r="K735" s="10">
        <f t="shared" si="4"/>
        <v>2700</v>
      </c>
      <c r="L735" s="10">
        <f t="shared" si="5"/>
        <v>810</v>
      </c>
      <c r="M735" s="11">
        <v>0.3</v>
      </c>
      <c r="O735" s="12"/>
      <c r="P735" s="17">
        <f>Data!$I735+0.05</f>
        <v>0.44999999999999996</v>
      </c>
      <c r="Q735" s="12"/>
      <c r="R735" s="13"/>
    </row>
    <row r="736" spans="1:18" ht="15.75" customHeight="1" x14ac:dyDescent="0.3">
      <c r="A736" s="1"/>
      <c r="B736" s="6" t="s">
        <v>14</v>
      </c>
      <c r="C736" s="6">
        <v>1185732</v>
      </c>
      <c r="D736" s="7">
        <v>44237</v>
      </c>
      <c r="E736" s="6" t="s">
        <v>46</v>
      </c>
      <c r="F736" s="6" t="s">
        <v>47</v>
      </c>
      <c r="G736" s="6" t="s">
        <v>48</v>
      </c>
      <c r="H736" s="6" t="s">
        <v>21</v>
      </c>
      <c r="I736" s="8">
        <v>0.55000000000000004</v>
      </c>
      <c r="J736" s="9">
        <v>7500</v>
      </c>
      <c r="K736" s="10">
        <f t="shared" si="4"/>
        <v>4125</v>
      </c>
      <c r="L736" s="10">
        <f t="shared" si="5"/>
        <v>1443.75</v>
      </c>
      <c r="M736" s="11">
        <v>0.35</v>
      </c>
      <c r="O736" s="12"/>
      <c r="P736" s="17">
        <f>Data!$I736+0.05</f>
        <v>0.60000000000000009</v>
      </c>
      <c r="Q736" s="12"/>
      <c r="R736" s="13"/>
    </row>
    <row r="737" spans="1:18" ht="15.75" customHeight="1" x14ac:dyDescent="0.3">
      <c r="A737" s="1"/>
      <c r="B737" s="6" t="s">
        <v>14</v>
      </c>
      <c r="C737" s="6">
        <v>1185732</v>
      </c>
      <c r="D737" s="7">
        <v>44237</v>
      </c>
      <c r="E737" s="6" t="s">
        <v>46</v>
      </c>
      <c r="F737" s="6" t="s">
        <v>47</v>
      </c>
      <c r="G737" s="6" t="s">
        <v>48</v>
      </c>
      <c r="H737" s="6" t="s">
        <v>22</v>
      </c>
      <c r="I737" s="8">
        <v>0.45</v>
      </c>
      <c r="J737" s="9">
        <v>8500</v>
      </c>
      <c r="K737" s="10">
        <f t="shared" si="4"/>
        <v>3825</v>
      </c>
      <c r="L737" s="10">
        <f t="shared" si="5"/>
        <v>1912.5</v>
      </c>
      <c r="M737" s="11">
        <v>0.5</v>
      </c>
      <c r="O737" s="12"/>
      <c r="P737" s="17">
        <f>Data!$I737+0.05</f>
        <v>0.5</v>
      </c>
      <c r="Q737" s="12"/>
      <c r="R737" s="13"/>
    </row>
    <row r="738" spans="1:18" ht="15.75" customHeight="1" x14ac:dyDescent="0.3">
      <c r="A738" s="1"/>
      <c r="B738" s="6" t="s">
        <v>14</v>
      </c>
      <c r="C738" s="6">
        <v>1185732</v>
      </c>
      <c r="D738" s="7">
        <v>44263</v>
      </c>
      <c r="E738" s="6" t="s">
        <v>46</v>
      </c>
      <c r="F738" s="6" t="s">
        <v>47</v>
      </c>
      <c r="G738" s="6" t="s">
        <v>48</v>
      </c>
      <c r="H738" s="6" t="s">
        <v>17</v>
      </c>
      <c r="I738" s="8">
        <v>0.45</v>
      </c>
      <c r="J738" s="9">
        <v>10700</v>
      </c>
      <c r="K738" s="10">
        <f t="shared" si="4"/>
        <v>4815</v>
      </c>
      <c r="L738" s="10">
        <f t="shared" si="5"/>
        <v>2166.75</v>
      </c>
      <c r="M738" s="11">
        <v>0.45</v>
      </c>
      <c r="O738" s="12"/>
      <c r="P738" s="17">
        <f>Data!$I738+0.05</f>
        <v>0.5</v>
      </c>
      <c r="Q738" s="12"/>
      <c r="R738" s="13"/>
    </row>
    <row r="739" spans="1:18" ht="15.75" customHeight="1" x14ac:dyDescent="0.3">
      <c r="A739" s="1"/>
      <c r="B739" s="6" t="s">
        <v>14</v>
      </c>
      <c r="C739" s="6">
        <v>1185732</v>
      </c>
      <c r="D739" s="7">
        <v>44263</v>
      </c>
      <c r="E739" s="6" t="s">
        <v>46</v>
      </c>
      <c r="F739" s="6" t="s">
        <v>47</v>
      </c>
      <c r="G739" s="6" t="s">
        <v>48</v>
      </c>
      <c r="H739" s="6" t="s">
        <v>18</v>
      </c>
      <c r="I739" s="8">
        <v>0.45</v>
      </c>
      <c r="J739" s="9">
        <v>7500</v>
      </c>
      <c r="K739" s="10">
        <f t="shared" si="4"/>
        <v>3375</v>
      </c>
      <c r="L739" s="10">
        <f t="shared" si="5"/>
        <v>1181.25</v>
      </c>
      <c r="M739" s="11">
        <v>0.35</v>
      </c>
      <c r="O739" s="12"/>
      <c r="P739" s="17">
        <f>Data!$I739+0.05</f>
        <v>0.5</v>
      </c>
      <c r="Q739" s="12"/>
      <c r="R739" s="13"/>
    </row>
    <row r="740" spans="1:18" ht="15.75" customHeight="1" x14ac:dyDescent="0.3">
      <c r="A740" s="1"/>
      <c r="B740" s="6" t="s">
        <v>14</v>
      </c>
      <c r="C740" s="6">
        <v>1185732</v>
      </c>
      <c r="D740" s="7">
        <v>44263</v>
      </c>
      <c r="E740" s="6" t="s">
        <v>46</v>
      </c>
      <c r="F740" s="6" t="s">
        <v>47</v>
      </c>
      <c r="G740" s="6" t="s">
        <v>48</v>
      </c>
      <c r="H740" s="6" t="s">
        <v>19</v>
      </c>
      <c r="I740" s="8">
        <v>0.35000000000000003</v>
      </c>
      <c r="J740" s="9">
        <v>7750</v>
      </c>
      <c r="K740" s="10">
        <f t="shared" si="4"/>
        <v>2712.5000000000005</v>
      </c>
      <c r="L740" s="10">
        <f t="shared" si="5"/>
        <v>678.12500000000011</v>
      </c>
      <c r="M740" s="11">
        <v>0.25</v>
      </c>
      <c r="O740" s="12"/>
      <c r="P740" s="17">
        <f>Data!$I740+0.05</f>
        <v>0.4</v>
      </c>
      <c r="Q740" s="12"/>
      <c r="R740" s="13"/>
    </row>
    <row r="741" spans="1:18" ht="15.75" customHeight="1" x14ac:dyDescent="0.3">
      <c r="A741" s="1"/>
      <c r="B741" s="6" t="s">
        <v>14</v>
      </c>
      <c r="C741" s="6">
        <v>1185732</v>
      </c>
      <c r="D741" s="7">
        <v>44263</v>
      </c>
      <c r="E741" s="6" t="s">
        <v>46</v>
      </c>
      <c r="F741" s="6" t="s">
        <v>47</v>
      </c>
      <c r="G741" s="6" t="s">
        <v>48</v>
      </c>
      <c r="H741" s="6" t="s">
        <v>20</v>
      </c>
      <c r="I741" s="8">
        <v>0.39999999999999997</v>
      </c>
      <c r="J741" s="9">
        <v>6250</v>
      </c>
      <c r="K741" s="10">
        <f t="shared" si="4"/>
        <v>2500</v>
      </c>
      <c r="L741" s="10">
        <f t="shared" si="5"/>
        <v>750</v>
      </c>
      <c r="M741" s="11">
        <v>0.3</v>
      </c>
      <c r="O741" s="12"/>
      <c r="P741" s="17">
        <f>Data!$I741+0.05</f>
        <v>0.44999999999999996</v>
      </c>
      <c r="Q741" s="12"/>
      <c r="R741" s="13"/>
    </row>
    <row r="742" spans="1:18" ht="15.75" customHeight="1" x14ac:dyDescent="0.3">
      <c r="A742" s="1"/>
      <c r="B742" s="6" t="s">
        <v>14</v>
      </c>
      <c r="C742" s="6">
        <v>1185732</v>
      </c>
      <c r="D742" s="7">
        <v>44263</v>
      </c>
      <c r="E742" s="6" t="s">
        <v>46</v>
      </c>
      <c r="F742" s="6" t="s">
        <v>47</v>
      </c>
      <c r="G742" s="6" t="s">
        <v>48</v>
      </c>
      <c r="H742" s="6" t="s">
        <v>21</v>
      </c>
      <c r="I742" s="8">
        <v>0.55000000000000004</v>
      </c>
      <c r="J742" s="9">
        <v>6750</v>
      </c>
      <c r="K742" s="10">
        <f t="shared" si="4"/>
        <v>3712.5000000000005</v>
      </c>
      <c r="L742" s="10">
        <f t="shared" si="5"/>
        <v>1299.375</v>
      </c>
      <c r="M742" s="11">
        <v>0.35</v>
      </c>
      <c r="O742" s="12"/>
      <c r="P742" s="17">
        <f>Data!$I742+0.05</f>
        <v>0.60000000000000009</v>
      </c>
      <c r="Q742" s="12"/>
      <c r="R742" s="13"/>
    </row>
    <row r="743" spans="1:18" ht="15.75" customHeight="1" x14ac:dyDescent="0.3">
      <c r="A743" s="1"/>
      <c r="B743" s="6" t="s">
        <v>14</v>
      </c>
      <c r="C743" s="6">
        <v>1185732</v>
      </c>
      <c r="D743" s="7">
        <v>44263</v>
      </c>
      <c r="E743" s="6" t="s">
        <v>46</v>
      </c>
      <c r="F743" s="6" t="s">
        <v>47</v>
      </c>
      <c r="G743" s="6" t="s">
        <v>48</v>
      </c>
      <c r="H743" s="6" t="s">
        <v>22</v>
      </c>
      <c r="I743" s="8">
        <v>0.45</v>
      </c>
      <c r="J743" s="9">
        <v>7750</v>
      </c>
      <c r="K743" s="10">
        <f t="shared" si="4"/>
        <v>3487.5</v>
      </c>
      <c r="L743" s="10">
        <f t="shared" si="5"/>
        <v>1743.75</v>
      </c>
      <c r="M743" s="11">
        <v>0.5</v>
      </c>
      <c r="O743" s="12"/>
      <c r="P743" s="17">
        <f>Data!$I743+0.05</f>
        <v>0.5</v>
      </c>
      <c r="Q743" s="12"/>
      <c r="R743" s="13"/>
    </row>
    <row r="744" spans="1:18" ht="15.75" customHeight="1" x14ac:dyDescent="0.3">
      <c r="A744" s="1"/>
      <c r="B744" s="6" t="s">
        <v>14</v>
      </c>
      <c r="C744" s="6">
        <v>1185732</v>
      </c>
      <c r="D744" s="7">
        <v>44295</v>
      </c>
      <c r="E744" s="6" t="s">
        <v>46</v>
      </c>
      <c r="F744" s="6" t="s">
        <v>47</v>
      </c>
      <c r="G744" s="6" t="s">
        <v>48</v>
      </c>
      <c r="H744" s="6" t="s">
        <v>17</v>
      </c>
      <c r="I744" s="8">
        <v>0.45</v>
      </c>
      <c r="J744" s="9">
        <v>10250</v>
      </c>
      <c r="K744" s="10">
        <f t="shared" si="4"/>
        <v>4612.5</v>
      </c>
      <c r="L744" s="10">
        <f t="shared" si="5"/>
        <v>2075.625</v>
      </c>
      <c r="M744" s="11">
        <v>0.45</v>
      </c>
      <c r="O744" s="12"/>
      <c r="P744" s="17">
        <f>Data!$I744+0.05</f>
        <v>0.5</v>
      </c>
      <c r="Q744" s="12"/>
      <c r="R744" s="13"/>
    </row>
    <row r="745" spans="1:18" ht="15.75" customHeight="1" x14ac:dyDescent="0.3">
      <c r="A745" s="1"/>
      <c r="B745" s="6" t="s">
        <v>14</v>
      </c>
      <c r="C745" s="6">
        <v>1185732</v>
      </c>
      <c r="D745" s="7">
        <v>44295</v>
      </c>
      <c r="E745" s="6" t="s">
        <v>46</v>
      </c>
      <c r="F745" s="6" t="s">
        <v>47</v>
      </c>
      <c r="G745" s="6" t="s">
        <v>48</v>
      </c>
      <c r="H745" s="6" t="s">
        <v>18</v>
      </c>
      <c r="I745" s="8">
        <v>0.45</v>
      </c>
      <c r="J745" s="9">
        <v>7250</v>
      </c>
      <c r="K745" s="10">
        <f t="shared" si="4"/>
        <v>3262.5</v>
      </c>
      <c r="L745" s="10">
        <f t="shared" si="5"/>
        <v>1141.875</v>
      </c>
      <c r="M745" s="11">
        <v>0.35</v>
      </c>
      <c r="O745" s="12"/>
      <c r="P745" s="17">
        <f>Data!$I745+0.05</f>
        <v>0.5</v>
      </c>
      <c r="Q745" s="12"/>
      <c r="R745" s="13"/>
    </row>
    <row r="746" spans="1:18" ht="15.75" customHeight="1" x14ac:dyDescent="0.3">
      <c r="A746" s="1"/>
      <c r="B746" s="6" t="s">
        <v>14</v>
      </c>
      <c r="C746" s="6">
        <v>1185732</v>
      </c>
      <c r="D746" s="7">
        <v>44295</v>
      </c>
      <c r="E746" s="6" t="s">
        <v>46</v>
      </c>
      <c r="F746" s="6" t="s">
        <v>47</v>
      </c>
      <c r="G746" s="6" t="s">
        <v>48</v>
      </c>
      <c r="H746" s="6" t="s">
        <v>19</v>
      </c>
      <c r="I746" s="8">
        <v>0.35000000000000003</v>
      </c>
      <c r="J746" s="9">
        <v>7250</v>
      </c>
      <c r="K746" s="10">
        <f t="shared" si="4"/>
        <v>2537.5000000000005</v>
      </c>
      <c r="L746" s="10">
        <f t="shared" si="5"/>
        <v>634.37500000000011</v>
      </c>
      <c r="M746" s="11">
        <v>0.25</v>
      </c>
      <c r="O746" s="12"/>
      <c r="P746" s="17">
        <f>Data!$I746+0.05</f>
        <v>0.4</v>
      </c>
      <c r="Q746" s="12"/>
      <c r="R746" s="13"/>
    </row>
    <row r="747" spans="1:18" ht="15.75" customHeight="1" x14ac:dyDescent="0.3">
      <c r="A747" s="1"/>
      <c r="B747" s="6" t="s">
        <v>14</v>
      </c>
      <c r="C747" s="6">
        <v>1185732</v>
      </c>
      <c r="D747" s="7">
        <v>44295</v>
      </c>
      <c r="E747" s="6" t="s">
        <v>46</v>
      </c>
      <c r="F747" s="6" t="s">
        <v>47</v>
      </c>
      <c r="G747" s="6" t="s">
        <v>48</v>
      </c>
      <c r="H747" s="6" t="s">
        <v>20</v>
      </c>
      <c r="I747" s="8">
        <v>0.39999999999999997</v>
      </c>
      <c r="J747" s="9">
        <v>6500</v>
      </c>
      <c r="K747" s="10">
        <f t="shared" si="4"/>
        <v>2600</v>
      </c>
      <c r="L747" s="10">
        <f t="shared" si="5"/>
        <v>780</v>
      </c>
      <c r="M747" s="11">
        <v>0.3</v>
      </c>
      <c r="O747" s="12"/>
      <c r="P747" s="17">
        <f>Data!$I747+0.05</f>
        <v>0.44999999999999996</v>
      </c>
      <c r="Q747" s="12"/>
      <c r="R747" s="13"/>
    </row>
    <row r="748" spans="1:18" ht="15.75" customHeight="1" x14ac:dyDescent="0.3">
      <c r="A748" s="1"/>
      <c r="B748" s="6" t="s">
        <v>14</v>
      </c>
      <c r="C748" s="6">
        <v>1185732</v>
      </c>
      <c r="D748" s="7">
        <v>44295</v>
      </c>
      <c r="E748" s="6" t="s">
        <v>46</v>
      </c>
      <c r="F748" s="6" t="s">
        <v>47</v>
      </c>
      <c r="G748" s="6" t="s">
        <v>48</v>
      </c>
      <c r="H748" s="6" t="s">
        <v>21</v>
      </c>
      <c r="I748" s="8">
        <v>0.55000000000000004</v>
      </c>
      <c r="J748" s="9">
        <v>6750</v>
      </c>
      <c r="K748" s="10">
        <f t="shared" si="4"/>
        <v>3712.5000000000005</v>
      </c>
      <c r="L748" s="10">
        <f t="shared" si="5"/>
        <v>1299.375</v>
      </c>
      <c r="M748" s="11">
        <v>0.35</v>
      </c>
      <c r="O748" s="12"/>
      <c r="P748" s="17">
        <f>Data!$I748+0.05</f>
        <v>0.60000000000000009</v>
      </c>
      <c r="Q748" s="12"/>
      <c r="R748" s="13"/>
    </row>
    <row r="749" spans="1:18" ht="15.75" customHeight="1" x14ac:dyDescent="0.3">
      <c r="A749" s="1"/>
      <c r="B749" s="6" t="s">
        <v>14</v>
      </c>
      <c r="C749" s="6">
        <v>1185732</v>
      </c>
      <c r="D749" s="7">
        <v>44295</v>
      </c>
      <c r="E749" s="6" t="s">
        <v>46</v>
      </c>
      <c r="F749" s="6" t="s">
        <v>47</v>
      </c>
      <c r="G749" s="6" t="s">
        <v>48</v>
      </c>
      <c r="H749" s="6" t="s">
        <v>22</v>
      </c>
      <c r="I749" s="8">
        <v>0.45</v>
      </c>
      <c r="J749" s="9">
        <v>8000</v>
      </c>
      <c r="K749" s="10">
        <f t="shared" si="4"/>
        <v>3600</v>
      </c>
      <c r="L749" s="10">
        <f t="shared" si="5"/>
        <v>1800</v>
      </c>
      <c r="M749" s="11">
        <v>0.5</v>
      </c>
      <c r="O749" s="12"/>
      <c r="P749" s="17">
        <f>Data!$I749+0.05</f>
        <v>0.5</v>
      </c>
      <c r="Q749" s="12"/>
      <c r="R749" s="13"/>
    </row>
    <row r="750" spans="1:18" ht="15.75" customHeight="1" x14ac:dyDescent="0.3">
      <c r="A750" s="1"/>
      <c r="B750" s="6" t="s">
        <v>14</v>
      </c>
      <c r="C750" s="6">
        <v>1185732</v>
      </c>
      <c r="D750" s="7">
        <v>44324</v>
      </c>
      <c r="E750" s="6" t="s">
        <v>46</v>
      </c>
      <c r="F750" s="6" t="s">
        <v>47</v>
      </c>
      <c r="G750" s="6" t="s">
        <v>48</v>
      </c>
      <c r="H750" s="6" t="s">
        <v>17</v>
      </c>
      <c r="I750" s="8">
        <v>0.55000000000000004</v>
      </c>
      <c r="J750" s="9">
        <v>10700</v>
      </c>
      <c r="K750" s="10">
        <f t="shared" si="4"/>
        <v>5885.0000000000009</v>
      </c>
      <c r="L750" s="10">
        <f t="shared" si="5"/>
        <v>2648.2500000000005</v>
      </c>
      <c r="M750" s="11">
        <v>0.45</v>
      </c>
      <c r="O750" s="12"/>
      <c r="P750" s="17">
        <f>Data!$I750+0.05</f>
        <v>0.60000000000000009</v>
      </c>
      <c r="Q750" s="12"/>
      <c r="R750" s="13"/>
    </row>
    <row r="751" spans="1:18" ht="15.75" customHeight="1" x14ac:dyDescent="0.3">
      <c r="A751" s="1"/>
      <c r="B751" s="6" t="s">
        <v>14</v>
      </c>
      <c r="C751" s="6">
        <v>1185732</v>
      </c>
      <c r="D751" s="7">
        <v>44324</v>
      </c>
      <c r="E751" s="6" t="s">
        <v>46</v>
      </c>
      <c r="F751" s="6" t="s">
        <v>47</v>
      </c>
      <c r="G751" s="6" t="s">
        <v>48</v>
      </c>
      <c r="H751" s="6" t="s">
        <v>18</v>
      </c>
      <c r="I751" s="8">
        <v>0.55000000000000004</v>
      </c>
      <c r="J751" s="9">
        <v>7750</v>
      </c>
      <c r="K751" s="10">
        <f t="shared" si="4"/>
        <v>4262.5</v>
      </c>
      <c r="L751" s="10">
        <f t="shared" si="5"/>
        <v>1491.875</v>
      </c>
      <c r="M751" s="11">
        <v>0.35</v>
      </c>
      <c r="O751" s="12"/>
      <c r="P751" s="17">
        <f>Data!$I751+0.05</f>
        <v>0.60000000000000009</v>
      </c>
      <c r="Q751" s="12"/>
      <c r="R751" s="13"/>
    </row>
    <row r="752" spans="1:18" ht="15.75" customHeight="1" x14ac:dyDescent="0.3">
      <c r="A752" s="1"/>
      <c r="B752" s="6" t="s">
        <v>14</v>
      </c>
      <c r="C752" s="6">
        <v>1185732</v>
      </c>
      <c r="D752" s="7">
        <v>44324</v>
      </c>
      <c r="E752" s="6" t="s">
        <v>46</v>
      </c>
      <c r="F752" s="6" t="s">
        <v>47</v>
      </c>
      <c r="G752" s="6" t="s">
        <v>48</v>
      </c>
      <c r="H752" s="6" t="s">
        <v>19</v>
      </c>
      <c r="I752" s="8">
        <v>0.5</v>
      </c>
      <c r="J752" s="9">
        <v>7500</v>
      </c>
      <c r="K752" s="10">
        <f t="shared" si="4"/>
        <v>3750</v>
      </c>
      <c r="L752" s="10">
        <f t="shared" si="5"/>
        <v>937.5</v>
      </c>
      <c r="M752" s="11">
        <v>0.25</v>
      </c>
      <c r="O752" s="12"/>
      <c r="P752" s="17">
        <f>Data!$I752+0.05</f>
        <v>0.55000000000000004</v>
      </c>
      <c r="Q752" s="12"/>
      <c r="R752" s="13"/>
    </row>
    <row r="753" spans="1:18" ht="15.75" customHeight="1" x14ac:dyDescent="0.3">
      <c r="A753" s="1"/>
      <c r="B753" s="6" t="s">
        <v>14</v>
      </c>
      <c r="C753" s="6">
        <v>1185732</v>
      </c>
      <c r="D753" s="7">
        <v>44324</v>
      </c>
      <c r="E753" s="6" t="s">
        <v>46</v>
      </c>
      <c r="F753" s="6" t="s">
        <v>47</v>
      </c>
      <c r="G753" s="6" t="s">
        <v>48</v>
      </c>
      <c r="H753" s="6" t="s">
        <v>20</v>
      </c>
      <c r="I753" s="8">
        <v>0.5</v>
      </c>
      <c r="J753" s="9">
        <v>7000</v>
      </c>
      <c r="K753" s="10">
        <f t="shared" si="4"/>
        <v>3500</v>
      </c>
      <c r="L753" s="10">
        <f t="shared" si="5"/>
        <v>1050</v>
      </c>
      <c r="M753" s="11">
        <v>0.3</v>
      </c>
      <c r="O753" s="12"/>
      <c r="P753" s="17">
        <f>Data!$I753+0.05</f>
        <v>0.55000000000000004</v>
      </c>
      <c r="Q753" s="12"/>
      <c r="R753" s="13"/>
    </row>
    <row r="754" spans="1:18" ht="15.75" customHeight="1" x14ac:dyDescent="0.3">
      <c r="A754" s="1"/>
      <c r="B754" s="6" t="s">
        <v>14</v>
      </c>
      <c r="C754" s="6">
        <v>1185732</v>
      </c>
      <c r="D754" s="7">
        <v>44324</v>
      </c>
      <c r="E754" s="6" t="s">
        <v>46</v>
      </c>
      <c r="F754" s="6" t="s">
        <v>47</v>
      </c>
      <c r="G754" s="6" t="s">
        <v>48</v>
      </c>
      <c r="H754" s="6" t="s">
        <v>21</v>
      </c>
      <c r="I754" s="8">
        <v>0.6</v>
      </c>
      <c r="J754" s="9">
        <v>7250</v>
      </c>
      <c r="K754" s="10">
        <f t="shared" si="4"/>
        <v>4350</v>
      </c>
      <c r="L754" s="10">
        <f t="shared" si="5"/>
        <v>1522.5</v>
      </c>
      <c r="M754" s="11">
        <v>0.35</v>
      </c>
      <c r="O754" s="12"/>
      <c r="P754" s="17">
        <f>Data!$I754+0.05</f>
        <v>0.65</v>
      </c>
      <c r="Q754" s="12"/>
      <c r="R754" s="13"/>
    </row>
    <row r="755" spans="1:18" ht="15.75" customHeight="1" x14ac:dyDescent="0.3">
      <c r="A755" s="1"/>
      <c r="B755" s="6" t="s">
        <v>14</v>
      </c>
      <c r="C755" s="6">
        <v>1185732</v>
      </c>
      <c r="D755" s="7">
        <v>44324</v>
      </c>
      <c r="E755" s="6" t="s">
        <v>46</v>
      </c>
      <c r="F755" s="6" t="s">
        <v>47</v>
      </c>
      <c r="G755" s="6" t="s">
        <v>48</v>
      </c>
      <c r="H755" s="6" t="s">
        <v>22</v>
      </c>
      <c r="I755" s="8">
        <v>0.65</v>
      </c>
      <c r="J755" s="9">
        <v>8250</v>
      </c>
      <c r="K755" s="10">
        <f t="shared" si="4"/>
        <v>5362.5</v>
      </c>
      <c r="L755" s="10">
        <f t="shared" si="5"/>
        <v>2681.25</v>
      </c>
      <c r="M755" s="11">
        <v>0.5</v>
      </c>
      <c r="O755" s="12"/>
      <c r="P755" s="17">
        <f>Data!$I755+0.05</f>
        <v>0.70000000000000007</v>
      </c>
      <c r="Q755" s="12"/>
      <c r="R755" s="13"/>
    </row>
    <row r="756" spans="1:18" ht="15.75" customHeight="1" x14ac:dyDescent="0.3">
      <c r="A756" s="1"/>
      <c r="B756" s="6" t="s">
        <v>14</v>
      </c>
      <c r="C756" s="6">
        <v>1185732</v>
      </c>
      <c r="D756" s="7">
        <v>44357</v>
      </c>
      <c r="E756" s="6" t="s">
        <v>46</v>
      </c>
      <c r="F756" s="6" t="s">
        <v>47</v>
      </c>
      <c r="G756" s="6" t="s">
        <v>48</v>
      </c>
      <c r="H756" s="6" t="s">
        <v>17</v>
      </c>
      <c r="I756" s="8">
        <v>0.6</v>
      </c>
      <c r="J756" s="9">
        <v>10750</v>
      </c>
      <c r="K756" s="10">
        <f t="shared" si="4"/>
        <v>6450</v>
      </c>
      <c r="L756" s="10">
        <f t="shared" si="5"/>
        <v>2902.5</v>
      </c>
      <c r="M756" s="11">
        <v>0.45</v>
      </c>
      <c r="O756" s="12"/>
      <c r="P756" s="17">
        <f>Data!$I756+0.05</f>
        <v>0.65</v>
      </c>
      <c r="Q756" s="12"/>
      <c r="R756" s="13"/>
    </row>
    <row r="757" spans="1:18" ht="15.75" customHeight="1" x14ac:dyDescent="0.3">
      <c r="A757" s="1"/>
      <c r="B757" s="6" t="s">
        <v>14</v>
      </c>
      <c r="C757" s="6">
        <v>1185732</v>
      </c>
      <c r="D757" s="7">
        <v>44357</v>
      </c>
      <c r="E757" s="6" t="s">
        <v>46</v>
      </c>
      <c r="F757" s="6" t="s">
        <v>47</v>
      </c>
      <c r="G757" s="6" t="s">
        <v>48</v>
      </c>
      <c r="H757" s="6" t="s">
        <v>18</v>
      </c>
      <c r="I757" s="8">
        <v>0.55000000000000004</v>
      </c>
      <c r="J757" s="9">
        <v>8250</v>
      </c>
      <c r="K757" s="10">
        <f t="shared" si="4"/>
        <v>4537.5</v>
      </c>
      <c r="L757" s="10">
        <f t="shared" si="5"/>
        <v>1588.125</v>
      </c>
      <c r="M757" s="11">
        <v>0.35</v>
      </c>
      <c r="O757" s="12"/>
      <c r="P757" s="17">
        <f>Data!$I757+0.05</f>
        <v>0.60000000000000009</v>
      </c>
      <c r="Q757" s="12"/>
      <c r="R757" s="13"/>
    </row>
    <row r="758" spans="1:18" ht="15.75" customHeight="1" x14ac:dyDescent="0.3">
      <c r="A758" s="1"/>
      <c r="B758" s="6" t="s">
        <v>14</v>
      </c>
      <c r="C758" s="6">
        <v>1185732</v>
      </c>
      <c r="D758" s="7">
        <v>44357</v>
      </c>
      <c r="E758" s="6" t="s">
        <v>46</v>
      </c>
      <c r="F758" s="6" t="s">
        <v>47</v>
      </c>
      <c r="G758" s="6" t="s">
        <v>48</v>
      </c>
      <c r="H758" s="6" t="s">
        <v>19</v>
      </c>
      <c r="I758" s="8">
        <v>0.5</v>
      </c>
      <c r="J758" s="9">
        <v>8000</v>
      </c>
      <c r="K758" s="10">
        <f t="shared" si="4"/>
        <v>4000</v>
      </c>
      <c r="L758" s="10">
        <f t="shared" si="5"/>
        <v>1000</v>
      </c>
      <c r="M758" s="11">
        <v>0.25</v>
      </c>
      <c r="O758" s="12"/>
      <c r="P758" s="17">
        <f>Data!$I758+0.05</f>
        <v>0.55000000000000004</v>
      </c>
      <c r="Q758" s="12"/>
      <c r="R758" s="13"/>
    </row>
    <row r="759" spans="1:18" ht="15.75" customHeight="1" x14ac:dyDescent="0.3">
      <c r="A759" s="1"/>
      <c r="B759" s="6" t="s">
        <v>14</v>
      </c>
      <c r="C759" s="6">
        <v>1185732</v>
      </c>
      <c r="D759" s="7">
        <v>44357</v>
      </c>
      <c r="E759" s="6" t="s">
        <v>46</v>
      </c>
      <c r="F759" s="6" t="s">
        <v>47</v>
      </c>
      <c r="G759" s="6" t="s">
        <v>48</v>
      </c>
      <c r="H759" s="6" t="s">
        <v>20</v>
      </c>
      <c r="I759" s="8">
        <v>0.5</v>
      </c>
      <c r="J759" s="9">
        <v>7750</v>
      </c>
      <c r="K759" s="10">
        <f t="shared" si="4"/>
        <v>3875</v>
      </c>
      <c r="L759" s="10">
        <f t="shared" si="5"/>
        <v>1162.5</v>
      </c>
      <c r="M759" s="11">
        <v>0.3</v>
      </c>
      <c r="O759" s="12"/>
      <c r="P759" s="17">
        <f>Data!$I759+0.05</f>
        <v>0.55000000000000004</v>
      </c>
      <c r="Q759" s="12"/>
      <c r="R759" s="13"/>
    </row>
    <row r="760" spans="1:18" ht="15.75" customHeight="1" x14ac:dyDescent="0.3">
      <c r="A760" s="1"/>
      <c r="B760" s="6" t="s">
        <v>14</v>
      </c>
      <c r="C760" s="6">
        <v>1185732</v>
      </c>
      <c r="D760" s="7">
        <v>44357</v>
      </c>
      <c r="E760" s="6" t="s">
        <v>46</v>
      </c>
      <c r="F760" s="6" t="s">
        <v>47</v>
      </c>
      <c r="G760" s="6" t="s">
        <v>48</v>
      </c>
      <c r="H760" s="6" t="s">
        <v>21</v>
      </c>
      <c r="I760" s="8">
        <v>0.65</v>
      </c>
      <c r="J760" s="9">
        <v>7750</v>
      </c>
      <c r="K760" s="10">
        <f t="shared" si="4"/>
        <v>5037.5</v>
      </c>
      <c r="L760" s="10">
        <f t="shared" si="5"/>
        <v>1763.125</v>
      </c>
      <c r="M760" s="11">
        <v>0.35</v>
      </c>
      <c r="O760" s="12"/>
      <c r="P760" s="17">
        <f>Data!$I760+0.05</f>
        <v>0.70000000000000007</v>
      </c>
      <c r="Q760" s="12"/>
      <c r="R760" s="13"/>
    </row>
    <row r="761" spans="1:18" ht="15.75" customHeight="1" x14ac:dyDescent="0.3">
      <c r="A761" s="1"/>
      <c r="B761" s="6" t="s">
        <v>14</v>
      </c>
      <c r="C761" s="6">
        <v>1185732</v>
      </c>
      <c r="D761" s="7">
        <v>44357</v>
      </c>
      <c r="E761" s="6" t="s">
        <v>46</v>
      </c>
      <c r="F761" s="6" t="s">
        <v>47</v>
      </c>
      <c r="G761" s="6" t="s">
        <v>48</v>
      </c>
      <c r="H761" s="6" t="s">
        <v>22</v>
      </c>
      <c r="I761" s="8">
        <v>0.70000000000000007</v>
      </c>
      <c r="J761" s="9">
        <v>9250</v>
      </c>
      <c r="K761" s="10">
        <f t="shared" si="4"/>
        <v>6475.0000000000009</v>
      </c>
      <c r="L761" s="10">
        <f t="shared" si="5"/>
        <v>3237.5000000000005</v>
      </c>
      <c r="M761" s="11">
        <v>0.5</v>
      </c>
      <c r="O761" s="12"/>
      <c r="P761" s="17">
        <f>Data!$I761+0.05</f>
        <v>0.75000000000000011</v>
      </c>
      <c r="Q761" s="12"/>
      <c r="R761" s="13"/>
    </row>
    <row r="762" spans="1:18" ht="15.75" customHeight="1" x14ac:dyDescent="0.3">
      <c r="A762" s="1"/>
      <c r="B762" s="6" t="s">
        <v>14</v>
      </c>
      <c r="C762" s="6">
        <v>1185732</v>
      </c>
      <c r="D762" s="7">
        <v>44385</v>
      </c>
      <c r="E762" s="6" t="s">
        <v>46</v>
      </c>
      <c r="F762" s="6" t="s">
        <v>47</v>
      </c>
      <c r="G762" s="6" t="s">
        <v>48</v>
      </c>
      <c r="H762" s="6" t="s">
        <v>17</v>
      </c>
      <c r="I762" s="8">
        <v>0.65</v>
      </c>
      <c r="J762" s="9">
        <v>11500</v>
      </c>
      <c r="K762" s="10">
        <f t="shared" si="4"/>
        <v>7475</v>
      </c>
      <c r="L762" s="10">
        <f t="shared" si="5"/>
        <v>3363.75</v>
      </c>
      <c r="M762" s="11">
        <v>0.45</v>
      </c>
      <c r="O762" s="12"/>
      <c r="P762" s="17">
        <f>Data!$I762+0.05</f>
        <v>0.70000000000000007</v>
      </c>
      <c r="Q762" s="12"/>
      <c r="R762" s="13"/>
    </row>
    <row r="763" spans="1:18" ht="15.75" customHeight="1" x14ac:dyDescent="0.3">
      <c r="A763" s="1"/>
      <c r="B763" s="6" t="s">
        <v>14</v>
      </c>
      <c r="C763" s="6">
        <v>1185732</v>
      </c>
      <c r="D763" s="7">
        <v>44385</v>
      </c>
      <c r="E763" s="6" t="s">
        <v>46</v>
      </c>
      <c r="F763" s="6" t="s">
        <v>47</v>
      </c>
      <c r="G763" s="6" t="s">
        <v>48</v>
      </c>
      <c r="H763" s="6" t="s">
        <v>18</v>
      </c>
      <c r="I763" s="8">
        <v>0.60000000000000009</v>
      </c>
      <c r="J763" s="9">
        <v>9000</v>
      </c>
      <c r="K763" s="10">
        <f t="shared" si="4"/>
        <v>5400.0000000000009</v>
      </c>
      <c r="L763" s="10">
        <f t="shared" si="5"/>
        <v>1890.0000000000002</v>
      </c>
      <c r="M763" s="11">
        <v>0.35</v>
      </c>
      <c r="O763" s="12"/>
      <c r="P763" s="17">
        <f>Data!$I763+0.05</f>
        <v>0.65000000000000013</v>
      </c>
      <c r="Q763" s="12"/>
      <c r="R763" s="13"/>
    </row>
    <row r="764" spans="1:18" ht="15.75" customHeight="1" x14ac:dyDescent="0.3">
      <c r="A764" s="1"/>
      <c r="B764" s="6" t="s">
        <v>14</v>
      </c>
      <c r="C764" s="6">
        <v>1185732</v>
      </c>
      <c r="D764" s="7">
        <v>44385</v>
      </c>
      <c r="E764" s="6" t="s">
        <v>46</v>
      </c>
      <c r="F764" s="6" t="s">
        <v>47</v>
      </c>
      <c r="G764" s="6" t="s">
        <v>48</v>
      </c>
      <c r="H764" s="6" t="s">
        <v>19</v>
      </c>
      <c r="I764" s="8">
        <v>0.55000000000000004</v>
      </c>
      <c r="J764" s="9">
        <v>8250</v>
      </c>
      <c r="K764" s="10">
        <f t="shared" si="4"/>
        <v>4537.5</v>
      </c>
      <c r="L764" s="10">
        <f t="shared" si="5"/>
        <v>1134.375</v>
      </c>
      <c r="M764" s="11">
        <v>0.25</v>
      </c>
      <c r="O764" s="12"/>
      <c r="P764" s="17">
        <f>Data!$I764+0.05</f>
        <v>0.60000000000000009</v>
      </c>
      <c r="Q764" s="12"/>
      <c r="R764" s="13"/>
    </row>
    <row r="765" spans="1:18" ht="15.75" customHeight="1" x14ac:dyDescent="0.3">
      <c r="A765" s="1"/>
      <c r="B765" s="6" t="s">
        <v>14</v>
      </c>
      <c r="C765" s="6">
        <v>1185732</v>
      </c>
      <c r="D765" s="7">
        <v>44385</v>
      </c>
      <c r="E765" s="6" t="s">
        <v>46</v>
      </c>
      <c r="F765" s="6" t="s">
        <v>47</v>
      </c>
      <c r="G765" s="6" t="s">
        <v>48</v>
      </c>
      <c r="H765" s="6" t="s">
        <v>20</v>
      </c>
      <c r="I765" s="8">
        <v>0.55000000000000004</v>
      </c>
      <c r="J765" s="9">
        <v>7750</v>
      </c>
      <c r="K765" s="10">
        <f t="shared" si="4"/>
        <v>4262.5</v>
      </c>
      <c r="L765" s="10">
        <f t="shared" si="5"/>
        <v>1278.75</v>
      </c>
      <c r="M765" s="11">
        <v>0.3</v>
      </c>
      <c r="O765" s="12"/>
      <c r="P765" s="17">
        <f>Data!$I765+0.05</f>
        <v>0.60000000000000009</v>
      </c>
      <c r="Q765" s="12"/>
      <c r="R765" s="13"/>
    </row>
    <row r="766" spans="1:18" ht="15.75" customHeight="1" x14ac:dyDescent="0.3">
      <c r="A766" s="1"/>
      <c r="B766" s="6" t="s">
        <v>14</v>
      </c>
      <c r="C766" s="6">
        <v>1185732</v>
      </c>
      <c r="D766" s="7">
        <v>44385</v>
      </c>
      <c r="E766" s="6" t="s">
        <v>46</v>
      </c>
      <c r="F766" s="6" t="s">
        <v>47</v>
      </c>
      <c r="G766" s="6" t="s">
        <v>48</v>
      </c>
      <c r="H766" s="6" t="s">
        <v>21</v>
      </c>
      <c r="I766" s="8">
        <v>0.65</v>
      </c>
      <c r="J766" s="9">
        <v>8000</v>
      </c>
      <c r="K766" s="10">
        <f t="shared" si="4"/>
        <v>5200</v>
      </c>
      <c r="L766" s="10">
        <f t="shared" si="5"/>
        <v>1819.9999999999998</v>
      </c>
      <c r="M766" s="11">
        <v>0.35</v>
      </c>
      <c r="O766" s="12"/>
      <c r="P766" s="17">
        <f>Data!$I766+0.05</f>
        <v>0.70000000000000007</v>
      </c>
      <c r="Q766" s="12"/>
      <c r="R766" s="13"/>
    </row>
    <row r="767" spans="1:18" ht="15.75" customHeight="1" x14ac:dyDescent="0.3">
      <c r="A767" s="1"/>
      <c r="B767" s="6" t="s">
        <v>14</v>
      </c>
      <c r="C767" s="6">
        <v>1185732</v>
      </c>
      <c r="D767" s="7">
        <v>44385</v>
      </c>
      <c r="E767" s="6" t="s">
        <v>46</v>
      </c>
      <c r="F767" s="6" t="s">
        <v>47</v>
      </c>
      <c r="G767" s="6" t="s">
        <v>48</v>
      </c>
      <c r="H767" s="6" t="s">
        <v>22</v>
      </c>
      <c r="I767" s="8">
        <v>0.70000000000000007</v>
      </c>
      <c r="J767" s="9">
        <v>9750</v>
      </c>
      <c r="K767" s="10">
        <f t="shared" si="4"/>
        <v>6825.0000000000009</v>
      </c>
      <c r="L767" s="10">
        <f t="shared" si="5"/>
        <v>3412.5000000000005</v>
      </c>
      <c r="M767" s="11">
        <v>0.5</v>
      </c>
      <c r="O767" s="12"/>
      <c r="P767" s="17">
        <f>Data!$I767+0.05</f>
        <v>0.75000000000000011</v>
      </c>
      <c r="Q767" s="12"/>
      <c r="R767" s="13"/>
    </row>
    <row r="768" spans="1:18" ht="15.75" customHeight="1" x14ac:dyDescent="0.3">
      <c r="A768" s="1"/>
      <c r="B768" s="6" t="s">
        <v>14</v>
      </c>
      <c r="C768" s="6">
        <v>1185732</v>
      </c>
      <c r="D768" s="7">
        <v>44417</v>
      </c>
      <c r="E768" s="6" t="s">
        <v>46</v>
      </c>
      <c r="F768" s="6" t="s">
        <v>47</v>
      </c>
      <c r="G768" s="6" t="s">
        <v>48</v>
      </c>
      <c r="H768" s="6" t="s">
        <v>17</v>
      </c>
      <c r="I768" s="8">
        <v>0.65</v>
      </c>
      <c r="J768" s="9">
        <v>11250</v>
      </c>
      <c r="K768" s="10">
        <f t="shared" si="4"/>
        <v>7312.5</v>
      </c>
      <c r="L768" s="10">
        <f t="shared" si="5"/>
        <v>3290.625</v>
      </c>
      <c r="M768" s="11">
        <v>0.45</v>
      </c>
      <c r="O768" s="12"/>
      <c r="P768" s="17">
        <f>Data!$I768+0.05</f>
        <v>0.70000000000000007</v>
      </c>
      <c r="Q768" s="12"/>
      <c r="R768" s="13"/>
    </row>
    <row r="769" spans="1:18" ht="15.75" customHeight="1" x14ac:dyDescent="0.3">
      <c r="A769" s="1"/>
      <c r="B769" s="6" t="s">
        <v>14</v>
      </c>
      <c r="C769" s="6">
        <v>1185732</v>
      </c>
      <c r="D769" s="7">
        <v>44417</v>
      </c>
      <c r="E769" s="6" t="s">
        <v>46</v>
      </c>
      <c r="F769" s="6" t="s">
        <v>47</v>
      </c>
      <c r="G769" s="6" t="s">
        <v>48</v>
      </c>
      <c r="H769" s="6" t="s">
        <v>18</v>
      </c>
      <c r="I769" s="8">
        <v>0.60000000000000009</v>
      </c>
      <c r="J769" s="9">
        <v>9000</v>
      </c>
      <c r="K769" s="10">
        <f t="shared" si="4"/>
        <v>5400.0000000000009</v>
      </c>
      <c r="L769" s="10">
        <f t="shared" si="5"/>
        <v>1890.0000000000002</v>
      </c>
      <c r="M769" s="11">
        <v>0.35</v>
      </c>
      <c r="O769" s="12"/>
      <c r="P769" s="17">
        <f>Data!$I769+0.05</f>
        <v>0.65000000000000013</v>
      </c>
      <c r="Q769" s="12"/>
      <c r="R769" s="13"/>
    </row>
    <row r="770" spans="1:18" ht="15.75" customHeight="1" x14ac:dyDescent="0.3">
      <c r="A770" s="1"/>
      <c r="B770" s="6" t="s">
        <v>14</v>
      </c>
      <c r="C770" s="6">
        <v>1185732</v>
      </c>
      <c r="D770" s="7">
        <v>44417</v>
      </c>
      <c r="E770" s="6" t="s">
        <v>46</v>
      </c>
      <c r="F770" s="6" t="s">
        <v>47</v>
      </c>
      <c r="G770" s="6" t="s">
        <v>48</v>
      </c>
      <c r="H770" s="6" t="s">
        <v>19</v>
      </c>
      <c r="I770" s="8">
        <v>0.55000000000000004</v>
      </c>
      <c r="J770" s="9">
        <v>8250</v>
      </c>
      <c r="K770" s="10">
        <f t="shared" si="4"/>
        <v>4537.5</v>
      </c>
      <c r="L770" s="10">
        <f t="shared" si="5"/>
        <v>1134.375</v>
      </c>
      <c r="M770" s="11">
        <v>0.25</v>
      </c>
      <c r="O770" s="12"/>
      <c r="P770" s="17">
        <f>Data!$I770+0.05</f>
        <v>0.60000000000000009</v>
      </c>
      <c r="Q770" s="12"/>
      <c r="R770" s="13"/>
    </row>
    <row r="771" spans="1:18" ht="15.75" customHeight="1" x14ac:dyDescent="0.3">
      <c r="A771" s="1"/>
      <c r="B771" s="6" t="s">
        <v>14</v>
      </c>
      <c r="C771" s="6">
        <v>1185732</v>
      </c>
      <c r="D771" s="7">
        <v>44417</v>
      </c>
      <c r="E771" s="6" t="s">
        <v>46</v>
      </c>
      <c r="F771" s="6" t="s">
        <v>47</v>
      </c>
      <c r="G771" s="6" t="s">
        <v>48</v>
      </c>
      <c r="H771" s="6" t="s">
        <v>20</v>
      </c>
      <c r="I771" s="8">
        <v>0.45</v>
      </c>
      <c r="J771" s="9">
        <v>7750</v>
      </c>
      <c r="K771" s="10">
        <f t="shared" ref="K771:K1025" si="6">I771*J771</f>
        <v>3487.5</v>
      </c>
      <c r="L771" s="10">
        <f t="shared" ref="L771:L1025" si="7">K771*M771</f>
        <v>1046.25</v>
      </c>
      <c r="M771" s="11">
        <v>0.3</v>
      </c>
      <c r="O771" s="12"/>
      <c r="P771" s="17">
        <f>Data!$I771+0.05</f>
        <v>0.5</v>
      </c>
      <c r="Q771" s="12"/>
      <c r="R771" s="13"/>
    </row>
    <row r="772" spans="1:18" ht="15.75" customHeight="1" x14ac:dyDescent="0.3">
      <c r="A772" s="1"/>
      <c r="B772" s="6" t="s">
        <v>14</v>
      </c>
      <c r="C772" s="6">
        <v>1185732</v>
      </c>
      <c r="D772" s="7">
        <v>44417</v>
      </c>
      <c r="E772" s="6" t="s">
        <v>46</v>
      </c>
      <c r="F772" s="6" t="s">
        <v>47</v>
      </c>
      <c r="G772" s="6" t="s">
        <v>48</v>
      </c>
      <c r="H772" s="6" t="s">
        <v>21</v>
      </c>
      <c r="I772" s="8">
        <v>0.55000000000000004</v>
      </c>
      <c r="J772" s="9">
        <v>7500</v>
      </c>
      <c r="K772" s="10">
        <f t="shared" si="6"/>
        <v>4125</v>
      </c>
      <c r="L772" s="10">
        <f t="shared" si="7"/>
        <v>1443.75</v>
      </c>
      <c r="M772" s="11">
        <v>0.35</v>
      </c>
      <c r="O772" s="12"/>
      <c r="P772" s="17">
        <f>Data!$I772+0.05</f>
        <v>0.60000000000000009</v>
      </c>
      <c r="Q772" s="12"/>
      <c r="R772" s="13"/>
    </row>
    <row r="773" spans="1:18" ht="15.75" customHeight="1" x14ac:dyDescent="0.3">
      <c r="A773" s="1"/>
      <c r="B773" s="6" t="s">
        <v>14</v>
      </c>
      <c r="C773" s="6">
        <v>1185732</v>
      </c>
      <c r="D773" s="7">
        <v>44417</v>
      </c>
      <c r="E773" s="6" t="s">
        <v>46</v>
      </c>
      <c r="F773" s="6" t="s">
        <v>47</v>
      </c>
      <c r="G773" s="6" t="s">
        <v>48</v>
      </c>
      <c r="H773" s="6" t="s">
        <v>22</v>
      </c>
      <c r="I773" s="8">
        <v>0.60000000000000009</v>
      </c>
      <c r="J773" s="9">
        <v>9250</v>
      </c>
      <c r="K773" s="10">
        <f t="shared" si="6"/>
        <v>5550.0000000000009</v>
      </c>
      <c r="L773" s="10">
        <f t="shared" si="7"/>
        <v>2775.0000000000005</v>
      </c>
      <c r="M773" s="11">
        <v>0.5</v>
      </c>
      <c r="O773" s="12"/>
      <c r="P773" s="17">
        <f>Data!$I773+0.05</f>
        <v>0.65000000000000013</v>
      </c>
      <c r="Q773" s="12"/>
      <c r="R773" s="13"/>
    </row>
    <row r="774" spans="1:18" ht="15.75" customHeight="1" x14ac:dyDescent="0.3">
      <c r="A774" s="1"/>
      <c r="B774" s="6" t="s">
        <v>14</v>
      </c>
      <c r="C774" s="6">
        <v>1185732</v>
      </c>
      <c r="D774" s="7">
        <v>44447</v>
      </c>
      <c r="E774" s="6" t="s">
        <v>46</v>
      </c>
      <c r="F774" s="6" t="s">
        <v>47</v>
      </c>
      <c r="G774" s="6" t="s">
        <v>48</v>
      </c>
      <c r="H774" s="6" t="s">
        <v>17</v>
      </c>
      <c r="I774" s="8">
        <v>0.55000000000000004</v>
      </c>
      <c r="J774" s="9">
        <v>10500</v>
      </c>
      <c r="K774" s="10">
        <f t="shared" si="6"/>
        <v>5775.0000000000009</v>
      </c>
      <c r="L774" s="10">
        <f t="shared" si="7"/>
        <v>2598.7500000000005</v>
      </c>
      <c r="M774" s="11">
        <v>0.45</v>
      </c>
      <c r="O774" s="12"/>
      <c r="P774" s="17">
        <f>Data!$I774+0.05</f>
        <v>0.60000000000000009</v>
      </c>
      <c r="Q774" s="12"/>
      <c r="R774" s="13"/>
    </row>
    <row r="775" spans="1:18" ht="15.75" customHeight="1" x14ac:dyDescent="0.3">
      <c r="A775" s="1"/>
      <c r="B775" s="6" t="s">
        <v>14</v>
      </c>
      <c r="C775" s="6">
        <v>1185732</v>
      </c>
      <c r="D775" s="7">
        <v>44447</v>
      </c>
      <c r="E775" s="6" t="s">
        <v>46</v>
      </c>
      <c r="F775" s="6" t="s">
        <v>47</v>
      </c>
      <c r="G775" s="6" t="s">
        <v>48</v>
      </c>
      <c r="H775" s="6" t="s">
        <v>18</v>
      </c>
      <c r="I775" s="8">
        <v>0.50000000000000011</v>
      </c>
      <c r="J775" s="9">
        <v>8500</v>
      </c>
      <c r="K775" s="10">
        <f t="shared" si="6"/>
        <v>4250.0000000000009</v>
      </c>
      <c r="L775" s="10">
        <f t="shared" si="7"/>
        <v>1487.5000000000002</v>
      </c>
      <c r="M775" s="11">
        <v>0.35</v>
      </c>
      <c r="O775" s="12"/>
      <c r="P775" s="17">
        <f>Data!$I775+0.05</f>
        <v>0.55000000000000016</v>
      </c>
      <c r="Q775" s="12"/>
      <c r="R775" s="13"/>
    </row>
    <row r="776" spans="1:18" ht="15.75" customHeight="1" x14ac:dyDescent="0.3">
      <c r="A776" s="1"/>
      <c r="B776" s="6" t="s">
        <v>14</v>
      </c>
      <c r="C776" s="6">
        <v>1185732</v>
      </c>
      <c r="D776" s="7">
        <v>44447</v>
      </c>
      <c r="E776" s="6" t="s">
        <v>46</v>
      </c>
      <c r="F776" s="6" t="s">
        <v>47</v>
      </c>
      <c r="G776" s="6" t="s">
        <v>48</v>
      </c>
      <c r="H776" s="6" t="s">
        <v>19</v>
      </c>
      <c r="I776" s="8">
        <v>0.45</v>
      </c>
      <c r="J776" s="9">
        <v>7500</v>
      </c>
      <c r="K776" s="10">
        <f t="shared" si="6"/>
        <v>3375</v>
      </c>
      <c r="L776" s="10">
        <f t="shared" si="7"/>
        <v>843.75</v>
      </c>
      <c r="M776" s="11">
        <v>0.25</v>
      </c>
      <c r="O776" s="12"/>
      <c r="P776" s="17">
        <f>Data!$I776+0.05</f>
        <v>0.5</v>
      </c>
      <c r="Q776" s="12"/>
      <c r="R776" s="13"/>
    </row>
    <row r="777" spans="1:18" ht="15.75" customHeight="1" x14ac:dyDescent="0.3">
      <c r="A777" s="1"/>
      <c r="B777" s="6" t="s">
        <v>14</v>
      </c>
      <c r="C777" s="6">
        <v>1185732</v>
      </c>
      <c r="D777" s="7">
        <v>44447</v>
      </c>
      <c r="E777" s="6" t="s">
        <v>46</v>
      </c>
      <c r="F777" s="6" t="s">
        <v>47</v>
      </c>
      <c r="G777" s="6" t="s">
        <v>48</v>
      </c>
      <c r="H777" s="6" t="s">
        <v>20</v>
      </c>
      <c r="I777" s="8">
        <v>0.45</v>
      </c>
      <c r="J777" s="9">
        <v>7250</v>
      </c>
      <c r="K777" s="10">
        <f t="shared" si="6"/>
        <v>3262.5</v>
      </c>
      <c r="L777" s="10">
        <f t="shared" si="7"/>
        <v>978.75</v>
      </c>
      <c r="M777" s="11">
        <v>0.3</v>
      </c>
      <c r="O777" s="12"/>
      <c r="P777" s="17">
        <f>Data!$I777+0.05</f>
        <v>0.5</v>
      </c>
      <c r="Q777" s="12"/>
      <c r="R777" s="13"/>
    </row>
    <row r="778" spans="1:18" ht="15.75" customHeight="1" x14ac:dyDescent="0.3">
      <c r="A778" s="1"/>
      <c r="B778" s="6" t="s">
        <v>14</v>
      </c>
      <c r="C778" s="6">
        <v>1185732</v>
      </c>
      <c r="D778" s="7">
        <v>44447</v>
      </c>
      <c r="E778" s="6" t="s">
        <v>46</v>
      </c>
      <c r="F778" s="6" t="s">
        <v>47</v>
      </c>
      <c r="G778" s="6" t="s">
        <v>48</v>
      </c>
      <c r="H778" s="6" t="s">
        <v>21</v>
      </c>
      <c r="I778" s="8">
        <v>0.55000000000000004</v>
      </c>
      <c r="J778" s="9">
        <v>7250</v>
      </c>
      <c r="K778" s="10">
        <f t="shared" si="6"/>
        <v>3987.5000000000005</v>
      </c>
      <c r="L778" s="10">
        <f t="shared" si="7"/>
        <v>1395.625</v>
      </c>
      <c r="M778" s="11">
        <v>0.35</v>
      </c>
      <c r="O778" s="12"/>
      <c r="P778" s="17">
        <f>Data!$I778+0.05</f>
        <v>0.60000000000000009</v>
      </c>
      <c r="Q778" s="12"/>
      <c r="R778" s="13"/>
    </row>
    <row r="779" spans="1:18" ht="15.75" customHeight="1" x14ac:dyDescent="0.3">
      <c r="A779" s="1"/>
      <c r="B779" s="6" t="s">
        <v>14</v>
      </c>
      <c r="C779" s="6">
        <v>1185732</v>
      </c>
      <c r="D779" s="7">
        <v>44447</v>
      </c>
      <c r="E779" s="6" t="s">
        <v>46</v>
      </c>
      <c r="F779" s="6" t="s">
        <v>47</v>
      </c>
      <c r="G779" s="6" t="s">
        <v>48</v>
      </c>
      <c r="H779" s="6" t="s">
        <v>22</v>
      </c>
      <c r="I779" s="8">
        <v>0.60000000000000009</v>
      </c>
      <c r="J779" s="9">
        <v>8250</v>
      </c>
      <c r="K779" s="10">
        <f t="shared" si="6"/>
        <v>4950.0000000000009</v>
      </c>
      <c r="L779" s="10">
        <f t="shared" si="7"/>
        <v>2475.0000000000005</v>
      </c>
      <c r="M779" s="11">
        <v>0.5</v>
      </c>
      <c r="O779" s="12"/>
      <c r="P779" s="17">
        <f>Data!$I779+0.05</f>
        <v>0.65000000000000013</v>
      </c>
      <c r="Q779" s="12"/>
      <c r="R779" s="13"/>
    </row>
    <row r="780" spans="1:18" ht="15.75" customHeight="1" x14ac:dyDescent="0.3">
      <c r="A780" s="1"/>
      <c r="B780" s="6" t="s">
        <v>14</v>
      </c>
      <c r="C780" s="6">
        <v>1185732</v>
      </c>
      <c r="D780" s="7">
        <v>44479</v>
      </c>
      <c r="E780" s="6" t="s">
        <v>46</v>
      </c>
      <c r="F780" s="6" t="s">
        <v>47</v>
      </c>
      <c r="G780" s="6" t="s">
        <v>48</v>
      </c>
      <c r="H780" s="6" t="s">
        <v>17</v>
      </c>
      <c r="I780" s="8">
        <v>0.60000000000000009</v>
      </c>
      <c r="J780" s="9">
        <v>10000</v>
      </c>
      <c r="K780" s="10">
        <f t="shared" si="6"/>
        <v>6000.0000000000009</v>
      </c>
      <c r="L780" s="10">
        <f t="shared" si="7"/>
        <v>2700.0000000000005</v>
      </c>
      <c r="M780" s="11">
        <v>0.45</v>
      </c>
      <c r="O780" s="12"/>
      <c r="P780" s="17">
        <f>Data!$I780+0.05</f>
        <v>0.65000000000000013</v>
      </c>
      <c r="Q780" s="12"/>
      <c r="R780" s="13"/>
    </row>
    <row r="781" spans="1:18" ht="15.75" customHeight="1" x14ac:dyDescent="0.3">
      <c r="A781" s="1"/>
      <c r="B781" s="6" t="s">
        <v>14</v>
      </c>
      <c r="C781" s="6">
        <v>1185732</v>
      </c>
      <c r="D781" s="7">
        <v>44479</v>
      </c>
      <c r="E781" s="6" t="s">
        <v>46</v>
      </c>
      <c r="F781" s="6" t="s">
        <v>47</v>
      </c>
      <c r="G781" s="6" t="s">
        <v>48</v>
      </c>
      <c r="H781" s="6" t="s">
        <v>18</v>
      </c>
      <c r="I781" s="8">
        <v>0.50000000000000011</v>
      </c>
      <c r="J781" s="9">
        <v>8250</v>
      </c>
      <c r="K781" s="10">
        <f t="shared" si="6"/>
        <v>4125.0000000000009</v>
      </c>
      <c r="L781" s="10">
        <f t="shared" si="7"/>
        <v>1443.7500000000002</v>
      </c>
      <c r="M781" s="11">
        <v>0.35</v>
      </c>
      <c r="O781" s="12"/>
      <c r="P781" s="17">
        <f>Data!$I781+0.05</f>
        <v>0.55000000000000016</v>
      </c>
      <c r="Q781" s="12"/>
      <c r="R781" s="13"/>
    </row>
    <row r="782" spans="1:18" ht="15.75" customHeight="1" x14ac:dyDescent="0.3">
      <c r="A782" s="1"/>
      <c r="B782" s="6" t="s">
        <v>14</v>
      </c>
      <c r="C782" s="6">
        <v>1185732</v>
      </c>
      <c r="D782" s="7">
        <v>44479</v>
      </c>
      <c r="E782" s="6" t="s">
        <v>46</v>
      </c>
      <c r="F782" s="6" t="s">
        <v>47</v>
      </c>
      <c r="G782" s="6" t="s">
        <v>48</v>
      </c>
      <c r="H782" s="6" t="s">
        <v>19</v>
      </c>
      <c r="I782" s="8">
        <v>0.50000000000000011</v>
      </c>
      <c r="J782" s="9">
        <v>7250</v>
      </c>
      <c r="K782" s="10">
        <f t="shared" si="6"/>
        <v>3625.0000000000009</v>
      </c>
      <c r="L782" s="10">
        <f t="shared" si="7"/>
        <v>906.25000000000023</v>
      </c>
      <c r="M782" s="11">
        <v>0.25</v>
      </c>
      <c r="O782" s="12"/>
      <c r="P782" s="17">
        <f>Data!$I782+0.05</f>
        <v>0.55000000000000016</v>
      </c>
      <c r="Q782" s="12"/>
      <c r="R782" s="13"/>
    </row>
    <row r="783" spans="1:18" ht="15.75" customHeight="1" x14ac:dyDescent="0.3">
      <c r="A783" s="1"/>
      <c r="B783" s="6" t="s">
        <v>14</v>
      </c>
      <c r="C783" s="6">
        <v>1185732</v>
      </c>
      <c r="D783" s="7">
        <v>44479</v>
      </c>
      <c r="E783" s="6" t="s">
        <v>46</v>
      </c>
      <c r="F783" s="6" t="s">
        <v>47</v>
      </c>
      <c r="G783" s="6" t="s">
        <v>48</v>
      </c>
      <c r="H783" s="6" t="s">
        <v>20</v>
      </c>
      <c r="I783" s="8">
        <v>0.50000000000000011</v>
      </c>
      <c r="J783" s="9">
        <v>7000</v>
      </c>
      <c r="K783" s="10">
        <f t="shared" si="6"/>
        <v>3500.0000000000009</v>
      </c>
      <c r="L783" s="10">
        <f t="shared" si="7"/>
        <v>1050.0000000000002</v>
      </c>
      <c r="M783" s="11">
        <v>0.3</v>
      </c>
      <c r="O783" s="12"/>
      <c r="P783" s="17">
        <f>Data!$I783+0.05</f>
        <v>0.55000000000000016</v>
      </c>
      <c r="Q783" s="12"/>
      <c r="R783" s="13"/>
    </row>
    <row r="784" spans="1:18" ht="15.75" customHeight="1" x14ac:dyDescent="0.3">
      <c r="A784" s="1"/>
      <c r="B784" s="6" t="s">
        <v>14</v>
      </c>
      <c r="C784" s="6">
        <v>1185732</v>
      </c>
      <c r="D784" s="7">
        <v>44479</v>
      </c>
      <c r="E784" s="6" t="s">
        <v>46</v>
      </c>
      <c r="F784" s="6" t="s">
        <v>47</v>
      </c>
      <c r="G784" s="6" t="s">
        <v>48</v>
      </c>
      <c r="H784" s="6" t="s">
        <v>21</v>
      </c>
      <c r="I784" s="8">
        <v>0.60000000000000009</v>
      </c>
      <c r="J784" s="9">
        <v>7000</v>
      </c>
      <c r="K784" s="10">
        <f t="shared" si="6"/>
        <v>4200.0000000000009</v>
      </c>
      <c r="L784" s="10">
        <f t="shared" si="7"/>
        <v>1470.0000000000002</v>
      </c>
      <c r="M784" s="11">
        <v>0.35</v>
      </c>
      <c r="O784" s="12"/>
      <c r="P784" s="17">
        <f>Data!$I784+0.05</f>
        <v>0.65000000000000013</v>
      </c>
      <c r="Q784" s="12"/>
      <c r="R784" s="13"/>
    </row>
    <row r="785" spans="1:18" ht="15.75" customHeight="1" x14ac:dyDescent="0.3">
      <c r="A785" s="1"/>
      <c r="B785" s="6" t="s">
        <v>14</v>
      </c>
      <c r="C785" s="6">
        <v>1185732</v>
      </c>
      <c r="D785" s="7">
        <v>44479</v>
      </c>
      <c r="E785" s="6" t="s">
        <v>46</v>
      </c>
      <c r="F785" s="6" t="s">
        <v>47</v>
      </c>
      <c r="G785" s="6" t="s">
        <v>48</v>
      </c>
      <c r="H785" s="6" t="s">
        <v>22</v>
      </c>
      <c r="I785" s="8">
        <v>0.65</v>
      </c>
      <c r="J785" s="9">
        <v>8250</v>
      </c>
      <c r="K785" s="10">
        <f t="shared" si="6"/>
        <v>5362.5</v>
      </c>
      <c r="L785" s="10">
        <f t="shared" si="7"/>
        <v>2681.25</v>
      </c>
      <c r="M785" s="11">
        <v>0.5</v>
      </c>
      <c r="O785" s="12"/>
      <c r="P785" s="17">
        <f>Data!$I785+0.05</f>
        <v>0.70000000000000007</v>
      </c>
      <c r="Q785" s="12"/>
      <c r="R785" s="13"/>
    </row>
    <row r="786" spans="1:18" ht="15.75" customHeight="1" x14ac:dyDescent="0.3">
      <c r="A786" s="1"/>
      <c r="B786" s="6" t="s">
        <v>14</v>
      </c>
      <c r="C786" s="6">
        <v>1185732</v>
      </c>
      <c r="D786" s="7">
        <v>44509</v>
      </c>
      <c r="E786" s="6" t="s">
        <v>46</v>
      </c>
      <c r="F786" s="6" t="s">
        <v>47</v>
      </c>
      <c r="G786" s="6" t="s">
        <v>48</v>
      </c>
      <c r="H786" s="6" t="s">
        <v>17</v>
      </c>
      <c r="I786" s="8">
        <v>0.60000000000000009</v>
      </c>
      <c r="J786" s="9">
        <v>9750</v>
      </c>
      <c r="K786" s="10">
        <f t="shared" si="6"/>
        <v>5850.0000000000009</v>
      </c>
      <c r="L786" s="10">
        <f t="shared" si="7"/>
        <v>2632.5000000000005</v>
      </c>
      <c r="M786" s="11">
        <v>0.45</v>
      </c>
      <c r="O786" s="12"/>
      <c r="P786" s="17">
        <f>Data!$I786+0.05</f>
        <v>0.65000000000000013</v>
      </c>
      <c r="Q786" s="12"/>
      <c r="R786" s="13"/>
    </row>
    <row r="787" spans="1:18" ht="15.75" customHeight="1" x14ac:dyDescent="0.3">
      <c r="A787" s="1"/>
      <c r="B787" s="6" t="s">
        <v>14</v>
      </c>
      <c r="C787" s="6">
        <v>1185732</v>
      </c>
      <c r="D787" s="7">
        <v>44509</v>
      </c>
      <c r="E787" s="6" t="s">
        <v>46</v>
      </c>
      <c r="F787" s="6" t="s">
        <v>47</v>
      </c>
      <c r="G787" s="6" t="s">
        <v>48</v>
      </c>
      <c r="H787" s="6" t="s">
        <v>18</v>
      </c>
      <c r="I787" s="8">
        <v>0.50000000000000011</v>
      </c>
      <c r="J787" s="9">
        <v>8000</v>
      </c>
      <c r="K787" s="10">
        <f t="shared" si="6"/>
        <v>4000.0000000000009</v>
      </c>
      <c r="L787" s="10">
        <f t="shared" si="7"/>
        <v>1400.0000000000002</v>
      </c>
      <c r="M787" s="11">
        <v>0.35</v>
      </c>
      <c r="O787" s="12"/>
      <c r="P787" s="17">
        <f>Data!$I787+0.05</f>
        <v>0.55000000000000016</v>
      </c>
      <c r="Q787" s="12"/>
      <c r="R787" s="13"/>
    </row>
    <row r="788" spans="1:18" ht="15.75" customHeight="1" x14ac:dyDescent="0.3">
      <c r="A788" s="1"/>
      <c r="B788" s="6" t="s">
        <v>14</v>
      </c>
      <c r="C788" s="6">
        <v>1185732</v>
      </c>
      <c r="D788" s="7">
        <v>44509</v>
      </c>
      <c r="E788" s="6" t="s">
        <v>46</v>
      </c>
      <c r="F788" s="6" t="s">
        <v>47</v>
      </c>
      <c r="G788" s="6" t="s">
        <v>48</v>
      </c>
      <c r="H788" s="6" t="s">
        <v>19</v>
      </c>
      <c r="I788" s="8">
        <v>0.50000000000000011</v>
      </c>
      <c r="J788" s="9">
        <v>7450</v>
      </c>
      <c r="K788" s="10">
        <f t="shared" si="6"/>
        <v>3725.0000000000009</v>
      </c>
      <c r="L788" s="10">
        <f t="shared" si="7"/>
        <v>931.25000000000023</v>
      </c>
      <c r="M788" s="11">
        <v>0.25</v>
      </c>
      <c r="O788" s="12"/>
      <c r="P788" s="17">
        <f>Data!$I788+0.05</f>
        <v>0.55000000000000016</v>
      </c>
      <c r="Q788" s="12"/>
      <c r="R788" s="13"/>
    </row>
    <row r="789" spans="1:18" ht="15.75" customHeight="1" x14ac:dyDescent="0.3">
      <c r="A789" s="1"/>
      <c r="B789" s="6" t="s">
        <v>14</v>
      </c>
      <c r="C789" s="6">
        <v>1185732</v>
      </c>
      <c r="D789" s="7">
        <v>44509</v>
      </c>
      <c r="E789" s="6" t="s">
        <v>46</v>
      </c>
      <c r="F789" s="6" t="s">
        <v>47</v>
      </c>
      <c r="G789" s="6" t="s">
        <v>48</v>
      </c>
      <c r="H789" s="6" t="s">
        <v>20</v>
      </c>
      <c r="I789" s="8">
        <v>0.50000000000000011</v>
      </c>
      <c r="J789" s="9">
        <v>7750</v>
      </c>
      <c r="K789" s="10">
        <f t="shared" si="6"/>
        <v>3875.0000000000009</v>
      </c>
      <c r="L789" s="10">
        <f t="shared" si="7"/>
        <v>1162.5000000000002</v>
      </c>
      <c r="M789" s="11">
        <v>0.3</v>
      </c>
      <c r="O789" s="12"/>
      <c r="P789" s="17">
        <f>Data!$I789+0.05</f>
        <v>0.55000000000000016</v>
      </c>
      <c r="Q789" s="12"/>
      <c r="R789" s="13"/>
    </row>
    <row r="790" spans="1:18" ht="15.75" customHeight="1" x14ac:dyDescent="0.3">
      <c r="A790" s="1"/>
      <c r="B790" s="6" t="s">
        <v>14</v>
      </c>
      <c r="C790" s="6">
        <v>1185732</v>
      </c>
      <c r="D790" s="7">
        <v>44509</v>
      </c>
      <c r="E790" s="6" t="s">
        <v>46</v>
      </c>
      <c r="F790" s="6" t="s">
        <v>47</v>
      </c>
      <c r="G790" s="6" t="s">
        <v>48</v>
      </c>
      <c r="H790" s="6" t="s">
        <v>21</v>
      </c>
      <c r="I790" s="8">
        <v>0.65</v>
      </c>
      <c r="J790" s="9">
        <v>7500</v>
      </c>
      <c r="K790" s="10">
        <f t="shared" si="6"/>
        <v>4875</v>
      </c>
      <c r="L790" s="10">
        <f t="shared" si="7"/>
        <v>1706.25</v>
      </c>
      <c r="M790" s="11">
        <v>0.35</v>
      </c>
      <c r="O790" s="12"/>
      <c r="P790" s="17">
        <f>Data!$I790+0.05</f>
        <v>0.70000000000000007</v>
      </c>
      <c r="Q790" s="12"/>
      <c r="R790" s="13"/>
    </row>
    <row r="791" spans="1:18" ht="15.75" customHeight="1" x14ac:dyDescent="0.3">
      <c r="A791" s="1"/>
      <c r="B791" s="6" t="s">
        <v>14</v>
      </c>
      <c r="C791" s="6">
        <v>1185732</v>
      </c>
      <c r="D791" s="7">
        <v>44509</v>
      </c>
      <c r="E791" s="6" t="s">
        <v>46</v>
      </c>
      <c r="F791" s="6" t="s">
        <v>47</v>
      </c>
      <c r="G791" s="6" t="s">
        <v>48</v>
      </c>
      <c r="H791" s="6" t="s">
        <v>22</v>
      </c>
      <c r="I791" s="8">
        <v>0.7</v>
      </c>
      <c r="J791" s="9">
        <v>8500</v>
      </c>
      <c r="K791" s="10">
        <f t="shared" si="6"/>
        <v>5950</v>
      </c>
      <c r="L791" s="10">
        <f t="shared" si="7"/>
        <v>2975</v>
      </c>
      <c r="M791" s="11">
        <v>0.5</v>
      </c>
      <c r="O791" s="12"/>
      <c r="P791" s="17">
        <f>Data!$I791+0.05</f>
        <v>0.75</v>
      </c>
      <c r="Q791" s="12"/>
      <c r="R791" s="13"/>
    </row>
    <row r="792" spans="1:18" ht="15.75" customHeight="1" x14ac:dyDescent="0.3">
      <c r="A792" s="1"/>
      <c r="B792" s="6" t="s">
        <v>14</v>
      </c>
      <c r="C792" s="6">
        <v>1185732</v>
      </c>
      <c r="D792" s="7">
        <v>44538</v>
      </c>
      <c r="E792" s="6" t="s">
        <v>46</v>
      </c>
      <c r="F792" s="6" t="s">
        <v>47</v>
      </c>
      <c r="G792" s="6" t="s">
        <v>48</v>
      </c>
      <c r="H792" s="6" t="s">
        <v>17</v>
      </c>
      <c r="I792" s="8">
        <v>0.65</v>
      </c>
      <c r="J792" s="9">
        <v>10750</v>
      </c>
      <c r="K792" s="10">
        <f t="shared" si="6"/>
        <v>6987.5</v>
      </c>
      <c r="L792" s="10">
        <f t="shared" si="7"/>
        <v>3144.375</v>
      </c>
      <c r="M792" s="11">
        <v>0.45</v>
      </c>
      <c r="O792" s="12"/>
      <c r="P792" s="17">
        <f>Data!$I792+0.05</f>
        <v>0.70000000000000007</v>
      </c>
      <c r="Q792" s="12"/>
      <c r="R792" s="13"/>
    </row>
    <row r="793" spans="1:18" ht="15.75" customHeight="1" x14ac:dyDescent="0.3">
      <c r="A793" s="1"/>
      <c r="B793" s="6" t="s">
        <v>14</v>
      </c>
      <c r="C793" s="6">
        <v>1185732</v>
      </c>
      <c r="D793" s="7">
        <v>44538</v>
      </c>
      <c r="E793" s="6" t="s">
        <v>46</v>
      </c>
      <c r="F793" s="6" t="s">
        <v>47</v>
      </c>
      <c r="G793" s="6" t="s">
        <v>48</v>
      </c>
      <c r="H793" s="6" t="s">
        <v>18</v>
      </c>
      <c r="I793" s="8">
        <v>0.55000000000000004</v>
      </c>
      <c r="J793" s="9">
        <v>8750</v>
      </c>
      <c r="K793" s="10">
        <f t="shared" si="6"/>
        <v>4812.5</v>
      </c>
      <c r="L793" s="10">
        <f t="shared" si="7"/>
        <v>1684.375</v>
      </c>
      <c r="M793" s="11">
        <v>0.35</v>
      </c>
      <c r="O793" s="12"/>
      <c r="P793" s="17">
        <f>Data!$I793+0.05</f>
        <v>0.60000000000000009</v>
      </c>
      <c r="Q793" s="12"/>
      <c r="R793" s="13"/>
    </row>
    <row r="794" spans="1:18" ht="15.75" customHeight="1" x14ac:dyDescent="0.3">
      <c r="A794" s="1"/>
      <c r="B794" s="6" t="s">
        <v>14</v>
      </c>
      <c r="C794" s="6">
        <v>1185732</v>
      </c>
      <c r="D794" s="7">
        <v>44538</v>
      </c>
      <c r="E794" s="6" t="s">
        <v>46</v>
      </c>
      <c r="F794" s="6" t="s">
        <v>47</v>
      </c>
      <c r="G794" s="6" t="s">
        <v>48</v>
      </c>
      <c r="H794" s="6" t="s">
        <v>19</v>
      </c>
      <c r="I794" s="8">
        <v>0.55000000000000004</v>
      </c>
      <c r="J794" s="9">
        <v>8250</v>
      </c>
      <c r="K794" s="10">
        <f t="shared" si="6"/>
        <v>4537.5</v>
      </c>
      <c r="L794" s="10">
        <f t="shared" si="7"/>
        <v>1134.375</v>
      </c>
      <c r="M794" s="11">
        <v>0.25</v>
      </c>
      <c r="O794" s="12"/>
      <c r="P794" s="17">
        <f>Data!$I794+0.05</f>
        <v>0.60000000000000009</v>
      </c>
      <c r="Q794" s="12"/>
      <c r="R794" s="13"/>
    </row>
    <row r="795" spans="1:18" ht="15.75" customHeight="1" x14ac:dyDescent="0.3">
      <c r="A795" s="1"/>
      <c r="B795" s="6" t="s">
        <v>14</v>
      </c>
      <c r="C795" s="6">
        <v>1185732</v>
      </c>
      <c r="D795" s="7">
        <v>44538</v>
      </c>
      <c r="E795" s="6" t="s">
        <v>46</v>
      </c>
      <c r="F795" s="6" t="s">
        <v>47</v>
      </c>
      <c r="G795" s="6" t="s">
        <v>48</v>
      </c>
      <c r="H795" s="6" t="s">
        <v>20</v>
      </c>
      <c r="I795" s="8">
        <v>0.55000000000000004</v>
      </c>
      <c r="J795" s="9">
        <v>7750</v>
      </c>
      <c r="K795" s="10">
        <f t="shared" si="6"/>
        <v>4262.5</v>
      </c>
      <c r="L795" s="10">
        <f t="shared" si="7"/>
        <v>1278.75</v>
      </c>
      <c r="M795" s="11">
        <v>0.3</v>
      </c>
      <c r="O795" s="12"/>
      <c r="P795" s="17">
        <f>Data!$I795+0.05</f>
        <v>0.60000000000000009</v>
      </c>
      <c r="Q795" s="12"/>
      <c r="R795" s="13"/>
    </row>
    <row r="796" spans="1:18" ht="15.75" customHeight="1" x14ac:dyDescent="0.3">
      <c r="A796" s="1"/>
      <c r="B796" s="6" t="s">
        <v>14</v>
      </c>
      <c r="C796" s="6">
        <v>1185732</v>
      </c>
      <c r="D796" s="7">
        <v>44538</v>
      </c>
      <c r="E796" s="6" t="s">
        <v>46</v>
      </c>
      <c r="F796" s="6" t="s">
        <v>47</v>
      </c>
      <c r="G796" s="6" t="s">
        <v>48</v>
      </c>
      <c r="H796" s="6" t="s">
        <v>21</v>
      </c>
      <c r="I796" s="8">
        <v>0.65</v>
      </c>
      <c r="J796" s="9">
        <v>7750</v>
      </c>
      <c r="K796" s="10">
        <f t="shared" si="6"/>
        <v>5037.5</v>
      </c>
      <c r="L796" s="10">
        <f t="shared" si="7"/>
        <v>1763.125</v>
      </c>
      <c r="M796" s="11">
        <v>0.35</v>
      </c>
      <c r="O796" s="12"/>
      <c r="P796" s="17">
        <f>Data!$I796+0.05</f>
        <v>0.70000000000000007</v>
      </c>
      <c r="Q796" s="12"/>
      <c r="R796" s="13"/>
    </row>
    <row r="797" spans="1:18" ht="15.75" customHeight="1" x14ac:dyDescent="0.3">
      <c r="A797" s="1"/>
      <c r="B797" s="6" t="s">
        <v>14</v>
      </c>
      <c r="C797" s="6">
        <v>1185732</v>
      </c>
      <c r="D797" s="7">
        <v>44538</v>
      </c>
      <c r="E797" s="6" t="s">
        <v>46</v>
      </c>
      <c r="F797" s="6" t="s">
        <v>47</v>
      </c>
      <c r="G797" s="6" t="s">
        <v>48</v>
      </c>
      <c r="H797" s="6" t="s">
        <v>22</v>
      </c>
      <c r="I797" s="8">
        <v>0.7</v>
      </c>
      <c r="J797" s="9">
        <v>8750</v>
      </c>
      <c r="K797" s="10">
        <f t="shared" si="6"/>
        <v>6125</v>
      </c>
      <c r="L797" s="10">
        <f t="shared" si="7"/>
        <v>3062.5</v>
      </c>
      <c r="M797" s="11">
        <v>0.5</v>
      </c>
      <c r="O797" s="12"/>
      <c r="P797" s="17">
        <f>Data!$I797+0.05</f>
        <v>0.75</v>
      </c>
      <c r="Q797" s="12"/>
      <c r="R797" s="13"/>
    </row>
    <row r="798" spans="1:18" ht="15.75" customHeight="1" x14ac:dyDescent="0.3">
      <c r="A798" s="1" t="s">
        <v>39</v>
      </c>
      <c r="B798" s="6" t="s">
        <v>14</v>
      </c>
      <c r="C798" s="6">
        <v>1185732</v>
      </c>
      <c r="D798" s="7">
        <v>44209</v>
      </c>
      <c r="E798" s="6" t="s">
        <v>33</v>
      </c>
      <c r="F798" s="6" t="s">
        <v>49</v>
      </c>
      <c r="G798" s="6" t="s">
        <v>50</v>
      </c>
      <c r="H798" s="6" t="s">
        <v>17</v>
      </c>
      <c r="I798" s="8">
        <v>0.35</v>
      </c>
      <c r="J798" s="9">
        <v>4500</v>
      </c>
      <c r="K798" s="10">
        <f t="shared" si="6"/>
        <v>1575</v>
      </c>
      <c r="L798" s="10">
        <f t="shared" si="7"/>
        <v>551.25</v>
      </c>
      <c r="M798" s="11">
        <v>0.35000000000000003</v>
      </c>
      <c r="O798" s="16"/>
      <c r="P798" s="17"/>
      <c r="Q798" s="12"/>
      <c r="R798" s="13"/>
    </row>
    <row r="799" spans="1:18" ht="15.75" customHeight="1" x14ac:dyDescent="0.3">
      <c r="A799" s="1"/>
      <c r="B799" s="6" t="s">
        <v>14</v>
      </c>
      <c r="C799" s="6">
        <v>1185732</v>
      </c>
      <c r="D799" s="7">
        <v>44209</v>
      </c>
      <c r="E799" s="6" t="s">
        <v>33</v>
      </c>
      <c r="F799" s="6" t="s">
        <v>49</v>
      </c>
      <c r="G799" s="6" t="s">
        <v>50</v>
      </c>
      <c r="H799" s="6" t="s">
        <v>18</v>
      </c>
      <c r="I799" s="8">
        <v>0.35</v>
      </c>
      <c r="J799" s="9">
        <v>2500</v>
      </c>
      <c r="K799" s="10">
        <f t="shared" si="6"/>
        <v>875</v>
      </c>
      <c r="L799" s="10">
        <f t="shared" si="7"/>
        <v>262.5</v>
      </c>
      <c r="M799" s="11">
        <v>0.3</v>
      </c>
      <c r="O799" s="16"/>
      <c r="P799" s="17"/>
      <c r="Q799" s="12"/>
      <c r="R799" s="13"/>
    </row>
    <row r="800" spans="1:18" ht="15.75" customHeight="1" x14ac:dyDescent="0.3">
      <c r="A800" s="1"/>
      <c r="B800" s="6" t="s">
        <v>14</v>
      </c>
      <c r="C800" s="6">
        <v>1185732</v>
      </c>
      <c r="D800" s="7">
        <v>44209</v>
      </c>
      <c r="E800" s="6" t="s">
        <v>33</v>
      </c>
      <c r="F800" s="6" t="s">
        <v>49</v>
      </c>
      <c r="G800" s="6" t="s">
        <v>50</v>
      </c>
      <c r="H800" s="6" t="s">
        <v>19</v>
      </c>
      <c r="I800" s="8">
        <v>0.25</v>
      </c>
      <c r="J800" s="9">
        <v>2500</v>
      </c>
      <c r="K800" s="10">
        <f t="shared" si="6"/>
        <v>625</v>
      </c>
      <c r="L800" s="10">
        <f t="shared" si="7"/>
        <v>187.5</v>
      </c>
      <c r="M800" s="11">
        <v>0.3</v>
      </c>
      <c r="O800" s="16"/>
      <c r="P800" s="17"/>
      <c r="Q800" s="12"/>
      <c r="R800" s="13"/>
    </row>
    <row r="801" spans="1:18" ht="15.75" customHeight="1" x14ac:dyDescent="0.3">
      <c r="A801" s="1"/>
      <c r="B801" s="6" t="s">
        <v>14</v>
      </c>
      <c r="C801" s="6">
        <v>1185732</v>
      </c>
      <c r="D801" s="7">
        <v>44209</v>
      </c>
      <c r="E801" s="6" t="s">
        <v>33</v>
      </c>
      <c r="F801" s="6" t="s">
        <v>49</v>
      </c>
      <c r="G801" s="6" t="s">
        <v>50</v>
      </c>
      <c r="H801" s="6" t="s">
        <v>20</v>
      </c>
      <c r="I801" s="8">
        <v>0.30000000000000004</v>
      </c>
      <c r="J801" s="9">
        <v>1000</v>
      </c>
      <c r="K801" s="10">
        <f t="shared" si="6"/>
        <v>300.00000000000006</v>
      </c>
      <c r="L801" s="10">
        <f t="shared" si="7"/>
        <v>105.00000000000003</v>
      </c>
      <c r="M801" s="11">
        <v>0.35000000000000003</v>
      </c>
      <c r="O801" s="16"/>
      <c r="P801" s="17"/>
      <c r="Q801" s="12"/>
      <c r="R801" s="13"/>
    </row>
    <row r="802" spans="1:18" ht="15.75" customHeight="1" x14ac:dyDescent="0.3">
      <c r="A802" s="1"/>
      <c r="B802" s="6" t="s">
        <v>14</v>
      </c>
      <c r="C802" s="6">
        <v>1185732</v>
      </c>
      <c r="D802" s="7">
        <v>44209</v>
      </c>
      <c r="E802" s="6" t="s">
        <v>33</v>
      </c>
      <c r="F802" s="6" t="s">
        <v>49</v>
      </c>
      <c r="G802" s="6" t="s">
        <v>50</v>
      </c>
      <c r="H802" s="6" t="s">
        <v>21</v>
      </c>
      <c r="I802" s="8">
        <v>0.44999999999999996</v>
      </c>
      <c r="J802" s="9">
        <v>1500</v>
      </c>
      <c r="K802" s="10">
        <f t="shared" si="6"/>
        <v>674.99999999999989</v>
      </c>
      <c r="L802" s="10">
        <f t="shared" si="7"/>
        <v>202.49999999999997</v>
      </c>
      <c r="M802" s="11">
        <v>0.3</v>
      </c>
      <c r="O802" s="16"/>
      <c r="P802" s="17"/>
      <c r="Q802" s="12"/>
      <c r="R802" s="13"/>
    </row>
    <row r="803" spans="1:18" ht="15.75" customHeight="1" x14ac:dyDescent="0.3">
      <c r="A803" s="1"/>
      <c r="B803" s="6" t="s">
        <v>14</v>
      </c>
      <c r="C803" s="6">
        <v>1185732</v>
      </c>
      <c r="D803" s="7">
        <v>44209</v>
      </c>
      <c r="E803" s="6" t="s">
        <v>33</v>
      </c>
      <c r="F803" s="6" t="s">
        <v>49</v>
      </c>
      <c r="G803" s="6" t="s">
        <v>50</v>
      </c>
      <c r="H803" s="6" t="s">
        <v>22</v>
      </c>
      <c r="I803" s="8">
        <v>0.35</v>
      </c>
      <c r="J803" s="9">
        <v>2500</v>
      </c>
      <c r="K803" s="10">
        <f t="shared" si="6"/>
        <v>875</v>
      </c>
      <c r="L803" s="10">
        <f t="shared" si="7"/>
        <v>393.75</v>
      </c>
      <c r="M803" s="11">
        <v>0.45</v>
      </c>
      <c r="O803" s="16"/>
      <c r="P803" s="17"/>
      <c r="Q803" s="12"/>
      <c r="R803" s="13"/>
    </row>
    <row r="804" spans="1:18" ht="15.75" customHeight="1" x14ac:dyDescent="0.3">
      <c r="A804" s="1"/>
      <c r="B804" s="6" t="s">
        <v>14</v>
      </c>
      <c r="C804" s="6">
        <v>1185732</v>
      </c>
      <c r="D804" s="7">
        <v>44240</v>
      </c>
      <c r="E804" s="6" t="s">
        <v>33</v>
      </c>
      <c r="F804" s="6" t="s">
        <v>49</v>
      </c>
      <c r="G804" s="6" t="s">
        <v>50</v>
      </c>
      <c r="H804" s="6" t="s">
        <v>17</v>
      </c>
      <c r="I804" s="8">
        <v>0.35</v>
      </c>
      <c r="J804" s="9">
        <v>5000</v>
      </c>
      <c r="K804" s="10">
        <f t="shared" si="6"/>
        <v>1750</v>
      </c>
      <c r="L804" s="10">
        <f t="shared" si="7"/>
        <v>612.50000000000011</v>
      </c>
      <c r="M804" s="11">
        <v>0.35000000000000003</v>
      </c>
      <c r="O804" s="16"/>
      <c r="P804" s="17"/>
      <c r="Q804" s="12"/>
      <c r="R804" s="13"/>
    </row>
    <row r="805" spans="1:18" ht="15.75" customHeight="1" x14ac:dyDescent="0.3">
      <c r="A805" s="1"/>
      <c r="B805" s="6" t="s">
        <v>14</v>
      </c>
      <c r="C805" s="6">
        <v>1185732</v>
      </c>
      <c r="D805" s="7">
        <v>44240</v>
      </c>
      <c r="E805" s="6" t="s">
        <v>33</v>
      </c>
      <c r="F805" s="6" t="s">
        <v>49</v>
      </c>
      <c r="G805" s="6" t="s">
        <v>50</v>
      </c>
      <c r="H805" s="6" t="s">
        <v>18</v>
      </c>
      <c r="I805" s="8">
        <v>0.35</v>
      </c>
      <c r="J805" s="9">
        <v>1500</v>
      </c>
      <c r="K805" s="10">
        <f t="shared" si="6"/>
        <v>525</v>
      </c>
      <c r="L805" s="10">
        <f t="shared" si="7"/>
        <v>157.5</v>
      </c>
      <c r="M805" s="11">
        <v>0.3</v>
      </c>
      <c r="O805" s="16"/>
      <c r="P805" s="17"/>
      <c r="Q805" s="12"/>
      <c r="R805" s="13"/>
    </row>
    <row r="806" spans="1:18" ht="15.75" customHeight="1" x14ac:dyDescent="0.3">
      <c r="A806" s="1"/>
      <c r="B806" s="6" t="s">
        <v>14</v>
      </c>
      <c r="C806" s="6">
        <v>1185732</v>
      </c>
      <c r="D806" s="7">
        <v>44240</v>
      </c>
      <c r="E806" s="6" t="s">
        <v>33</v>
      </c>
      <c r="F806" s="6" t="s">
        <v>49</v>
      </c>
      <c r="G806" s="6" t="s">
        <v>50</v>
      </c>
      <c r="H806" s="6" t="s">
        <v>19</v>
      </c>
      <c r="I806" s="8">
        <v>0.25</v>
      </c>
      <c r="J806" s="9">
        <v>2000</v>
      </c>
      <c r="K806" s="10">
        <f t="shared" si="6"/>
        <v>500</v>
      </c>
      <c r="L806" s="10">
        <f t="shared" si="7"/>
        <v>150</v>
      </c>
      <c r="M806" s="11">
        <v>0.3</v>
      </c>
      <c r="O806" s="16"/>
      <c r="P806" s="17"/>
      <c r="Q806" s="12"/>
      <c r="R806" s="13"/>
    </row>
    <row r="807" spans="1:18" ht="15.75" customHeight="1" x14ac:dyDescent="0.3">
      <c r="A807" s="1"/>
      <c r="B807" s="6" t="s">
        <v>14</v>
      </c>
      <c r="C807" s="6">
        <v>1185732</v>
      </c>
      <c r="D807" s="7">
        <v>44240</v>
      </c>
      <c r="E807" s="6" t="s">
        <v>33</v>
      </c>
      <c r="F807" s="6" t="s">
        <v>49</v>
      </c>
      <c r="G807" s="6" t="s">
        <v>50</v>
      </c>
      <c r="H807" s="6" t="s">
        <v>20</v>
      </c>
      <c r="I807" s="8">
        <v>0.30000000000000004</v>
      </c>
      <c r="J807" s="9">
        <v>750</v>
      </c>
      <c r="K807" s="10">
        <f t="shared" si="6"/>
        <v>225.00000000000003</v>
      </c>
      <c r="L807" s="10">
        <f t="shared" si="7"/>
        <v>78.750000000000014</v>
      </c>
      <c r="M807" s="11">
        <v>0.35000000000000003</v>
      </c>
      <c r="O807" s="16"/>
      <c r="P807" s="17"/>
      <c r="Q807" s="12"/>
      <c r="R807" s="13"/>
    </row>
    <row r="808" spans="1:18" ht="15.75" customHeight="1" x14ac:dyDescent="0.3">
      <c r="A808" s="1"/>
      <c r="B808" s="6" t="s">
        <v>14</v>
      </c>
      <c r="C808" s="6">
        <v>1185732</v>
      </c>
      <c r="D808" s="7">
        <v>44240</v>
      </c>
      <c r="E808" s="6" t="s">
        <v>33</v>
      </c>
      <c r="F808" s="6" t="s">
        <v>49</v>
      </c>
      <c r="G808" s="6" t="s">
        <v>50</v>
      </c>
      <c r="H808" s="6" t="s">
        <v>21</v>
      </c>
      <c r="I808" s="8">
        <v>0.44999999999999996</v>
      </c>
      <c r="J808" s="9">
        <v>1500</v>
      </c>
      <c r="K808" s="10">
        <f t="shared" si="6"/>
        <v>674.99999999999989</v>
      </c>
      <c r="L808" s="10">
        <f t="shared" si="7"/>
        <v>202.49999999999997</v>
      </c>
      <c r="M808" s="11">
        <v>0.3</v>
      </c>
      <c r="O808" s="16"/>
      <c r="P808" s="17"/>
      <c r="Q808" s="12"/>
      <c r="R808" s="13"/>
    </row>
    <row r="809" spans="1:18" ht="15.75" customHeight="1" x14ac:dyDescent="0.3">
      <c r="A809" s="1"/>
      <c r="B809" s="6" t="s">
        <v>14</v>
      </c>
      <c r="C809" s="6">
        <v>1185732</v>
      </c>
      <c r="D809" s="7">
        <v>44240</v>
      </c>
      <c r="E809" s="6" t="s">
        <v>33</v>
      </c>
      <c r="F809" s="6" t="s">
        <v>49</v>
      </c>
      <c r="G809" s="6" t="s">
        <v>50</v>
      </c>
      <c r="H809" s="6" t="s">
        <v>22</v>
      </c>
      <c r="I809" s="8">
        <v>0.35</v>
      </c>
      <c r="J809" s="9">
        <v>2250</v>
      </c>
      <c r="K809" s="10">
        <f t="shared" si="6"/>
        <v>787.5</v>
      </c>
      <c r="L809" s="10">
        <f t="shared" si="7"/>
        <v>354.375</v>
      </c>
      <c r="M809" s="11">
        <v>0.45</v>
      </c>
      <c r="O809" s="16"/>
      <c r="P809" s="17"/>
      <c r="Q809" s="12"/>
      <c r="R809" s="13"/>
    </row>
    <row r="810" spans="1:18" ht="15.75" customHeight="1" x14ac:dyDescent="0.3">
      <c r="A810" s="1"/>
      <c r="B810" s="6" t="s">
        <v>14</v>
      </c>
      <c r="C810" s="6">
        <v>1185732</v>
      </c>
      <c r="D810" s="7">
        <v>44267</v>
      </c>
      <c r="E810" s="6" t="s">
        <v>33</v>
      </c>
      <c r="F810" s="6" t="s">
        <v>49</v>
      </c>
      <c r="G810" s="6" t="s">
        <v>50</v>
      </c>
      <c r="H810" s="6" t="s">
        <v>17</v>
      </c>
      <c r="I810" s="8">
        <v>0.4</v>
      </c>
      <c r="J810" s="9">
        <v>4450</v>
      </c>
      <c r="K810" s="10">
        <f t="shared" si="6"/>
        <v>1780</v>
      </c>
      <c r="L810" s="10">
        <f t="shared" si="7"/>
        <v>623.00000000000011</v>
      </c>
      <c r="M810" s="11">
        <v>0.35000000000000003</v>
      </c>
      <c r="O810" s="16"/>
      <c r="P810" s="17"/>
      <c r="Q810" s="12"/>
      <c r="R810" s="13"/>
    </row>
    <row r="811" spans="1:18" ht="15.75" customHeight="1" x14ac:dyDescent="0.3">
      <c r="A811" s="1"/>
      <c r="B811" s="6" t="s">
        <v>14</v>
      </c>
      <c r="C811" s="6">
        <v>1185732</v>
      </c>
      <c r="D811" s="7">
        <v>44267</v>
      </c>
      <c r="E811" s="6" t="s">
        <v>33</v>
      </c>
      <c r="F811" s="6" t="s">
        <v>49</v>
      </c>
      <c r="G811" s="6" t="s">
        <v>50</v>
      </c>
      <c r="H811" s="6" t="s">
        <v>18</v>
      </c>
      <c r="I811" s="8">
        <v>0.4</v>
      </c>
      <c r="J811" s="9">
        <v>1250</v>
      </c>
      <c r="K811" s="10">
        <f t="shared" si="6"/>
        <v>500</v>
      </c>
      <c r="L811" s="10">
        <f t="shared" si="7"/>
        <v>150</v>
      </c>
      <c r="M811" s="11">
        <v>0.3</v>
      </c>
      <c r="O811" s="16"/>
      <c r="P811" s="17"/>
      <c r="Q811" s="12"/>
      <c r="R811" s="13"/>
    </row>
    <row r="812" spans="1:18" ht="15.75" customHeight="1" x14ac:dyDescent="0.3">
      <c r="A812" s="1"/>
      <c r="B812" s="6" t="s">
        <v>14</v>
      </c>
      <c r="C812" s="6">
        <v>1185732</v>
      </c>
      <c r="D812" s="7">
        <v>44267</v>
      </c>
      <c r="E812" s="6" t="s">
        <v>33</v>
      </c>
      <c r="F812" s="6" t="s">
        <v>49</v>
      </c>
      <c r="G812" s="6" t="s">
        <v>50</v>
      </c>
      <c r="H812" s="6" t="s">
        <v>19</v>
      </c>
      <c r="I812" s="8">
        <v>0.30000000000000004</v>
      </c>
      <c r="J812" s="9">
        <v>1750</v>
      </c>
      <c r="K812" s="10">
        <f t="shared" si="6"/>
        <v>525.00000000000011</v>
      </c>
      <c r="L812" s="10">
        <f t="shared" si="7"/>
        <v>157.50000000000003</v>
      </c>
      <c r="M812" s="11">
        <v>0.3</v>
      </c>
      <c r="O812" s="16"/>
      <c r="P812" s="17"/>
      <c r="Q812" s="12"/>
      <c r="R812" s="13"/>
    </row>
    <row r="813" spans="1:18" ht="15.75" customHeight="1" x14ac:dyDescent="0.3">
      <c r="A813" s="1"/>
      <c r="B813" s="6" t="s">
        <v>14</v>
      </c>
      <c r="C813" s="6">
        <v>1185732</v>
      </c>
      <c r="D813" s="7">
        <v>44267</v>
      </c>
      <c r="E813" s="6" t="s">
        <v>33</v>
      </c>
      <c r="F813" s="6" t="s">
        <v>49</v>
      </c>
      <c r="G813" s="6" t="s">
        <v>50</v>
      </c>
      <c r="H813" s="6" t="s">
        <v>20</v>
      </c>
      <c r="I813" s="8">
        <v>0.35</v>
      </c>
      <c r="J813" s="9">
        <v>250</v>
      </c>
      <c r="K813" s="10">
        <f t="shared" si="6"/>
        <v>87.5</v>
      </c>
      <c r="L813" s="10">
        <f t="shared" si="7"/>
        <v>30.625000000000004</v>
      </c>
      <c r="M813" s="11">
        <v>0.35000000000000003</v>
      </c>
      <c r="O813" s="16"/>
      <c r="P813" s="17"/>
      <c r="Q813" s="12"/>
      <c r="R813" s="13"/>
    </row>
    <row r="814" spans="1:18" ht="15.75" customHeight="1" x14ac:dyDescent="0.3">
      <c r="A814" s="1"/>
      <c r="B814" s="6" t="s">
        <v>14</v>
      </c>
      <c r="C814" s="6">
        <v>1185732</v>
      </c>
      <c r="D814" s="7">
        <v>44267</v>
      </c>
      <c r="E814" s="6" t="s">
        <v>33</v>
      </c>
      <c r="F814" s="6" t="s">
        <v>49</v>
      </c>
      <c r="G814" s="6" t="s">
        <v>50</v>
      </c>
      <c r="H814" s="6" t="s">
        <v>21</v>
      </c>
      <c r="I814" s="8">
        <v>0.5</v>
      </c>
      <c r="J814" s="9">
        <v>750</v>
      </c>
      <c r="K814" s="10">
        <f t="shared" si="6"/>
        <v>375</v>
      </c>
      <c r="L814" s="10">
        <f t="shared" si="7"/>
        <v>112.5</v>
      </c>
      <c r="M814" s="11">
        <v>0.3</v>
      </c>
      <c r="O814" s="16"/>
      <c r="P814" s="17"/>
      <c r="Q814" s="12"/>
      <c r="R814" s="13"/>
    </row>
    <row r="815" spans="1:18" ht="15.75" customHeight="1" x14ac:dyDescent="0.3">
      <c r="A815" s="1"/>
      <c r="B815" s="6" t="s">
        <v>14</v>
      </c>
      <c r="C815" s="6">
        <v>1185732</v>
      </c>
      <c r="D815" s="7">
        <v>44267</v>
      </c>
      <c r="E815" s="6" t="s">
        <v>33</v>
      </c>
      <c r="F815" s="6" t="s">
        <v>49</v>
      </c>
      <c r="G815" s="6" t="s">
        <v>50</v>
      </c>
      <c r="H815" s="6" t="s">
        <v>22</v>
      </c>
      <c r="I815" s="8">
        <v>0.4</v>
      </c>
      <c r="J815" s="9">
        <v>1750</v>
      </c>
      <c r="K815" s="10">
        <f t="shared" si="6"/>
        <v>700</v>
      </c>
      <c r="L815" s="10">
        <f t="shared" si="7"/>
        <v>315</v>
      </c>
      <c r="M815" s="11">
        <v>0.45</v>
      </c>
      <c r="O815" s="16"/>
      <c r="P815" s="17"/>
      <c r="Q815" s="12"/>
      <c r="R815" s="13"/>
    </row>
    <row r="816" spans="1:18" ht="15.75" customHeight="1" x14ac:dyDescent="0.3">
      <c r="A816" s="1"/>
      <c r="B816" s="6" t="s">
        <v>14</v>
      </c>
      <c r="C816" s="6">
        <v>1185732</v>
      </c>
      <c r="D816" s="7">
        <v>44299</v>
      </c>
      <c r="E816" s="6" t="s">
        <v>33</v>
      </c>
      <c r="F816" s="6" t="s">
        <v>49</v>
      </c>
      <c r="G816" s="6" t="s">
        <v>50</v>
      </c>
      <c r="H816" s="6" t="s">
        <v>17</v>
      </c>
      <c r="I816" s="8">
        <v>0.4</v>
      </c>
      <c r="J816" s="9">
        <v>4000</v>
      </c>
      <c r="K816" s="10">
        <f t="shared" si="6"/>
        <v>1600</v>
      </c>
      <c r="L816" s="10">
        <f t="shared" si="7"/>
        <v>560</v>
      </c>
      <c r="M816" s="11">
        <v>0.35000000000000003</v>
      </c>
      <c r="O816" s="16"/>
      <c r="P816" s="17"/>
      <c r="Q816" s="12"/>
      <c r="R816" s="13"/>
    </row>
    <row r="817" spans="1:18" ht="15.75" customHeight="1" x14ac:dyDescent="0.3">
      <c r="A817" s="1"/>
      <c r="B817" s="6" t="s">
        <v>14</v>
      </c>
      <c r="C817" s="6">
        <v>1185732</v>
      </c>
      <c r="D817" s="7">
        <v>44299</v>
      </c>
      <c r="E817" s="6" t="s">
        <v>33</v>
      </c>
      <c r="F817" s="6" t="s">
        <v>49</v>
      </c>
      <c r="G817" s="6" t="s">
        <v>50</v>
      </c>
      <c r="H817" s="6" t="s">
        <v>18</v>
      </c>
      <c r="I817" s="8">
        <v>0.4</v>
      </c>
      <c r="J817" s="9">
        <v>1000</v>
      </c>
      <c r="K817" s="10">
        <f t="shared" si="6"/>
        <v>400</v>
      </c>
      <c r="L817" s="10">
        <f t="shared" si="7"/>
        <v>120</v>
      </c>
      <c r="M817" s="11">
        <v>0.3</v>
      </c>
      <c r="O817" s="16"/>
      <c r="P817" s="17"/>
      <c r="Q817" s="12"/>
      <c r="R817" s="13"/>
    </row>
    <row r="818" spans="1:18" ht="15.75" customHeight="1" x14ac:dyDescent="0.3">
      <c r="A818" s="1"/>
      <c r="B818" s="6" t="s">
        <v>14</v>
      </c>
      <c r="C818" s="6">
        <v>1185732</v>
      </c>
      <c r="D818" s="7">
        <v>44299</v>
      </c>
      <c r="E818" s="6" t="s">
        <v>33</v>
      </c>
      <c r="F818" s="6" t="s">
        <v>49</v>
      </c>
      <c r="G818" s="6" t="s">
        <v>50</v>
      </c>
      <c r="H818" s="6" t="s">
        <v>19</v>
      </c>
      <c r="I818" s="8">
        <v>0.30000000000000004</v>
      </c>
      <c r="J818" s="9">
        <v>1000</v>
      </c>
      <c r="K818" s="10">
        <f t="shared" si="6"/>
        <v>300.00000000000006</v>
      </c>
      <c r="L818" s="10">
        <f t="shared" si="7"/>
        <v>90.000000000000014</v>
      </c>
      <c r="M818" s="11">
        <v>0.3</v>
      </c>
      <c r="O818" s="16"/>
      <c r="P818" s="17"/>
      <c r="Q818" s="12"/>
      <c r="R818" s="13"/>
    </row>
    <row r="819" spans="1:18" ht="15.75" customHeight="1" x14ac:dyDescent="0.3">
      <c r="A819" s="1"/>
      <c r="B819" s="6" t="s">
        <v>14</v>
      </c>
      <c r="C819" s="6">
        <v>1185732</v>
      </c>
      <c r="D819" s="7">
        <v>44299</v>
      </c>
      <c r="E819" s="6" t="s">
        <v>33</v>
      </c>
      <c r="F819" s="6" t="s">
        <v>49</v>
      </c>
      <c r="G819" s="6" t="s">
        <v>50</v>
      </c>
      <c r="H819" s="6" t="s">
        <v>20</v>
      </c>
      <c r="I819" s="8">
        <v>0.35</v>
      </c>
      <c r="J819" s="9">
        <v>250</v>
      </c>
      <c r="K819" s="10">
        <f t="shared" si="6"/>
        <v>87.5</v>
      </c>
      <c r="L819" s="10">
        <f t="shared" si="7"/>
        <v>30.625000000000004</v>
      </c>
      <c r="M819" s="11">
        <v>0.35000000000000003</v>
      </c>
      <c r="O819" s="16"/>
      <c r="P819" s="17"/>
      <c r="Q819" s="12"/>
      <c r="R819" s="13"/>
    </row>
    <row r="820" spans="1:18" ht="15.75" customHeight="1" x14ac:dyDescent="0.3">
      <c r="A820" s="1"/>
      <c r="B820" s="6" t="s">
        <v>14</v>
      </c>
      <c r="C820" s="6">
        <v>1185732</v>
      </c>
      <c r="D820" s="7">
        <v>44299</v>
      </c>
      <c r="E820" s="6" t="s">
        <v>33</v>
      </c>
      <c r="F820" s="6" t="s">
        <v>49</v>
      </c>
      <c r="G820" s="6" t="s">
        <v>50</v>
      </c>
      <c r="H820" s="6" t="s">
        <v>21</v>
      </c>
      <c r="I820" s="8">
        <v>0.5</v>
      </c>
      <c r="J820" s="9">
        <v>500</v>
      </c>
      <c r="K820" s="10">
        <f t="shared" si="6"/>
        <v>250</v>
      </c>
      <c r="L820" s="10">
        <f t="shared" si="7"/>
        <v>75</v>
      </c>
      <c r="M820" s="11">
        <v>0.3</v>
      </c>
      <c r="O820" s="16"/>
      <c r="P820" s="17"/>
      <c r="Q820" s="12"/>
      <c r="R820" s="13"/>
    </row>
    <row r="821" spans="1:18" ht="15.75" customHeight="1" x14ac:dyDescent="0.3">
      <c r="A821" s="1"/>
      <c r="B821" s="6" t="s">
        <v>14</v>
      </c>
      <c r="C821" s="6">
        <v>1185732</v>
      </c>
      <c r="D821" s="7">
        <v>44299</v>
      </c>
      <c r="E821" s="6" t="s">
        <v>33</v>
      </c>
      <c r="F821" s="6" t="s">
        <v>49</v>
      </c>
      <c r="G821" s="6" t="s">
        <v>50</v>
      </c>
      <c r="H821" s="6" t="s">
        <v>22</v>
      </c>
      <c r="I821" s="8">
        <v>0.4</v>
      </c>
      <c r="J821" s="9">
        <v>1750</v>
      </c>
      <c r="K821" s="10">
        <f t="shared" si="6"/>
        <v>700</v>
      </c>
      <c r="L821" s="10">
        <f t="shared" si="7"/>
        <v>315</v>
      </c>
      <c r="M821" s="11">
        <v>0.45</v>
      </c>
      <c r="O821" s="16"/>
      <c r="P821" s="17"/>
      <c r="Q821" s="12"/>
      <c r="R821" s="13"/>
    </row>
    <row r="822" spans="1:18" ht="15.75" customHeight="1" x14ac:dyDescent="0.3">
      <c r="A822" s="1"/>
      <c r="B822" s="6" t="s">
        <v>14</v>
      </c>
      <c r="C822" s="6">
        <v>1185732</v>
      </c>
      <c r="D822" s="7">
        <v>44330</v>
      </c>
      <c r="E822" s="6" t="s">
        <v>33</v>
      </c>
      <c r="F822" s="6" t="s">
        <v>49</v>
      </c>
      <c r="G822" s="6" t="s">
        <v>50</v>
      </c>
      <c r="H822" s="6" t="s">
        <v>17</v>
      </c>
      <c r="I822" s="8">
        <v>0.5</v>
      </c>
      <c r="J822" s="9">
        <v>4450</v>
      </c>
      <c r="K822" s="10">
        <f t="shared" si="6"/>
        <v>2225</v>
      </c>
      <c r="L822" s="10">
        <f t="shared" si="7"/>
        <v>778.75000000000011</v>
      </c>
      <c r="M822" s="11">
        <v>0.35000000000000003</v>
      </c>
      <c r="O822" s="16"/>
      <c r="P822" s="17"/>
      <c r="Q822" s="12"/>
      <c r="R822" s="13"/>
    </row>
    <row r="823" spans="1:18" ht="15.75" customHeight="1" x14ac:dyDescent="0.3">
      <c r="A823" s="1"/>
      <c r="B823" s="6" t="s">
        <v>14</v>
      </c>
      <c r="C823" s="6">
        <v>1185732</v>
      </c>
      <c r="D823" s="7">
        <v>44330</v>
      </c>
      <c r="E823" s="6" t="s">
        <v>33</v>
      </c>
      <c r="F823" s="6" t="s">
        <v>49</v>
      </c>
      <c r="G823" s="6" t="s">
        <v>50</v>
      </c>
      <c r="H823" s="6" t="s">
        <v>18</v>
      </c>
      <c r="I823" s="8">
        <v>0.45000000000000007</v>
      </c>
      <c r="J823" s="9">
        <v>1500</v>
      </c>
      <c r="K823" s="10">
        <f t="shared" si="6"/>
        <v>675.00000000000011</v>
      </c>
      <c r="L823" s="10">
        <f t="shared" si="7"/>
        <v>202.50000000000003</v>
      </c>
      <c r="M823" s="11">
        <v>0.3</v>
      </c>
      <c r="O823" s="16"/>
      <c r="P823" s="17"/>
      <c r="Q823" s="12"/>
      <c r="R823" s="13"/>
    </row>
    <row r="824" spans="1:18" ht="15.75" customHeight="1" x14ac:dyDescent="0.3">
      <c r="A824" s="1"/>
      <c r="B824" s="6" t="s">
        <v>14</v>
      </c>
      <c r="C824" s="6">
        <v>1185732</v>
      </c>
      <c r="D824" s="7">
        <v>44330</v>
      </c>
      <c r="E824" s="6" t="s">
        <v>33</v>
      </c>
      <c r="F824" s="6" t="s">
        <v>49</v>
      </c>
      <c r="G824" s="6" t="s">
        <v>50</v>
      </c>
      <c r="H824" s="6" t="s">
        <v>19</v>
      </c>
      <c r="I824" s="8">
        <v>0.4</v>
      </c>
      <c r="J824" s="9">
        <v>1250</v>
      </c>
      <c r="K824" s="10">
        <f t="shared" si="6"/>
        <v>500</v>
      </c>
      <c r="L824" s="10">
        <f t="shared" si="7"/>
        <v>150</v>
      </c>
      <c r="M824" s="11">
        <v>0.3</v>
      </c>
      <c r="O824" s="16"/>
      <c r="P824" s="17"/>
      <c r="Q824" s="12"/>
      <c r="R824" s="13"/>
    </row>
    <row r="825" spans="1:18" ht="15.75" customHeight="1" x14ac:dyDescent="0.3">
      <c r="A825" s="1"/>
      <c r="B825" s="6" t="s">
        <v>14</v>
      </c>
      <c r="C825" s="6">
        <v>1185732</v>
      </c>
      <c r="D825" s="7">
        <v>44330</v>
      </c>
      <c r="E825" s="6" t="s">
        <v>33</v>
      </c>
      <c r="F825" s="6" t="s">
        <v>49</v>
      </c>
      <c r="G825" s="6" t="s">
        <v>50</v>
      </c>
      <c r="H825" s="6" t="s">
        <v>20</v>
      </c>
      <c r="I825" s="8">
        <v>0.4</v>
      </c>
      <c r="J825" s="9">
        <v>500</v>
      </c>
      <c r="K825" s="10">
        <f t="shared" si="6"/>
        <v>200</v>
      </c>
      <c r="L825" s="10">
        <f t="shared" si="7"/>
        <v>70</v>
      </c>
      <c r="M825" s="11">
        <v>0.35000000000000003</v>
      </c>
      <c r="O825" s="16"/>
      <c r="P825" s="17"/>
      <c r="Q825" s="12"/>
      <c r="R825" s="13"/>
    </row>
    <row r="826" spans="1:18" ht="15.75" customHeight="1" x14ac:dyDescent="0.3">
      <c r="A826" s="1"/>
      <c r="B826" s="6" t="s">
        <v>14</v>
      </c>
      <c r="C826" s="6">
        <v>1185732</v>
      </c>
      <c r="D826" s="7">
        <v>44330</v>
      </c>
      <c r="E826" s="6" t="s">
        <v>33</v>
      </c>
      <c r="F826" s="6" t="s">
        <v>49</v>
      </c>
      <c r="G826" s="6" t="s">
        <v>50</v>
      </c>
      <c r="H826" s="6" t="s">
        <v>21</v>
      </c>
      <c r="I826" s="8">
        <v>0.54999999999999993</v>
      </c>
      <c r="J826" s="9">
        <v>750</v>
      </c>
      <c r="K826" s="10">
        <f t="shared" si="6"/>
        <v>412.49999999999994</v>
      </c>
      <c r="L826" s="10">
        <f t="shared" si="7"/>
        <v>123.74999999999997</v>
      </c>
      <c r="M826" s="11">
        <v>0.3</v>
      </c>
      <c r="O826" s="16"/>
      <c r="P826" s="17"/>
      <c r="Q826" s="12"/>
      <c r="R826" s="13"/>
    </row>
    <row r="827" spans="1:18" ht="15.75" customHeight="1" x14ac:dyDescent="0.3">
      <c r="A827" s="1"/>
      <c r="B827" s="6" t="s">
        <v>14</v>
      </c>
      <c r="C827" s="6">
        <v>1185732</v>
      </c>
      <c r="D827" s="7">
        <v>44330</v>
      </c>
      <c r="E827" s="6" t="s">
        <v>33</v>
      </c>
      <c r="F827" s="6" t="s">
        <v>49</v>
      </c>
      <c r="G827" s="6" t="s">
        <v>50</v>
      </c>
      <c r="H827" s="6" t="s">
        <v>22</v>
      </c>
      <c r="I827" s="8">
        <v>0.6</v>
      </c>
      <c r="J827" s="9">
        <v>1750</v>
      </c>
      <c r="K827" s="10">
        <f t="shared" si="6"/>
        <v>1050</v>
      </c>
      <c r="L827" s="10">
        <f t="shared" si="7"/>
        <v>472.5</v>
      </c>
      <c r="M827" s="11">
        <v>0.45</v>
      </c>
      <c r="O827" s="16"/>
      <c r="P827" s="17"/>
      <c r="Q827" s="12"/>
      <c r="R827" s="13"/>
    </row>
    <row r="828" spans="1:18" ht="15.75" customHeight="1" x14ac:dyDescent="0.3">
      <c r="A828" s="1"/>
      <c r="B828" s="6" t="s">
        <v>14</v>
      </c>
      <c r="C828" s="6">
        <v>1185732</v>
      </c>
      <c r="D828" s="7">
        <v>44360</v>
      </c>
      <c r="E828" s="6" t="s">
        <v>33</v>
      </c>
      <c r="F828" s="6" t="s">
        <v>49</v>
      </c>
      <c r="G828" s="6" t="s">
        <v>50</v>
      </c>
      <c r="H828" s="6" t="s">
        <v>17</v>
      </c>
      <c r="I828" s="8">
        <v>0.45</v>
      </c>
      <c r="J828" s="9">
        <v>4250</v>
      </c>
      <c r="K828" s="10">
        <f t="shared" si="6"/>
        <v>1912.5</v>
      </c>
      <c r="L828" s="10">
        <f t="shared" si="7"/>
        <v>669.37500000000011</v>
      </c>
      <c r="M828" s="11">
        <v>0.35000000000000003</v>
      </c>
      <c r="O828" s="16"/>
      <c r="P828" s="17"/>
      <c r="Q828" s="12"/>
      <c r="R828" s="13"/>
    </row>
    <row r="829" spans="1:18" ht="15.75" customHeight="1" x14ac:dyDescent="0.3">
      <c r="A829" s="1"/>
      <c r="B829" s="6" t="s">
        <v>14</v>
      </c>
      <c r="C829" s="6">
        <v>1185732</v>
      </c>
      <c r="D829" s="7">
        <v>44360</v>
      </c>
      <c r="E829" s="6" t="s">
        <v>33</v>
      </c>
      <c r="F829" s="6" t="s">
        <v>49</v>
      </c>
      <c r="G829" s="6" t="s">
        <v>50</v>
      </c>
      <c r="H829" s="6" t="s">
        <v>18</v>
      </c>
      <c r="I829" s="8">
        <v>0.40000000000000008</v>
      </c>
      <c r="J829" s="9">
        <v>1750</v>
      </c>
      <c r="K829" s="10">
        <f t="shared" si="6"/>
        <v>700.00000000000011</v>
      </c>
      <c r="L829" s="10">
        <f t="shared" si="7"/>
        <v>210.00000000000003</v>
      </c>
      <c r="M829" s="11">
        <v>0.3</v>
      </c>
      <c r="O829" s="16"/>
      <c r="P829" s="17"/>
      <c r="Q829" s="12"/>
      <c r="R829" s="13"/>
    </row>
    <row r="830" spans="1:18" ht="15.75" customHeight="1" x14ac:dyDescent="0.3">
      <c r="A830" s="1"/>
      <c r="B830" s="6" t="s">
        <v>14</v>
      </c>
      <c r="C830" s="6">
        <v>1185732</v>
      </c>
      <c r="D830" s="7">
        <v>44360</v>
      </c>
      <c r="E830" s="6" t="s">
        <v>33</v>
      </c>
      <c r="F830" s="6" t="s">
        <v>49</v>
      </c>
      <c r="G830" s="6" t="s">
        <v>50</v>
      </c>
      <c r="H830" s="6" t="s">
        <v>19</v>
      </c>
      <c r="I830" s="8">
        <v>0.35000000000000003</v>
      </c>
      <c r="J830" s="9">
        <v>1750</v>
      </c>
      <c r="K830" s="10">
        <f t="shared" si="6"/>
        <v>612.50000000000011</v>
      </c>
      <c r="L830" s="10">
        <f t="shared" si="7"/>
        <v>183.75000000000003</v>
      </c>
      <c r="M830" s="11">
        <v>0.3</v>
      </c>
      <c r="O830" s="16"/>
      <c r="P830" s="17"/>
      <c r="Q830" s="12"/>
      <c r="R830" s="13"/>
    </row>
    <row r="831" spans="1:18" ht="15.75" customHeight="1" x14ac:dyDescent="0.3">
      <c r="A831" s="1"/>
      <c r="B831" s="6" t="s">
        <v>14</v>
      </c>
      <c r="C831" s="6">
        <v>1185732</v>
      </c>
      <c r="D831" s="7">
        <v>44360</v>
      </c>
      <c r="E831" s="6" t="s">
        <v>33</v>
      </c>
      <c r="F831" s="6" t="s">
        <v>49</v>
      </c>
      <c r="G831" s="6" t="s">
        <v>50</v>
      </c>
      <c r="H831" s="6" t="s">
        <v>20</v>
      </c>
      <c r="I831" s="8">
        <v>0.35000000000000003</v>
      </c>
      <c r="J831" s="9">
        <v>1500</v>
      </c>
      <c r="K831" s="10">
        <f t="shared" si="6"/>
        <v>525</v>
      </c>
      <c r="L831" s="10">
        <f t="shared" si="7"/>
        <v>183.75000000000003</v>
      </c>
      <c r="M831" s="11">
        <v>0.35000000000000003</v>
      </c>
      <c r="O831" s="16"/>
      <c r="P831" s="17"/>
      <c r="Q831" s="12"/>
      <c r="R831" s="13"/>
    </row>
    <row r="832" spans="1:18" ht="15.75" customHeight="1" x14ac:dyDescent="0.3">
      <c r="A832" s="1"/>
      <c r="B832" s="6" t="s">
        <v>14</v>
      </c>
      <c r="C832" s="6">
        <v>1185732</v>
      </c>
      <c r="D832" s="7">
        <v>44360</v>
      </c>
      <c r="E832" s="6" t="s">
        <v>33</v>
      </c>
      <c r="F832" s="6" t="s">
        <v>49</v>
      </c>
      <c r="G832" s="6" t="s">
        <v>50</v>
      </c>
      <c r="H832" s="6" t="s">
        <v>21</v>
      </c>
      <c r="I832" s="8">
        <v>0.5</v>
      </c>
      <c r="J832" s="9">
        <v>1500</v>
      </c>
      <c r="K832" s="10">
        <f t="shared" si="6"/>
        <v>750</v>
      </c>
      <c r="L832" s="10">
        <f t="shared" si="7"/>
        <v>225</v>
      </c>
      <c r="M832" s="11">
        <v>0.3</v>
      </c>
      <c r="O832" s="16"/>
      <c r="P832" s="17"/>
      <c r="Q832" s="12"/>
      <c r="R832" s="13"/>
    </row>
    <row r="833" spans="1:18" ht="15.75" customHeight="1" x14ac:dyDescent="0.3">
      <c r="A833" s="1"/>
      <c r="B833" s="6" t="s">
        <v>14</v>
      </c>
      <c r="C833" s="6">
        <v>1185732</v>
      </c>
      <c r="D833" s="7">
        <v>44360</v>
      </c>
      <c r="E833" s="6" t="s">
        <v>33</v>
      </c>
      <c r="F833" s="6" t="s">
        <v>49</v>
      </c>
      <c r="G833" s="6" t="s">
        <v>50</v>
      </c>
      <c r="H833" s="6" t="s">
        <v>22</v>
      </c>
      <c r="I833" s="8">
        <v>0.55000000000000004</v>
      </c>
      <c r="J833" s="9">
        <v>3250</v>
      </c>
      <c r="K833" s="10">
        <f t="shared" si="6"/>
        <v>1787.5000000000002</v>
      </c>
      <c r="L833" s="10">
        <f t="shared" si="7"/>
        <v>804.37500000000011</v>
      </c>
      <c r="M833" s="11">
        <v>0.45</v>
      </c>
      <c r="O833" s="16"/>
      <c r="P833" s="17"/>
      <c r="Q833" s="12"/>
      <c r="R833" s="13"/>
    </row>
    <row r="834" spans="1:18" ht="15.75" customHeight="1" x14ac:dyDescent="0.3">
      <c r="A834" s="1"/>
      <c r="B834" s="6" t="s">
        <v>14</v>
      </c>
      <c r="C834" s="6">
        <v>1185732</v>
      </c>
      <c r="D834" s="7">
        <v>44389</v>
      </c>
      <c r="E834" s="6" t="s">
        <v>33</v>
      </c>
      <c r="F834" s="6" t="s">
        <v>49</v>
      </c>
      <c r="G834" s="6" t="s">
        <v>50</v>
      </c>
      <c r="H834" s="6" t="s">
        <v>17</v>
      </c>
      <c r="I834" s="8">
        <v>0.5</v>
      </c>
      <c r="J834" s="9">
        <v>5500</v>
      </c>
      <c r="K834" s="10">
        <f t="shared" si="6"/>
        <v>2750</v>
      </c>
      <c r="L834" s="10">
        <f t="shared" si="7"/>
        <v>962.50000000000011</v>
      </c>
      <c r="M834" s="11">
        <v>0.35000000000000003</v>
      </c>
      <c r="O834" s="16"/>
      <c r="P834" s="17"/>
      <c r="Q834" s="12"/>
      <c r="R834" s="13"/>
    </row>
    <row r="835" spans="1:18" ht="15.75" customHeight="1" x14ac:dyDescent="0.3">
      <c r="A835" s="1"/>
      <c r="B835" s="6" t="s">
        <v>14</v>
      </c>
      <c r="C835" s="6">
        <v>1185732</v>
      </c>
      <c r="D835" s="7">
        <v>44389</v>
      </c>
      <c r="E835" s="6" t="s">
        <v>33</v>
      </c>
      <c r="F835" s="6" t="s">
        <v>49</v>
      </c>
      <c r="G835" s="6" t="s">
        <v>50</v>
      </c>
      <c r="H835" s="6" t="s">
        <v>18</v>
      </c>
      <c r="I835" s="8">
        <v>0.45000000000000007</v>
      </c>
      <c r="J835" s="9">
        <v>3000</v>
      </c>
      <c r="K835" s="10">
        <f t="shared" si="6"/>
        <v>1350.0000000000002</v>
      </c>
      <c r="L835" s="10">
        <f t="shared" si="7"/>
        <v>405.00000000000006</v>
      </c>
      <c r="M835" s="11">
        <v>0.3</v>
      </c>
      <c r="O835" s="16"/>
      <c r="P835" s="17"/>
      <c r="Q835" s="12"/>
      <c r="R835" s="13"/>
    </row>
    <row r="836" spans="1:18" ht="15.75" customHeight="1" x14ac:dyDescent="0.3">
      <c r="A836" s="1"/>
      <c r="B836" s="6" t="s">
        <v>14</v>
      </c>
      <c r="C836" s="6">
        <v>1185732</v>
      </c>
      <c r="D836" s="7">
        <v>44389</v>
      </c>
      <c r="E836" s="6" t="s">
        <v>33</v>
      </c>
      <c r="F836" s="6" t="s">
        <v>49</v>
      </c>
      <c r="G836" s="6" t="s">
        <v>50</v>
      </c>
      <c r="H836" s="6" t="s">
        <v>19</v>
      </c>
      <c r="I836" s="8">
        <v>0.4</v>
      </c>
      <c r="J836" s="9">
        <v>2250</v>
      </c>
      <c r="K836" s="10">
        <f t="shared" si="6"/>
        <v>900</v>
      </c>
      <c r="L836" s="10">
        <f t="shared" si="7"/>
        <v>270</v>
      </c>
      <c r="M836" s="11">
        <v>0.3</v>
      </c>
      <c r="O836" s="16"/>
      <c r="P836" s="17"/>
      <c r="Q836" s="12"/>
      <c r="R836" s="13"/>
    </row>
    <row r="837" spans="1:18" ht="15.75" customHeight="1" x14ac:dyDescent="0.3">
      <c r="A837" s="1"/>
      <c r="B837" s="6" t="s">
        <v>14</v>
      </c>
      <c r="C837" s="6">
        <v>1185732</v>
      </c>
      <c r="D837" s="7">
        <v>44389</v>
      </c>
      <c r="E837" s="6" t="s">
        <v>33</v>
      </c>
      <c r="F837" s="6" t="s">
        <v>49</v>
      </c>
      <c r="G837" s="6" t="s">
        <v>50</v>
      </c>
      <c r="H837" s="6" t="s">
        <v>20</v>
      </c>
      <c r="I837" s="8">
        <v>0.4</v>
      </c>
      <c r="J837" s="9">
        <v>1750</v>
      </c>
      <c r="K837" s="10">
        <f t="shared" si="6"/>
        <v>700</v>
      </c>
      <c r="L837" s="10">
        <f t="shared" si="7"/>
        <v>245.00000000000003</v>
      </c>
      <c r="M837" s="11">
        <v>0.35000000000000003</v>
      </c>
      <c r="O837" s="16"/>
      <c r="P837" s="17"/>
      <c r="Q837" s="12"/>
      <c r="R837" s="13"/>
    </row>
    <row r="838" spans="1:18" ht="15.75" customHeight="1" x14ac:dyDescent="0.3">
      <c r="A838" s="1"/>
      <c r="B838" s="6" t="s">
        <v>14</v>
      </c>
      <c r="C838" s="6">
        <v>1185732</v>
      </c>
      <c r="D838" s="7">
        <v>44389</v>
      </c>
      <c r="E838" s="6" t="s">
        <v>33</v>
      </c>
      <c r="F838" s="6" t="s">
        <v>49</v>
      </c>
      <c r="G838" s="6" t="s">
        <v>50</v>
      </c>
      <c r="H838" s="6" t="s">
        <v>21</v>
      </c>
      <c r="I838" s="8">
        <v>0.5</v>
      </c>
      <c r="J838" s="9">
        <v>2000</v>
      </c>
      <c r="K838" s="10">
        <f t="shared" si="6"/>
        <v>1000</v>
      </c>
      <c r="L838" s="10">
        <f t="shared" si="7"/>
        <v>300</v>
      </c>
      <c r="M838" s="11">
        <v>0.3</v>
      </c>
      <c r="O838" s="16"/>
      <c r="P838" s="17"/>
      <c r="Q838" s="12"/>
      <c r="R838" s="13"/>
    </row>
    <row r="839" spans="1:18" ht="15.75" customHeight="1" x14ac:dyDescent="0.3">
      <c r="A839" s="1"/>
      <c r="B839" s="6" t="s">
        <v>14</v>
      </c>
      <c r="C839" s="6">
        <v>1185732</v>
      </c>
      <c r="D839" s="7">
        <v>44389</v>
      </c>
      <c r="E839" s="6" t="s">
        <v>33</v>
      </c>
      <c r="F839" s="6" t="s">
        <v>49</v>
      </c>
      <c r="G839" s="6" t="s">
        <v>50</v>
      </c>
      <c r="H839" s="6" t="s">
        <v>22</v>
      </c>
      <c r="I839" s="8">
        <v>0.55000000000000004</v>
      </c>
      <c r="J839" s="9">
        <v>3750</v>
      </c>
      <c r="K839" s="10">
        <f t="shared" si="6"/>
        <v>2062.5</v>
      </c>
      <c r="L839" s="10">
        <f t="shared" si="7"/>
        <v>928.125</v>
      </c>
      <c r="M839" s="11">
        <v>0.45</v>
      </c>
      <c r="O839" s="16"/>
      <c r="P839" s="17"/>
      <c r="Q839" s="12"/>
      <c r="R839" s="13"/>
    </row>
    <row r="840" spans="1:18" ht="15.75" customHeight="1" x14ac:dyDescent="0.3">
      <c r="A840" s="1"/>
      <c r="B840" s="6" t="s">
        <v>14</v>
      </c>
      <c r="C840" s="6">
        <v>1185732</v>
      </c>
      <c r="D840" s="7">
        <v>44421</v>
      </c>
      <c r="E840" s="6" t="s">
        <v>33</v>
      </c>
      <c r="F840" s="6" t="s">
        <v>49</v>
      </c>
      <c r="G840" s="6" t="s">
        <v>50</v>
      </c>
      <c r="H840" s="6" t="s">
        <v>17</v>
      </c>
      <c r="I840" s="8">
        <v>0.5</v>
      </c>
      <c r="J840" s="9">
        <v>5250</v>
      </c>
      <c r="K840" s="10">
        <f t="shared" si="6"/>
        <v>2625</v>
      </c>
      <c r="L840" s="10">
        <f t="shared" si="7"/>
        <v>918.75000000000011</v>
      </c>
      <c r="M840" s="11">
        <v>0.35000000000000003</v>
      </c>
      <c r="O840" s="16"/>
      <c r="P840" s="17"/>
      <c r="Q840" s="12"/>
      <c r="R840" s="13"/>
    </row>
    <row r="841" spans="1:18" ht="15.75" customHeight="1" x14ac:dyDescent="0.3">
      <c r="A841" s="1"/>
      <c r="B841" s="6" t="s">
        <v>14</v>
      </c>
      <c r="C841" s="6">
        <v>1185732</v>
      </c>
      <c r="D841" s="7">
        <v>44421</v>
      </c>
      <c r="E841" s="6" t="s">
        <v>33</v>
      </c>
      <c r="F841" s="6" t="s">
        <v>49</v>
      </c>
      <c r="G841" s="6" t="s">
        <v>50</v>
      </c>
      <c r="H841" s="6" t="s">
        <v>18</v>
      </c>
      <c r="I841" s="8">
        <v>0.45000000000000007</v>
      </c>
      <c r="J841" s="9">
        <v>3000</v>
      </c>
      <c r="K841" s="10">
        <f t="shared" si="6"/>
        <v>1350.0000000000002</v>
      </c>
      <c r="L841" s="10">
        <f t="shared" si="7"/>
        <v>405.00000000000006</v>
      </c>
      <c r="M841" s="11">
        <v>0.3</v>
      </c>
      <c r="O841" s="16"/>
      <c r="P841" s="17"/>
      <c r="Q841" s="12"/>
      <c r="R841" s="13"/>
    </row>
    <row r="842" spans="1:18" ht="15.75" customHeight="1" x14ac:dyDescent="0.3">
      <c r="A842" s="1"/>
      <c r="B842" s="6" t="s">
        <v>14</v>
      </c>
      <c r="C842" s="6">
        <v>1185732</v>
      </c>
      <c r="D842" s="7">
        <v>44421</v>
      </c>
      <c r="E842" s="6" t="s">
        <v>33</v>
      </c>
      <c r="F842" s="6" t="s">
        <v>49</v>
      </c>
      <c r="G842" s="6" t="s">
        <v>50</v>
      </c>
      <c r="H842" s="6" t="s">
        <v>19</v>
      </c>
      <c r="I842" s="8">
        <v>0.4</v>
      </c>
      <c r="J842" s="9">
        <v>2250</v>
      </c>
      <c r="K842" s="10">
        <f t="shared" si="6"/>
        <v>900</v>
      </c>
      <c r="L842" s="10">
        <f t="shared" si="7"/>
        <v>270</v>
      </c>
      <c r="M842" s="11">
        <v>0.3</v>
      </c>
      <c r="O842" s="16"/>
      <c r="P842" s="17"/>
      <c r="Q842" s="12"/>
      <c r="R842" s="13"/>
    </row>
    <row r="843" spans="1:18" ht="15.75" customHeight="1" x14ac:dyDescent="0.3">
      <c r="A843" s="1"/>
      <c r="B843" s="6" t="s">
        <v>14</v>
      </c>
      <c r="C843" s="6">
        <v>1185732</v>
      </c>
      <c r="D843" s="7">
        <v>44421</v>
      </c>
      <c r="E843" s="6" t="s">
        <v>33</v>
      </c>
      <c r="F843" s="6" t="s">
        <v>49</v>
      </c>
      <c r="G843" s="6" t="s">
        <v>50</v>
      </c>
      <c r="H843" s="6" t="s">
        <v>20</v>
      </c>
      <c r="I843" s="8">
        <v>0.35000000000000003</v>
      </c>
      <c r="J843" s="9">
        <v>1750</v>
      </c>
      <c r="K843" s="10">
        <f t="shared" si="6"/>
        <v>612.50000000000011</v>
      </c>
      <c r="L843" s="10">
        <f t="shared" si="7"/>
        <v>214.37500000000006</v>
      </c>
      <c r="M843" s="11">
        <v>0.35000000000000003</v>
      </c>
      <c r="O843" s="16"/>
      <c r="P843" s="17"/>
      <c r="Q843" s="12"/>
      <c r="R843" s="13"/>
    </row>
    <row r="844" spans="1:18" ht="15.75" customHeight="1" x14ac:dyDescent="0.3">
      <c r="A844" s="1"/>
      <c r="B844" s="6" t="s">
        <v>14</v>
      </c>
      <c r="C844" s="6">
        <v>1185732</v>
      </c>
      <c r="D844" s="7">
        <v>44421</v>
      </c>
      <c r="E844" s="6" t="s">
        <v>33</v>
      </c>
      <c r="F844" s="6" t="s">
        <v>49</v>
      </c>
      <c r="G844" s="6" t="s">
        <v>50</v>
      </c>
      <c r="H844" s="6" t="s">
        <v>21</v>
      </c>
      <c r="I844" s="8">
        <v>0.45</v>
      </c>
      <c r="J844" s="9">
        <v>1500</v>
      </c>
      <c r="K844" s="10">
        <f t="shared" si="6"/>
        <v>675</v>
      </c>
      <c r="L844" s="10">
        <f t="shared" si="7"/>
        <v>202.5</v>
      </c>
      <c r="M844" s="11">
        <v>0.3</v>
      </c>
      <c r="O844" s="16"/>
      <c r="P844" s="17"/>
      <c r="Q844" s="12"/>
      <c r="R844" s="13"/>
    </row>
    <row r="845" spans="1:18" ht="15.75" customHeight="1" x14ac:dyDescent="0.3">
      <c r="A845" s="1"/>
      <c r="B845" s="6" t="s">
        <v>14</v>
      </c>
      <c r="C845" s="6">
        <v>1185732</v>
      </c>
      <c r="D845" s="7">
        <v>44421</v>
      </c>
      <c r="E845" s="6" t="s">
        <v>33</v>
      </c>
      <c r="F845" s="6" t="s">
        <v>49</v>
      </c>
      <c r="G845" s="6" t="s">
        <v>50</v>
      </c>
      <c r="H845" s="6" t="s">
        <v>22</v>
      </c>
      <c r="I845" s="8">
        <v>0.5</v>
      </c>
      <c r="J845" s="9">
        <v>3250</v>
      </c>
      <c r="K845" s="10">
        <f t="shared" si="6"/>
        <v>1625</v>
      </c>
      <c r="L845" s="10">
        <f t="shared" si="7"/>
        <v>731.25</v>
      </c>
      <c r="M845" s="11">
        <v>0.45</v>
      </c>
      <c r="O845" s="16"/>
      <c r="P845" s="17"/>
      <c r="Q845" s="12"/>
      <c r="R845" s="13"/>
    </row>
    <row r="846" spans="1:18" ht="15.75" customHeight="1" x14ac:dyDescent="0.3">
      <c r="A846" s="1"/>
      <c r="B846" s="6" t="s">
        <v>14</v>
      </c>
      <c r="C846" s="6">
        <v>1185732</v>
      </c>
      <c r="D846" s="7">
        <v>44453</v>
      </c>
      <c r="E846" s="6" t="s">
        <v>33</v>
      </c>
      <c r="F846" s="6" t="s">
        <v>49</v>
      </c>
      <c r="G846" s="6" t="s">
        <v>50</v>
      </c>
      <c r="H846" s="6" t="s">
        <v>17</v>
      </c>
      <c r="I846" s="8">
        <v>0.45</v>
      </c>
      <c r="J846" s="9">
        <v>4500</v>
      </c>
      <c r="K846" s="10">
        <f t="shared" si="6"/>
        <v>2025</v>
      </c>
      <c r="L846" s="10">
        <f t="shared" si="7"/>
        <v>708.75000000000011</v>
      </c>
      <c r="M846" s="11">
        <v>0.35000000000000003</v>
      </c>
      <c r="O846" s="16"/>
      <c r="P846" s="17"/>
      <c r="Q846" s="12"/>
      <c r="R846" s="13"/>
    </row>
    <row r="847" spans="1:18" ht="15.75" customHeight="1" x14ac:dyDescent="0.3">
      <c r="A847" s="1"/>
      <c r="B847" s="6" t="s">
        <v>14</v>
      </c>
      <c r="C847" s="6">
        <v>1185732</v>
      </c>
      <c r="D847" s="7">
        <v>44453</v>
      </c>
      <c r="E847" s="6" t="s">
        <v>33</v>
      </c>
      <c r="F847" s="6" t="s">
        <v>49</v>
      </c>
      <c r="G847" s="6" t="s">
        <v>50</v>
      </c>
      <c r="H847" s="6" t="s">
        <v>18</v>
      </c>
      <c r="I847" s="8">
        <v>0.40000000000000008</v>
      </c>
      <c r="J847" s="9">
        <v>2500</v>
      </c>
      <c r="K847" s="10">
        <f t="shared" si="6"/>
        <v>1000.0000000000002</v>
      </c>
      <c r="L847" s="10">
        <f t="shared" si="7"/>
        <v>300.00000000000006</v>
      </c>
      <c r="M847" s="11">
        <v>0.3</v>
      </c>
      <c r="O847" s="16"/>
      <c r="P847" s="17"/>
      <c r="Q847" s="12"/>
      <c r="R847" s="13"/>
    </row>
    <row r="848" spans="1:18" ht="15.75" customHeight="1" x14ac:dyDescent="0.3">
      <c r="A848" s="1"/>
      <c r="B848" s="6" t="s">
        <v>14</v>
      </c>
      <c r="C848" s="6">
        <v>1185732</v>
      </c>
      <c r="D848" s="7">
        <v>44453</v>
      </c>
      <c r="E848" s="6" t="s">
        <v>33</v>
      </c>
      <c r="F848" s="6" t="s">
        <v>49</v>
      </c>
      <c r="G848" s="6" t="s">
        <v>50</v>
      </c>
      <c r="H848" s="6" t="s">
        <v>19</v>
      </c>
      <c r="I848" s="8">
        <v>0.25</v>
      </c>
      <c r="J848" s="9">
        <v>1500</v>
      </c>
      <c r="K848" s="10">
        <f t="shared" si="6"/>
        <v>375</v>
      </c>
      <c r="L848" s="10">
        <f t="shared" si="7"/>
        <v>112.5</v>
      </c>
      <c r="M848" s="11">
        <v>0.3</v>
      </c>
      <c r="O848" s="16"/>
      <c r="P848" s="17"/>
      <c r="Q848" s="12"/>
      <c r="R848" s="13"/>
    </row>
    <row r="849" spans="1:18" ht="15.75" customHeight="1" x14ac:dyDescent="0.3">
      <c r="A849" s="1"/>
      <c r="B849" s="6" t="s">
        <v>14</v>
      </c>
      <c r="C849" s="6">
        <v>1185732</v>
      </c>
      <c r="D849" s="7">
        <v>44453</v>
      </c>
      <c r="E849" s="6" t="s">
        <v>33</v>
      </c>
      <c r="F849" s="6" t="s">
        <v>49</v>
      </c>
      <c r="G849" s="6" t="s">
        <v>50</v>
      </c>
      <c r="H849" s="6" t="s">
        <v>20</v>
      </c>
      <c r="I849" s="8">
        <v>0.25</v>
      </c>
      <c r="J849" s="9">
        <v>1250</v>
      </c>
      <c r="K849" s="10">
        <f t="shared" si="6"/>
        <v>312.5</v>
      </c>
      <c r="L849" s="10">
        <f t="shared" si="7"/>
        <v>109.37500000000001</v>
      </c>
      <c r="M849" s="11">
        <v>0.35000000000000003</v>
      </c>
      <c r="O849" s="16"/>
      <c r="P849" s="17"/>
      <c r="Q849" s="12"/>
      <c r="R849" s="13"/>
    </row>
    <row r="850" spans="1:18" ht="15.75" customHeight="1" x14ac:dyDescent="0.3">
      <c r="A850" s="1"/>
      <c r="B850" s="6" t="s">
        <v>14</v>
      </c>
      <c r="C850" s="6">
        <v>1185732</v>
      </c>
      <c r="D850" s="7">
        <v>44453</v>
      </c>
      <c r="E850" s="6" t="s">
        <v>33</v>
      </c>
      <c r="F850" s="6" t="s">
        <v>49</v>
      </c>
      <c r="G850" s="6" t="s">
        <v>50</v>
      </c>
      <c r="H850" s="6" t="s">
        <v>21</v>
      </c>
      <c r="I850" s="8">
        <v>0.35</v>
      </c>
      <c r="J850" s="9">
        <v>1250</v>
      </c>
      <c r="K850" s="10">
        <f t="shared" si="6"/>
        <v>437.5</v>
      </c>
      <c r="L850" s="10">
        <f t="shared" si="7"/>
        <v>131.25</v>
      </c>
      <c r="M850" s="11">
        <v>0.3</v>
      </c>
      <c r="O850" s="16"/>
      <c r="P850" s="17"/>
      <c r="Q850" s="12"/>
      <c r="R850" s="13"/>
    </row>
    <row r="851" spans="1:18" ht="15.75" customHeight="1" x14ac:dyDescent="0.3">
      <c r="A851" s="1"/>
      <c r="B851" s="6" t="s">
        <v>14</v>
      </c>
      <c r="C851" s="6">
        <v>1185732</v>
      </c>
      <c r="D851" s="7">
        <v>44453</v>
      </c>
      <c r="E851" s="6" t="s">
        <v>33</v>
      </c>
      <c r="F851" s="6" t="s">
        <v>49</v>
      </c>
      <c r="G851" s="6" t="s">
        <v>50</v>
      </c>
      <c r="H851" s="6" t="s">
        <v>22</v>
      </c>
      <c r="I851" s="8">
        <v>0.4</v>
      </c>
      <c r="J851" s="9">
        <v>2000</v>
      </c>
      <c r="K851" s="10">
        <f t="shared" si="6"/>
        <v>800</v>
      </c>
      <c r="L851" s="10">
        <f t="shared" si="7"/>
        <v>360</v>
      </c>
      <c r="M851" s="11">
        <v>0.45</v>
      </c>
      <c r="O851" s="16"/>
      <c r="P851" s="17"/>
      <c r="Q851" s="12"/>
      <c r="R851" s="13"/>
    </row>
    <row r="852" spans="1:18" ht="15.75" customHeight="1" x14ac:dyDescent="0.3">
      <c r="A852" s="1"/>
      <c r="B852" s="6" t="s">
        <v>14</v>
      </c>
      <c r="C852" s="6">
        <v>1185732</v>
      </c>
      <c r="D852" s="7">
        <v>44482</v>
      </c>
      <c r="E852" s="6" t="s">
        <v>33</v>
      </c>
      <c r="F852" s="6" t="s">
        <v>49</v>
      </c>
      <c r="G852" s="6" t="s">
        <v>50</v>
      </c>
      <c r="H852" s="6" t="s">
        <v>17</v>
      </c>
      <c r="I852" s="8">
        <v>0.44999999999999996</v>
      </c>
      <c r="J852" s="9">
        <v>3750</v>
      </c>
      <c r="K852" s="10">
        <f t="shared" si="6"/>
        <v>1687.4999999999998</v>
      </c>
      <c r="L852" s="10">
        <f t="shared" si="7"/>
        <v>590.625</v>
      </c>
      <c r="M852" s="11">
        <v>0.35000000000000003</v>
      </c>
      <c r="O852" s="16"/>
      <c r="P852" s="17"/>
      <c r="Q852" s="12"/>
      <c r="R852" s="13"/>
    </row>
    <row r="853" spans="1:18" ht="15.75" customHeight="1" x14ac:dyDescent="0.3">
      <c r="A853" s="1"/>
      <c r="B853" s="6" t="s">
        <v>14</v>
      </c>
      <c r="C853" s="6">
        <v>1185732</v>
      </c>
      <c r="D853" s="7">
        <v>44482</v>
      </c>
      <c r="E853" s="6" t="s">
        <v>33</v>
      </c>
      <c r="F853" s="6" t="s">
        <v>49</v>
      </c>
      <c r="G853" s="6" t="s">
        <v>50</v>
      </c>
      <c r="H853" s="6" t="s">
        <v>18</v>
      </c>
      <c r="I853" s="8">
        <v>0.35</v>
      </c>
      <c r="J853" s="9">
        <v>2000</v>
      </c>
      <c r="K853" s="10">
        <f t="shared" si="6"/>
        <v>700</v>
      </c>
      <c r="L853" s="10">
        <f t="shared" si="7"/>
        <v>210</v>
      </c>
      <c r="M853" s="11">
        <v>0.3</v>
      </c>
      <c r="O853" s="16"/>
      <c r="P853" s="17"/>
      <c r="Q853" s="12"/>
      <c r="R853" s="13"/>
    </row>
    <row r="854" spans="1:18" ht="15.75" customHeight="1" x14ac:dyDescent="0.3">
      <c r="A854" s="1"/>
      <c r="B854" s="6" t="s">
        <v>14</v>
      </c>
      <c r="C854" s="6">
        <v>1185732</v>
      </c>
      <c r="D854" s="7">
        <v>44482</v>
      </c>
      <c r="E854" s="6" t="s">
        <v>33</v>
      </c>
      <c r="F854" s="6" t="s">
        <v>49</v>
      </c>
      <c r="G854" s="6" t="s">
        <v>50</v>
      </c>
      <c r="H854" s="6" t="s">
        <v>19</v>
      </c>
      <c r="I854" s="8">
        <v>0.35</v>
      </c>
      <c r="J854" s="9">
        <v>1000</v>
      </c>
      <c r="K854" s="10">
        <f t="shared" si="6"/>
        <v>350</v>
      </c>
      <c r="L854" s="10">
        <f t="shared" si="7"/>
        <v>105</v>
      </c>
      <c r="M854" s="11">
        <v>0.3</v>
      </c>
      <c r="O854" s="16"/>
      <c r="P854" s="17"/>
      <c r="Q854" s="12"/>
      <c r="R854" s="13"/>
    </row>
    <row r="855" spans="1:18" ht="15.75" customHeight="1" x14ac:dyDescent="0.3">
      <c r="A855" s="1"/>
      <c r="B855" s="6" t="s">
        <v>14</v>
      </c>
      <c r="C855" s="6">
        <v>1185732</v>
      </c>
      <c r="D855" s="7">
        <v>44482</v>
      </c>
      <c r="E855" s="6" t="s">
        <v>33</v>
      </c>
      <c r="F855" s="6" t="s">
        <v>49</v>
      </c>
      <c r="G855" s="6" t="s">
        <v>50</v>
      </c>
      <c r="H855" s="6" t="s">
        <v>20</v>
      </c>
      <c r="I855" s="8">
        <v>0.35</v>
      </c>
      <c r="J855" s="9">
        <v>750</v>
      </c>
      <c r="K855" s="10">
        <f t="shared" si="6"/>
        <v>262.5</v>
      </c>
      <c r="L855" s="10">
        <f t="shared" si="7"/>
        <v>91.875000000000014</v>
      </c>
      <c r="M855" s="11">
        <v>0.35000000000000003</v>
      </c>
      <c r="O855" s="16"/>
      <c r="P855" s="17"/>
      <c r="Q855" s="12"/>
      <c r="R855" s="13"/>
    </row>
    <row r="856" spans="1:18" ht="15.75" customHeight="1" x14ac:dyDescent="0.3">
      <c r="A856" s="1"/>
      <c r="B856" s="6" t="s">
        <v>14</v>
      </c>
      <c r="C856" s="6">
        <v>1185732</v>
      </c>
      <c r="D856" s="7">
        <v>44482</v>
      </c>
      <c r="E856" s="6" t="s">
        <v>33</v>
      </c>
      <c r="F856" s="6" t="s">
        <v>49</v>
      </c>
      <c r="G856" s="6" t="s">
        <v>50</v>
      </c>
      <c r="H856" s="6" t="s">
        <v>21</v>
      </c>
      <c r="I856" s="8">
        <v>0.44999999999999996</v>
      </c>
      <c r="J856" s="9">
        <v>750</v>
      </c>
      <c r="K856" s="10">
        <f t="shared" si="6"/>
        <v>337.49999999999994</v>
      </c>
      <c r="L856" s="10">
        <f t="shared" si="7"/>
        <v>101.24999999999999</v>
      </c>
      <c r="M856" s="11">
        <v>0.3</v>
      </c>
      <c r="O856" s="16"/>
      <c r="P856" s="17"/>
      <c r="Q856" s="12"/>
      <c r="R856" s="13"/>
    </row>
    <row r="857" spans="1:18" ht="15.75" customHeight="1" x14ac:dyDescent="0.3">
      <c r="A857" s="1"/>
      <c r="B857" s="6" t="s">
        <v>14</v>
      </c>
      <c r="C857" s="6">
        <v>1185732</v>
      </c>
      <c r="D857" s="7">
        <v>44482</v>
      </c>
      <c r="E857" s="6" t="s">
        <v>33</v>
      </c>
      <c r="F857" s="6" t="s">
        <v>49</v>
      </c>
      <c r="G857" s="6" t="s">
        <v>50</v>
      </c>
      <c r="H857" s="6" t="s">
        <v>22</v>
      </c>
      <c r="I857" s="8">
        <v>0.49999999999999989</v>
      </c>
      <c r="J857" s="9">
        <v>2000</v>
      </c>
      <c r="K857" s="10">
        <f t="shared" si="6"/>
        <v>999.99999999999977</v>
      </c>
      <c r="L857" s="10">
        <f t="shared" si="7"/>
        <v>449.99999999999989</v>
      </c>
      <c r="M857" s="11">
        <v>0.45</v>
      </c>
      <c r="O857" s="16"/>
      <c r="P857" s="17"/>
      <c r="Q857" s="12"/>
      <c r="R857" s="13"/>
    </row>
    <row r="858" spans="1:18" ht="15.75" customHeight="1" x14ac:dyDescent="0.3">
      <c r="A858" s="1"/>
      <c r="B858" s="6" t="s">
        <v>14</v>
      </c>
      <c r="C858" s="6">
        <v>1185732</v>
      </c>
      <c r="D858" s="7">
        <v>44513</v>
      </c>
      <c r="E858" s="6" t="s">
        <v>33</v>
      </c>
      <c r="F858" s="6" t="s">
        <v>49</v>
      </c>
      <c r="G858" s="6" t="s">
        <v>50</v>
      </c>
      <c r="H858" s="6" t="s">
        <v>17</v>
      </c>
      <c r="I858" s="8">
        <v>0.5</v>
      </c>
      <c r="J858" s="9">
        <v>3500</v>
      </c>
      <c r="K858" s="10">
        <f t="shared" si="6"/>
        <v>1750</v>
      </c>
      <c r="L858" s="10">
        <f t="shared" si="7"/>
        <v>612.50000000000011</v>
      </c>
      <c r="M858" s="11">
        <v>0.35000000000000003</v>
      </c>
      <c r="O858" s="16"/>
      <c r="P858" s="17"/>
      <c r="Q858" s="12"/>
      <c r="R858" s="13"/>
    </row>
    <row r="859" spans="1:18" ht="15.75" customHeight="1" x14ac:dyDescent="0.3">
      <c r="A859" s="1"/>
      <c r="B859" s="6" t="s">
        <v>14</v>
      </c>
      <c r="C859" s="6">
        <v>1185732</v>
      </c>
      <c r="D859" s="7">
        <v>44513</v>
      </c>
      <c r="E859" s="6" t="s">
        <v>33</v>
      </c>
      <c r="F859" s="6" t="s">
        <v>49</v>
      </c>
      <c r="G859" s="6" t="s">
        <v>50</v>
      </c>
      <c r="H859" s="6" t="s">
        <v>18</v>
      </c>
      <c r="I859" s="8">
        <v>0.4</v>
      </c>
      <c r="J859" s="9">
        <v>2000</v>
      </c>
      <c r="K859" s="10">
        <f t="shared" si="6"/>
        <v>800</v>
      </c>
      <c r="L859" s="10">
        <f t="shared" si="7"/>
        <v>240</v>
      </c>
      <c r="M859" s="11">
        <v>0.3</v>
      </c>
      <c r="O859" s="16"/>
      <c r="P859" s="17"/>
      <c r="Q859" s="12"/>
      <c r="R859" s="13"/>
    </row>
    <row r="860" spans="1:18" ht="15.75" customHeight="1" x14ac:dyDescent="0.3">
      <c r="A860" s="1"/>
      <c r="B860" s="6" t="s">
        <v>14</v>
      </c>
      <c r="C860" s="6">
        <v>1185732</v>
      </c>
      <c r="D860" s="7">
        <v>44513</v>
      </c>
      <c r="E860" s="6" t="s">
        <v>33</v>
      </c>
      <c r="F860" s="6" t="s">
        <v>49</v>
      </c>
      <c r="G860" s="6" t="s">
        <v>50</v>
      </c>
      <c r="H860" s="6" t="s">
        <v>19</v>
      </c>
      <c r="I860" s="8">
        <v>0.4</v>
      </c>
      <c r="J860" s="9">
        <v>1450</v>
      </c>
      <c r="K860" s="10">
        <f t="shared" si="6"/>
        <v>580</v>
      </c>
      <c r="L860" s="10">
        <f t="shared" si="7"/>
        <v>174</v>
      </c>
      <c r="M860" s="11">
        <v>0.3</v>
      </c>
      <c r="O860" s="16"/>
      <c r="P860" s="17"/>
      <c r="Q860" s="12"/>
      <c r="R860" s="13"/>
    </row>
    <row r="861" spans="1:18" ht="15.75" customHeight="1" x14ac:dyDescent="0.3">
      <c r="A861" s="1"/>
      <c r="B861" s="6" t="s">
        <v>14</v>
      </c>
      <c r="C861" s="6">
        <v>1185732</v>
      </c>
      <c r="D861" s="7">
        <v>44513</v>
      </c>
      <c r="E861" s="6" t="s">
        <v>33</v>
      </c>
      <c r="F861" s="6" t="s">
        <v>49</v>
      </c>
      <c r="G861" s="6" t="s">
        <v>50</v>
      </c>
      <c r="H861" s="6" t="s">
        <v>20</v>
      </c>
      <c r="I861" s="8">
        <v>0.4</v>
      </c>
      <c r="J861" s="9">
        <v>1500</v>
      </c>
      <c r="K861" s="10">
        <f t="shared" si="6"/>
        <v>600</v>
      </c>
      <c r="L861" s="10">
        <f t="shared" si="7"/>
        <v>210.00000000000003</v>
      </c>
      <c r="M861" s="11">
        <v>0.35000000000000003</v>
      </c>
      <c r="O861" s="16"/>
      <c r="P861" s="17"/>
      <c r="Q861" s="12"/>
      <c r="R861" s="13"/>
    </row>
    <row r="862" spans="1:18" ht="15.75" customHeight="1" x14ac:dyDescent="0.3">
      <c r="A862" s="1"/>
      <c r="B862" s="6" t="s">
        <v>14</v>
      </c>
      <c r="C862" s="6">
        <v>1185732</v>
      </c>
      <c r="D862" s="7">
        <v>44513</v>
      </c>
      <c r="E862" s="6" t="s">
        <v>33</v>
      </c>
      <c r="F862" s="6" t="s">
        <v>49</v>
      </c>
      <c r="G862" s="6" t="s">
        <v>50</v>
      </c>
      <c r="H862" s="6" t="s">
        <v>21</v>
      </c>
      <c r="I862" s="8">
        <v>0.54999999999999993</v>
      </c>
      <c r="J862" s="9">
        <v>1250</v>
      </c>
      <c r="K862" s="10">
        <f t="shared" si="6"/>
        <v>687.49999999999989</v>
      </c>
      <c r="L862" s="10">
        <f t="shared" si="7"/>
        <v>206.24999999999997</v>
      </c>
      <c r="M862" s="11">
        <v>0.3</v>
      </c>
      <c r="O862" s="16"/>
      <c r="P862" s="17"/>
      <c r="Q862" s="12"/>
      <c r="R862" s="13"/>
    </row>
    <row r="863" spans="1:18" ht="15.75" customHeight="1" x14ac:dyDescent="0.3">
      <c r="A863" s="1"/>
      <c r="B863" s="6" t="s">
        <v>14</v>
      </c>
      <c r="C863" s="6">
        <v>1185732</v>
      </c>
      <c r="D863" s="7">
        <v>44513</v>
      </c>
      <c r="E863" s="6" t="s">
        <v>33</v>
      </c>
      <c r="F863" s="6" t="s">
        <v>49</v>
      </c>
      <c r="G863" s="6" t="s">
        <v>50</v>
      </c>
      <c r="H863" s="6" t="s">
        <v>22</v>
      </c>
      <c r="I863" s="8">
        <v>0.59999999999999987</v>
      </c>
      <c r="J863" s="9">
        <v>2250</v>
      </c>
      <c r="K863" s="10">
        <f t="shared" si="6"/>
        <v>1349.9999999999998</v>
      </c>
      <c r="L863" s="10">
        <f t="shared" si="7"/>
        <v>607.49999999999989</v>
      </c>
      <c r="M863" s="11">
        <v>0.45</v>
      </c>
      <c r="O863" s="16"/>
      <c r="P863" s="17"/>
      <c r="Q863" s="12"/>
      <c r="R863" s="13"/>
    </row>
    <row r="864" spans="1:18" ht="15.75" customHeight="1" x14ac:dyDescent="0.3">
      <c r="A864" s="1"/>
      <c r="B864" s="6" t="s">
        <v>14</v>
      </c>
      <c r="C864" s="6">
        <v>1185732</v>
      </c>
      <c r="D864" s="7">
        <v>44542</v>
      </c>
      <c r="E864" s="6" t="s">
        <v>33</v>
      </c>
      <c r="F864" s="6" t="s">
        <v>49</v>
      </c>
      <c r="G864" s="6" t="s">
        <v>50</v>
      </c>
      <c r="H864" s="6" t="s">
        <v>17</v>
      </c>
      <c r="I864" s="8">
        <v>0.54999999999999993</v>
      </c>
      <c r="J864" s="9">
        <v>4750</v>
      </c>
      <c r="K864" s="10">
        <f t="shared" si="6"/>
        <v>2612.4999999999995</v>
      </c>
      <c r="L864" s="10">
        <f t="shared" si="7"/>
        <v>914.37499999999989</v>
      </c>
      <c r="M864" s="11">
        <v>0.35000000000000003</v>
      </c>
      <c r="O864" s="16"/>
      <c r="P864" s="17"/>
      <c r="Q864" s="12"/>
      <c r="R864" s="13"/>
    </row>
    <row r="865" spans="1:18" ht="15.75" customHeight="1" x14ac:dyDescent="0.3">
      <c r="A865" s="1"/>
      <c r="B865" s="6" t="s">
        <v>14</v>
      </c>
      <c r="C865" s="6">
        <v>1185732</v>
      </c>
      <c r="D865" s="7">
        <v>44542</v>
      </c>
      <c r="E865" s="6" t="s">
        <v>33</v>
      </c>
      <c r="F865" s="6" t="s">
        <v>49</v>
      </c>
      <c r="G865" s="6" t="s">
        <v>50</v>
      </c>
      <c r="H865" s="6" t="s">
        <v>18</v>
      </c>
      <c r="I865" s="8">
        <v>0.45</v>
      </c>
      <c r="J865" s="9">
        <v>2750</v>
      </c>
      <c r="K865" s="10">
        <f t="shared" si="6"/>
        <v>1237.5</v>
      </c>
      <c r="L865" s="10">
        <f t="shared" si="7"/>
        <v>371.25</v>
      </c>
      <c r="M865" s="11">
        <v>0.3</v>
      </c>
      <c r="O865" s="16"/>
      <c r="P865" s="17"/>
      <c r="Q865" s="12"/>
      <c r="R865" s="13"/>
    </row>
    <row r="866" spans="1:18" ht="15.75" customHeight="1" x14ac:dyDescent="0.3">
      <c r="A866" s="1"/>
      <c r="B866" s="6" t="s">
        <v>14</v>
      </c>
      <c r="C866" s="6">
        <v>1185732</v>
      </c>
      <c r="D866" s="7">
        <v>44542</v>
      </c>
      <c r="E866" s="6" t="s">
        <v>33</v>
      </c>
      <c r="F866" s="6" t="s">
        <v>49</v>
      </c>
      <c r="G866" s="6" t="s">
        <v>50</v>
      </c>
      <c r="H866" s="6" t="s">
        <v>19</v>
      </c>
      <c r="I866" s="8">
        <v>0.45</v>
      </c>
      <c r="J866" s="9">
        <v>2250</v>
      </c>
      <c r="K866" s="10">
        <f t="shared" si="6"/>
        <v>1012.5</v>
      </c>
      <c r="L866" s="10">
        <f t="shared" si="7"/>
        <v>303.75</v>
      </c>
      <c r="M866" s="11">
        <v>0.3</v>
      </c>
      <c r="O866" s="16"/>
      <c r="P866" s="17"/>
      <c r="Q866" s="12"/>
      <c r="R866" s="13"/>
    </row>
    <row r="867" spans="1:18" ht="15.75" customHeight="1" x14ac:dyDescent="0.3">
      <c r="A867" s="1"/>
      <c r="B867" s="6" t="s">
        <v>14</v>
      </c>
      <c r="C867" s="6">
        <v>1185732</v>
      </c>
      <c r="D867" s="7">
        <v>44542</v>
      </c>
      <c r="E867" s="6" t="s">
        <v>33</v>
      </c>
      <c r="F867" s="6" t="s">
        <v>49</v>
      </c>
      <c r="G867" s="6" t="s">
        <v>50</v>
      </c>
      <c r="H867" s="6" t="s">
        <v>20</v>
      </c>
      <c r="I867" s="8">
        <v>0.45</v>
      </c>
      <c r="J867" s="9">
        <v>1750</v>
      </c>
      <c r="K867" s="10">
        <f t="shared" si="6"/>
        <v>787.5</v>
      </c>
      <c r="L867" s="10">
        <f t="shared" si="7"/>
        <v>275.625</v>
      </c>
      <c r="M867" s="11">
        <v>0.35000000000000003</v>
      </c>
      <c r="O867" s="16"/>
      <c r="P867" s="17"/>
      <c r="Q867" s="12"/>
      <c r="R867" s="13"/>
    </row>
    <row r="868" spans="1:18" ht="15.75" customHeight="1" x14ac:dyDescent="0.3">
      <c r="A868" s="1"/>
      <c r="B868" s="6" t="s">
        <v>14</v>
      </c>
      <c r="C868" s="6">
        <v>1185732</v>
      </c>
      <c r="D868" s="7">
        <v>44542</v>
      </c>
      <c r="E868" s="6" t="s">
        <v>33</v>
      </c>
      <c r="F868" s="6" t="s">
        <v>49</v>
      </c>
      <c r="G868" s="6" t="s">
        <v>50</v>
      </c>
      <c r="H868" s="6" t="s">
        <v>21</v>
      </c>
      <c r="I868" s="8">
        <v>0.54999999999999993</v>
      </c>
      <c r="J868" s="9">
        <v>1750</v>
      </c>
      <c r="K868" s="10">
        <f t="shared" si="6"/>
        <v>962.49999999999989</v>
      </c>
      <c r="L868" s="10">
        <f t="shared" si="7"/>
        <v>288.74999999999994</v>
      </c>
      <c r="M868" s="11">
        <v>0.3</v>
      </c>
      <c r="O868" s="16"/>
      <c r="P868" s="17"/>
      <c r="Q868" s="12"/>
      <c r="R868" s="13"/>
    </row>
    <row r="869" spans="1:18" ht="15.75" customHeight="1" x14ac:dyDescent="0.3">
      <c r="A869" s="1"/>
      <c r="B869" s="6" t="s">
        <v>14</v>
      </c>
      <c r="C869" s="6">
        <v>1185732</v>
      </c>
      <c r="D869" s="7">
        <v>44542</v>
      </c>
      <c r="E869" s="6" t="s">
        <v>33</v>
      </c>
      <c r="F869" s="6" t="s">
        <v>49</v>
      </c>
      <c r="G869" s="6" t="s">
        <v>50</v>
      </c>
      <c r="H869" s="6" t="s">
        <v>22</v>
      </c>
      <c r="I869" s="8">
        <v>0.59999999999999987</v>
      </c>
      <c r="J869" s="9">
        <v>2750</v>
      </c>
      <c r="K869" s="10">
        <f t="shared" si="6"/>
        <v>1649.9999999999995</v>
      </c>
      <c r="L869" s="10">
        <f t="shared" si="7"/>
        <v>742.49999999999977</v>
      </c>
      <c r="M869" s="11">
        <v>0.45</v>
      </c>
      <c r="O869" s="16"/>
      <c r="P869" s="17"/>
      <c r="Q869" s="12"/>
      <c r="R869" s="13"/>
    </row>
    <row r="870" spans="1:18" ht="15.75" customHeight="1" x14ac:dyDescent="0.3">
      <c r="A870" s="1" t="s">
        <v>39</v>
      </c>
      <c r="B870" s="6" t="s">
        <v>31</v>
      </c>
      <c r="C870" s="6">
        <v>1189833</v>
      </c>
      <c r="D870" s="7">
        <v>44213</v>
      </c>
      <c r="E870" s="6" t="s">
        <v>33</v>
      </c>
      <c r="F870" s="6" t="s">
        <v>51</v>
      </c>
      <c r="G870" s="6" t="s">
        <v>52</v>
      </c>
      <c r="H870" s="6" t="s">
        <v>17</v>
      </c>
      <c r="I870" s="8">
        <v>0.35</v>
      </c>
      <c r="J870" s="9">
        <v>4750</v>
      </c>
      <c r="K870" s="10">
        <f t="shared" si="6"/>
        <v>1662.5</v>
      </c>
      <c r="L870" s="10">
        <f t="shared" si="7"/>
        <v>748.125</v>
      </c>
      <c r="M870" s="11">
        <v>0.45</v>
      </c>
      <c r="O870" s="16"/>
      <c r="P870" s="17"/>
      <c r="Q870" s="12"/>
      <c r="R870" s="13"/>
    </row>
    <row r="871" spans="1:18" ht="15.75" customHeight="1" x14ac:dyDescent="0.3">
      <c r="A871" s="1"/>
      <c r="B871" s="6" t="s">
        <v>31</v>
      </c>
      <c r="C871" s="6">
        <v>1189833</v>
      </c>
      <c r="D871" s="7">
        <v>44213</v>
      </c>
      <c r="E871" s="6" t="s">
        <v>33</v>
      </c>
      <c r="F871" s="6" t="s">
        <v>51</v>
      </c>
      <c r="G871" s="6" t="s">
        <v>52</v>
      </c>
      <c r="H871" s="6" t="s">
        <v>18</v>
      </c>
      <c r="I871" s="8">
        <v>0.45</v>
      </c>
      <c r="J871" s="9">
        <v>4750</v>
      </c>
      <c r="K871" s="10">
        <f t="shared" si="6"/>
        <v>2137.5</v>
      </c>
      <c r="L871" s="10">
        <f t="shared" si="7"/>
        <v>641.25</v>
      </c>
      <c r="M871" s="11">
        <v>0.3</v>
      </c>
      <c r="O871" s="16"/>
      <c r="P871" s="17"/>
      <c r="Q871" s="12"/>
      <c r="R871" s="13"/>
    </row>
    <row r="872" spans="1:18" ht="15.75" customHeight="1" x14ac:dyDescent="0.3">
      <c r="A872" s="1"/>
      <c r="B872" s="6" t="s">
        <v>31</v>
      </c>
      <c r="C872" s="6">
        <v>1189833</v>
      </c>
      <c r="D872" s="7">
        <v>44213</v>
      </c>
      <c r="E872" s="6" t="s">
        <v>33</v>
      </c>
      <c r="F872" s="6" t="s">
        <v>51</v>
      </c>
      <c r="G872" s="6" t="s">
        <v>52</v>
      </c>
      <c r="H872" s="6" t="s">
        <v>19</v>
      </c>
      <c r="I872" s="8">
        <v>0.45</v>
      </c>
      <c r="J872" s="9">
        <v>4750</v>
      </c>
      <c r="K872" s="10">
        <f t="shared" si="6"/>
        <v>2137.5</v>
      </c>
      <c r="L872" s="10">
        <f t="shared" si="7"/>
        <v>961.875</v>
      </c>
      <c r="M872" s="11">
        <v>0.45</v>
      </c>
      <c r="O872" s="16"/>
      <c r="P872" s="17"/>
      <c r="Q872" s="12"/>
      <c r="R872" s="13"/>
    </row>
    <row r="873" spans="1:18" ht="15.75" customHeight="1" x14ac:dyDescent="0.3">
      <c r="A873" s="1"/>
      <c r="B873" s="6" t="s">
        <v>31</v>
      </c>
      <c r="C873" s="6">
        <v>1189833</v>
      </c>
      <c r="D873" s="7">
        <v>44213</v>
      </c>
      <c r="E873" s="6" t="s">
        <v>33</v>
      </c>
      <c r="F873" s="6" t="s">
        <v>51</v>
      </c>
      <c r="G873" s="6" t="s">
        <v>52</v>
      </c>
      <c r="H873" s="6" t="s">
        <v>20</v>
      </c>
      <c r="I873" s="8">
        <v>0.45</v>
      </c>
      <c r="J873" s="9">
        <v>3250</v>
      </c>
      <c r="K873" s="10">
        <f t="shared" si="6"/>
        <v>1462.5</v>
      </c>
      <c r="L873" s="10">
        <f t="shared" si="7"/>
        <v>585</v>
      </c>
      <c r="M873" s="11">
        <v>0.39999999999999997</v>
      </c>
      <c r="O873" s="16"/>
      <c r="P873" s="17"/>
      <c r="Q873" s="12"/>
      <c r="R873" s="13"/>
    </row>
    <row r="874" spans="1:18" ht="15.75" customHeight="1" x14ac:dyDescent="0.3">
      <c r="A874" s="1"/>
      <c r="B874" s="6" t="s">
        <v>31</v>
      </c>
      <c r="C874" s="6">
        <v>1189833</v>
      </c>
      <c r="D874" s="7">
        <v>44213</v>
      </c>
      <c r="E874" s="6" t="s">
        <v>33</v>
      </c>
      <c r="F874" s="6" t="s">
        <v>51</v>
      </c>
      <c r="G874" s="6" t="s">
        <v>52</v>
      </c>
      <c r="H874" s="6" t="s">
        <v>21</v>
      </c>
      <c r="I874" s="8">
        <v>0.5</v>
      </c>
      <c r="J874" s="9">
        <v>2750</v>
      </c>
      <c r="K874" s="10">
        <f t="shared" si="6"/>
        <v>1375</v>
      </c>
      <c r="L874" s="10">
        <f t="shared" si="7"/>
        <v>825.00000000000011</v>
      </c>
      <c r="M874" s="11">
        <v>0.60000000000000009</v>
      </c>
      <c r="O874" s="16"/>
      <c r="P874" s="17"/>
      <c r="Q874" s="12"/>
      <c r="R874" s="13"/>
    </row>
    <row r="875" spans="1:18" ht="15.75" customHeight="1" x14ac:dyDescent="0.3">
      <c r="A875" s="1"/>
      <c r="B875" s="6" t="s">
        <v>31</v>
      </c>
      <c r="C875" s="6">
        <v>1189833</v>
      </c>
      <c r="D875" s="7">
        <v>44213</v>
      </c>
      <c r="E875" s="6" t="s">
        <v>33</v>
      </c>
      <c r="F875" s="6" t="s">
        <v>51</v>
      </c>
      <c r="G875" s="6" t="s">
        <v>52</v>
      </c>
      <c r="H875" s="6" t="s">
        <v>22</v>
      </c>
      <c r="I875" s="8">
        <v>0.45</v>
      </c>
      <c r="J875" s="9">
        <v>4750</v>
      </c>
      <c r="K875" s="10">
        <f t="shared" si="6"/>
        <v>2137.5</v>
      </c>
      <c r="L875" s="10">
        <f t="shared" si="7"/>
        <v>534.375</v>
      </c>
      <c r="M875" s="11">
        <v>0.25</v>
      </c>
      <c r="O875" s="16"/>
      <c r="P875" s="17"/>
      <c r="Q875" s="12"/>
      <c r="R875" s="13"/>
    </row>
    <row r="876" spans="1:18" ht="15.75" customHeight="1" x14ac:dyDescent="0.3">
      <c r="A876" s="1"/>
      <c r="B876" s="6" t="s">
        <v>31</v>
      </c>
      <c r="C876" s="6">
        <v>1189833</v>
      </c>
      <c r="D876" s="7">
        <v>44244</v>
      </c>
      <c r="E876" s="6" t="s">
        <v>33</v>
      </c>
      <c r="F876" s="6" t="s">
        <v>51</v>
      </c>
      <c r="G876" s="6" t="s">
        <v>52</v>
      </c>
      <c r="H876" s="6" t="s">
        <v>17</v>
      </c>
      <c r="I876" s="8">
        <v>0.35</v>
      </c>
      <c r="J876" s="9">
        <v>5250</v>
      </c>
      <c r="K876" s="10">
        <f t="shared" si="6"/>
        <v>1837.4999999999998</v>
      </c>
      <c r="L876" s="10">
        <f t="shared" si="7"/>
        <v>826.87499999999989</v>
      </c>
      <c r="M876" s="11">
        <v>0.45</v>
      </c>
      <c r="O876" s="16"/>
      <c r="P876" s="17"/>
      <c r="Q876" s="12"/>
      <c r="R876" s="13"/>
    </row>
    <row r="877" spans="1:18" ht="15.75" customHeight="1" x14ac:dyDescent="0.3">
      <c r="A877" s="1"/>
      <c r="B877" s="6" t="s">
        <v>31</v>
      </c>
      <c r="C877" s="6">
        <v>1189833</v>
      </c>
      <c r="D877" s="7">
        <v>44244</v>
      </c>
      <c r="E877" s="6" t="s">
        <v>33</v>
      </c>
      <c r="F877" s="6" t="s">
        <v>51</v>
      </c>
      <c r="G877" s="6" t="s">
        <v>52</v>
      </c>
      <c r="H877" s="6" t="s">
        <v>18</v>
      </c>
      <c r="I877" s="8">
        <v>0.45</v>
      </c>
      <c r="J877" s="9">
        <v>4250</v>
      </c>
      <c r="K877" s="10">
        <f t="shared" si="6"/>
        <v>1912.5</v>
      </c>
      <c r="L877" s="10">
        <f t="shared" si="7"/>
        <v>573.75</v>
      </c>
      <c r="M877" s="11">
        <v>0.3</v>
      </c>
      <c r="O877" s="16"/>
      <c r="P877" s="17"/>
      <c r="Q877" s="12"/>
      <c r="R877" s="13"/>
    </row>
    <row r="878" spans="1:18" ht="15.75" customHeight="1" x14ac:dyDescent="0.3">
      <c r="A878" s="1"/>
      <c r="B878" s="6" t="s">
        <v>31</v>
      </c>
      <c r="C878" s="6">
        <v>1189833</v>
      </c>
      <c r="D878" s="7">
        <v>44244</v>
      </c>
      <c r="E878" s="6" t="s">
        <v>33</v>
      </c>
      <c r="F878" s="6" t="s">
        <v>51</v>
      </c>
      <c r="G878" s="6" t="s">
        <v>52</v>
      </c>
      <c r="H878" s="6" t="s">
        <v>19</v>
      </c>
      <c r="I878" s="8">
        <v>0.45</v>
      </c>
      <c r="J878" s="9">
        <v>4500</v>
      </c>
      <c r="K878" s="10">
        <f t="shared" si="6"/>
        <v>2025</v>
      </c>
      <c r="L878" s="10">
        <f t="shared" si="7"/>
        <v>911.25</v>
      </c>
      <c r="M878" s="11">
        <v>0.45</v>
      </c>
      <c r="O878" s="16"/>
      <c r="P878" s="17"/>
      <c r="Q878" s="12"/>
      <c r="R878" s="13"/>
    </row>
    <row r="879" spans="1:18" ht="15.75" customHeight="1" x14ac:dyDescent="0.3">
      <c r="A879" s="1"/>
      <c r="B879" s="6" t="s">
        <v>31</v>
      </c>
      <c r="C879" s="6">
        <v>1189833</v>
      </c>
      <c r="D879" s="7">
        <v>44244</v>
      </c>
      <c r="E879" s="6" t="s">
        <v>33</v>
      </c>
      <c r="F879" s="6" t="s">
        <v>51</v>
      </c>
      <c r="G879" s="6" t="s">
        <v>52</v>
      </c>
      <c r="H879" s="6" t="s">
        <v>20</v>
      </c>
      <c r="I879" s="8">
        <v>0.45</v>
      </c>
      <c r="J879" s="9">
        <v>3000</v>
      </c>
      <c r="K879" s="10">
        <f t="shared" si="6"/>
        <v>1350</v>
      </c>
      <c r="L879" s="10">
        <f t="shared" si="7"/>
        <v>540</v>
      </c>
      <c r="M879" s="11">
        <v>0.39999999999999997</v>
      </c>
      <c r="O879" s="16"/>
      <c r="P879" s="17"/>
      <c r="Q879" s="12"/>
      <c r="R879" s="13"/>
    </row>
    <row r="880" spans="1:18" ht="15.75" customHeight="1" x14ac:dyDescent="0.3">
      <c r="A880" s="1"/>
      <c r="B880" s="6" t="s">
        <v>31</v>
      </c>
      <c r="C880" s="6">
        <v>1189833</v>
      </c>
      <c r="D880" s="7">
        <v>44244</v>
      </c>
      <c r="E880" s="6" t="s">
        <v>33</v>
      </c>
      <c r="F880" s="6" t="s">
        <v>51</v>
      </c>
      <c r="G880" s="6" t="s">
        <v>52</v>
      </c>
      <c r="H880" s="6" t="s">
        <v>21</v>
      </c>
      <c r="I880" s="8">
        <v>0.5</v>
      </c>
      <c r="J880" s="9">
        <v>2250</v>
      </c>
      <c r="K880" s="10">
        <f t="shared" si="6"/>
        <v>1125</v>
      </c>
      <c r="L880" s="10">
        <f t="shared" si="7"/>
        <v>675.00000000000011</v>
      </c>
      <c r="M880" s="11">
        <v>0.60000000000000009</v>
      </c>
      <c r="O880" s="16"/>
      <c r="P880" s="17"/>
      <c r="Q880" s="12"/>
      <c r="R880" s="13"/>
    </row>
    <row r="881" spans="1:18" ht="15.75" customHeight="1" x14ac:dyDescent="0.3">
      <c r="A881" s="1"/>
      <c r="B881" s="6" t="s">
        <v>31</v>
      </c>
      <c r="C881" s="6">
        <v>1189833</v>
      </c>
      <c r="D881" s="7">
        <v>44244</v>
      </c>
      <c r="E881" s="6" t="s">
        <v>33</v>
      </c>
      <c r="F881" s="6" t="s">
        <v>51</v>
      </c>
      <c r="G881" s="6" t="s">
        <v>52</v>
      </c>
      <c r="H881" s="6" t="s">
        <v>22</v>
      </c>
      <c r="I881" s="8">
        <v>0.45</v>
      </c>
      <c r="J881" s="9">
        <v>4250</v>
      </c>
      <c r="K881" s="10">
        <f t="shared" si="6"/>
        <v>1912.5</v>
      </c>
      <c r="L881" s="10">
        <f t="shared" si="7"/>
        <v>478.125</v>
      </c>
      <c r="M881" s="11">
        <v>0.25</v>
      </c>
      <c r="O881" s="16"/>
      <c r="P881" s="17"/>
      <c r="Q881" s="12"/>
      <c r="R881" s="13"/>
    </row>
    <row r="882" spans="1:18" ht="15.75" customHeight="1" x14ac:dyDescent="0.3">
      <c r="A882" s="1"/>
      <c r="B882" s="6" t="s">
        <v>31</v>
      </c>
      <c r="C882" s="6">
        <v>1189833</v>
      </c>
      <c r="D882" s="7">
        <v>44271</v>
      </c>
      <c r="E882" s="6" t="s">
        <v>33</v>
      </c>
      <c r="F882" s="6" t="s">
        <v>51</v>
      </c>
      <c r="G882" s="6" t="s">
        <v>52</v>
      </c>
      <c r="H882" s="6" t="s">
        <v>17</v>
      </c>
      <c r="I882" s="8">
        <v>0.35</v>
      </c>
      <c r="J882" s="9">
        <v>5750</v>
      </c>
      <c r="K882" s="10">
        <f t="shared" si="6"/>
        <v>2012.4999999999998</v>
      </c>
      <c r="L882" s="10">
        <f t="shared" si="7"/>
        <v>905.62499999999989</v>
      </c>
      <c r="M882" s="11">
        <v>0.45</v>
      </c>
      <c r="O882" s="16"/>
      <c r="P882" s="17"/>
      <c r="Q882" s="12"/>
      <c r="R882" s="13"/>
    </row>
    <row r="883" spans="1:18" ht="15.75" customHeight="1" x14ac:dyDescent="0.3">
      <c r="A883" s="1"/>
      <c r="B883" s="6" t="s">
        <v>31</v>
      </c>
      <c r="C883" s="6">
        <v>1189833</v>
      </c>
      <c r="D883" s="7">
        <v>44271</v>
      </c>
      <c r="E883" s="6" t="s">
        <v>33</v>
      </c>
      <c r="F883" s="6" t="s">
        <v>51</v>
      </c>
      <c r="G883" s="6" t="s">
        <v>52</v>
      </c>
      <c r="H883" s="6" t="s">
        <v>18</v>
      </c>
      <c r="I883" s="8">
        <v>0.45</v>
      </c>
      <c r="J883" s="9">
        <v>4250</v>
      </c>
      <c r="K883" s="10">
        <f t="shared" si="6"/>
        <v>1912.5</v>
      </c>
      <c r="L883" s="10">
        <f t="shared" si="7"/>
        <v>573.75</v>
      </c>
      <c r="M883" s="11">
        <v>0.3</v>
      </c>
      <c r="O883" s="16"/>
      <c r="P883" s="17"/>
      <c r="Q883" s="12"/>
      <c r="R883" s="13"/>
    </row>
    <row r="884" spans="1:18" ht="15.75" customHeight="1" x14ac:dyDescent="0.3">
      <c r="A884" s="1"/>
      <c r="B884" s="6" t="s">
        <v>31</v>
      </c>
      <c r="C884" s="6">
        <v>1189833</v>
      </c>
      <c r="D884" s="7">
        <v>44271</v>
      </c>
      <c r="E884" s="6" t="s">
        <v>33</v>
      </c>
      <c r="F884" s="6" t="s">
        <v>51</v>
      </c>
      <c r="G884" s="6" t="s">
        <v>52</v>
      </c>
      <c r="H884" s="6" t="s">
        <v>19</v>
      </c>
      <c r="I884" s="8">
        <v>0.45</v>
      </c>
      <c r="J884" s="9">
        <v>4250</v>
      </c>
      <c r="K884" s="10">
        <f t="shared" si="6"/>
        <v>1912.5</v>
      </c>
      <c r="L884" s="10">
        <f t="shared" si="7"/>
        <v>860.625</v>
      </c>
      <c r="M884" s="11">
        <v>0.45</v>
      </c>
      <c r="O884" s="16"/>
      <c r="P884" s="17"/>
      <c r="Q884" s="12"/>
      <c r="R884" s="13"/>
    </row>
    <row r="885" spans="1:18" ht="15.75" customHeight="1" x14ac:dyDescent="0.3">
      <c r="A885" s="1"/>
      <c r="B885" s="6" t="s">
        <v>31</v>
      </c>
      <c r="C885" s="6">
        <v>1189833</v>
      </c>
      <c r="D885" s="7">
        <v>44271</v>
      </c>
      <c r="E885" s="6" t="s">
        <v>33</v>
      </c>
      <c r="F885" s="6" t="s">
        <v>51</v>
      </c>
      <c r="G885" s="6" t="s">
        <v>52</v>
      </c>
      <c r="H885" s="6" t="s">
        <v>20</v>
      </c>
      <c r="I885" s="8">
        <v>0.45</v>
      </c>
      <c r="J885" s="9">
        <v>3250</v>
      </c>
      <c r="K885" s="10">
        <f t="shared" si="6"/>
        <v>1462.5</v>
      </c>
      <c r="L885" s="10">
        <f t="shared" si="7"/>
        <v>585</v>
      </c>
      <c r="M885" s="11">
        <v>0.39999999999999997</v>
      </c>
      <c r="O885" s="16"/>
      <c r="P885" s="17"/>
      <c r="Q885" s="12"/>
      <c r="R885" s="13"/>
    </row>
    <row r="886" spans="1:18" ht="15.75" customHeight="1" x14ac:dyDescent="0.3">
      <c r="A886" s="1"/>
      <c r="B886" s="6" t="s">
        <v>31</v>
      </c>
      <c r="C886" s="6">
        <v>1189833</v>
      </c>
      <c r="D886" s="7">
        <v>44271</v>
      </c>
      <c r="E886" s="6" t="s">
        <v>33</v>
      </c>
      <c r="F886" s="6" t="s">
        <v>51</v>
      </c>
      <c r="G886" s="6" t="s">
        <v>52</v>
      </c>
      <c r="H886" s="6" t="s">
        <v>21</v>
      </c>
      <c r="I886" s="8">
        <v>0.5</v>
      </c>
      <c r="J886" s="9">
        <v>2000</v>
      </c>
      <c r="K886" s="10">
        <f t="shared" si="6"/>
        <v>1000</v>
      </c>
      <c r="L886" s="10">
        <f t="shared" si="7"/>
        <v>600.00000000000011</v>
      </c>
      <c r="M886" s="11">
        <v>0.60000000000000009</v>
      </c>
      <c r="O886" s="16"/>
      <c r="P886" s="17"/>
      <c r="Q886" s="12"/>
      <c r="R886" s="13"/>
    </row>
    <row r="887" spans="1:18" ht="15.75" customHeight="1" x14ac:dyDescent="0.3">
      <c r="A887" s="1"/>
      <c r="B887" s="6" t="s">
        <v>31</v>
      </c>
      <c r="C887" s="6">
        <v>1189833</v>
      </c>
      <c r="D887" s="7">
        <v>44271</v>
      </c>
      <c r="E887" s="6" t="s">
        <v>33</v>
      </c>
      <c r="F887" s="6" t="s">
        <v>51</v>
      </c>
      <c r="G887" s="6" t="s">
        <v>52</v>
      </c>
      <c r="H887" s="6" t="s">
        <v>22</v>
      </c>
      <c r="I887" s="8">
        <v>0.45</v>
      </c>
      <c r="J887" s="9">
        <v>4000</v>
      </c>
      <c r="K887" s="10">
        <f t="shared" si="6"/>
        <v>1800</v>
      </c>
      <c r="L887" s="10">
        <f t="shared" si="7"/>
        <v>450</v>
      </c>
      <c r="M887" s="11">
        <v>0.25</v>
      </c>
      <c r="O887" s="16"/>
      <c r="P887" s="17"/>
      <c r="Q887" s="12"/>
      <c r="R887" s="13"/>
    </row>
    <row r="888" spans="1:18" ht="15.75" customHeight="1" x14ac:dyDescent="0.3">
      <c r="A888" s="1"/>
      <c r="B888" s="6" t="s">
        <v>31</v>
      </c>
      <c r="C888" s="6">
        <v>1189833</v>
      </c>
      <c r="D888" s="7">
        <v>44303</v>
      </c>
      <c r="E888" s="6" t="s">
        <v>33</v>
      </c>
      <c r="F888" s="6" t="s">
        <v>51</v>
      </c>
      <c r="G888" s="6" t="s">
        <v>52</v>
      </c>
      <c r="H888" s="6" t="s">
        <v>17</v>
      </c>
      <c r="I888" s="8">
        <v>0.45</v>
      </c>
      <c r="J888" s="9">
        <v>5750</v>
      </c>
      <c r="K888" s="10">
        <f t="shared" si="6"/>
        <v>2587.5</v>
      </c>
      <c r="L888" s="10">
        <f t="shared" si="7"/>
        <v>1164.375</v>
      </c>
      <c r="M888" s="11">
        <v>0.45</v>
      </c>
      <c r="O888" s="16"/>
      <c r="P888" s="17"/>
      <c r="Q888" s="12"/>
      <c r="R888" s="13"/>
    </row>
    <row r="889" spans="1:18" ht="15.75" customHeight="1" x14ac:dyDescent="0.3">
      <c r="A889" s="1"/>
      <c r="B889" s="6" t="s">
        <v>31</v>
      </c>
      <c r="C889" s="6">
        <v>1189833</v>
      </c>
      <c r="D889" s="7">
        <v>44303</v>
      </c>
      <c r="E889" s="6" t="s">
        <v>33</v>
      </c>
      <c r="F889" s="6" t="s">
        <v>51</v>
      </c>
      <c r="G889" s="6" t="s">
        <v>52</v>
      </c>
      <c r="H889" s="6" t="s">
        <v>18</v>
      </c>
      <c r="I889" s="8">
        <v>0.45</v>
      </c>
      <c r="J889" s="9">
        <v>3750</v>
      </c>
      <c r="K889" s="10">
        <f t="shared" si="6"/>
        <v>1687.5</v>
      </c>
      <c r="L889" s="10">
        <f t="shared" si="7"/>
        <v>506.25</v>
      </c>
      <c r="M889" s="11">
        <v>0.3</v>
      </c>
      <c r="O889" s="16"/>
      <c r="P889" s="17"/>
      <c r="Q889" s="12"/>
      <c r="R889" s="13"/>
    </row>
    <row r="890" spans="1:18" ht="15.75" customHeight="1" x14ac:dyDescent="0.3">
      <c r="A890" s="1"/>
      <c r="B890" s="6" t="s">
        <v>31</v>
      </c>
      <c r="C890" s="6">
        <v>1189833</v>
      </c>
      <c r="D890" s="7">
        <v>44303</v>
      </c>
      <c r="E890" s="6" t="s">
        <v>33</v>
      </c>
      <c r="F890" s="6" t="s">
        <v>51</v>
      </c>
      <c r="G890" s="6" t="s">
        <v>52</v>
      </c>
      <c r="H890" s="6" t="s">
        <v>19</v>
      </c>
      <c r="I890" s="8">
        <v>0.45</v>
      </c>
      <c r="J890" s="9">
        <v>4000</v>
      </c>
      <c r="K890" s="10">
        <f t="shared" si="6"/>
        <v>1800</v>
      </c>
      <c r="L890" s="10">
        <f t="shared" si="7"/>
        <v>810</v>
      </c>
      <c r="M890" s="11">
        <v>0.45</v>
      </c>
      <c r="O890" s="16"/>
      <c r="P890" s="17"/>
      <c r="Q890" s="12"/>
      <c r="R890" s="13"/>
    </row>
    <row r="891" spans="1:18" ht="15.75" customHeight="1" x14ac:dyDescent="0.3">
      <c r="A891" s="1"/>
      <c r="B891" s="6" t="s">
        <v>31</v>
      </c>
      <c r="C891" s="6">
        <v>1189833</v>
      </c>
      <c r="D891" s="7">
        <v>44303</v>
      </c>
      <c r="E891" s="6" t="s">
        <v>33</v>
      </c>
      <c r="F891" s="6" t="s">
        <v>51</v>
      </c>
      <c r="G891" s="6" t="s">
        <v>52</v>
      </c>
      <c r="H891" s="6" t="s">
        <v>20</v>
      </c>
      <c r="I891" s="8">
        <v>0.4</v>
      </c>
      <c r="J891" s="9">
        <v>3000</v>
      </c>
      <c r="K891" s="10">
        <f t="shared" si="6"/>
        <v>1200</v>
      </c>
      <c r="L891" s="10">
        <f t="shared" si="7"/>
        <v>479.99999999999994</v>
      </c>
      <c r="M891" s="11">
        <v>0.39999999999999997</v>
      </c>
      <c r="O891" s="16"/>
      <c r="P891" s="17"/>
      <c r="Q891" s="12"/>
      <c r="R891" s="13"/>
    </row>
    <row r="892" spans="1:18" ht="15.75" customHeight="1" x14ac:dyDescent="0.3">
      <c r="A892" s="1"/>
      <c r="B892" s="6" t="s">
        <v>31</v>
      </c>
      <c r="C892" s="6">
        <v>1189833</v>
      </c>
      <c r="D892" s="7">
        <v>44303</v>
      </c>
      <c r="E892" s="6" t="s">
        <v>33</v>
      </c>
      <c r="F892" s="6" t="s">
        <v>51</v>
      </c>
      <c r="G892" s="6" t="s">
        <v>52</v>
      </c>
      <c r="H892" s="6" t="s">
        <v>21</v>
      </c>
      <c r="I892" s="8">
        <v>0.45</v>
      </c>
      <c r="J892" s="9">
        <v>2000</v>
      </c>
      <c r="K892" s="10">
        <f t="shared" si="6"/>
        <v>900</v>
      </c>
      <c r="L892" s="10">
        <f t="shared" si="7"/>
        <v>540.00000000000011</v>
      </c>
      <c r="M892" s="11">
        <v>0.60000000000000009</v>
      </c>
      <c r="O892" s="16"/>
      <c r="P892" s="17"/>
      <c r="Q892" s="12"/>
      <c r="R892" s="13"/>
    </row>
    <row r="893" spans="1:18" ht="15.75" customHeight="1" x14ac:dyDescent="0.3">
      <c r="A893" s="1"/>
      <c r="B893" s="6" t="s">
        <v>31</v>
      </c>
      <c r="C893" s="6">
        <v>1189833</v>
      </c>
      <c r="D893" s="7">
        <v>44303</v>
      </c>
      <c r="E893" s="6" t="s">
        <v>33</v>
      </c>
      <c r="F893" s="6" t="s">
        <v>51</v>
      </c>
      <c r="G893" s="6" t="s">
        <v>52</v>
      </c>
      <c r="H893" s="6" t="s">
        <v>22</v>
      </c>
      <c r="I893" s="8">
        <v>0.6</v>
      </c>
      <c r="J893" s="9">
        <v>3750</v>
      </c>
      <c r="K893" s="10">
        <f t="shared" si="6"/>
        <v>2250</v>
      </c>
      <c r="L893" s="10">
        <f t="shared" si="7"/>
        <v>562.5</v>
      </c>
      <c r="M893" s="11">
        <v>0.25</v>
      </c>
      <c r="O893" s="16"/>
      <c r="P893" s="17"/>
      <c r="Q893" s="12"/>
      <c r="R893" s="13"/>
    </row>
    <row r="894" spans="1:18" ht="15.75" customHeight="1" x14ac:dyDescent="0.3">
      <c r="A894" s="1"/>
      <c r="B894" s="6" t="s">
        <v>31</v>
      </c>
      <c r="C894" s="6">
        <v>1189833</v>
      </c>
      <c r="D894" s="7">
        <v>44334</v>
      </c>
      <c r="E894" s="6" t="s">
        <v>33</v>
      </c>
      <c r="F894" s="6" t="s">
        <v>51</v>
      </c>
      <c r="G894" s="6" t="s">
        <v>52</v>
      </c>
      <c r="H894" s="6" t="s">
        <v>17</v>
      </c>
      <c r="I894" s="8">
        <v>0.4</v>
      </c>
      <c r="J894" s="9">
        <v>5750</v>
      </c>
      <c r="K894" s="10">
        <f t="shared" si="6"/>
        <v>2300</v>
      </c>
      <c r="L894" s="10">
        <f t="shared" si="7"/>
        <v>1035</v>
      </c>
      <c r="M894" s="11">
        <v>0.45</v>
      </c>
      <c r="O894" s="16"/>
      <c r="P894" s="17"/>
      <c r="Q894" s="12"/>
      <c r="R894" s="13"/>
    </row>
    <row r="895" spans="1:18" ht="15.75" customHeight="1" x14ac:dyDescent="0.3">
      <c r="A895" s="1"/>
      <c r="B895" s="6" t="s">
        <v>31</v>
      </c>
      <c r="C895" s="6">
        <v>1189833</v>
      </c>
      <c r="D895" s="7">
        <v>44334</v>
      </c>
      <c r="E895" s="6" t="s">
        <v>33</v>
      </c>
      <c r="F895" s="6" t="s">
        <v>51</v>
      </c>
      <c r="G895" s="6" t="s">
        <v>52</v>
      </c>
      <c r="H895" s="6" t="s">
        <v>18</v>
      </c>
      <c r="I895" s="8">
        <v>0.45</v>
      </c>
      <c r="J895" s="9">
        <v>4250</v>
      </c>
      <c r="K895" s="10">
        <f t="shared" si="6"/>
        <v>1912.5</v>
      </c>
      <c r="L895" s="10">
        <f t="shared" si="7"/>
        <v>573.75</v>
      </c>
      <c r="M895" s="11">
        <v>0.3</v>
      </c>
      <c r="O895" s="16"/>
      <c r="P895" s="17"/>
      <c r="Q895" s="12"/>
      <c r="R895" s="13"/>
    </row>
    <row r="896" spans="1:18" ht="15.75" customHeight="1" x14ac:dyDescent="0.3">
      <c r="A896" s="1"/>
      <c r="B896" s="6" t="s">
        <v>31</v>
      </c>
      <c r="C896" s="6">
        <v>1189833</v>
      </c>
      <c r="D896" s="7">
        <v>44334</v>
      </c>
      <c r="E896" s="6" t="s">
        <v>33</v>
      </c>
      <c r="F896" s="6" t="s">
        <v>51</v>
      </c>
      <c r="G896" s="6" t="s">
        <v>52</v>
      </c>
      <c r="H896" s="6" t="s">
        <v>19</v>
      </c>
      <c r="I896" s="8">
        <v>0.45</v>
      </c>
      <c r="J896" s="9">
        <v>4250</v>
      </c>
      <c r="K896" s="10">
        <f t="shared" si="6"/>
        <v>1912.5</v>
      </c>
      <c r="L896" s="10">
        <f t="shared" si="7"/>
        <v>860.625</v>
      </c>
      <c r="M896" s="11">
        <v>0.45</v>
      </c>
      <c r="O896" s="16"/>
      <c r="P896" s="17"/>
      <c r="Q896" s="12"/>
      <c r="R896" s="13"/>
    </row>
    <row r="897" spans="1:18" ht="15.75" customHeight="1" x14ac:dyDescent="0.3">
      <c r="A897" s="1"/>
      <c r="B897" s="6" t="s">
        <v>31</v>
      </c>
      <c r="C897" s="6">
        <v>1189833</v>
      </c>
      <c r="D897" s="7">
        <v>44334</v>
      </c>
      <c r="E897" s="6" t="s">
        <v>33</v>
      </c>
      <c r="F897" s="6" t="s">
        <v>51</v>
      </c>
      <c r="G897" s="6" t="s">
        <v>52</v>
      </c>
      <c r="H897" s="6" t="s">
        <v>20</v>
      </c>
      <c r="I897" s="8">
        <v>0.4</v>
      </c>
      <c r="J897" s="9">
        <v>3250</v>
      </c>
      <c r="K897" s="10">
        <f t="shared" si="6"/>
        <v>1300</v>
      </c>
      <c r="L897" s="10">
        <f t="shared" si="7"/>
        <v>520</v>
      </c>
      <c r="M897" s="11">
        <v>0.39999999999999997</v>
      </c>
      <c r="O897" s="16"/>
      <c r="P897" s="17"/>
      <c r="Q897" s="12"/>
      <c r="R897" s="13"/>
    </row>
    <row r="898" spans="1:18" ht="15.75" customHeight="1" x14ac:dyDescent="0.3">
      <c r="A898" s="1"/>
      <c r="B898" s="6" t="s">
        <v>31</v>
      </c>
      <c r="C898" s="6">
        <v>1189833</v>
      </c>
      <c r="D898" s="7">
        <v>44334</v>
      </c>
      <c r="E898" s="6" t="s">
        <v>33</v>
      </c>
      <c r="F898" s="6" t="s">
        <v>51</v>
      </c>
      <c r="G898" s="6" t="s">
        <v>52</v>
      </c>
      <c r="H898" s="6" t="s">
        <v>21</v>
      </c>
      <c r="I898" s="8">
        <v>0.45</v>
      </c>
      <c r="J898" s="9">
        <v>2250</v>
      </c>
      <c r="K898" s="10">
        <f t="shared" si="6"/>
        <v>1012.5</v>
      </c>
      <c r="L898" s="10">
        <f t="shared" si="7"/>
        <v>607.50000000000011</v>
      </c>
      <c r="M898" s="11">
        <v>0.60000000000000009</v>
      </c>
      <c r="O898" s="16"/>
      <c r="P898" s="17"/>
      <c r="Q898" s="12"/>
      <c r="R898" s="13"/>
    </row>
    <row r="899" spans="1:18" ht="15.75" customHeight="1" x14ac:dyDescent="0.3">
      <c r="A899" s="1"/>
      <c r="B899" s="6" t="s">
        <v>31</v>
      </c>
      <c r="C899" s="6">
        <v>1189833</v>
      </c>
      <c r="D899" s="7">
        <v>44334</v>
      </c>
      <c r="E899" s="6" t="s">
        <v>33</v>
      </c>
      <c r="F899" s="6" t="s">
        <v>51</v>
      </c>
      <c r="G899" s="6" t="s">
        <v>52</v>
      </c>
      <c r="H899" s="6" t="s">
        <v>22</v>
      </c>
      <c r="I899" s="8">
        <v>0.6</v>
      </c>
      <c r="J899" s="9">
        <v>4000</v>
      </c>
      <c r="K899" s="10">
        <f t="shared" si="6"/>
        <v>2400</v>
      </c>
      <c r="L899" s="10">
        <f t="shared" si="7"/>
        <v>600</v>
      </c>
      <c r="M899" s="11">
        <v>0.25</v>
      </c>
      <c r="O899" s="16"/>
      <c r="P899" s="17"/>
      <c r="Q899" s="12"/>
      <c r="R899" s="13"/>
    </row>
    <row r="900" spans="1:18" ht="15.75" customHeight="1" x14ac:dyDescent="0.3">
      <c r="A900" s="1"/>
      <c r="B900" s="6" t="s">
        <v>31</v>
      </c>
      <c r="C900" s="6">
        <v>1189833</v>
      </c>
      <c r="D900" s="7">
        <v>44364</v>
      </c>
      <c r="E900" s="6" t="s">
        <v>33</v>
      </c>
      <c r="F900" s="6" t="s">
        <v>51</v>
      </c>
      <c r="G900" s="6" t="s">
        <v>52</v>
      </c>
      <c r="H900" s="6" t="s">
        <v>17</v>
      </c>
      <c r="I900" s="8">
        <v>0.4</v>
      </c>
      <c r="J900" s="9">
        <v>6750</v>
      </c>
      <c r="K900" s="10">
        <f t="shared" si="6"/>
        <v>2700</v>
      </c>
      <c r="L900" s="10">
        <f t="shared" si="7"/>
        <v>1215</v>
      </c>
      <c r="M900" s="11">
        <v>0.45</v>
      </c>
      <c r="O900" s="16"/>
      <c r="P900" s="17"/>
      <c r="Q900" s="12"/>
      <c r="R900" s="13"/>
    </row>
    <row r="901" spans="1:18" ht="15.75" customHeight="1" x14ac:dyDescent="0.3">
      <c r="A901" s="1"/>
      <c r="B901" s="6" t="s">
        <v>31</v>
      </c>
      <c r="C901" s="6">
        <v>1189833</v>
      </c>
      <c r="D901" s="7">
        <v>44364</v>
      </c>
      <c r="E901" s="6" t="s">
        <v>33</v>
      </c>
      <c r="F901" s="6" t="s">
        <v>51</v>
      </c>
      <c r="G901" s="6" t="s">
        <v>52</v>
      </c>
      <c r="H901" s="6" t="s">
        <v>18</v>
      </c>
      <c r="I901" s="8">
        <v>0.45</v>
      </c>
      <c r="J901" s="9">
        <v>5250</v>
      </c>
      <c r="K901" s="10">
        <f t="shared" si="6"/>
        <v>2362.5</v>
      </c>
      <c r="L901" s="10">
        <f t="shared" si="7"/>
        <v>708.75</v>
      </c>
      <c r="M901" s="11">
        <v>0.3</v>
      </c>
      <c r="O901" s="16"/>
      <c r="P901" s="17"/>
      <c r="Q901" s="12"/>
      <c r="R901" s="13"/>
    </row>
    <row r="902" spans="1:18" ht="15.75" customHeight="1" x14ac:dyDescent="0.3">
      <c r="A902" s="1"/>
      <c r="B902" s="6" t="s">
        <v>31</v>
      </c>
      <c r="C902" s="6">
        <v>1189833</v>
      </c>
      <c r="D902" s="7">
        <v>44364</v>
      </c>
      <c r="E902" s="6" t="s">
        <v>33</v>
      </c>
      <c r="F902" s="6" t="s">
        <v>51</v>
      </c>
      <c r="G902" s="6" t="s">
        <v>52</v>
      </c>
      <c r="H902" s="6" t="s">
        <v>19</v>
      </c>
      <c r="I902" s="8">
        <v>0.45</v>
      </c>
      <c r="J902" s="9">
        <v>5500</v>
      </c>
      <c r="K902" s="10">
        <f t="shared" si="6"/>
        <v>2475</v>
      </c>
      <c r="L902" s="10">
        <f t="shared" si="7"/>
        <v>1113.75</v>
      </c>
      <c r="M902" s="11">
        <v>0.45</v>
      </c>
      <c r="O902" s="16"/>
      <c r="P902" s="17"/>
      <c r="Q902" s="12"/>
      <c r="R902" s="13"/>
    </row>
    <row r="903" spans="1:18" ht="15.75" customHeight="1" x14ac:dyDescent="0.3">
      <c r="A903" s="1"/>
      <c r="B903" s="6" t="s">
        <v>31</v>
      </c>
      <c r="C903" s="6">
        <v>1189833</v>
      </c>
      <c r="D903" s="7">
        <v>44364</v>
      </c>
      <c r="E903" s="6" t="s">
        <v>33</v>
      </c>
      <c r="F903" s="6" t="s">
        <v>51</v>
      </c>
      <c r="G903" s="6" t="s">
        <v>52</v>
      </c>
      <c r="H903" s="6" t="s">
        <v>20</v>
      </c>
      <c r="I903" s="8">
        <v>0.4</v>
      </c>
      <c r="J903" s="9">
        <v>4250</v>
      </c>
      <c r="K903" s="10">
        <f t="shared" si="6"/>
        <v>1700</v>
      </c>
      <c r="L903" s="10">
        <f t="shared" si="7"/>
        <v>680</v>
      </c>
      <c r="M903" s="11">
        <v>0.39999999999999997</v>
      </c>
      <c r="O903" s="16"/>
      <c r="P903" s="17"/>
      <c r="Q903" s="12"/>
      <c r="R903" s="13"/>
    </row>
    <row r="904" spans="1:18" ht="15.75" customHeight="1" x14ac:dyDescent="0.3">
      <c r="A904" s="1"/>
      <c r="B904" s="6" t="s">
        <v>31</v>
      </c>
      <c r="C904" s="6">
        <v>1189833</v>
      </c>
      <c r="D904" s="7">
        <v>44364</v>
      </c>
      <c r="E904" s="6" t="s">
        <v>33</v>
      </c>
      <c r="F904" s="6" t="s">
        <v>51</v>
      </c>
      <c r="G904" s="6" t="s">
        <v>52</v>
      </c>
      <c r="H904" s="6" t="s">
        <v>21</v>
      </c>
      <c r="I904" s="8">
        <v>0.45</v>
      </c>
      <c r="J904" s="9">
        <v>3000</v>
      </c>
      <c r="K904" s="10">
        <f t="shared" si="6"/>
        <v>1350</v>
      </c>
      <c r="L904" s="10">
        <f t="shared" si="7"/>
        <v>810.00000000000011</v>
      </c>
      <c r="M904" s="11">
        <v>0.60000000000000009</v>
      </c>
      <c r="O904" s="16"/>
      <c r="P904" s="17"/>
      <c r="Q904" s="12"/>
      <c r="R904" s="13"/>
    </row>
    <row r="905" spans="1:18" ht="15.75" customHeight="1" x14ac:dyDescent="0.3">
      <c r="A905" s="1"/>
      <c r="B905" s="6" t="s">
        <v>31</v>
      </c>
      <c r="C905" s="6">
        <v>1189833</v>
      </c>
      <c r="D905" s="7">
        <v>44364</v>
      </c>
      <c r="E905" s="6" t="s">
        <v>33</v>
      </c>
      <c r="F905" s="6" t="s">
        <v>51</v>
      </c>
      <c r="G905" s="6" t="s">
        <v>52</v>
      </c>
      <c r="H905" s="6" t="s">
        <v>22</v>
      </c>
      <c r="I905" s="8">
        <v>0.6</v>
      </c>
      <c r="J905" s="9">
        <v>6000</v>
      </c>
      <c r="K905" s="10">
        <f t="shared" si="6"/>
        <v>3600</v>
      </c>
      <c r="L905" s="10">
        <f t="shared" si="7"/>
        <v>900</v>
      </c>
      <c r="M905" s="11">
        <v>0.25</v>
      </c>
      <c r="O905" s="16"/>
      <c r="P905" s="17"/>
      <c r="Q905" s="12"/>
      <c r="R905" s="13"/>
    </row>
    <row r="906" spans="1:18" ht="15.75" customHeight="1" x14ac:dyDescent="0.3">
      <c r="A906" s="1"/>
      <c r="B906" s="6" t="s">
        <v>31</v>
      </c>
      <c r="C906" s="6">
        <v>1189833</v>
      </c>
      <c r="D906" s="7">
        <v>44393</v>
      </c>
      <c r="E906" s="6" t="s">
        <v>33</v>
      </c>
      <c r="F906" s="6" t="s">
        <v>51</v>
      </c>
      <c r="G906" s="6" t="s">
        <v>52</v>
      </c>
      <c r="H906" s="6" t="s">
        <v>17</v>
      </c>
      <c r="I906" s="8">
        <v>0.4</v>
      </c>
      <c r="J906" s="9">
        <v>7500</v>
      </c>
      <c r="K906" s="10">
        <f t="shared" si="6"/>
        <v>3000</v>
      </c>
      <c r="L906" s="10">
        <f t="shared" si="7"/>
        <v>1350</v>
      </c>
      <c r="M906" s="11">
        <v>0.45</v>
      </c>
      <c r="O906" s="16"/>
      <c r="P906" s="17"/>
      <c r="Q906" s="12"/>
      <c r="R906" s="13"/>
    </row>
    <row r="907" spans="1:18" ht="15.75" customHeight="1" x14ac:dyDescent="0.3">
      <c r="A907" s="1"/>
      <c r="B907" s="6" t="s">
        <v>31</v>
      </c>
      <c r="C907" s="6">
        <v>1189833</v>
      </c>
      <c r="D907" s="7">
        <v>44393</v>
      </c>
      <c r="E907" s="6" t="s">
        <v>33</v>
      </c>
      <c r="F907" s="6" t="s">
        <v>51</v>
      </c>
      <c r="G907" s="6" t="s">
        <v>52</v>
      </c>
      <c r="H907" s="6" t="s">
        <v>18</v>
      </c>
      <c r="I907" s="8">
        <v>0.45</v>
      </c>
      <c r="J907" s="9">
        <v>6000</v>
      </c>
      <c r="K907" s="10">
        <f t="shared" si="6"/>
        <v>2700</v>
      </c>
      <c r="L907" s="10">
        <f t="shared" si="7"/>
        <v>810</v>
      </c>
      <c r="M907" s="11">
        <v>0.3</v>
      </c>
      <c r="O907" s="16"/>
      <c r="P907" s="17"/>
      <c r="Q907" s="12"/>
      <c r="R907" s="13"/>
    </row>
    <row r="908" spans="1:18" ht="15.75" customHeight="1" x14ac:dyDescent="0.3">
      <c r="A908" s="1"/>
      <c r="B908" s="6" t="s">
        <v>31</v>
      </c>
      <c r="C908" s="6">
        <v>1189833</v>
      </c>
      <c r="D908" s="7">
        <v>44393</v>
      </c>
      <c r="E908" s="6" t="s">
        <v>33</v>
      </c>
      <c r="F908" s="6" t="s">
        <v>51</v>
      </c>
      <c r="G908" s="6" t="s">
        <v>52</v>
      </c>
      <c r="H908" s="6" t="s">
        <v>19</v>
      </c>
      <c r="I908" s="8">
        <v>0.45</v>
      </c>
      <c r="J908" s="9">
        <v>5500</v>
      </c>
      <c r="K908" s="10">
        <f t="shared" si="6"/>
        <v>2475</v>
      </c>
      <c r="L908" s="10">
        <f t="shared" si="7"/>
        <v>1113.75</v>
      </c>
      <c r="M908" s="11">
        <v>0.45</v>
      </c>
      <c r="O908" s="16"/>
      <c r="P908" s="17"/>
      <c r="Q908" s="12"/>
      <c r="R908" s="13"/>
    </row>
    <row r="909" spans="1:18" ht="15.75" customHeight="1" x14ac:dyDescent="0.3">
      <c r="A909" s="1"/>
      <c r="B909" s="6" t="s">
        <v>31</v>
      </c>
      <c r="C909" s="6">
        <v>1189833</v>
      </c>
      <c r="D909" s="7">
        <v>44393</v>
      </c>
      <c r="E909" s="6" t="s">
        <v>33</v>
      </c>
      <c r="F909" s="6" t="s">
        <v>51</v>
      </c>
      <c r="G909" s="6" t="s">
        <v>52</v>
      </c>
      <c r="H909" s="6" t="s">
        <v>20</v>
      </c>
      <c r="I909" s="8">
        <v>0.4</v>
      </c>
      <c r="J909" s="9">
        <v>4500</v>
      </c>
      <c r="K909" s="10">
        <f t="shared" si="6"/>
        <v>1800</v>
      </c>
      <c r="L909" s="10">
        <f t="shared" si="7"/>
        <v>719.99999999999989</v>
      </c>
      <c r="M909" s="11">
        <v>0.39999999999999997</v>
      </c>
      <c r="O909" s="16"/>
      <c r="P909" s="17"/>
      <c r="Q909" s="12"/>
      <c r="R909" s="13"/>
    </row>
    <row r="910" spans="1:18" ht="15.75" customHeight="1" x14ac:dyDescent="0.3">
      <c r="A910" s="1"/>
      <c r="B910" s="6" t="s">
        <v>31</v>
      </c>
      <c r="C910" s="6">
        <v>1189833</v>
      </c>
      <c r="D910" s="7">
        <v>44393</v>
      </c>
      <c r="E910" s="6" t="s">
        <v>33</v>
      </c>
      <c r="F910" s="6" t="s">
        <v>51</v>
      </c>
      <c r="G910" s="6" t="s">
        <v>52</v>
      </c>
      <c r="H910" s="6" t="s">
        <v>21</v>
      </c>
      <c r="I910" s="8">
        <v>0.45</v>
      </c>
      <c r="J910" s="9">
        <v>4750</v>
      </c>
      <c r="K910" s="10">
        <f t="shared" si="6"/>
        <v>2137.5</v>
      </c>
      <c r="L910" s="10">
        <f t="shared" si="7"/>
        <v>1282.5000000000002</v>
      </c>
      <c r="M910" s="11">
        <v>0.60000000000000009</v>
      </c>
      <c r="O910" s="16"/>
      <c r="P910" s="17"/>
      <c r="Q910" s="12"/>
      <c r="R910" s="13"/>
    </row>
    <row r="911" spans="1:18" ht="15.75" customHeight="1" x14ac:dyDescent="0.3">
      <c r="A911" s="1"/>
      <c r="B911" s="6" t="s">
        <v>31</v>
      </c>
      <c r="C911" s="6">
        <v>1189833</v>
      </c>
      <c r="D911" s="7">
        <v>44393</v>
      </c>
      <c r="E911" s="6" t="s">
        <v>33</v>
      </c>
      <c r="F911" s="6" t="s">
        <v>51</v>
      </c>
      <c r="G911" s="6" t="s">
        <v>52</v>
      </c>
      <c r="H911" s="6" t="s">
        <v>22</v>
      </c>
      <c r="I911" s="8">
        <v>0.6</v>
      </c>
      <c r="J911" s="9">
        <v>4750</v>
      </c>
      <c r="K911" s="10">
        <f t="shared" si="6"/>
        <v>2850</v>
      </c>
      <c r="L911" s="10">
        <f t="shared" si="7"/>
        <v>712.5</v>
      </c>
      <c r="M911" s="11">
        <v>0.25</v>
      </c>
      <c r="O911" s="16"/>
      <c r="P911" s="17"/>
      <c r="Q911" s="12"/>
      <c r="R911" s="13"/>
    </row>
    <row r="912" spans="1:18" ht="15.75" customHeight="1" x14ac:dyDescent="0.3">
      <c r="A912" s="1"/>
      <c r="B912" s="6" t="s">
        <v>31</v>
      </c>
      <c r="C912" s="6">
        <v>1189833</v>
      </c>
      <c r="D912" s="7">
        <v>44425</v>
      </c>
      <c r="E912" s="6" t="s">
        <v>33</v>
      </c>
      <c r="F912" s="6" t="s">
        <v>51</v>
      </c>
      <c r="G912" s="6" t="s">
        <v>52</v>
      </c>
      <c r="H912" s="6" t="s">
        <v>17</v>
      </c>
      <c r="I912" s="8">
        <v>0.45</v>
      </c>
      <c r="J912" s="9">
        <v>6750</v>
      </c>
      <c r="K912" s="10">
        <f t="shared" si="6"/>
        <v>3037.5</v>
      </c>
      <c r="L912" s="10">
        <f t="shared" si="7"/>
        <v>1366.875</v>
      </c>
      <c r="M912" s="11">
        <v>0.45</v>
      </c>
      <c r="O912" s="16"/>
      <c r="P912" s="17"/>
      <c r="Q912" s="12"/>
      <c r="R912" s="13"/>
    </row>
    <row r="913" spans="1:18" ht="15.75" customHeight="1" x14ac:dyDescent="0.3">
      <c r="A913" s="1"/>
      <c r="B913" s="6" t="s">
        <v>31</v>
      </c>
      <c r="C913" s="6">
        <v>1189833</v>
      </c>
      <c r="D913" s="7">
        <v>44425</v>
      </c>
      <c r="E913" s="6" t="s">
        <v>33</v>
      </c>
      <c r="F913" s="6" t="s">
        <v>51</v>
      </c>
      <c r="G913" s="6" t="s">
        <v>52</v>
      </c>
      <c r="H913" s="6" t="s">
        <v>18</v>
      </c>
      <c r="I913" s="8">
        <v>0.55000000000000004</v>
      </c>
      <c r="J913" s="9">
        <v>6250</v>
      </c>
      <c r="K913" s="10">
        <f t="shared" si="6"/>
        <v>3437.5000000000005</v>
      </c>
      <c r="L913" s="10">
        <f t="shared" si="7"/>
        <v>1031.25</v>
      </c>
      <c r="M913" s="11">
        <v>0.3</v>
      </c>
      <c r="O913" s="16"/>
      <c r="P913" s="17"/>
      <c r="Q913" s="12"/>
      <c r="R913" s="13"/>
    </row>
    <row r="914" spans="1:18" ht="15.75" customHeight="1" x14ac:dyDescent="0.3">
      <c r="A914" s="1"/>
      <c r="B914" s="6" t="s">
        <v>31</v>
      </c>
      <c r="C914" s="6">
        <v>1189833</v>
      </c>
      <c r="D914" s="7">
        <v>44425</v>
      </c>
      <c r="E914" s="6" t="s">
        <v>33</v>
      </c>
      <c r="F914" s="6" t="s">
        <v>51</v>
      </c>
      <c r="G914" s="6" t="s">
        <v>52</v>
      </c>
      <c r="H914" s="6" t="s">
        <v>19</v>
      </c>
      <c r="I914" s="8">
        <v>0.5</v>
      </c>
      <c r="J914" s="9">
        <v>5000</v>
      </c>
      <c r="K914" s="10">
        <f t="shared" si="6"/>
        <v>2500</v>
      </c>
      <c r="L914" s="10">
        <f t="shared" si="7"/>
        <v>1125</v>
      </c>
      <c r="M914" s="11">
        <v>0.45</v>
      </c>
      <c r="O914" s="16"/>
      <c r="P914" s="17"/>
      <c r="Q914" s="12"/>
      <c r="R914" s="13"/>
    </row>
    <row r="915" spans="1:18" ht="15.75" customHeight="1" x14ac:dyDescent="0.3">
      <c r="A915" s="1"/>
      <c r="B915" s="6" t="s">
        <v>31</v>
      </c>
      <c r="C915" s="6">
        <v>1189833</v>
      </c>
      <c r="D915" s="7">
        <v>44425</v>
      </c>
      <c r="E915" s="6" t="s">
        <v>33</v>
      </c>
      <c r="F915" s="6" t="s">
        <v>51</v>
      </c>
      <c r="G915" s="6" t="s">
        <v>52</v>
      </c>
      <c r="H915" s="6" t="s">
        <v>20</v>
      </c>
      <c r="I915" s="8">
        <v>0.45</v>
      </c>
      <c r="J915" s="9">
        <v>4250</v>
      </c>
      <c r="K915" s="10">
        <f t="shared" si="6"/>
        <v>1912.5</v>
      </c>
      <c r="L915" s="10">
        <f t="shared" si="7"/>
        <v>764.99999999999989</v>
      </c>
      <c r="M915" s="11">
        <v>0.39999999999999997</v>
      </c>
      <c r="O915" s="16"/>
      <c r="P915" s="17"/>
      <c r="Q915" s="12"/>
      <c r="R915" s="13"/>
    </row>
    <row r="916" spans="1:18" ht="15.75" customHeight="1" x14ac:dyDescent="0.3">
      <c r="A916" s="1"/>
      <c r="B916" s="6" t="s">
        <v>31</v>
      </c>
      <c r="C916" s="6">
        <v>1189833</v>
      </c>
      <c r="D916" s="7">
        <v>44425</v>
      </c>
      <c r="E916" s="6" t="s">
        <v>33</v>
      </c>
      <c r="F916" s="6" t="s">
        <v>51</v>
      </c>
      <c r="G916" s="6" t="s">
        <v>52</v>
      </c>
      <c r="H916" s="6" t="s">
        <v>21</v>
      </c>
      <c r="I916" s="8">
        <v>0.54999999999999993</v>
      </c>
      <c r="J916" s="9">
        <v>4250</v>
      </c>
      <c r="K916" s="10">
        <f t="shared" si="6"/>
        <v>2337.4999999999995</v>
      </c>
      <c r="L916" s="10">
        <f t="shared" si="7"/>
        <v>1402.5</v>
      </c>
      <c r="M916" s="11">
        <v>0.60000000000000009</v>
      </c>
      <c r="O916" s="16"/>
      <c r="P916" s="17"/>
      <c r="Q916" s="12"/>
      <c r="R916" s="13"/>
    </row>
    <row r="917" spans="1:18" ht="15.75" customHeight="1" x14ac:dyDescent="0.3">
      <c r="A917" s="1"/>
      <c r="B917" s="6" t="s">
        <v>31</v>
      </c>
      <c r="C917" s="6">
        <v>1189833</v>
      </c>
      <c r="D917" s="7">
        <v>44425</v>
      </c>
      <c r="E917" s="6" t="s">
        <v>33</v>
      </c>
      <c r="F917" s="6" t="s">
        <v>51</v>
      </c>
      <c r="G917" s="6" t="s">
        <v>52</v>
      </c>
      <c r="H917" s="6" t="s">
        <v>22</v>
      </c>
      <c r="I917" s="8">
        <v>0.6</v>
      </c>
      <c r="J917" s="9">
        <v>4000</v>
      </c>
      <c r="K917" s="10">
        <f t="shared" si="6"/>
        <v>2400</v>
      </c>
      <c r="L917" s="10">
        <f t="shared" si="7"/>
        <v>600</v>
      </c>
      <c r="M917" s="11">
        <v>0.25</v>
      </c>
      <c r="O917" s="16"/>
      <c r="P917" s="17"/>
      <c r="Q917" s="12"/>
      <c r="R917" s="13"/>
    </row>
    <row r="918" spans="1:18" ht="15.75" customHeight="1" x14ac:dyDescent="0.3">
      <c r="A918" s="1"/>
      <c r="B918" s="6" t="s">
        <v>31</v>
      </c>
      <c r="C918" s="6">
        <v>1189833</v>
      </c>
      <c r="D918" s="7">
        <v>44457</v>
      </c>
      <c r="E918" s="6" t="s">
        <v>33</v>
      </c>
      <c r="F918" s="6" t="s">
        <v>51</v>
      </c>
      <c r="G918" s="6" t="s">
        <v>52</v>
      </c>
      <c r="H918" s="6" t="s">
        <v>17</v>
      </c>
      <c r="I918" s="8">
        <v>0.45</v>
      </c>
      <c r="J918" s="9">
        <v>6000</v>
      </c>
      <c r="K918" s="10">
        <f t="shared" si="6"/>
        <v>2700</v>
      </c>
      <c r="L918" s="10">
        <f t="shared" si="7"/>
        <v>1215</v>
      </c>
      <c r="M918" s="11">
        <v>0.45</v>
      </c>
      <c r="O918" s="16"/>
      <c r="P918" s="17"/>
      <c r="Q918" s="12"/>
      <c r="R918" s="13"/>
    </row>
    <row r="919" spans="1:18" ht="15.75" customHeight="1" x14ac:dyDescent="0.3">
      <c r="A919" s="1"/>
      <c r="B919" s="6" t="s">
        <v>31</v>
      </c>
      <c r="C919" s="6">
        <v>1189833</v>
      </c>
      <c r="D919" s="7">
        <v>44457</v>
      </c>
      <c r="E919" s="6" t="s">
        <v>33</v>
      </c>
      <c r="F919" s="6" t="s">
        <v>51</v>
      </c>
      <c r="G919" s="6" t="s">
        <v>52</v>
      </c>
      <c r="H919" s="6" t="s">
        <v>18</v>
      </c>
      <c r="I919" s="8">
        <v>0.5</v>
      </c>
      <c r="J919" s="9">
        <v>6000</v>
      </c>
      <c r="K919" s="10">
        <f t="shared" si="6"/>
        <v>3000</v>
      </c>
      <c r="L919" s="10">
        <f t="shared" si="7"/>
        <v>900</v>
      </c>
      <c r="M919" s="11">
        <v>0.3</v>
      </c>
      <c r="O919" s="16"/>
      <c r="P919" s="17"/>
      <c r="Q919" s="12"/>
      <c r="R919" s="13"/>
    </row>
    <row r="920" spans="1:18" ht="15.75" customHeight="1" x14ac:dyDescent="0.3">
      <c r="A920" s="1"/>
      <c r="B920" s="6" t="s">
        <v>31</v>
      </c>
      <c r="C920" s="6">
        <v>1189833</v>
      </c>
      <c r="D920" s="7">
        <v>44457</v>
      </c>
      <c r="E920" s="6" t="s">
        <v>33</v>
      </c>
      <c r="F920" s="6" t="s">
        <v>51</v>
      </c>
      <c r="G920" s="6" t="s">
        <v>52</v>
      </c>
      <c r="H920" s="6" t="s">
        <v>19</v>
      </c>
      <c r="I920" s="8">
        <v>0.45</v>
      </c>
      <c r="J920" s="9">
        <v>4500</v>
      </c>
      <c r="K920" s="10">
        <f t="shared" si="6"/>
        <v>2025</v>
      </c>
      <c r="L920" s="10">
        <f t="shared" si="7"/>
        <v>911.25</v>
      </c>
      <c r="M920" s="11">
        <v>0.45</v>
      </c>
      <c r="O920" s="16"/>
      <c r="P920" s="17"/>
      <c r="Q920" s="12"/>
      <c r="R920" s="13"/>
    </row>
    <row r="921" spans="1:18" ht="15.75" customHeight="1" x14ac:dyDescent="0.3">
      <c r="A921" s="1"/>
      <c r="B921" s="6" t="s">
        <v>31</v>
      </c>
      <c r="C921" s="6">
        <v>1189833</v>
      </c>
      <c r="D921" s="7">
        <v>44457</v>
      </c>
      <c r="E921" s="6" t="s">
        <v>33</v>
      </c>
      <c r="F921" s="6" t="s">
        <v>51</v>
      </c>
      <c r="G921" s="6" t="s">
        <v>52</v>
      </c>
      <c r="H921" s="6" t="s">
        <v>20</v>
      </c>
      <c r="I921" s="8">
        <v>0.45</v>
      </c>
      <c r="J921" s="9">
        <v>4000</v>
      </c>
      <c r="K921" s="10">
        <f t="shared" si="6"/>
        <v>1800</v>
      </c>
      <c r="L921" s="10">
        <f t="shared" si="7"/>
        <v>719.99999999999989</v>
      </c>
      <c r="M921" s="11">
        <v>0.39999999999999997</v>
      </c>
      <c r="O921" s="16"/>
      <c r="P921" s="17"/>
      <c r="Q921" s="12"/>
      <c r="R921" s="13"/>
    </row>
    <row r="922" spans="1:18" ht="15.75" customHeight="1" x14ac:dyDescent="0.3">
      <c r="A922" s="1"/>
      <c r="B922" s="6" t="s">
        <v>31</v>
      </c>
      <c r="C922" s="6">
        <v>1189833</v>
      </c>
      <c r="D922" s="7">
        <v>44457</v>
      </c>
      <c r="E922" s="6" t="s">
        <v>33</v>
      </c>
      <c r="F922" s="6" t="s">
        <v>51</v>
      </c>
      <c r="G922" s="6" t="s">
        <v>52</v>
      </c>
      <c r="H922" s="6" t="s">
        <v>21</v>
      </c>
      <c r="I922" s="8">
        <v>0.54999999999999993</v>
      </c>
      <c r="J922" s="9">
        <v>4000</v>
      </c>
      <c r="K922" s="10">
        <f t="shared" si="6"/>
        <v>2199.9999999999995</v>
      </c>
      <c r="L922" s="10">
        <f t="shared" si="7"/>
        <v>1320</v>
      </c>
      <c r="M922" s="11">
        <v>0.60000000000000009</v>
      </c>
      <c r="O922" s="16"/>
      <c r="P922" s="17"/>
      <c r="Q922" s="12"/>
      <c r="R922" s="13"/>
    </row>
    <row r="923" spans="1:18" ht="15.75" customHeight="1" x14ac:dyDescent="0.3">
      <c r="A923" s="1"/>
      <c r="B923" s="6" t="s">
        <v>31</v>
      </c>
      <c r="C923" s="6">
        <v>1189833</v>
      </c>
      <c r="D923" s="7">
        <v>44457</v>
      </c>
      <c r="E923" s="6" t="s">
        <v>33</v>
      </c>
      <c r="F923" s="6" t="s">
        <v>51</v>
      </c>
      <c r="G923" s="6" t="s">
        <v>52</v>
      </c>
      <c r="H923" s="6" t="s">
        <v>22</v>
      </c>
      <c r="I923" s="8">
        <v>0.6</v>
      </c>
      <c r="J923" s="9">
        <v>4500</v>
      </c>
      <c r="K923" s="10">
        <f t="shared" si="6"/>
        <v>2700</v>
      </c>
      <c r="L923" s="10">
        <f t="shared" si="7"/>
        <v>675</v>
      </c>
      <c r="M923" s="11">
        <v>0.25</v>
      </c>
      <c r="O923" s="16"/>
      <c r="P923" s="17"/>
      <c r="Q923" s="12"/>
      <c r="R923" s="13"/>
    </row>
    <row r="924" spans="1:18" ht="15.75" customHeight="1" x14ac:dyDescent="0.3">
      <c r="A924" s="1"/>
      <c r="B924" s="6" t="s">
        <v>31</v>
      </c>
      <c r="C924" s="6">
        <v>1189833</v>
      </c>
      <c r="D924" s="7">
        <v>44486</v>
      </c>
      <c r="E924" s="6" t="s">
        <v>33</v>
      </c>
      <c r="F924" s="6" t="s">
        <v>51</v>
      </c>
      <c r="G924" s="6" t="s">
        <v>52</v>
      </c>
      <c r="H924" s="6" t="s">
        <v>17</v>
      </c>
      <c r="I924" s="8">
        <v>0.45</v>
      </c>
      <c r="J924" s="9">
        <v>5500</v>
      </c>
      <c r="K924" s="10">
        <f t="shared" si="6"/>
        <v>2475</v>
      </c>
      <c r="L924" s="10">
        <f t="shared" si="7"/>
        <v>1113.75</v>
      </c>
      <c r="M924" s="11">
        <v>0.45</v>
      </c>
      <c r="O924" s="16"/>
      <c r="P924" s="17"/>
      <c r="Q924" s="12"/>
      <c r="R924" s="13"/>
    </row>
    <row r="925" spans="1:18" ht="15.75" customHeight="1" x14ac:dyDescent="0.3">
      <c r="A925" s="1"/>
      <c r="B925" s="6" t="s">
        <v>31</v>
      </c>
      <c r="C925" s="6">
        <v>1189833</v>
      </c>
      <c r="D925" s="7">
        <v>44486</v>
      </c>
      <c r="E925" s="6" t="s">
        <v>33</v>
      </c>
      <c r="F925" s="6" t="s">
        <v>51</v>
      </c>
      <c r="G925" s="6" t="s">
        <v>52</v>
      </c>
      <c r="H925" s="6" t="s">
        <v>18</v>
      </c>
      <c r="I925" s="8">
        <v>0.5</v>
      </c>
      <c r="J925" s="9">
        <v>5500</v>
      </c>
      <c r="K925" s="10">
        <f t="shared" si="6"/>
        <v>2750</v>
      </c>
      <c r="L925" s="10">
        <f t="shared" si="7"/>
        <v>825</v>
      </c>
      <c r="M925" s="11">
        <v>0.3</v>
      </c>
      <c r="O925" s="16"/>
      <c r="P925" s="17"/>
      <c r="Q925" s="12"/>
      <c r="R925" s="13"/>
    </row>
    <row r="926" spans="1:18" ht="15.75" customHeight="1" x14ac:dyDescent="0.3">
      <c r="A926" s="1"/>
      <c r="B926" s="6" t="s">
        <v>31</v>
      </c>
      <c r="C926" s="6">
        <v>1189833</v>
      </c>
      <c r="D926" s="7">
        <v>44486</v>
      </c>
      <c r="E926" s="6" t="s">
        <v>33</v>
      </c>
      <c r="F926" s="6" t="s">
        <v>51</v>
      </c>
      <c r="G926" s="6" t="s">
        <v>52</v>
      </c>
      <c r="H926" s="6" t="s">
        <v>19</v>
      </c>
      <c r="I926" s="8">
        <v>0.45</v>
      </c>
      <c r="J926" s="9">
        <v>4000</v>
      </c>
      <c r="K926" s="10">
        <f t="shared" si="6"/>
        <v>1800</v>
      </c>
      <c r="L926" s="10">
        <f t="shared" si="7"/>
        <v>810</v>
      </c>
      <c r="M926" s="11">
        <v>0.45</v>
      </c>
      <c r="O926" s="16"/>
      <c r="P926" s="17"/>
      <c r="Q926" s="12"/>
      <c r="R926" s="13"/>
    </row>
    <row r="927" spans="1:18" ht="15.75" customHeight="1" x14ac:dyDescent="0.3">
      <c r="A927" s="1"/>
      <c r="B927" s="6" t="s">
        <v>31</v>
      </c>
      <c r="C927" s="6">
        <v>1189833</v>
      </c>
      <c r="D927" s="7">
        <v>44486</v>
      </c>
      <c r="E927" s="6" t="s">
        <v>33</v>
      </c>
      <c r="F927" s="6" t="s">
        <v>51</v>
      </c>
      <c r="G927" s="6" t="s">
        <v>52</v>
      </c>
      <c r="H927" s="6" t="s">
        <v>20</v>
      </c>
      <c r="I927" s="8">
        <v>0.45</v>
      </c>
      <c r="J927" s="9">
        <v>3750</v>
      </c>
      <c r="K927" s="10">
        <f t="shared" si="6"/>
        <v>1687.5</v>
      </c>
      <c r="L927" s="10">
        <f t="shared" si="7"/>
        <v>675</v>
      </c>
      <c r="M927" s="11">
        <v>0.39999999999999997</v>
      </c>
      <c r="O927" s="16"/>
      <c r="P927" s="17"/>
      <c r="Q927" s="12"/>
      <c r="R927" s="13"/>
    </row>
    <row r="928" spans="1:18" ht="15.75" customHeight="1" x14ac:dyDescent="0.3">
      <c r="A928" s="1"/>
      <c r="B928" s="6" t="s">
        <v>31</v>
      </c>
      <c r="C928" s="6">
        <v>1189833</v>
      </c>
      <c r="D928" s="7">
        <v>44486</v>
      </c>
      <c r="E928" s="6" t="s">
        <v>33</v>
      </c>
      <c r="F928" s="6" t="s">
        <v>51</v>
      </c>
      <c r="G928" s="6" t="s">
        <v>52</v>
      </c>
      <c r="H928" s="6" t="s">
        <v>21</v>
      </c>
      <c r="I928" s="8">
        <v>0.54999999999999993</v>
      </c>
      <c r="J928" s="9">
        <v>3500</v>
      </c>
      <c r="K928" s="10">
        <f t="shared" si="6"/>
        <v>1924.9999999999998</v>
      </c>
      <c r="L928" s="10">
        <f t="shared" si="7"/>
        <v>1155</v>
      </c>
      <c r="M928" s="11">
        <v>0.60000000000000009</v>
      </c>
      <c r="O928" s="16"/>
      <c r="P928" s="17"/>
      <c r="Q928" s="12"/>
      <c r="R928" s="13"/>
    </row>
    <row r="929" spans="1:18" ht="15.75" customHeight="1" x14ac:dyDescent="0.3">
      <c r="A929" s="1"/>
      <c r="B929" s="6" t="s">
        <v>31</v>
      </c>
      <c r="C929" s="6">
        <v>1189833</v>
      </c>
      <c r="D929" s="7">
        <v>44486</v>
      </c>
      <c r="E929" s="6" t="s">
        <v>33</v>
      </c>
      <c r="F929" s="6" t="s">
        <v>51</v>
      </c>
      <c r="G929" s="6" t="s">
        <v>52</v>
      </c>
      <c r="H929" s="6" t="s">
        <v>22</v>
      </c>
      <c r="I929" s="8">
        <v>0.6</v>
      </c>
      <c r="J929" s="9">
        <v>4000</v>
      </c>
      <c r="K929" s="10">
        <f t="shared" si="6"/>
        <v>2400</v>
      </c>
      <c r="L929" s="10">
        <f t="shared" si="7"/>
        <v>600</v>
      </c>
      <c r="M929" s="11">
        <v>0.25</v>
      </c>
      <c r="O929" s="16"/>
      <c r="P929" s="17"/>
      <c r="Q929" s="12"/>
      <c r="R929" s="13"/>
    </row>
    <row r="930" spans="1:18" ht="15.75" customHeight="1" x14ac:dyDescent="0.3">
      <c r="A930" s="1"/>
      <c r="B930" s="6" t="s">
        <v>31</v>
      </c>
      <c r="C930" s="6">
        <v>1189833</v>
      </c>
      <c r="D930" s="7">
        <v>44517</v>
      </c>
      <c r="E930" s="6" t="s">
        <v>33</v>
      </c>
      <c r="F930" s="6" t="s">
        <v>51</v>
      </c>
      <c r="G930" s="6" t="s">
        <v>52</v>
      </c>
      <c r="H930" s="6" t="s">
        <v>17</v>
      </c>
      <c r="I930" s="8">
        <v>0.4</v>
      </c>
      <c r="J930" s="9">
        <v>5750</v>
      </c>
      <c r="K930" s="10">
        <f t="shared" si="6"/>
        <v>2300</v>
      </c>
      <c r="L930" s="10">
        <f t="shared" si="7"/>
        <v>1035</v>
      </c>
      <c r="M930" s="11">
        <v>0.45</v>
      </c>
      <c r="O930" s="16"/>
      <c r="P930" s="17"/>
      <c r="Q930" s="12"/>
      <c r="R930" s="13"/>
    </row>
    <row r="931" spans="1:18" ht="15.75" customHeight="1" x14ac:dyDescent="0.3">
      <c r="A931" s="1"/>
      <c r="B931" s="6" t="s">
        <v>31</v>
      </c>
      <c r="C931" s="6">
        <v>1189833</v>
      </c>
      <c r="D931" s="7">
        <v>44517</v>
      </c>
      <c r="E931" s="6" t="s">
        <v>33</v>
      </c>
      <c r="F931" s="6" t="s">
        <v>51</v>
      </c>
      <c r="G931" s="6" t="s">
        <v>52</v>
      </c>
      <c r="H931" s="6" t="s">
        <v>18</v>
      </c>
      <c r="I931" s="8">
        <v>0.45000000000000007</v>
      </c>
      <c r="J931" s="9">
        <v>5750</v>
      </c>
      <c r="K931" s="10">
        <f t="shared" si="6"/>
        <v>2587.5000000000005</v>
      </c>
      <c r="L931" s="10">
        <f t="shared" si="7"/>
        <v>776.25000000000011</v>
      </c>
      <c r="M931" s="11">
        <v>0.3</v>
      </c>
      <c r="O931" s="16"/>
      <c r="P931" s="17"/>
      <c r="Q931" s="12"/>
      <c r="R931" s="13"/>
    </row>
    <row r="932" spans="1:18" ht="15.75" customHeight="1" x14ac:dyDescent="0.3">
      <c r="A932" s="1"/>
      <c r="B932" s="6" t="s">
        <v>31</v>
      </c>
      <c r="C932" s="6">
        <v>1189833</v>
      </c>
      <c r="D932" s="7">
        <v>44517</v>
      </c>
      <c r="E932" s="6" t="s">
        <v>33</v>
      </c>
      <c r="F932" s="6" t="s">
        <v>51</v>
      </c>
      <c r="G932" s="6" t="s">
        <v>52</v>
      </c>
      <c r="H932" s="6" t="s">
        <v>19</v>
      </c>
      <c r="I932" s="8">
        <v>0.4</v>
      </c>
      <c r="J932" s="9">
        <v>4250</v>
      </c>
      <c r="K932" s="10">
        <f t="shared" si="6"/>
        <v>1700</v>
      </c>
      <c r="L932" s="10">
        <f t="shared" si="7"/>
        <v>765</v>
      </c>
      <c r="M932" s="11">
        <v>0.45</v>
      </c>
      <c r="O932" s="16"/>
      <c r="P932" s="17"/>
      <c r="Q932" s="12"/>
      <c r="R932" s="13"/>
    </row>
    <row r="933" spans="1:18" ht="15.75" customHeight="1" x14ac:dyDescent="0.3">
      <c r="A933" s="1"/>
      <c r="B933" s="6" t="s">
        <v>31</v>
      </c>
      <c r="C933" s="6">
        <v>1189833</v>
      </c>
      <c r="D933" s="7">
        <v>44517</v>
      </c>
      <c r="E933" s="6" t="s">
        <v>33</v>
      </c>
      <c r="F933" s="6" t="s">
        <v>51</v>
      </c>
      <c r="G933" s="6" t="s">
        <v>52</v>
      </c>
      <c r="H933" s="6" t="s">
        <v>20</v>
      </c>
      <c r="I933" s="8">
        <v>0.4</v>
      </c>
      <c r="J933" s="9">
        <v>4250</v>
      </c>
      <c r="K933" s="10">
        <f t="shared" si="6"/>
        <v>1700</v>
      </c>
      <c r="L933" s="10">
        <f t="shared" si="7"/>
        <v>680</v>
      </c>
      <c r="M933" s="11">
        <v>0.39999999999999997</v>
      </c>
      <c r="O933" s="16"/>
      <c r="P933" s="17"/>
      <c r="Q933" s="12"/>
      <c r="R933" s="13"/>
    </row>
    <row r="934" spans="1:18" ht="15.75" customHeight="1" x14ac:dyDescent="0.3">
      <c r="A934" s="1"/>
      <c r="B934" s="6" t="s">
        <v>31</v>
      </c>
      <c r="C934" s="6">
        <v>1189833</v>
      </c>
      <c r="D934" s="7">
        <v>44517</v>
      </c>
      <c r="E934" s="6" t="s">
        <v>33</v>
      </c>
      <c r="F934" s="6" t="s">
        <v>51</v>
      </c>
      <c r="G934" s="6" t="s">
        <v>52</v>
      </c>
      <c r="H934" s="6" t="s">
        <v>21</v>
      </c>
      <c r="I934" s="8">
        <v>0.54999999999999993</v>
      </c>
      <c r="J934" s="9">
        <v>3750</v>
      </c>
      <c r="K934" s="10">
        <f t="shared" si="6"/>
        <v>2062.4999999999995</v>
      </c>
      <c r="L934" s="10">
        <f t="shared" si="7"/>
        <v>1237.5</v>
      </c>
      <c r="M934" s="11">
        <v>0.60000000000000009</v>
      </c>
      <c r="O934" s="16"/>
      <c r="P934" s="17"/>
      <c r="Q934" s="12"/>
      <c r="R934" s="13"/>
    </row>
    <row r="935" spans="1:18" ht="15.75" customHeight="1" x14ac:dyDescent="0.3">
      <c r="A935" s="1"/>
      <c r="B935" s="6" t="s">
        <v>31</v>
      </c>
      <c r="C935" s="6">
        <v>1189833</v>
      </c>
      <c r="D935" s="7">
        <v>44517</v>
      </c>
      <c r="E935" s="6" t="s">
        <v>33</v>
      </c>
      <c r="F935" s="6" t="s">
        <v>51</v>
      </c>
      <c r="G935" s="6" t="s">
        <v>52</v>
      </c>
      <c r="H935" s="6" t="s">
        <v>22</v>
      </c>
      <c r="I935" s="8">
        <v>0.6</v>
      </c>
      <c r="J935" s="9">
        <v>4750</v>
      </c>
      <c r="K935" s="10">
        <f t="shared" si="6"/>
        <v>2850</v>
      </c>
      <c r="L935" s="10">
        <f t="shared" si="7"/>
        <v>712.5</v>
      </c>
      <c r="M935" s="11">
        <v>0.25</v>
      </c>
      <c r="O935" s="16"/>
      <c r="P935" s="17"/>
      <c r="Q935" s="12"/>
      <c r="R935" s="13"/>
    </row>
    <row r="936" spans="1:18" ht="15.75" customHeight="1" x14ac:dyDescent="0.3">
      <c r="A936" s="1"/>
      <c r="B936" s="6" t="s">
        <v>31</v>
      </c>
      <c r="C936" s="6">
        <v>1189833</v>
      </c>
      <c r="D936" s="7">
        <v>44546</v>
      </c>
      <c r="E936" s="6" t="s">
        <v>33</v>
      </c>
      <c r="F936" s="6" t="s">
        <v>51</v>
      </c>
      <c r="G936" s="6" t="s">
        <v>52</v>
      </c>
      <c r="H936" s="6" t="s">
        <v>17</v>
      </c>
      <c r="I936" s="8">
        <v>0.45</v>
      </c>
      <c r="J936" s="9">
        <v>6750</v>
      </c>
      <c r="K936" s="10">
        <f t="shared" si="6"/>
        <v>3037.5</v>
      </c>
      <c r="L936" s="10">
        <f t="shared" si="7"/>
        <v>1366.875</v>
      </c>
      <c r="M936" s="11">
        <v>0.45</v>
      </c>
      <c r="O936" s="16"/>
      <c r="P936" s="17"/>
      <c r="Q936" s="12"/>
      <c r="R936" s="13"/>
    </row>
    <row r="937" spans="1:18" ht="15.75" customHeight="1" x14ac:dyDescent="0.3">
      <c r="A937" s="1"/>
      <c r="B937" s="6" t="s">
        <v>31</v>
      </c>
      <c r="C937" s="6">
        <v>1189833</v>
      </c>
      <c r="D937" s="7">
        <v>44546</v>
      </c>
      <c r="E937" s="6" t="s">
        <v>33</v>
      </c>
      <c r="F937" s="6" t="s">
        <v>51</v>
      </c>
      <c r="G937" s="6" t="s">
        <v>52</v>
      </c>
      <c r="H937" s="6" t="s">
        <v>18</v>
      </c>
      <c r="I937" s="8">
        <v>0.5</v>
      </c>
      <c r="J937" s="9">
        <v>6750</v>
      </c>
      <c r="K937" s="10">
        <f t="shared" si="6"/>
        <v>3375</v>
      </c>
      <c r="L937" s="10">
        <f t="shared" si="7"/>
        <v>1012.5</v>
      </c>
      <c r="M937" s="11">
        <v>0.3</v>
      </c>
      <c r="O937" s="16"/>
      <c r="P937" s="17"/>
      <c r="Q937" s="12"/>
      <c r="R937" s="13"/>
    </row>
    <row r="938" spans="1:18" ht="15.75" customHeight="1" x14ac:dyDescent="0.3">
      <c r="A938" s="1"/>
      <c r="B938" s="6" t="s">
        <v>31</v>
      </c>
      <c r="C938" s="6">
        <v>1189833</v>
      </c>
      <c r="D938" s="7">
        <v>44546</v>
      </c>
      <c r="E938" s="6" t="s">
        <v>33</v>
      </c>
      <c r="F938" s="6" t="s">
        <v>51</v>
      </c>
      <c r="G938" s="6" t="s">
        <v>52</v>
      </c>
      <c r="H938" s="6" t="s">
        <v>19</v>
      </c>
      <c r="I938" s="8">
        <v>0.45</v>
      </c>
      <c r="J938" s="9">
        <v>4750</v>
      </c>
      <c r="K938" s="10">
        <f t="shared" si="6"/>
        <v>2137.5</v>
      </c>
      <c r="L938" s="10">
        <f t="shared" si="7"/>
        <v>961.875</v>
      </c>
      <c r="M938" s="11">
        <v>0.45</v>
      </c>
      <c r="O938" s="16"/>
      <c r="P938" s="17"/>
      <c r="Q938" s="12"/>
      <c r="R938" s="13"/>
    </row>
    <row r="939" spans="1:18" ht="15.75" customHeight="1" x14ac:dyDescent="0.3">
      <c r="A939" s="1"/>
      <c r="B939" s="6" t="s">
        <v>31</v>
      </c>
      <c r="C939" s="6">
        <v>1189833</v>
      </c>
      <c r="D939" s="7">
        <v>44546</v>
      </c>
      <c r="E939" s="6" t="s">
        <v>33</v>
      </c>
      <c r="F939" s="6" t="s">
        <v>51</v>
      </c>
      <c r="G939" s="6" t="s">
        <v>52</v>
      </c>
      <c r="H939" s="6" t="s">
        <v>20</v>
      </c>
      <c r="I939" s="8">
        <v>0.45</v>
      </c>
      <c r="J939" s="9">
        <v>4750</v>
      </c>
      <c r="K939" s="10">
        <f t="shared" si="6"/>
        <v>2137.5</v>
      </c>
      <c r="L939" s="10">
        <f t="shared" si="7"/>
        <v>854.99999999999989</v>
      </c>
      <c r="M939" s="11">
        <v>0.39999999999999997</v>
      </c>
      <c r="O939" s="16"/>
      <c r="P939" s="17"/>
      <c r="Q939" s="12"/>
      <c r="R939" s="13"/>
    </row>
    <row r="940" spans="1:18" ht="15.75" customHeight="1" x14ac:dyDescent="0.3">
      <c r="A940" s="1"/>
      <c r="B940" s="6" t="s">
        <v>31</v>
      </c>
      <c r="C940" s="6">
        <v>1189833</v>
      </c>
      <c r="D940" s="7">
        <v>44546</v>
      </c>
      <c r="E940" s="6" t="s">
        <v>33</v>
      </c>
      <c r="F940" s="6" t="s">
        <v>51</v>
      </c>
      <c r="G940" s="6" t="s">
        <v>52</v>
      </c>
      <c r="H940" s="6" t="s">
        <v>21</v>
      </c>
      <c r="I940" s="8">
        <v>0.54999999999999993</v>
      </c>
      <c r="J940" s="9">
        <v>4000</v>
      </c>
      <c r="K940" s="10">
        <f t="shared" si="6"/>
        <v>2199.9999999999995</v>
      </c>
      <c r="L940" s="10">
        <f t="shared" si="7"/>
        <v>1320</v>
      </c>
      <c r="M940" s="11">
        <v>0.60000000000000009</v>
      </c>
      <c r="O940" s="16"/>
      <c r="P940" s="17"/>
      <c r="Q940" s="12"/>
      <c r="R940" s="13"/>
    </row>
    <row r="941" spans="1:18" ht="15.75" customHeight="1" x14ac:dyDescent="0.3">
      <c r="A941" s="1"/>
      <c r="B941" s="6" t="s">
        <v>31</v>
      </c>
      <c r="C941" s="6">
        <v>1189833</v>
      </c>
      <c r="D941" s="7">
        <v>44546</v>
      </c>
      <c r="E941" s="6" t="s">
        <v>33</v>
      </c>
      <c r="F941" s="6" t="s">
        <v>51</v>
      </c>
      <c r="G941" s="6" t="s">
        <v>52</v>
      </c>
      <c r="H941" s="6" t="s">
        <v>22</v>
      </c>
      <c r="I941" s="8">
        <v>0.6</v>
      </c>
      <c r="J941" s="9">
        <v>5000</v>
      </c>
      <c r="K941" s="10">
        <f t="shared" si="6"/>
        <v>3000</v>
      </c>
      <c r="L941" s="10">
        <f t="shared" si="7"/>
        <v>750</v>
      </c>
      <c r="M941" s="11">
        <v>0.25</v>
      </c>
      <c r="O941" s="16"/>
      <c r="P941" s="17"/>
      <c r="Q941" s="12"/>
      <c r="R941" s="13"/>
    </row>
    <row r="942" spans="1:18" ht="15.75" customHeight="1" x14ac:dyDescent="0.3">
      <c r="A942" s="1" t="s">
        <v>39</v>
      </c>
      <c r="B942" s="6" t="s">
        <v>23</v>
      </c>
      <c r="C942" s="6">
        <v>1197831</v>
      </c>
      <c r="D942" s="7">
        <v>44200</v>
      </c>
      <c r="E942" s="6" t="s">
        <v>24</v>
      </c>
      <c r="F942" s="6" t="s">
        <v>53</v>
      </c>
      <c r="G942" s="6" t="s">
        <v>54</v>
      </c>
      <c r="H942" s="6" t="s">
        <v>17</v>
      </c>
      <c r="I942" s="8">
        <v>0.2</v>
      </c>
      <c r="J942" s="9">
        <v>7000</v>
      </c>
      <c r="K942" s="10">
        <f t="shared" si="6"/>
        <v>1400</v>
      </c>
      <c r="L942" s="10">
        <f t="shared" si="7"/>
        <v>489.99999999999994</v>
      </c>
      <c r="M942" s="11">
        <v>0.35</v>
      </c>
      <c r="O942" s="16"/>
      <c r="P942" s="17"/>
      <c r="Q942" s="12"/>
      <c r="R942" s="13"/>
    </row>
    <row r="943" spans="1:18" ht="15.75" customHeight="1" x14ac:dyDescent="0.3">
      <c r="A943" s="1"/>
      <c r="B943" s="6" t="s">
        <v>23</v>
      </c>
      <c r="C943" s="6">
        <v>1197831</v>
      </c>
      <c r="D943" s="7">
        <v>44200</v>
      </c>
      <c r="E943" s="6" t="s">
        <v>24</v>
      </c>
      <c r="F943" s="6" t="s">
        <v>53</v>
      </c>
      <c r="G943" s="6" t="s">
        <v>54</v>
      </c>
      <c r="H943" s="6" t="s">
        <v>18</v>
      </c>
      <c r="I943" s="8">
        <v>0.3</v>
      </c>
      <c r="J943" s="9">
        <v>7000</v>
      </c>
      <c r="K943" s="10">
        <f t="shared" si="6"/>
        <v>2100</v>
      </c>
      <c r="L943" s="10">
        <f t="shared" si="7"/>
        <v>735</v>
      </c>
      <c r="M943" s="11">
        <v>0.35</v>
      </c>
      <c r="O943" s="16"/>
      <c r="P943" s="17"/>
      <c r="Q943" s="12"/>
      <c r="R943" s="13"/>
    </row>
    <row r="944" spans="1:18" ht="15.75" customHeight="1" x14ac:dyDescent="0.3">
      <c r="A944" s="1"/>
      <c r="B944" s="6" t="s">
        <v>23</v>
      </c>
      <c r="C944" s="6">
        <v>1197831</v>
      </c>
      <c r="D944" s="7">
        <v>44200</v>
      </c>
      <c r="E944" s="6" t="s">
        <v>24</v>
      </c>
      <c r="F944" s="6" t="s">
        <v>53</v>
      </c>
      <c r="G944" s="6" t="s">
        <v>54</v>
      </c>
      <c r="H944" s="6" t="s">
        <v>19</v>
      </c>
      <c r="I944" s="8">
        <v>0.3</v>
      </c>
      <c r="J944" s="9">
        <v>5000</v>
      </c>
      <c r="K944" s="10">
        <f t="shared" si="6"/>
        <v>1500</v>
      </c>
      <c r="L944" s="10">
        <f t="shared" si="7"/>
        <v>525</v>
      </c>
      <c r="M944" s="11">
        <v>0.35</v>
      </c>
      <c r="O944" s="16"/>
      <c r="P944" s="17"/>
      <c r="Q944" s="12"/>
      <c r="R944" s="13"/>
    </row>
    <row r="945" spans="1:18" ht="15.75" customHeight="1" x14ac:dyDescent="0.3">
      <c r="A945" s="1"/>
      <c r="B945" s="6" t="s">
        <v>23</v>
      </c>
      <c r="C945" s="6">
        <v>1197831</v>
      </c>
      <c r="D945" s="7">
        <v>44200</v>
      </c>
      <c r="E945" s="6" t="s">
        <v>24</v>
      </c>
      <c r="F945" s="6" t="s">
        <v>53</v>
      </c>
      <c r="G945" s="6" t="s">
        <v>54</v>
      </c>
      <c r="H945" s="6" t="s">
        <v>20</v>
      </c>
      <c r="I945" s="8">
        <v>0.35</v>
      </c>
      <c r="J945" s="9">
        <v>5000</v>
      </c>
      <c r="K945" s="10">
        <f t="shared" si="6"/>
        <v>1750</v>
      </c>
      <c r="L945" s="10">
        <f t="shared" si="7"/>
        <v>787.5</v>
      </c>
      <c r="M945" s="11">
        <v>0.45</v>
      </c>
      <c r="O945" s="16"/>
      <c r="P945" s="17"/>
      <c r="Q945" s="12"/>
      <c r="R945" s="13"/>
    </row>
    <row r="946" spans="1:18" ht="15.75" customHeight="1" x14ac:dyDescent="0.3">
      <c r="A946" s="1"/>
      <c r="B946" s="6" t="s">
        <v>23</v>
      </c>
      <c r="C946" s="6">
        <v>1197831</v>
      </c>
      <c r="D946" s="7">
        <v>44200</v>
      </c>
      <c r="E946" s="6" t="s">
        <v>24</v>
      </c>
      <c r="F946" s="6" t="s">
        <v>53</v>
      </c>
      <c r="G946" s="6" t="s">
        <v>54</v>
      </c>
      <c r="H946" s="6" t="s">
        <v>21</v>
      </c>
      <c r="I946" s="8">
        <v>0.4</v>
      </c>
      <c r="J946" s="9">
        <v>3500</v>
      </c>
      <c r="K946" s="10">
        <f t="shared" si="6"/>
        <v>1400</v>
      </c>
      <c r="L946" s="10">
        <f t="shared" si="7"/>
        <v>420</v>
      </c>
      <c r="M946" s="11">
        <v>0.3</v>
      </c>
      <c r="O946" s="16"/>
      <c r="P946" s="17"/>
      <c r="Q946" s="12"/>
      <c r="R946" s="13"/>
    </row>
    <row r="947" spans="1:18" ht="15.75" customHeight="1" x14ac:dyDescent="0.3">
      <c r="A947" s="1"/>
      <c r="B947" s="6" t="s">
        <v>23</v>
      </c>
      <c r="C947" s="6">
        <v>1197831</v>
      </c>
      <c r="D947" s="7">
        <v>44200</v>
      </c>
      <c r="E947" s="6" t="s">
        <v>24</v>
      </c>
      <c r="F947" s="6" t="s">
        <v>53</v>
      </c>
      <c r="G947" s="6" t="s">
        <v>54</v>
      </c>
      <c r="H947" s="6" t="s">
        <v>22</v>
      </c>
      <c r="I947" s="8">
        <v>0.35</v>
      </c>
      <c r="J947" s="9">
        <v>5000</v>
      </c>
      <c r="K947" s="10">
        <f t="shared" si="6"/>
        <v>1750</v>
      </c>
      <c r="L947" s="10">
        <f t="shared" si="7"/>
        <v>875</v>
      </c>
      <c r="M947" s="11">
        <v>0.5</v>
      </c>
      <c r="O947" s="16"/>
      <c r="P947" s="17"/>
      <c r="Q947" s="12"/>
      <c r="R947" s="13"/>
    </row>
    <row r="948" spans="1:18" ht="15.75" customHeight="1" x14ac:dyDescent="0.3">
      <c r="A948" s="1"/>
      <c r="B948" s="6" t="s">
        <v>23</v>
      </c>
      <c r="C948" s="6">
        <v>1197831</v>
      </c>
      <c r="D948" s="7">
        <v>44230</v>
      </c>
      <c r="E948" s="6" t="s">
        <v>24</v>
      </c>
      <c r="F948" s="6" t="s">
        <v>53</v>
      </c>
      <c r="G948" s="6" t="s">
        <v>54</v>
      </c>
      <c r="H948" s="6" t="s">
        <v>17</v>
      </c>
      <c r="I948" s="8">
        <v>0.25</v>
      </c>
      <c r="J948" s="9">
        <v>6500</v>
      </c>
      <c r="K948" s="10">
        <f t="shared" si="6"/>
        <v>1625</v>
      </c>
      <c r="L948" s="10">
        <f t="shared" si="7"/>
        <v>568.75</v>
      </c>
      <c r="M948" s="11">
        <v>0.35</v>
      </c>
      <c r="O948" s="16"/>
      <c r="P948" s="17"/>
      <c r="Q948" s="12"/>
      <c r="R948" s="13"/>
    </row>
    <row r="949" spans="1:18" ht="15.75" customHeight="1" x14ac:dyDescent="0.3">
      <c r="A949" s="1"/>
      <c r="B949" s="6" t="s">
        <v>23</v>
      </c>
      <c r="C949" s="6">
        <v>1197831</v>
      </c>
      <c r="D949" s="7">
        <v>44230</v>
      </c>
      <c r="E949" s="6" t="s">
        <v>24</v>
      </c>
      <c r="F949" s="6" t="s">
        <v>53</v>
      </c>
      <c r="G949" s="6" t="s">
        <v>54</v>
      </c>
      <c r="H949" s="6" t="s">
        <v>18</v>
      </c>
      <c r="I949" s="8">
        <v>0.35</v>
      </c>
      <c r="J949" s="9">
        <v>6250</v>
      </c>
      <c r="K949" s="10">
        <f t="shared" si="6"/>
        <v>2187.5</v>
      </c>
      <c r="L949" s="10">
        <f t="shared" si="7"/>
        <v>765.625</v>
      </c>
      <c r="M949" s="11">
        <v>0.35</v>
      </c>
      <c r="O949" s="16"/>
      <c r="P949" s="17"/>
      <c r="Q949" s="12"/>
      <c r="R949" s="13"/>
    </row>
    <row r="950" spans="1:18" ht="15.75" customHeight="1" x14ac:dyDescent="0.3">
      <c r="A950" s="1"/>
      <c r="B950" s="6" t="s">
        <v>23</v>
      </c>
      <c r="C950" s="6">
        <v>1197831</v>
      </c>
      <c r="D950" s="7">
        <v>44230</v>
      </c>
      <c r="E950" s="6" t="s">
        <v>24</v>
      </c>
      <c r="F950" s="6" t="s">
        <v>53</v>
      </c>
      <c r="G950" s="6" t="s">
        <v>54</v>
      </c>
      <c r="H950" s="6" t="s">
        <v>19</v>
      </c>
      <c r="I950" s="8">
        <v>0.35</v>
      </c>
      <c r="J950" s="9">
        <v>4500</v>
      </c>
      <c r="K950" s="10">
        <f t="shared" si="6"/>
        <v>1575</v>
      </c>
      <c r="L950" s="10">
        <f t="shared" si="7"/>
        <v>551.25</v>
      </c>
      <c r="M950" s="11">
        <v>0.35</v>
      </c>
      <c r="O950" s="16"/>
      <c r="P950" s="17"/>
      <c r="Q950" s="12"/>
      <c r="R950" s="13"/>
    </row>
    <row r="951" spans="1:18" ht="15.75" customHeight="1" x14ac:dyDescent="0.3">
      <c r="A951" s="1"/>
      <c r="B951" s="6" t="s">
        <v>23</v>
      </c>
      <c r="C951" s="6">
        <v>1197831</v>
      </c>
      <c r="D951" s="7">
        <v>44230</v>
      </c>
      <c r="E951" s="6" t="s">
        <v>24</v>
      </c>
      <c r="F951" s="6" t="s">
        <v>53</v>
      </c>
      <c r="G951" s="6" t="s">
        <v>54</v>
      </c>
      <c r="H951" s="6" t="s">
        <v>20</v>
      </c>
      <c r="I951" s="8">
        <v>0.35</v>
      </c>
      <c r="J951" s="9">
        <v>4000</v>
      </c>
      <c r="K951" s="10">
        <f t="shared" si="6"/>
        <v>1400</v>
      </c>
      <c r="L951" s="10">
        <f t="shared" si="7"/>
        <v>630</v>
      </c>
      <c r="M951" s="11">
        <v>0.45</v>
      </c>
      <c r="O951" s="16"/>
      <c r="P951" s="17"/>
      <c r="Q951" s="12"/>
      <c r="R951" s="13"/>
    </row>
    <row r="952" spans="1:18" ht="15.75" customHeight="1" x14ac:dyDescent="0.3">
      <c r="A952" s="1"/>
      <c r="B952" s="6" t="s">
        <v>23</v>
      </c>
      <c r="C952" s="6">
        <v>1197831</v>
      </c>
      <c r="D952" s="7">
        <v>44230</v>
      </c>
      <c r="E952" s="6" t="s">
        <v>24</v>
      </c>
      <c r="F952" s="6" t="s">
        <v>53</v>
      </c>
      <c r="G952" s="6" t="s">
        <v>54</v>
      </c>
      <c r="H952" s="6" t="s">
        <v>21</v>
      </c>
      <c r="I952" s="8">
        <v>0.4</v>
      </c>
      <c r="J952" s="9">
        <v>2750</v>
      </c>
      <c r="K952" s="10">
        <f t="shared" si="6"/>
        <v>1100</v>
      </c>
      <c r="L952" s="10">
        <f t="shared" si="7"/>
        <v>330</v>
      </c>
      <c r="M952" s="11">
        <v>0.3</v>
      </c>
      <c r="O952" s="16"/>
      <c r="P952" s="17"/>
      <c r="Q952" s="12"/>
      <c r="R952" s="13"/>
    </row>
    <row r="953" spans="1:18" ht="15.75" customHeight="1" x14ac:dyDescent="0.3">
      <c r="A953" s="1"/>
      <c r="B953" s="6" t="s">
        <v>23</v>
      </c>
      <c r="C953" s="6">
        <v>1197831</v>
      </c>
      <c r="D953" s="7">
        <v>44230</v>
      </c>
      <c r="E953" s="6" t="s">
        <v>24</v>
      </c>
      <c r="F953" s="6" t="s">
        <v>53</v>
      </c>
      <c r="G953" s="6" t="s">
        <v>54</v>
      </c>
      <c r="H953" s="6" t="s">
        <v>22</v>
      </c>
      <c r="I953" s="8">
        <v>0.35</v>
      </c>
      <c r="J953" s="9">
        <v>4750</v>
      </c>
      <c r="K953" s="10">
        <f t="shared" si="6"/>
        <v>1662.5</v>
      </c>
      <c r="L953" s="10">
        <f t="shared" si="7"/>
        <v>831.25</v>
      </c>
      <c r="M953" s="11">
        <v>0.5</v>
      </c>
      <c r="O953" s="16"/>
      <c r="P953" s="17"/>
      <c r="Q953" s="12"/>
      <c r="R953" s="13"/>
    </row>
    <row r="954" spans="1:18" ht="15.75" customHeight="1" x14ac:dyDescent="0.3">
      <c r="A954" s="1"/>
      <c r="B954" s="6" t="s">
        <v>23</v>
      </c>
      <c r="C954" s="6">
        <v>1197831</v>
      </c>
      <c r="D954" s="7">
        <v>44260</v>
      </c>
      <c r="E954" s="6" t="s">
        <v>24</v>
      </c>
      <c r="F954" s="6" t="s">
        <v>53</v>
      </c>
      <c r="G954" s="6" t="s">
        <v>54</v>
      </c>
      <c r="H954" s="6" t="s">
        <v>17</v>
      </c>
      <c r="I954" s="8">
        <v>0.3</v>
      </c>
      <c r="J954" s="9">
        <v>6500</v>
      </c>
      <c r="K954" s="10">
        <f t="shared" si="6"/>
        <v>1950</v>
      </c>
      <c r="L954" s="10">
        <f t="shared" si="7"/>
        <v>779.99999999999989</v>
      </c>
      <c r="M954" s="11">
        <v>0.39999999999999997</v>
      </c>
      <c r="O954" s="16"/>
      <c r="P954" s="17"/>
      <c r="Q954" s="12"/>
      <c r="R954" s="13"/>
    </row>
    <row r="955" spans="1:18" ht="15.75" customHeight="1" x14ac:dyDescent="0.3">
      <c r="A955" s="1"/>
      <c r="B955" s="6" t="s">
        <v>23</v>
      </c>
      <c r="C955" s="6">
        <v>1197831</v>
      </c>
      <c r="D955" s="7">
        <v>44260</v>
      </c>
      <c r="E955" s="6" t="s">
        <v>24</v>
      </c>
      <c r="F955" s="6" t="s">
        <v>53</v>
      </c>
      <c r="G955" s="6" t="s">
        <v>54</v>
      </c>
      <c r="H955" s="6" t="s">
        <v>18</v>
      </c>
      <c r="I955" s="8">
        <v>0.4</v>
      </c>
      <c r="J955" s="9">
        <v>6500</v>
      </c>
      <c r="K955" s="10">
        <f t="shared" si="6"/>
        <v>2600</v>
      </c>
      <c r="L955" s="10">
        <f t="shared" si="7"/>
        <v>1040</v>
      </c>
      <c r="M955" s="11">
        <v>0.39999999999999997</v>
      </c>
      <c r="O955" s="16"/>
      <c r="P955" s="17"/>
      <c r="Q955" s="12"/>
      <c r="R955" s="13"/>
    </row>
    <row r="956" spans="1:18" ht="15.75" customHeight="1" x14ac:dyDescent="0.3">
      <c r="A956" s="1"/>
      <c r="B956" s="6" t="s">
        <v>23</v>
      </c>
      <c r="C956" s="6">
        <v>1197831</v>
      </c>
      <c r="D956" s="7">
        <v>44260</v>
      </c>
      <c r="E956" s="6" t="s">
        <v>24</v>
      </c>
      <c r="F956" s="6" t="s">
        <v>53</v>
      </c>
      <c r="G956" s="6" t="s">
        <v>54</v>
      </c>
      <c r="H956" s="6" t="s">
        <v>19</v>
      </c>
      <c r="I956" s="8">
        <v>0.3</v>
      </c>
      <c r="J956" s="9">
        <v>4750</v>
      </c>
      <c r="K956" s="10">
        <f t="shared" si="6"/>
        <v>1425</v>
      </c>
      <c r="L956" s="10">
        <f t="shared" si="7"/>
        <v>570</v>
      </c>
      <c r="M956" s="11">
        <v>0.39999999999999997</v>
      </c>
      <c r="O956" s="16"/>
      <c r="P956" s="17"/>
      <c r="Q956" s="12"/>
      <c r="R956" s="13"/>
    </row>
    <row r="957" spans="1:18" ht="15.75" customHeight="1" x14ac:dyDescent="0.3">
      <c r="A957" s="1"/>
      <c r="B957" s="6" t="s">
        <v>23</v>
      </c>
      <c r="C957" s="6">
        <v>1197831</v>
      </c>
      <c r="D957" s="7">
        <v>44260</v>
      </c>
      <c r="E957" s="6" t="s">
        <v>24</v>
      </c>
      <c r="F957" s="6" t="s">
        <v>53</v>
      </c>
      <c r="G957" s="6" t="s">
        <v>54</v>
      </c>
      <c r="H957" s="6" t="s">
        <v>20</v>
      </c>
      <c r="I957" s="8">
        <v>0.35000000000000003</v>
      </c>
      <c r="J957" s="9">
        <v>3750</v>
      </c>
      <c r="K957" s="10">
        <f t="shared" si="6"/>
        <v>1312.5000000000002</v>
      </c>
      <c r="L957" s="10">
        <f t="shared" si="7"/>
        <v>656.25000000000011</v>
      </c>
      <c r="M957" s="11">
        <v>0.5</v>
      </c>
      <c r="O957" s="16"/>
      <c r="P957" s="17"/>
      <c r="Q957" s="12"/>
      <c r="R957" s="13"/>
    </row>
    <row r="958" spans="1:18" ht="15.75" customHeight="1" x14ac:dyDescent="0.3">
      <c r="A958" s="1"/>
      <c r="B958" s="6" t="s">
        <v>23</v>
      </c>
      <c r="C958" s="6">
        <v>1197831</v>
      </c>
      <c r="D958" s="7">
        <v>44260</v>
      </c>
      <c r="E958" s="6" t="s">
        <v>24</v>
      </c>
      <c r="F958" s="6" t="s">
        <v>53</v>
      </c>
      <c r="G958" s="6" t="s">
        <v>54</v>
      </c>
      <c r="H958" s="6" t="s">
        <v>21</v>
      </c>
      <c r="I958" s="8">
        <v>0.4</v>
      </c>
      <c r="J958" s="9">
        <v>2750</v>
      </c>
      <c r="K958" s="10">
        <f t="shared" si="6"/>
        <v>1100</v>
      </c>
      <c r="L958" s="10">
        <f t="shared" si="7"/>
        <v>385</v>
      </c>
      <c r="M958" s="11">
        <v>0.35</v>
      </c>
      <c r="O958" s="16"/>
      <c r="P958" s="17"/>
      <c r="Q958" s="12"/>
      <c r="R958" s="13"/>
    </row>
    <row r="959" spans="1:18" ht="15.75" customHeight="1" x14ac:dyDescent="0.3">
      <c r="A959" s="1"/>
      <c r="B959" s="6" t="s">
        <v>23</v>
      </c>
      <c r="C959" s="6">
        <v>1197831</v>
      </c>
      <c r="D959" s="7">
        <v>44260</v>
      </c>
      <c r="E959" s="6" t="s">
        <v>24</v>
      </c>
      <c r="F959" s="6" t="s">
        <v>53</v>
      </c>
      <c r="G959" s="6" t="s">
        <v>54</v>
      </c>
      <c r="H959" s="6" t="s">
        <v>22</v>
      </c>
      <c r="I959" s="8">
        <v>0.35000000000000003</v>
      </c>
      <c r="J959" s="9">
        <v>4250</v>
      </c>
      <c r="K959" s="10">
        <f t="shared" si="6"/>
        <v>1487.5000000000002</v>
      </c>
      <c r="L959" s="10">
        <f t="shared" si="7"/>
        <v>818.12500000000023</v>
      </c>
      <c r="M959" s="11">
        <v>0.55000000000000004</v>
      </c>
      <c r="O959" s="16"/>
      <c r="P959" s="17"/>
      <c r="Q959" s="12"/>
      <c r="R959" s="13"/>
    </row>
    <row r="960" spans="1:18" ht="15.75" customHeight="1" x14ac:dyDescent="0.3">
      <c r="A960" s="1"/>
      <c r="B960" s="6" t="s">
        <v>23</v>
      </c>
      <c r="C960" s="6">
        <v>1197831</v>
      </c>
      <c r="D960" s="7">
        <v>44290</v>
      </c>
      <c r="E960" s="6" t="s">
        <v>24</v>
      </c>
      <c r="F960" s="6" t="s">
        <v>53</v>
      </c>
      <c r="G960" s="6" t="s">
        <v>54</v>
      </c>
      <c r="H960" s="6" t="s">
        <v>17</v>
      </c>
      <c r="I960" s="8">
        <v>0.19999999999999998</v>
      </c>
      <c r="J960" s="9">
        <v>6750</v>
      </c>
      <c r="K960" s="10">
        <f t="shared" si="6"/>
        <v>1350</v>
      </c>
      <c r="L960" s="10">
        <f t="shared" si="7"/>
        <v>540</v>
      </c>
      <c r="M960" s="11">
        <v>0.39999999999999997</v>
      </c>
      <c r="O960" s="16"/>
      <c r="P960" s="17"/>
      <c r="Q960" s="12"/>
      <c r="R960" s="13"/>
    </row>
    <row r="961" spans="1:18" ht="15.75" customHeight="1" x14ac:dyDescent="0.3">
      <c r="A961" s="1"/>
      <c r="B961" s="6" t="s">
        <v>23</v>
      </c>
      <c r="C961" s="6">
        <v>1197831</v>
      </c>
      <c r="D961" s="7">
        <v>44290</v>
      </c>
      <c r="E961" s="6" t="s">
        <v>24</v>
      </c>
      <c r="F961" s="6" t="s">
        <v>53</v>
      </c>
      <c r="G961" s="6" t="s">
        <v>54</v>
      </c>
      <c r="H961" s="6" t="s">
        <v>18</v>
      </c>
      <c r="I961" s="8">
        <v>0.25000000000000006</v>
      </c>
      <c r="J961" s="9">
        <v>6750</v>
      </c>
      <c r="K961" s="10">
        <f t="shared" si="6"/>
        <v>1687.5000000000005</v>
      </c>
      <c r="L961" s="10">
        <f t="shared" si="7"/>
        <v>675.00000000000011</v>
      </c>
      <c r="M961" s="11">
        <v>0.39999999999999997</v>
      </c>
      <c r="O961" s="16"/>
      <c r="P961" s="17"/>
      <c r="Q961" s="12"/>
      <c r="R961" s="13"/>
    </row>
    <row r="962" spans="1:18" ht="15.75" customHeight="1" x14ac:dyDescent="0.3">
      <c r="A962" s="1"/>
      <c r="B962" s="6" t="s">
        <v>23</v>
      </c>
      <c r="C962" s="6">
        <v>1197831</v>
      </c>
      <c r="D962" s="7">
        <v>44290</v>
      </c>
      <c r="E962" s="6" t="s">
        <v>24</v>
      </c>
      <c r="F962" s="6" t="s">
        <v>53</v>
      </c>
      <c r="G962" s="6" t="s">
        <v>54</v>
      </c>
      <c r="H962" s="6" t="s">
        <v>19</v>
      </c>
      <c r="I962" s="8">
        <v>0.19999999999999996</v>
      </c>
      <c r="J962" s="9">
        <v>5000</v>
      </c>
      <c r="K962" s="10">
        <f t="shared" si="6"/>
        <v>999.99999999999977</v>
      </c>
      <c r="L962" s="10">
        <f t="shared" si="7"/>
        <v>399.99999999999989</v>
      </c>
      <c r="M962" s="11">
        <v>0.39999999999999997</v>
      </c>
      <c r="O962" s="16"/>
      <c r="P962" s="17"/>
      <c r="Q962" s="12"/>
      <c r="R962" s="13"/>
    </row>
    <row r="963" spans="1:18" ht="15.75" customHeight="1" x14ac:dyDescent="0.3">
      <c r="A963" s="1"/>
      <c r="B963" s="6" t="s">
        <v>23</v>
      </c>
      <c r="C963" s="6">
        <v>1197831</v>
      </c>
      <c r="D963" s="7">
        <v>44290</v>
      </c>
      <c r="E963" s="6" t="s">
        <v>24</v>
      </c>
      <c r="F963" s="6" t="s">
        <v>53</v>
      </c>
      <c r="G963" s="6" t="s">
        <v>54</v>
      </c>
      <c r="H963" s="6" t="s">
        <v>20</v>
      </c>
      <c r="I963" s="8">
        <v>0.25000000000000006</v>
      </c>
      <c r="J963" s="9">
        <v>4000</v>
      </c>
      <c r="K963" s="10">
        <f t="shared" si="6"/>
        <v>1000.0000000000002</v>
      </c>
      <c r="L963" s="10">
        <f t="shared" si="7"/>
        <v>500.00000000000011</v>
      </c>
      <c r="M963" s="11">
        <v>0.5</v>
      </c>
      <c r="O963" s="16"/>
      <c r="P963" s="17"/>
      <c r="Q963" s="12"/>
      <c r="R963" s="13"/>
    </row>
    <row r="964" spans="1:18" ht="15.75" customHeight="1" x14ac:dyDescent="0.3">
      <c r="A964" s="1"/>
      <c r="B964" s="6" t="s">
        <v>23</v>
      </c>
      <c r="C964" s="6">
        <v>1197831</v>
      </c>
      <c r="D964" s="7">
        <v>44290</v>
      </c>
      <c r="E964" s="6" t="s">
        <v>24</v>
      </c>
      <c r="F964" s="6" t="s">
        <v>53</v>
      </c>
      <c r="G964" s="6" t="s">
        <v>54</v>
      </c>
      <c r="H964" s="6" t="s">
        <v>21</v>
      </c>
      <c r="I964" s="8">
        <v>0.3</v>
      </c>
      <c r="J964" s="9">
        <v>3000</v>
      </c>
      <c r="K964" s="10">
        <f t="shared" si="6"/>
        <v>900</v>
      </c>
      <c r="L964" s="10">
        <f t="shared" si="7"/>
        <v>315</v>
      </c>
      <c r="M964" s="11">
        <v>0.35</v>
      </c>
      <c r="O964" s="16"/>
      <c r="P964" s="17"/>
      <c r="Q964" s="12"/>
      <c r="R964" s="13"/>
    </row>
    <row r="965" spans="1:18" ht="15.75" customHeight="1" x14ac:dyDescent="0.3">
      <c r="A965" s="1"/>
      <c r="B965" s="6" t="s">
        <v>23</v>
      </c>
      <c r="C965" s="6">
        <v>1197831</v>
      </c>
      <c r="D965" s="7">
        <v>44290</v>
      </c>
      <c r="E965" s="6" t="s">
        <v>24</v>
      </c>
      <c r="F965" s="6" t="s">
        <v>53</v>
      </c>
      <c r="G965" s="6" t="s">
        <v>54</v>
      </c>
      <c r="H965" s="6" t="s">
        <v>22</v>
      </c>
      <c r="I965" s="8">
        <v>0.25000000000000006</v>
      </c>
      <c r="J965" s="9">
        <v>5750</v>
      </c>
      <c r="K965" s="10">
        <f t="shared" si="6"/>
        <v>1437.5000000000002</v>
      </c>
      <c r="L965" s="10">
        <f t="shared" si="7"/>
        <v>790.62500000000023</v>
      </c>
      <c r="M965" s="11">
        <v>0.55000000000000004</v>
      </c>
      <c r="O965" s="16"/>
      <c r="P965" s="17"/>
      <c r="Q965" s="12"/>
      <c r="R965" s="13"/>
    </row>
    <row r="966" spans="1:18" ht="15.75" customHeight="1" x14ac:dyDescent="0.3">
      <c r="A966" s="1"/>
      <c r="B966" s="6" t="s">
        <v>23</v>
      </c>
      <c r="C966" s="6">
        <v>1197831</v>
      </c>
      <c r="D966" s="7">
        <v>44320</v>
      </c>
      <c r="E966" s="6" t="s">
        <v>24</v>
      </c>
      <c r="F966" s="6" t="s">
        <v>53</v>
      </c>
      <c r="G966" s="6" t="s">
        <v>54</v>
      </c>
      <c r="H966" s="6" t="s">
        <v>17</v>
      </c>
      <c r="I966" s="8">
        <v>0.14999999999999997</v>
      </c>
      <c r="J966" s="9">
        <v>7250</v>
      </c>
      <c r="K966" s="10">
        <f t="shared" si="6"/>
        <v>1087.4999999999998</v>
      </c>
      <c r="L966" s="10">
        <f t="shared" si="7"/>
        <v>434.99999999999989</v>
      </c>
      <c r="M966" s="11">
        <v>0.39999999999999997</v>
      </c>
      <c r="O966" s="16"/>
      <c r="P966" s="17"/>
      <c r="Q966" s="12"/>
      <c r="R966" s="13"/>
    </row>
    <row r="967" spans="1:18" ht="15.75" customHeight="1" x14ac:dyDescent="0.3">
      <c r="A967" s="1"/>
      <c r="B967" s="6" t="s">
        <v>23</v>
      </c>
      <c r="C967" s="6">
        <v>1197831</v>
      </c>
      <c r="D967" s="7">
        <v>44320</v>
      </c>
      <c r="E967" s="6" t="s">
        <v>24</v>
      </c>
      <c r="F967" s="6" t="s">
        <v>53</v>
      </c>
      <c r="G967" s="6" t="s">
        <v>54</v>
      </c>
      <c r="H967" s="6" t="s">
        <v>18</v>
      </c>
      <c r="I967" s="8">
        <v>0.25000000000000006</v>
      </c>
      <c r="J967" s="9">
        <v>7500</v>
      </c>
      <c r="K967" s="10">
        <f t="shared" si="6"/>
        <v>1875.0000000000005</v>
      </c>
      <c r="L967" s="10">
        <f t="shared" si="7"/>
        <v>750.00000000000011</v>
      </c>
      <c r="M967" s="11">
        <v>0.39999999999999997</v>
      </c>
      <c r="O967" s="16"/>
      <c r="P967" s="17"/>
      <c r="Q967" s="12"/>
      <c r="R967" s="13"/>
    </row>
    <row r="968" spans="1:18" ht="15.75" customHeight="1" x14ac:dyDescent="0.3">
      <c r="A968" s="1"/>
      <c r="B968" s="6" t="s">
        <v>23</v>
      </c>
      <c r="C968" s="6">
        <v>1197831</v>
      </c>
      <c r="D968" s="7">
        <v>44320</v>
      </c>
      <c r="E968" s="6" t="s">
        <v>24</v>
      </c>
      <c r="F968" s="6" t="s">
        <v>53</v>
      </c>
      <c r="G968" s="6" t="s">
        <v>54</v>
      </c>
      <c r="H968" s="6" t="s">
        <v>19</v>
      </c>
      <c r="I968" s="8">
        <v>0.19999999999999996</v>
      </c>
      <c r="J968" s="9">
        <v>6000</v>
      </c>
      <c r="K968" s="10">
        <f t="shared" si="6"/>
        <v>1199.9999999999998</v>
      </c>
      <c r="L968" s="10">
        <f t="shared" si="7"/>
        <v>479.99999999999989</v>
      </c>
      <c r="M968" s="11">
        <v>0.39999999999999997</v>
      </c>
      <c r="O968" s="16"/>
      <c r="P968" s="17"/>
      <c r="Q968" s="12"/>
      <c r="R968" s="13"/>
    </row>
    <row r="969" spans="1:18" ht="15.75" customHeight="1" x14ac:dyDescent="0.3">
      <c r="A969" s="1"/>
      <c r="B969" s="6" t="s">
        <v>23</v>
      </c>
      <c r="C969" s="6">
        <v>1197831</v>
      </c>
      <c r="D969" s="7">
        <v>44320</v>
      </c>
      <c r="E969" s="6" t="s">
        <v>24</v>
      </c>
      <c r="F969" s="6" t="s">
        <v>53</v>
      </c>
      <c r="G969" s="6" t="s">
        <v>54</v>
      </c>
      <c r="H969" s="6" t="s">
        <v>20</v>
      </c>
      <c r="I969" s="8">
        <v>0.30000000000000004</v>
      </c>
      <c r="J969" s="9">
        <v>5250</v>
      </c>
      <c r="K969" s="10">
        <f t="shared" si="6"/>
        <v>1575.0000000000002</v>
      </c>
      <c r="L969" s="10">
        <f t="shared" si="7"/>
        <v>787.50000000000011</v>
      </c>
      <c r="M969" s="11">
        <v>0.5</v>
      </c>
      <c r="O969" s="16"/>
      <c r="P969" s="17"/>
      <c r="Q969" s="12"/>
      <c r="R969" s="13"/>
    </row>
    <row r="970" spans="1:18" ht="15.75" customHeight="1" x14ac:dyDescent="0.3">
      <c r="A970" s="1"/>
      <c r="B970" s="6" t="s">
        <v>23</v>
      </c>
      <c r="C970" s="6">
        <v>1197831</v>
      </c>
      <c r="D970" s="7">
        <v>44320</v>
      </c>
      <c r="E970" s="6" t="s">
        <v>24</v>
      </c>
      <c r="F970" s="6" t="s">
        <v>53</v>
      </c>
      <c r="G970" s="6" t="s">
        <v>54</v>
      </c>
      <c r="H970" s="6" t="s">
        <v>21</v>
      </c>
      <c r="I970" s="8">
        <v>0.45</v>
      </c>
      <c r="J970" s="9">
        <v>4250</v>
      </c>
      <c r="K970" s="10">
        <f t="shared" si="6"/>
        <v>1912.5</v>
      </c>
      <c r="L970" s="10">
        <f t="shared" si="7"/>
        <v>669.375</v>
      </c>
      <c r="M970" s="11">
        <v>0.35</v>
      </c>
      <c r="O970" s="16"/>
      <c r="P970" s="17"/>
      <c r="Q970" s="12"/>
      <c r="R970" s="13"/>
    </row>
    <row r="971" spans="1:18" ht="15.75" customHeight="1" x14ac:dyDescent="0.3">
      <c r="A971" s="1"/>
      <c r="B971" s="6" t="s">
        <v>23</v>
      </c>
      <c r="C971" s="6">
        <v>1197831</v>
      </c>
      <c r="D971" s="7">
        <v>44320</v>
      </c>
      <c r="E971" s="6" t="s">
        <v>24</v>
      </c>
      <c r="F971" s="6" t="s">
        <v>53</v>
      </c>
      <c r="G971" s="6" t="s">
        <v>54</v>
      </c>
      <c r="H971" s="6" t="s">
        <v>22</v>
      </c>
      <c r="I971" s="8">
        <v>0.4</v>
      </c>
      <c r="J971" s="9">
        <v>7750</v>
      </c>
      <c r="K971" s="10">
        <f t="shared" si="6"/>
        <v>3100</v>
      </c>
      <c r="L971" s="10">
        <f t="shared" si="7"/>
        <v>1705.0000000000002</v>
      </c>
      <c r="M971" s="11">
        <v>0.55000000000000004</v>
      </c>
      <c r="O971" s="16"/>
      <c r="P971" s="17"/>
      <c r="Q971" s="12"/>
      <c r="R971" s="13"/>
    </row>
    <row r="972" spans="1:18" ht="15.75" customHeight="1" x14ac:dyDescent="0.3">
      <c r="A972" s="1"/>
      <c r="B972" s="6" t="s">
        <v>23</v>
      </c>
      <c r="C972" s="6">
        <v>1197831</v>
      </c>
      <c r="D972" s="7">
        <v>44350</v>
      </c>
      <c r="E972" s="6" t="s">
        <v>24</v>
      </c>
      <c r="F972" s="6" t="s">
        <v>53</v>
      </c>
      <c r="G972" s="6" t="s">
        <v>54</v>
      </c>
      <c r="H972" s="6" t="s">
        <v>17</v>
      </c>
      <c r="I972" s="8">
        <v>0.4</v>
      </c>
      <c r="J972" s="9">
        <v>7750</v>
      </c>
      <c r="K972" s="10">
        <f t="shared" si="6"/>
        <v>3100</v>
      </c>
      <c r="L972" s="10">
        <f t="shared" si="7"/>
        <v>1240</v>
      </c>
      <c r="M972" s="11">
        <v>0.39999999999999997</v>
      </c>
      <c r="O972" s="16"/>
      <c r="P972" s="17"/>
      <c r="Q972" s="12"/>
      <c r="R972" s="13"/>
    </row>
    <row r="973" spans="1:18" ht="15.75" customHeight="1" x14ac:dyDescent="0.3">
      <c r="A973" s="1"/>
      <c r="B973" s="6" t="s">
        <v>23</v>
      </c>
      <c r="C973" s="6">
        <v>1197831</v>
      </c>
      <c r="D973" s="7">
        <v>44350</v>
      </c>
      <c r="E973" s="6" t="s">
        <v>24</v>
      </c>
      <c r="F973" s="6" t="s">
        <v>53</v>
      </c>
      <c r="G973" s="6" t="s">
        <v>54</v>
      </c>
      <c r="H973" s="6" t="s">
        <v>18</v>
      </c>
      <c r="I973" s="8">
        <v>0.45</v>
      </c>
      <c r="J973" s="9">
        <v>7750</v>
      </c>
      <c r="K973" s="10">
        <f t="shared" si="6"/>
        <v>3487.5</v>
      </c>
      <c r="L973" s="10">
        <f t="shared" si="7"/>
        <v>1394.9999999999998</v>
      </c>
      <c r="M973" s="11">
        <v>0.39999999999999997</v>
      </c>
      <c r="O973" s="16"/>
      <c r="P973" s="17"/>
      <c r="Q973" s="12"/>
      <c r="R973" s="13"/>
    </row>
    <row r="974" spans="1:18" ht="15.75" customHeight="1" x14ac:dyDescent="0.3">
      <c r="A974" s="1"/>
      <c r="B974" s="6" t="s">
        <v>23</v>
      </c>
      <c r="C974" s="6">
        <v>1197831</v>
      </c>
      <c r="D974" s="7">
        <v>44350</v>
      </c>
      <c r="E974" s="6" t="s">
        <v>24</v>
      </c>
      <c r="F974" s="6" t="s">
        <v>53</v>
      </c>
      <c r="G974" s="6" t="s">
        <v>54</v>
      </c>
      <c r="H974" s="6" t="s">
        <v>19</v>
      </c>
      <c r="I974" s="8">
        <v>0.4</v>
      </c>
      <c r="J974" s="9">
        <v>6500</v>
      </c>
      <c r="K974" s="10">
        <f t="shared" si="6"/>
        <v>2600</v>
      </c>
      <c r="L974" s="10">
        <f t="shared" si="7"/>
        <v>1040</v>
      </c>
      <c r="M974" s="11">
        <v>0.39999999999999997</v>
      </c>
      <c r="O974" s="16"/>
      <c r="P974" s="17"/>
      <c r="Q974" s="12"/>
      <c r="R974" s="13"/>
    </row>
    <row r="975" spans="1:18" ht="15.75" customHeight="1" x14ac:dyDescent="0.3">
      <c r="A975" s="1"/>
      <c r="B975" s="6" t="s">
        <v>23</v>
      </c>
      <c r="C975" s="6">
        <v>1197831</v>
      </c>
      <c r="D975" s="7">
        <v>44350</v>
      </c>
      <c r="E975" s="6" t="s">
        <v>24</v>
      </c>
      <c r="F975" s="6" t="s">
        <v>53</v>
      </c>
      <c r="G975" s="6" t="s">
        <v>54</v>
      </c>
      <c r="H975" s="6" t="s">
        <v>20</v>
      </c>
      <c r="I975" s="8">
        <v>0.4</v>
      </c>
      <c r="J975" s="9">
        <v>6000</v>
      </c>
      <c r="K975" s="10">
        <f t="shared" si="6"/>
        <v>2400</v>
      </c>
      <c r="L975" s="10">
        <f t="shared" si="7"/>
        <v>1200</v>
      </c>
      <c r="M975" s="11">
        <v>0.5</v>
      </c>
      <c r="O975" s="16"/>
      <c r="P975" s="17"/>
      <c r="Q975" s="12"/>
      <c r="R975" s="13"/>
    </row>
    <row r="976" spans="1:18" ht="15.75" customHeight="1" x14ac:dyDescent="0.3">
      <c r="A976" s="1"/>
      <c r="B976" s="6" t="s">
        <v>23</v>
      </c>
      <c r="C976" s="6">
        <v>1197831</v>
      </c>
      <c r="D976" s="7">
        <v>44350</v>
      </c>
      <c r="E976" s="6" t="s">
        <v>24</v>
      </c>
      <c r="F976" s="6" t="s">
        <v>53</v>
      </c>
      <c r="G976" s="6" t="s">
        <v>54</v>
      </c>
      <c r="H976" s="6" t="s">
        <v>21</v>
      </c>
      <c r="I976" s="8">
        <v>0.45</v>
      </c>
      <c r="J976" s="9">
        <v>5000</v>
      </c>
      <c r="K976" s="10">
        <f t="shared" si="6"/>
        <v>2250</v>
      </c>
      <c r="L976" s="10">
        <f t="shared" si="7"/>
        <v>787.5</v>
      </c>
      <c r="M976" s="11">
        <v>0.35</v>
      </c>
      <c r="O976" s="16"/>
      <c r="P976" s="17"/>
      <c r="Q976" s="12"/>
      <c r="R976" s="13"/>
    </row>
    <row r="977" spans="1:18" ht="15.75" customHeight="1" x14ac:dyDescent="0.3">
      <c r="A977" s="1"/>
      <c r="B977" s="6" t="s">
        <v>23</v>
      </c>
      <c r="C977" s="6">
        <v>1197831</v>
      </c>
      <c r="D977" s="7">
        <v>44350</v>
      </c>
      <c r="E977" s="6" t="s">
        <v>24</v>
      </c>
      <c r="F977" s="6" t="s">
        <v>53</v>
      </c>
      <c r="G977" s="6" t="s">
        <v>54</v>
      </c>
      <c r="H977" s="6" t="s">
        <v>22</v>
      </c>
      <c r="I977" s="8">
        <v>0.5</v>
      </c>
      <c r="J977" s="9">
        <v>8750</v>
      </c>
      <c r="K977" s="10">
        <f t="shared" si="6"/>
        <v>4375</v>
      </c>
      <c r="L977" s="10">
        <f t="shared" si="7"/>
        <v>2406.25</v>
      </c>
      <c r="M977" s="11">
        <v>0.55000000000000004</v>
      </c>
      <c r="O977" s="16"/>
      <c r="P977" s="17"/>
      <c r="Q977" s="12"/>
      <c r="R977" s="13"/>
    </row>
    <row r="978" spans="1:18" ht="15.75" customHeight="1" x14ac:dyDescent="0.3">
      <c r="A978" s="1"/>
      <c r="B978" s="6" t="s">
        <v>23</v>
      </c>
      <c r="C978" s="6">
        <v>1197831</v>
      </c>
      <c r="D978" s="7">
        <v>44382</v>
      </c>
      <c r="E978" s="6" t="s">
        <v>24</v>
      </c>
      <c r="F978" s="6" t="s">
        <v>53</v>
      </c>
      <c r="G978" s="6" t="s">
        <v>54</v>
      </c>
      <c r="H978" s="6" t="s">
        <v>17</v>
      </c>
      <c r="I978" s="8">
        <v>0.4</v>
      </c>
      <c r="J978" s="9">
        <v>8250</v>
      </c>
      <c r="K978" s="10">
        <f t="shared" si="6"/>
        <v>3300</v>
      </c>
      <c r="L978" s="10">
        <f t="shared" si="7"/>
        <v>1484.9999999999998</v>
      </c>
      <c r="M978" s="11">
        <v>0.44999999999999996</v>
      </c>
      <c r="O978" s="16"/>
      <c r="P978" s="17"/>
      <c r="Q978" s="12"/>
      <c r="R978" s="13"/>
    </row>
    <row r="979" spans="1:18" ht="15.75" customHeight="1" x14ac:dyDescent="0.3">
      <c r="A979" s="1"/>
      <c r="B979" s="6" t="s">
        <v>23</v>
      </c>
      <c r="C979" s="6">
        <v>1197831</v>
      </c>
      <c r="D979" s="7">
        <v>44382</v>
      </c>
      <c r="E979" s="6" t="s">
        <v>24</v>
      </c>
      <c r="F979" s="6" t="s">
        <v>53</v>
      </c>
      <c r="G979" s="6" t="s">
        <v>54</v>
      </c>
      <c r="H979" s="6" t="s">
        <v>18</v>
      </c>
      <c r="I979" s="8">
        <v>0.45</v>
      </c>
      <c r="J979" s="9">
        <v>8250</v>
      </c>
      <c r="K979" s="10">
        <f t="shared" si="6"/>
        <v>3712.5</v>
      </c>
      <c r="L979" s="10">
        <f t="shared" si="7"/>
        <v>1670.6249999999998</v>
      </c>
      <c r="M979" s="11">
        <v>0.44999999999999996</v>
      </c>
      <c r="O979" s="16"/>
      <c r="P979" s="17"/>
      <c r="Q979" s="12"/>
      <c r="R979" s="13"/>
    </row>
    <row r="980" spans="1:18" ht="15.75" customHeight="1" x14ac:dyDescent="0.3">
      <c r="A980" s="1"/>
      <c r="B980" s="6" t="s">
        <v>23</v>
      </c>
      <c r="C980" s="6">
        <v>1197831</v>
      </c>
      <c r="D980" s="7">
        <v>44382</v>
      </c>
      <c r="E980" s="6" t="s">
        <v>24</v>
      </c>
      <c r="F980" s="6" t="s">
        <v>53</v>
      </c>
      <c r="G980" s="6" t="s">
        <v>54</v>
      </c>
      <c r="H980" s="6" t="s">
        <v>19</v>
      </c>
      <c r="I980" s="8">
        <v>0.4</v>
      </c>
      <c r="J980" s="9">
        <v>9750</v>
      </c>
      <c r="K980" s="10">
        <f t="shared" si="6"/>
        <v>3900</v>
      </c>
      <c r="L980" s="10">
        <f t="shared" si="7"/>
        <v>1754.9999999999998</v>
      </c>
      <c r="M980" s="11">
        <v>0.44999999999999996</v>
      </c>
      <c r="O980" s="16"/>
      <c r="P980" s="17"/>
      <c r="Q980" s="12"/>
      <c r="R980" s="13"/>
    </row>
    <row r="981" spans="1:18" ht="15.75" customHeight="1" x14ac:dyDescent="0.3">
      <c r="A981" s="1"/>
      <c r="B981" s="6" t="s">
        <v>23</v>
      </c>
      <c r="C981" s="6">
        <v>1197831</v>
      </c>
      <c r="D981" s="7">
        <v>44382</v>
      </c>
      <c r="E981" s="6" t="s">
        <v>24</v>
      </c>
      <c r="F981" s="6" t="s">
        <v>53</v>
      </c>
      <c r="G981" s="6" t="s">
        <v>54</v>
      </c>
      <c r="H981" s="6" t="s">
        <v>20</v>
      </c>
      <c r="I981" s="8">
        <v>0.4</v>
      </c>
      <c r="J981" s="9">
        <v>5750</v>
      </c>
      <c r="K981" s="10">
        <f t="shared" si="6"/>
        <v>2300</v>
      </c>
      <c r="L981" s="10">
        <f t="shared" si="7"/>
        <v>1265</v>
      </c>
      <c r="M981" s="11">
        <v>0.55000000000000004</v>
      </c>
      <c r="O981" s="16"/>
      <c r="P981" s="17"/>
      <c r="Q981" s="12"/>
      <c r="R981" s="13"/>
    </row>
    <row r="982" spans="1:18" ht="15.75" customHeight="1" x14ac:dyDescent="0.3">
      <c r="A982" s="1"/>
      <c r="B982" s="6" t="s">
        <v>23</v>
      </c>
      <c r="C982" s="6">
        <v>1197831</v>
      </c>
      <c r="D982" s="7">
        <v>44382</v>
      </c>
      <c r="E982" s="6" t="s">
        <v>24</v>
      </c>
      <c r="F982" s="6" t="s">
        <v>53</v>
      </c>
      <c r="G982" s="6" t="s">
        <v>54</v>
      </c>
      <c r="H982" s="6" t="s">
        <v>21</v>
      </c>
      <c r="I982" s="8">
        <v>0.45</v>
      </c>
      <c r="J982" s="9">
        <v>5500</v>
      </c>
      <c r="K982" s="10">
        <f t="shared" si="6"/>
        <v>2475</v>
      </c>
      <c r="L982" s="10">
        <f t="shared" si="7"/>
        <v>989.99999999999989</v>
      </c>
      <c r="M982" s="11">
        <v>0.39999999999999997</v>
      </c>
      <c r="O982" s="16"/>
      <c r="P982" s="17"/>
      <c r="Q982" s="12"/>
      <c r="R982" s="13"/>
    </row>
    <row r="983" spans="1:18" ht="15.75" customHeight="1" x14ac:dyDescent="0.3">
      <c r="A983" s="1"/>
      <c r="B983" s="6" t="s">
        <v>23</v>
      </c>
      <c r="C983" s="6">
        <v>1197831</v>
      </c>
      <c r="D983" s="7">
        <v>44382</v>
      </c>
      <c r="E983" s="6" t="s">
        <v>24</v>
      </c>
      <c r="F983" s="6" t="s">
        <v>53</v>
      </c>
      <c r="G983" s="6" t="s">
        <v>54</v>
      </c>
      <c r="H983" s="6" t="s">
        <v>22</v>
      </c>
      <c r="I983" s="8">
        <v>0.54999999999999993</v>
      </c>
      <c r="J983" s="9">
        <v>8250</v>
      </c>
      <c r="K983" s="10">
        <f t="shared" si="6"/>
        <v>4537.4999999999991</v>
      </c>
      <c r="L983" s="10">
        <f t="shared" si="7"/>
        <v>2722.5</v>
      </c>
      <c r="M983" s="11">
        <v>0.60000000000000009</v>
      </c>
      <c r="O983" s="16"/>
      <c r="P983" s="17"/>
      <c r="Q983" s="12"/>
      <c r="R983" s="13"/>
    </row>
    <row r="984" spans="1:18" ht="15.75" customHeight="1" x14ac:dyDescent="0.3">
      <c r="A984" s="1"/>
      <c r="B984" s="6" t="s">
        <v>23</v>
      </c>
      <c r="C984" s="6">
        <v>1197831</v>
      </c>
      <c r="D984" s="7">
        <v>44415</v>
      </c>
      <c r="E984" s="6" t="s">
        <v>24</v>
      </c>
      <c r="F984" s="6" t="s">
        <v>53</v>
      </c>
      <c r="G984" s="6" t="s">
        <v>54</v>
      </c>
      <c r="H984" s="6" t="s">
        <v>17</v>
      </c>
      <c r="I984" s="8">
        <v>0.45</v>
      </c>
      <c r="J984" s="9">
        <v>7750</v>
      </c>
      <c r="K984" s="10">
        <f t="shared" si="6"/>
        <v>3487.5</v>
      </c>
      <c r="L984" s="10">
        <f t="shared" si="7"/>
        <v>1569.3749999999998</v>
      </c>
      <c r="M984" s="11">
        <v>0.44999999999999996</v>
      </c>
      <c r="O984" s="16"/>
      <c r="P984" s="17"/>
      <c r="Q984" s="12"/>
      <c r="R984" s="13"/>
    </row>
    <row r="985" spans="1:18" ht="15.75" customHeight="1" x14ac:dyDescent="0.3">
      <c r="A985" s="1"/>
      <c r="B985" s="6" t="s">
        <v>23</v>
      </c>
      <c r="C985" s="6">
        <v>1197831</v>
      </c>
      <c r="D985" s="7">
        <v>44415</v>
      </c>
      <c r="E985" s="6" t="s">
        <v>24</v>
      </c>
      <c r="F985" s="6" t="s">
        <v>53</v>
      </c>
      <c r="G985" s="6" t="s">
        <v>54</v>
      </c>
      <c r="H985" s="6" t="s">
        <v>18</v>
      </c>
      <c r="I985" s="8">
        <v>0.55000000000000004</v>
      </c>
      <c r="J985" s="9">
        <v>7750</v>
      </c>
      <c r="K985" s="10">
        <f t="shared" si="6"/>
        <v>4262.5</v>
      </c>
      <c r="L985" s="10">
        <f t="shared" si="7"/>
        <v>1918.1249999999998</v>
      </c>
      <c r="M985" s="11">
        <v>0.44999999999999996</v>
      </c>
      <c r="O985" s="16"/>
      <c r="P985" s="17"/>
      <c r="Q985" s="12"/>
      <c r="R985" s="13"/>
    </row>
    <row r="986" spans="1:18" ht="15.75" customHeight="1" x14ac:dyDescent="0.3">
      <c r="A986" s="1"/>
      <c r="B986" s="6" t="s">
        <v>23</v>
      </c>
      <c r="C986" s="6">
        <v>1197831</v>
      </c>
      <c r="D986" s="7">
        <v>44415</v>
      </c>
      <c r="E986" s="6" t="s">
        <v>24</v>
      </c>
      <c r="F986" s="6" t="s">
        <v>53</v>
      </c>
      <c r="G986" s="6" t="s">
        <v>54</v>
      </c>
      <c r="H986" s="6" t="s">
        <v>19</v>
      </c>
      <c r="I986" s="8">
        <v>0.5</v>
      </c>
      <c r="J986" s="9">
        <v>9500</v>
      </c>
      <c r="K986" s="10">
        <f t="shared" si="6"/>
        <v>4750</v>
      </c>
      <c r="L986" s="10">
        <f t="shared" si="7"/>
        <v>2137.5</v>
      </c>
      <c r="M986" s="11">
        <v>0.44999999999999996</v>
      </c>
      <c r="O986" s="16"/>
      <c r="P986" s="17"/>
      <c r="Q986" s="12"/>
      <c r="R986" s="13"/>
    </row>
    <row r="987" spans="1:18" ht="15.75" customHeight="1" x14ac:dyDescent="0.3">
      <c r="A987" s="1"/>
      <c r="B987" s="6" t="s">
        <v>23</v>
      </c>
      <c r="C987" s="6">
        <v>1197831</v>
      </c>
      <c r="D987" s="7">
        <v>44415</v>
      </c>
      <c r="E987" s="6" t="s">
        <v>24</v>
      </c>
      <c r="F987" s="6" t="s">
        <v>53</v>
      </c>
      <c r="G987" s="6" t="s">
        <v>54</v>
      </c>
      <c r="H987" s="6" t="s">
        <v>20</v>
      </c>
      <c r="I987" s="8">
        <v>0.45</v>
      </c>
      <c r="J987" s="9">
        <v>4750</v>
      </c>
      <c r="K987" s="10">
        <f t="shared" si="6"/>
        <v>2137.5</v>
      </c>
      <c r="L987" s="10">
        <f t="shared" si="7"/>
        <v>1175.625</v>
      </c>
      <c r="M987" s="11">
        <v>0.55000000000000004</v>
      </c>
      <c r="O987" s="16"/>
      <c r="P987" s="17"/>
      <c r="Q987" s="12"/>
      <c r="R987" s="13"/>
    </row>
    <row r="988" spans="1:18" ht="15.75" customHeight="1" x14ac:dyDescent="0.3">
      <c r="A988" s="1"/>
      <c r="B988" s="6" t="s">
        <v>23</v>
      </c>
      <c r="C988" s="6">
        <v>1197831</v>
      </c>
      <c r="D988" s="7">
        <v>44415</v>
      </c>
      <c r="E988" s="6" t="s">
        <v>24</v>
      </c>
      <c r="F988" s="6" t="s">
        <v>53</v>
      </c>
      <c r="G988" s="6" t="s">
        <v>54</v>
      </c>
      <c r="H988" s="6" t="s">
        <v>21</v>
      </c>
      <c r="I988" s="8">
        <v>0.5</v>
      </c>
      <c r="J988" s="9">
        <v>4750</v>
      </c>
      <c r="K988" s="10">
        <f t="shared" si="6"/>
        <v>2375</v>
      </c>
      <c r="L988" s="10">
        <f t="shared" si="7"/>
        <v>949.99999999999989</v>
      </c>
      <c r="M988" s="11">
        <v>0.39999999999999997</v>
      </c>
      <c r="O988" s="16"/>
      <c r="P988" s="17"/>
      <c r="Q988" s="12"/>
      <c r="R988" s="13"/>
    </row>
    <row r="989" spans="1:18" ht="15.75" customHeight="1" x14ac:dyDescent="0.3">
      <c r="A989" s="1"/>
      <c r="B989" s="6" t="s">
        <v>23</v>
      </c>
      <c r="C989" s="6">
        <v>1197831</v>
      </c>
      <c r="D989" s="7">
        <v>44415</v>
      </c>
      <c r="E989" s="6" t="s">
        <v>24</v>
      </c>
      <c r="F989" s="6" t="s">
        <v>53</v>
      </c>
      <c r="G989" s="6" t="s">
        <v>54</v>
      </c>
      <c r="H989" s="6" t="s">
        <v>22</v>
      </c>
      <c r="I989" s="8">
        <v>0.54999999999999993</v>
      </c>
      <c r="J989" s="9">
        <v>7250</v>
      </c>
      <c r="K989" s="10">
        <f t="shared" si="6"/>
        <v>3987.4999999999995</v>
      </c>
      <c r="L989" s="10">
        <f t="shared" si="7"/>
        <v>2392.5</v>
      </c>
      <c r="M989" s="11">
        <v>0.60000000000000009</v>
      </c>
      <c r="O989" s="16"/>
      <c r="P989" s="17"/>
      <c r="Q989" s="12"/>
      <c r="R989" s="13"/>
    </row>
    <row r="990" spans="1:18" ht="15.75" customHeight="1" x14ac:dyDescent="0.3">
      <c r="A990" s="1"/>
      <c r="B990" s="6" t="s">
        <v>23</v>
      </c>
      <c r="C990" s="6">
        <v>1197831</v>
      </c>
      <c r="D990" s="7">
        <v>44443</v>
      </c>
      <c r="E990" s="6" t="s">
        <v>24</v>
      </c>
      <c r="F990" s="6" t="s">
        <v>53</v>
      </c>
      <c r="G990" s="6" t="s">
        <v>54</v>
      </c>
      <c r="H990" s="6" t="s">
        <v>17</v>
      </c>
      <c r="I990" s="8">
        <v>0.5</v>
      </c>
      <c r="J990" s="9">
        <v>6750</v>
      </c>
      <c r="K990" s="10">
        <f t="shared" si="6"/>
        <v>3375</v>
      </c>
      <c r="L990" s="10">
        <f t="shared" si="7"/>
        <v>1518.7499999999998</v>
      </c>
      <c r="M990" s="11">
        <v>0.44999999999999996</v>
      </c>
      <c r="O990" s="16"/>
      <c r="P990" s="17"/>
      <c r="Q990" s="12"/>
      <c r="R990" s="13"/>
    </row>
    <row r="991" spans="1:18" ht="15.75" customHeight="1" x14ac:dyDescent="0.3">
      <c r="A991" s="1"/>
      <c r="B991" s="6" t="s">
        <v>23</v>
      </c>
      <c r="C991" s="6">
        <v>1197831</v>
      </c>
      <c r="D991" s="7">
        <v>44443</v>
      </c>
      <c r="E991" s="6" t="s">
        <v>24</v>
      </c>
      <c r="F991" s="6" t="s">
        <v>53</v>
      </c>
      <c r="G991" s="6" t="s">
        <v>54</v>
      </c>
      <c r="H991" s="6" t="s">
        <v>18</v>
      </c>
      <c r="I991" s="8">
        <v>0.5</v>
      </c>
      <c r="J991" s="9">
        <v>6250</v>
      </c>
      <c r="K991" s="10">
        <f t="shared" si="6"/>
        <v>3125</v>
      </c>
      <c r="L991" s="10">
        <f t="shared" si="7"/>
        <v>1406.2499999999998</v>
      </c>
      <c r="M991" s="11">
        <v>0.44999999999999996</v>
      </c>
      <c r="O991" s="16"/>
      <c r="P991" s="17"/>
      <c r="Q991" s="12"/>
      <c r="R991" s="13"/>
    </row>
    <row r="992" spans="1:18" ht="15.75" customHeight="1" x14ac:dyDescent="0.3">
      <c r="A992" s="1"/>
      <c r="B992" s="6" t="s">
        <v>23</v>
      </c>
      <c r="C992" s="6">
        <v>1197831</v>
      </c>
      <c r="D992" s="7">
        <v>44443</v>
      </c>
      <c r="E992" s="6" t="s">
        <v>24</v>
      </c>
      <c r="F992" s="6" t="s">
        <v>53</v>
      </c>
      <c r="G992" s="6" t="s">
        <v>54</v>
      </c>
      <c r="H992" s="6" t="s">
        <v>19</v>
      </c>
      <c r="I992" s="8">
        <v>0.54999999999999993</v>
      </c>
      <c r="J992" s="9">
        <v>6750</v>
      </c>
      <c r="K992" s="10">
        <f t="shared" si="6"/>
        <v>3712.4999999999995</v>
      </c>
      <c r="L992" s="10">
        <f t="shared" si="7"/>
        <v>1670.6249999999995</v>
      </c>
      <c r="M992" s="11">
        <v>0.44999999999999996</v>
      </c>
      <c r="O992" s="16"/>
      <c r="P992" s="17"/>
      <c r="Q992" s="12"/>
      <c r="R992" s="13"/>
    </row>
    <row r="993" spans="1:18" ht="15.75" customHeight="1" x14ac:dyDescent="0.3">
      <c r="A993" s="1"/>
      <c r="B993" s="6" t="s">
        <v>23</v>
      </c>
      <c r="C993" s="6">
        <v>1197831</v>
      </c>
      <c r="D993" s="7">
        <v>44443</v>
      </c>
      <c r="E993" s="6" t="s">
        <v>24</v>
      </c>
      <c r="F993" s="6" t="s">
        <v>53</v>
      </c>
      <c r="G993" s="6" t="s">
        <v>54</v>
      </c>
      <c r="H993" s="6" t="s">
        <v>20</v>
      </c>
      <c r="I993" s="8">
        <v>0.54999999999999993</v>
      </c>
      <c r="J993" s="9">
        <v>4000</v>
      </c>
      <c r="K993" s="10">
        <f t="shared" si="6"/>
        <v>2199.9999999999995</v>
      </c>
      <c r="L993" s="10">
        <f t="shared" si="7"/>
        <v>1209.9999999999998</v>
      </c>
      <c r="M993" s="11">
        <v>0.55000000000000004</v>
      </c>
      <c r="O993" s="16"/>
      <c r="P993" s="17"/>
      <c r="Q993" s="12"/>
      <c r="R993" s="13"/>
    </row>
    <row r="994" spans="1:18" ht="15.75" customHeight="1" x14ac:dyDescent="0.3">
      <c r="A994" s="1"/>
      <c r="B994" s="6" t="s">
        <v>23</v>
      </c>
      <c r="C994" s="6">
        <v>1197831</v>
      </c>
      <c r="D994" s="7">
        <v>44443</v>
      </c>
      <c r="E994" s="6" t="s">
        <v>24</v>
      </c>
      <c r="F994" s="6" t="s">
        <v>53</v>
      </c>
      <c r="G994" s="6" t="s">
        <v>54</v>
      </c>
      <c r="H994" s="6" t="s">
        <v>21</v>
      </c>
      <c r="I994" s="8">
        <v>0.5</v>
      </c>
      <c r="J994" s="9">
        <v>4000</v>
      </c>
      <c r="K994" s="10">
        <f t="shared" si="6"/>
        <v>2000</v>
      </c>
      <c r="L994" s="10">
        <f t="shared" si="7"/>
        <v>799.99999999999989</v>
      </c>
      <c r="M994" s="11">
        <v>0.39999999999999997</v>
      </c>
      <c r="O994" s="16"/>
      <c r="P994" s="17"/>
      <c r="Q994" s="12"/>
      <c r="R994" s="13"/>
    </row>
    <row r="995" spans="1:18" ht="15.75" customHeight="1" x14ac:dyDescent="0.3">
      <c r="A995" s="1"/>
      <c r="B995" s="6" t="s">
        <v>23</v>
      </c>
      <c r="C995" s="6">
        <v>1197831</v>
      </c>
      <c r="D995" s="7">
        <v>44443</v>
      </c>
      <c r="E995" s="6" t="s">
        <v>24</v>
      </c>
      <c r="F995" s="6" t="s">
        <v>53</v>
      </c>
      <c r="G995" s="6" t="s">
        <v>54</v>
      </c>
      <c r="H995" s="6" t="s">
        <v>22</v>
      </c>
      <c r="I995" s="8">
        <v>0.45</v>
      </c>
      <c r="J995" s="9">
        <v>6250</v>
      </c>
      <c r="K995" s="10">
        <f t="shared" si="6"/>
        <v>2812.5</v>
      </c>
      <c r="L995" s="10">
        <f t="shared" si="7"/>
        <v>1687.5000000000002</v>
      </c>
      <c r="M995" s="11">
        <v>0.60000000000000009</v>
      </c>
      <c r="O995" s="16"/>
      <c r="P995" s="17"/>
      <c r="Q995" s="12"/>
      <c r="R995" s="13"/>
    </row>
    <row r="996" spans="1:18" ht="15.75" customHeight="1" x14ac:dyDescent="0.3">
      <c r="A996" s="1"/>
      <c r="B996" s="6" t="s">
        <v>23</v>
      </c>
      <c r="C996" s="6">
        <v>1197831</v>
      </c>
      <c r="D996" s="7">
        <v>44472</v>
      </c>
      <c r="E996" s="6" t="s">
        <v>24</v>
      </c>
      <c r="F996" s="6" t="s">
        <v>53</v>
      </c>
      <c r="G996" s="6" t="s">
        <v>54</v>
      </c>
      <c r="H996" s="6" t="s">
        <v>17</v>
      </c>
      <c r="I996" s="8">
        <v>0.35000000000000003</v>
      </c>
      <c r="J996" s="9">
        <v>5750</v>
      </c>
      <c r="K996" s="10">
        <f t="shared" si="6"/>
        <v>2012.5000000000002</v>
      </c>
      <c r="L996" s="10">
        <f t="shared" si="7"/>
        <v>905.625</v>
      </c>
      <c r="M996" s="11">
        <v>0.44999999999999996</v>
      </c>
      <c r="O996" s="16"/>
      <c r="P996" s="17"/>
      <c r="Q996" s="12"/>
      <c r="R996" s="13"/>
    </row>
    <row r="997" spans="1:18" ht="15.75" customHeight="1" x14ac:dyDescent="0.3">
      <c r="A997" s="1"/>
      <c r="B997" s="6" t="s">
        <v>23</v>
      </c>
      <c r="C997" s="6">
        <v>1197831</v>
      </c>
      <c r="D997" s="7">
        <v>44472</v>
      </c>
      <c r="E997" s="6" t="s">
        <v>24</v>
      </c>
      <c r="F997" s="6" t="s">
        <v>53</v>
      </c>
      <c r="G997" s="6" t="s">
        <v>54</v>
      </c>
      <c r="H997" s="6" t="s">
        <v>18</v>
      </c>
      <c r="I997" s="8">
        <v>0.35000000000000003</v>
      </c>
      <c r="J997" s="9">
        <v>5750</v>
      </c>
      <c r="K997" s="10">
        <f t="shared" si="6"/>
        <v>2012.5000000000002</v>
      </c>
      <c r="L997" s="10">
        <f t="shared" si="7"/>
        <v>905.625</v>
      </c>
      <c r="M997" s="11">
        <v>0.44999999999999996</v>
      </c>
      <c r="O997" s="16"/>
      <c r="P997" s="17"/>
      <c r="Q997" s="12"/>
      <c r="R997" s="13"/>
    </row>
    <row r="998" spans="1:18" ht="15.75" customHeight="1" x14ac:dyDescent="0.3">
      <c r="A998" s="1"/>
      <c r="B998" s="6" t="s">
        <v>23</v>
      </c>
      <c r="C998" s="6">
        <v>1197831</v>
      </c>
      <c r="D998" s="7">
        <v>44472</v>
      </c>
      <c r="E998" s="6" t="s">
        <v>24</v>
      </c>
      <c r="F998" s="6" t="s">
        <v>53</v>
      </c>
      <c r="G998" s="6" t="s">
        <v>54</v>
      </c>
      <c r="H998" s="6" t="s">
        <v>19</v>
      </c>
      <c r="I998" s="8">
        <v>0.4</v>
      </c>
      <c r="J998" s="9">
        <v>5250</v>
      </c>
      <c r="K998" s="10">
        <f t="shared" si="6"/>
        <v>2100</v>
      </c>
      <c r="L998" s="10">
        <f t="shared" si="7"/>
        <v>944.99999999999989</v>
      </c>
      <c r="M998" s="11">
        <v>0.44999999999999996</v>
      </c>
      <c r="O998" s="16"/>
      <c r="P998" s="17"/>
      <c r="Q998" s="12"/>
      <c r="R998" s="13"/>
    </row>
    <row r="999" spans="1:18" ht="15.75" customHeight="1" x14ac:dyDescent="0.3">
      <c r="A999" s="1"/>
      <c r="B999" s="6" t="s">
        <v>23</v>
      </c>
      <c r="C999" s="6">
        <v>1197831</v>
      </c>
      <c r="D999" s="7">
        <v>44472</v>
      </c>
      <c r="E999" s="6" t="s">
        <v>24</v>
      </c>
      <c r="F999" s="6" t="s">
        <v>53</v>
      </c>
      <c r="G999" s="6" t="s">
        <v>54</v>
      </c>
      <c r="H999" s="6" t="s">
        <v>20</v>
      </c>
      <c r="I999" s="8">
        <v>0.4</v>
      </c>
      <c r="J999" s="9">
        <v>3750</v>
      </c>
      <c r="K999" s="10">
        <f t="shared" si="6"/>
        <v>1500</v>
      </c>
      <c r="L999" s="10">
        <f t="shared" si="7"/>
        <v>825.00000000000011</v>
      </c>
      <c r="M999" s="11">
        <v>0.55000000000000004</v>
      </c>
      <c r="O999" s="16"/>
      <c r="P999" s="17"/>
      <c r="Q999" s="12"/>
      <c r="R999" s="13"/>
    </row>
    <row r="1000" spans="1:18" ht="15.75" customHeight="1" x14ac:dyDescent="0.3">
      <c r="A1000" s="1"/>
      <c r="B1000" s="6" t="s">
        <v>23</v>
      </c>
      <c r="C1000" s="6">
        <v>1197831</v>
      </c>
      <c r="D1000" s="7">
        <v>44472</v>
      </c>
      <c r="E1000" s="6" t="s">
        <v>24</v>
      </c>
      <c r="F1000" s="6" t="s">
        <v>53</v>
      </c>
      <c r="G1000" s="6" t="s">
        <v>54</v>
      </c>
      <c r="H1000" s="6" t="s">
        <v>21</v>
      </c>
      <c r="I1000" s="8">
        <v>0.35000000000000003</v>
      </c>
      <c r="J1000" s="9">
        <v>3500</v>
      </c>
      <c r="K1000" s="10">
        <f t="shared" si="6"/>
        <v>1225.0000000000002</v>
      </c>
      <c r="L1000" s="10">
        <f t="shared" si="7"/>
        <v>490.00000000000006</v>
      </c>
      <c r="M1000" s="11">
        <v>0.39999999999999997</v>
      </c>
      <c r="O1000" s="16"/>
      <c r="P1000" s="17"/>
      <c r="Q1000" s="12"/>
      <c r="R1000" s="13"/>
    </row>
    <row r="1001" spans="1:18" ht="15.75" customHeight="1" x14ac:dyDescent="0.3">
      <c r="A1001" s="1"/>
      <c r="B1001" s="6" t="s">
        <v>23</v>
      </c>
      <c r="C1001" s="6">
        <v>1197831</v>
      </c>
      <c r="D1001" s="7">
        <v>44472</v>
      </c>
      <c r="E1001" s="6" t="s">
        <v>24</v>
      </c>
      <c r="F1001" s="6" t="s">
        <v>53</v>
      </c>
      <c r="G1001" s="6" t="s">
        <v>54</v>
      </c>
      <c r="H1001" s="6" t="s">
        <v>22</v>
      </c>
      <c r="I1001" s="8">
        <v>0.45</v>
      </c>
      <c r="J1001" s="9">
        <v>5250</v>
      </c>
      <c r="K1001" s="10">
        <f t="shared" si="6"/>
        <v>2362.5</v>
      </c>
      <c r="L1001" s="10">
        <f t="shared" si="7"/>
        <v>1417.5000000000002</v>
      </c>
      <c r="M1001" s="11">
        <v>0.60000000000000009</v>
      </c>
      <c r="O1001" s="16"/>
      <c r="P1001" s="17"/>
      <c r="Q1001" s="12"/>
      <c r="R1001" s="13"/>
    </row>
    <row r="1002" spans="1:18" ht="15.75" customHeight="1" x14ac:dyDescent="0.3">
      <c r="A1002" s="1"/>
      <c r="B1002" s="6" t="s">
        <v>23</v>
      </c>
      <c r="C1002" s="6">
        <v>1197831</v>
      </c>
      <c r="D1002" s="7">
        <v>44504</v>
      </c>
      <c r="E1002" s="6" t="s">
        <v>24</v>
      </c>
      <c r="F1002" s="6" t="s">
        <v>53</v>
      </c>
      <c r="G1002" s="6" t="s">
        <v>54</v>
      </c>
      <c r="H1002" s="6" t="s">
        <v>17</v>
      </c>
      <c r="I1002" s="8">
        <v>0.30000000000000004</v>
      </c>
      <c r="J1002" s="9">
        <v>6750</v>
      </c>
      <c r="K1002" s="10">
        <f t="shared" si="6"/>
        <v>2025.0000000000002</v>
      </c>
      <c r="L1002" s="10">
        <f t="shared" si="7"/>
        <v>911.25</v>
      </c>
      <c r="M1002" s="11">
        <v>0.44999999999999996</v>
      </c>
      <c r="O1002" s="16"/>
      <c r="P1002" s="17"/>
      <c r="Q1002" s="12"/>
      <c r="R1002" s="13"/>
    </row>
    <row r="1003" spans="1:18" ht="15.75" customHeight="1" x14ac:dyDescent="0.3">
      <c r="A1003" s="1"/>
      <c r="B1003" s="6" t="s">
        <v>23</v>
      </c>
      <c r="C1003" s="6">
        <v>1197831</v>
      </c>
      <c r="D1003" s="7">
        <v>44504</v>
      </c>
      <c r="E1003" s="6" t="s">
        <v>24</v>
      </c>
      <c r="F1003" s="6" t="s">
        <v>53</v>
      </c>
      <c r="G1003" s="6" t="s">
        <v>54</v>
      </c>
      <c r="H1003" s="6" t="s">
        <v>18</v>
      </c>
      <c r="I1003" s="8">
        <v>0.30000000000000004</v>
      </c>
      <c r="J1003" s="9">
        <v>6750</v>
      </c>
      <c r="K1003" s="10">
        <f t="shared" si="6"/>
        <v>2025.0000000000002</v>
      </c>
      <c r="L1003" s="10">
        <f t="shared" si="7"/>
        <v>911.25</v>
      </c>
      <c r="M1003" s="11">
        <v>0.44999999999999996</v>
      </c>
      <c r="O1003" s="16"/>
      <c r="P1003" s="17"/>
      <c r="Q1003" s="12"/>
      <c r="R1003" s="13"/>
    </row>
    <row r="1004" spans="1:18" ht="15.75" customHeight="1" x14ac:dyDescent="0.3">
      <c r="A1004" s="1"/>
      <c r="B1004" s="6" t="s">
        <v>23</v>
      </c>
      <c r="C1004" s="6">
        <v>1197831</v>
      </c>
      <c r="D1004" s="7">
        <v>44504</v>
      </c>
      <c r="E1004" s="6" t="s">
        <v>24</v>
      </c>
      <c r="F1004" s="6" t="s">
        <v>53</v>
      </c>
      <c r="G1004" s="6" t="s">
        <v>54</v>
      </c>
      <c r="H1004" s="6" t="s">
        <v>19</v>
      </c>
      <c r="I1004" s="8">
        <v>0.55000000000000004</v>
      </c>
      <c r="J1004" s="9">
        <v>6000</v>
      </c>
      <c r="K1004" s="10">
        <f t="shared" si="6"/>
        <v>3300.0000000000005</v>
      </c>
      <c r="L1004" s="10">
        <f t="shared" si="7"/>
        <v>1485</v>
      </c>
      <c r="M1004" s="11">
        <v>0.44999999999999996</v>
      </c>
      <c r="O1004" s="16"/>
      <c r="P1004" s="17"/>
      <c r="Q1004" s="12"/>
      <c r="R1004" s="13"/>
    </row>
    <row r="1005" spans="1:18" ht="15.75" customHeight="1" x14ac:dyDescent="0.3">
      <c r="A1005" s="1"/>
      <c r="B1005" s="6" t="s">
        <v>23</v>
      </c>
      <c r="C1005" s="6">
        <v>1197831</v>
      </c>
      <c r="D1005" s="7">
        <v>44504</v>
      </c>
      <c r="E1005" s="6" t="s">
        <v>24</v>
      </c>
      <c r="F1005" s="6" t="s">
        <v>53</v>
      </c>
      <c r="G1005" s="6" t="s">
        <v>54</v>
      </c>
      <c r="H1005" s="6" t="s">
        <v>20</v>
      </c>
      <c r="I1005" s="8">
        <v>0.55000000000000004</v>
      </c>
      <c r="J1005" s="9">
        <v>4750</v>
      </c>
      <c r="K1005" s="10">
        <f t="shared" si="6"/>
        <v>2612.5</v>
      </c>
      <c r="L1005" s="10">
        <f t="shared" si="7"/>
        <v>1436.8750000000002</v>
      </c>
      <c r="M1005" s="11">
        <v>0.55000000000000004</v>
      </c>
      <c r="O1005" s="16"/>
      <c r="P1005" s="17"/>
      <c r="Q1005" s="12"/>
      <c r="R1005" s="13"/>
    </row>
    <row r="1006" spans="1:18" ht="15.75" customHeight="1" x14ac:dyDescent="0.3">
      <c r="A1006" s="1"/>
      <c r="B1006" s="6" t="s">
        <v>23</v>
      </c>
      <c r="C1006" s="6">
        <v>1197831</v>
      </c>
      <c r="D1006" s="7">
        <v>44504</v>
      </c>
      <c r="E1006" s="6" t="s">
        <v>24</v>
      </c>
      <c r="F1006" s="6" t="s">
        <v>53</v>
      </c>
      <c r="G1006" s="6" t="s">
        <v>54</v>
      </c>
      <c r="H1006" s="6" t="s">
        <v>21</v>
      </c>
      <c r="I1006" s="8">
        <v>0.54999999999999993</v>
      </c>
      <c r="J1006" s="9">
        <v>4500</v>
      </c>
      <c r="K1006" s="10">
        <f t="shared" si="6"/>
        <v>2474.9999999999995</v>
      </c>
      <c r="L1006" s="10">
        <f t="shared" si="7"/>
        <v>989.99999999999977</v>
      </c>
      <c r="M1006" s="11">
        <v>0.39999999999999997</v>
      </c>
      <c r="O1006" s="16"/>
      <c r="P1006" s="17"/>
      <c r="Q1006" s="12"/>
      <c r="R1006" s="13"/>
    </row>
    <row r="1007" spans="1:18" ht="15.75" customHeight="1" x14ac:dyDescent="0.3">
      <c r="A1007" s="1"/>
      <c r="B1007" s="6" t="s">
        <v>23</v>
      </c>
      <c r="C1007" s="6">
        <v>1197831</v>
      </c>
      <c r="D1007" s="7">
        <v>44504</v>
      </c>
      <c r="E1007" s="6" t="s">
        <v>24</v>
      </c>
      <c r="F1007" s="6" t="s">
        <v>53</v>
      </c>
      <c r="G1007" s="6" t="s">
        <v>54</v>
      </c>
      <c r="H1007" s="6" t="s">
        <v>22</v>
      </c>
      <c r="I1007" s="8">
        <v>0.65</v>
      </c>
      <c r="J1007" s="9">
        <v>6500</v>
      </c>
      <c r="K1007" s="10">
        <f t="shared" si="6"/>
        <v>4225</v>
      </c>
      <c r="L1007" s="10">
        <f t="shared" si="7"/>
        <v>2535.0000000000005</v>
      </c>
      <c r="M1007" s="11">
        <v>0.60000000000000009</v>
      </c>
      <c r="O1007" s="16"/>
      <c r="P1007" s="17"/>
      <c r="Q1007" s="12"/>
      <c r="R1007" s="13"/>
    </row>
    <row r="1008" spans="1:18" ht="15.75" customHeight="1" x14ac:dyDescent="0.3">
      <c r="A1008" s="1"/>
      <c r="B1008" s="6" t="s">
        <v>23</v>
      </c>
      <c r="C1008" s="6">
        <v>1197831</v>
      </c>
      <c r="D1008" s="7">
        <v>44533</v>
      </c>
      <c r="E1008" s="6" t="s">
        <v>24</v>
      </c>
      <c r="F1008" s="6" t="s">
        <v>53</v>
      </c>
      <c r="G1008" s="6" t="s">
        <v>54</v>
      </c>
      <c r="H1008" s="6" t="s">
        <v>17</v>
      </c>
      <c r="I1008" s="8">
        <v>0.54999999999999993</v>
      </c>
      <c r="J1008" s="9">
        <v>8000</v>
      </c>
      <c r="K1008" s="10">
        <f t="shared" si="6"/>
        <v>4399.9999999999991</v>
      </c>
      <c r="L1008" s="10">
        <f t="shared" si="7"/>
        <v>1979.9999999999993</v>
      </c>
      <c r="M1008" s="11">
        <v>0.44999999999999996</v>
      </c>
      <c r="O1008" s="16"/>
      <c r="P1008" s="17"/>
      <c r="Q1008" s="12"/>
      <c r="R1008" s="13"/>
    </row>
    <row r="1009" spans="1:18" ht="15.75" customHeight="1" x14ac:dyDescent="0.3">
      <c r="A1009" s="1"/>
      <c r="B1009" s="6" t="s">
        <v>23</v>
      </c>
      <c r="C1009" s="6">
        <v>1197831</v>
      </c>
      <c r="D1009" s="7">
        <v>44533</v>
      </c>
      <c r="E1009" s="6" t="s">
        <v>24</v>
      </c>
      <c r="F1009" s="6" t="s">
        <v>53</v>
      </c>
      <c r="G1009" s="6" t="s">
        <v>54</v>
      </c>
      <c r="H1009" s="6" t="s">
        <v>18</v>
      </c>
      <c r="I1009" s="8">
        <v>0.54999999999999993</v>
      </c>
      <c r="J1009" s="9">
        <v>8000</v>
      </c>
      <c r="K1009" s="10">
        <f t="shared" si="6"/>
        <v>4399.9999999999991</v>
      </c>
      <c r="L1009" s="10">
        <f t="shared" si="7"/>
        <v>1979.9999999999993</v>
      </c>
      <c r="M1009" s="11">
        <v>0.44999999999999996</v>
      </c>
      <c r="O1009" s="16"/>
      <c r="P1009" s="17"/>
      <c r="Q1009" s="12"/>
      <c r="R1009" s="13"/>
    </row>
    <row r="1010" spans="1:18" ht="15.75" customHeight="1" x14ac:dyDescent="0.3">
      <c r="A1010" s="1"/>
      <c r="B1010" s="6" t="s">
        <v>23</v>
      </c>
      <c r="C1010" s="6">
        <v>1197831</v>
      </c>
      <c r="D1010" s="7">
        <v>44533</v>
      </c>
      <c r="E1010" s="6" t="s">
        <v>24</v>
      </c>
      <c r="F1010" s="6" t="s">
        <v>53</v>
      </c>
      <c r="G1010" s="6" t="s">
        <v>54</v>
      </c>
      <c r="H1010" s="6" t="s">
        <v>19</v>
      </c>
      <c r="I1010" s="8">
        <v>0.6</v>
      </c>
      <c r="J1010" s="9">
        <v>7000</v>
      </c>
      <c r="K1010" s="10">
        <f t="shared" si="6"/>
        <v>4200</v>
      </c>
      <c r="L1010" s="10">
        <f t="shared" si="7"/>
        <v>1889.9999999999998</v>
      </c>
      <c r="M1010" s="11">
        <v>0.44999999999999996</v>
      </c>
      <c r="O1010" s="16"/>
      <c r="P1010" s="17"/>
      <c r="Q1010" s="12"/>
      <c r="R1010" s="13"/>
    </row>
    <row r="1011" spans="1:18" ht="15.75" customHeight="1" x14ac:dyDescent="0.3">
      <c r="A1011" s="1"/>
      <c r="B1011" s="6" t="s">
        <v>23</v>
      </c>
      <c r="C1011" s="6">
        <v>1197831</v>
      </c>
      <c r="D1011" s="7">
        <v>44533</v>
      </c>
      <c r="E1011" s="6" t="s">
        <v>24</v>
      </c>
      <c r="F1011" s="6" t="s">
        <v>53</v>
      </c>
      <c r="G1011" s="6" t="s">
        <v>54</v>
      </c>
      <c r="H1011" s="6" t="s">
        <v>20</v>
      </c>
      <c r="I1011" s="8">
        <v>0.6</v>
      </c>
      <c r="J1011" s="9">
        <v>5500</v>
      </c>
      <c r="K1011" s="10">
        <f t="shared" si="6"/>
        <v>3300</v>
      </c>
      <c r="L1011" s="10">
        <f t="shared" si="7"/>
        <v>1815.0000000000002</v>
      </c>
      <c r="M1011" s="11">
        <v>0.55000000000000004</v>
      </c>
      <c r="O1011" s="16"/>
      <c r="P1011" s="17"/>
      <c r="Q1011" s="12"/>
      <c r="R1011" s="13"/>
    </row>
    <row r="1012" spans="1:18" ht="15.75" customHeight="1" x14ac:dyDescent="0.3">
      <c r="A1012" s="1"/>
      <c r="B1012" s="6" t="s">
        <v>23</v>
      </c>
      <c r="C1012" s="6">
        <v>1197831</v>
      </c>
      <c r="D1012" s="7">
        <v>44533</v>
      </c>
      <c r="E1012" s="6" t="s">
        <v>24</v>
      </c>
      <c r="F1012" s="6" t="s">
        <v>53</v>
      </c>
      <c r="G1012" s="6" t="s">
        <v>54</v>
      </c>
      <c r="H1012" s="6" t="s">
        <v>21</v>
      </c>
      <c r="I1012" s="8">
        <v>0.54999999999999993</v>
      </c>
      <c r="J1012" s="9">
        <v>5000</v>
      </c>
      <c r="K1012" s="10">
        <f t="shared" si="6"/>
        <v>2749.9999999999995</v>
      </c>
      <c r="L1012" s="10">
        <f t="shared" si="7"/>
        <v>1099.9999999999998</v>
      </c>
      <c r="M1012" s="11">
        <v>0.39999999999999997</v>
      </c>
      <c r="O1012" s="16"/>
      <c r="P1012" s="17"/>
      <c r="Q1012" s="12"/>
      <c r="R1012" s="13"/>
    </row>
    <row r="1013" spans="1:18" ht="15.75" customHeight="1" x14ac:dyDescent="0.3">
      <c r="A1013" s="1"/>
      <c r="B1013" s="6" t="s">
        <v>23</v>
      </c>
      <c r="C1013" s="6">
        <v>1197831</v>
      </c>
      <c r="D1013" s="7">
        <v>44533</v>
      </c>
      <c r="E1013" s="6" t="s">
        <v>24</v>
      </c>
      <c r="F1013" s="6" t="s">
        <v>53</v>
      </c>
      <c r="G1013" s="6" t="s">
        <v>54</v>
      </c>
      <c r="H1013" s="6" t="s">
        <v>22</v>
      </c>
      <c r="I1013" s="8">
        <v>0.65</v>
      </c>
      <c r="J1013" s="9">
        <v>7500</v>
      </c>
      <c r="K1013" s="10">
        <f t="shared" si="6"/>
        <v>4875</v>
      </c>
      <c r="L1013" s="10">
        <f t="shared" si="7"/>
        <v>2925.0000000000005</v>
      </c>
      <c r="M1013" s="11">
        <v>0.60000000000000009</v>
      </c>
      <c r="O1013" s="16"/>
      <c r="P1013" s="17"/>
      <c r="Q1013" s="12"/>
      <c r="R1013" s="13"/>
    </row>
    <row r="1014" spans="1:18" ht="15.75" customHeight="1" x14ac:dyDescent="0.3">
      <c r="A1014" s="1" t="s">
        <v>39</v>
      </c>
      <c r="B1014" s="6" t="s">
        <v>14</v>
      </c>
      <c r="C1014" s="6">
        <v>1185732</v>
      </c>
      <c r="D1014" s="7">
        <v>44207</v>
      </c>
      <c r="E1014" s="6" t="s">
        <v>33</v>
      </c>
      <c r="F1014" s="6" t="s">
        <v>55</v>
      </c>
      <c r="G1014" s="6" t="s">
        <v>56</v>
      </c>
      <c r="H1014" s="6" t="s">
        <v>17</v>
      </c>
      <c r="I1014" s="8">
        <v>0.35</v>
      </c>
      <c r="J1014" s="9">
        <v>4250</v>
      </c>
      <c r="K1014" s="10">
        <f t="shared" si="6"/>
        <v>1487.5</v>
      </c>
      <c r="L1014" s="10">
        <f t="shared" si="7"/>
        <v>595</v>
      </c>
      <c r="M1014" s="11">
        <v>0.4</v>
      </c>
      <c r="O1014" s="16"/>
      <c r="P1014" s="17"/>
      <c r="Q1014" s="12"/>
      <c r="R1014" s="13"/>
    </row>
    <row r="1015" spans="1:18" ht="15.75" customHeight="1" x14ac:dyDescent="0.3">
      <c r="A1015" s="1"/>
      <c r="B1015" s="6" t="s">
        <v>14</v>
      </c>
      <c r="C1015" s="6">
        <v>1185732</v>
      </c>
      <c r="D1015" s="7">
        <v>44207</v>
      </c>
      <c r="E1015" s="6" t="s">
        <v>33</v>
      </c>
      <c r="F1015" s="6" t="s">
        <v>55</v>
      </c>
      <c r="G1015" s="6" t="s">
        <v>56</v>
      </c>
      <c r="H1015" s="6" t="s">
        <v>18</v>
      </c>
      <c r="I1015" s="8">
        <v>0.35</v>
      </c>
      <c r="J1015" s="9">
        <v>2250</v>
      </c>
      <c r="K1015" s="10">
        <f t="shared" si="6"/>
        <v>787.5</v>
      </c>
      <c r="L1015" s="10">
        <f t="shared" si="7"/>
        <v>275.625</v>
      </c>
      <c r="M1015" s="11">
        <v>0.35</v>
      </c>
      <c r="O1015" s="16"/>
      <c r="P1015" s="17"/>
      <c r="Q1015" s="12"/>
      <c r="R1015" s="13"/>
    </row>
    <row r="1016" spans="1:18" ht="15.75" customHeight="1" x14ac:dyDescent="0.3">
      <c r="A1016" s="1"/>
      <c r="B1016" s="6" t="s">
        <v>14</v>
      </c>
      <c r="C1016" s="6">
        <v>1185732</v>
      </c>
      <c r="D1016" s="7">
        <v>44207</v>
      </c>
      <c r="E1016" s="6" t="s">
        <v>33</v>
      </c>
      <c r="F1016" s="6" t="s">
        <v>55</v>
      </c>
      <c r="G1016" s="6" t="s">
        <v>56</v>
      </c>
      <c r="H1016" s="6" t="s">
        <v>19</v>
      </c>
      <c r="I1016" s="8">
        <v>0.25</v>
      </c>
      <c r="J1016" s="9">
        <v>2250</v>
      </c>
      <c r="K1016" s="10">
        <f t="shared" si="6"/>
        <v>562.5</v>
      </c>
      <c r="L1016" s="10">
        <f t="shared" si="7"/>
        <v>196.875</v>
      </c>
      <c r="M1016" s="11">
        <v>0.35</v>
      </c>
      <c r="O1016" s="16"/>
      <c r="P1016" s="17"/>
      <c r="Q1016" s="12"/>
      <c r="R1016" s="13"/>
    </row>
    <row r="1017" spans="1:18" ht="15.75" customHeight="1" x14ac:dyDescent="0.3">
      <c r="A1017" s="1"/>
      <c r="B1017" s="6" t="s">
        <v>14</v>
      </c>
      <c r="C1017" s="6">
        <v>1185732</v>
      </c>
      <c r="D1017" s="7">
        <v>44207</v>
      </c>
      <c r="E1017" s="6" t="s">
        <v>33</v>
      </c>
      <c r="F1017" s="6" t="s">
        <v>55</v>
      </c>
      <c r="G1017" s="6" t="s">
        <v>56</v>
      </c>
      <c r="H1017" s="6" t="s">
        <v>20</v>
      </c>
      <c r="I1017" s="8">
        <v>0.30000000000000004</v>
      </c>
      <c r="J1017" s="9">
        <v>750</v>
      </c>
      <c r="K1017" s="10">
        <f t="shared" si="6"/>
        <v>225.00000000000003</v>
      </c>
      <c r="L1017" s="10">
        <f t="shared" si="7"/>
        <v>90.000000000000014</v>
      </c>
      <c r="M1017" s="11">
        <v>0.4</v>
      </c>
      <c r="O1017" s="16"/>
      <c r="P1017" s="17"/>
      <c r="Q1017" s="12"/>
      <c r="R1017" s="13"/>
    </row>
    <row r="1018" spans="1:18" ht="15.75" customHeight="1" x14ac:dyDescent="0.3">
      <c r="A1018" s="1"/>
      <c r="B1018" s="6" t="s">
        <v>14</v>
      </c>
      <c r="C1018" s="6">
        <v>1185732</v>
      </c>
      <c r="D1018" s="7">
        <v>44207</v>
      </c>
      <c r="E1018" s="6" t="s">
        <v>33</v>
      </c>
      <c r="F1018" s="6" t="s">
        <v>55</v>
      </c>
      <c r="G1018" s="6" t="s">
        <v>56</v>
      </c>
      <c r="H1018" s="6" t="s">
        <v>21</v>
      </c>
      <c r="I1018" s="8">
        <v>0.44999999999999996</v>
      </c>
      <c r="J1018" s="9">
        <v>1250</v>
      </c>
      <c r="K1018" s="10">
        <f t="shared" si="6"/>
        <v>562.5</v>
      </c>
      <c r="L1018" s="10">
        <f t="shared" si="7"/>
        <v>196.875</v>
      </c>
      <c r="M1018" s="11">
        <v>0.35</v>
      </c>
      <c r="O1018" s="16"/>
      <c r="P1018" s="17"/>
      <c r="Q1018" s="12"/>
      <c r="R1018" s="13"/>
    </row>
    <row r="1019" spans="1:18" ht="15.75" customHeight="1" x14ac:dyDescent="0.3">
      <c r="A1019" s="1"/>
      <c r="B1019" s="6" t="s">
        <v>14</v>
      </c>
      <c r="C1019" s="6">
        <v>1185732</v>
      </c>
      <c r="D1019" s="7">
        <v>44207</v>
      </c>
      <c r="E1019" s="6" t="s">
        <v>33</v>
      </c>
      <c r="F1019" s="6" t="s">
        <v>55</v>
      </c>
      <c r="G1019" s="6" t="s">
        <v>56</v>
      </c>
      <c r="H1019" s="6" t="s">
        <v>22</v>
      </c>
      <c r="I1019" s="8">
        <v>0.35</v>
      </c>
      <c r="J1019" s="9">
        <v>2250</v>
      </c>
      <c r="K1019" s="10">
        <f t="shared" si="6"/>
        <v>787.5</v>
      </c>
      <c r="L1019" s="10">
        <f t="shared" si="7"/>
        <v>393.75</v>
      </c>
      <c r="M1019" s="11">
        <v>0.5</v>
      </c>
      <c r="O1019" s="16"/>
      <c r="P1019" s="17"/>
      <c r="Q1019" s="12"/>
      <c r="R1019" s="13"/>
    </row>
    <row r="1020" spans="1:18" ht="15.75" customHeight="1" x14ac:dyDescent="0.3">
      <c r="A1020" s="1"/>
      <c r="B1020" s="6" t="s">
        <v>14</v>
      </c>
      <c r="C1020" s="6">
        <v>1185732</v>
      </c>
      <c r="D1020" s="7">
        <v>44238</v>
      </c>
      <c r="E1020" s="6" t="s">
        <v>33</v>
      </c>
      <c r="F1020" s="6" t="s">
        <v>55</v>
      </c>
      <c r="G1020" s="6" t="s">
        <v>56</v>
      </c>
      <c r="H1020" s="6" t="s">
        <v>17</v>
      </c>
      <c r="I1020" s="8">
        <v>0.35</v>
      </c>
      <c r="J1020" s="9">
        <v>4750</v>
      </c>
      <c r="K1020" s="10">
        <f t="shared" si="6"/>
        <v>1662.5</v>
      </c>
      <c r="L1020" s="10">
        <f t="shared" si="7"/>
        <v>665</v>
      </c>
      <c r="M1020" s="11">
        <v>0.4</v>
      </c>
      <c r="O1020" s="16"/>
      <c r="P1020" s="17"/>
      <c r="Q1020" s="12"/>
      <c r="R1020" s="13"/>
    </row>
    <row r="1021" spans="1:18" ht="15.75" customHeight="1" x14ac:dyDescent="0.3">
      <c r="A1021" s="1"/>
      <c r="B1021" s="6" t="s">
        <v>14</v>
      </c>
      <c r="C1021" s="6">
        <v>1185732</v>
      </c>
      <c r="D1021" s="7">
        <v>44238</v>
      </c>
      <c r="E1021" s="6" t="s">
        <v>33</v>
      </c>
      <c r="F1021" s="6" t="s">
        <v>55</v>
      </c>
      <c r="G1021" s="6" t="s">
        <v>56</v>
      </c>
      <c r="H1021" s="6" t="s">
        <v>18</v>
      </c>
      <c r="I1021" s="8">
        <v>0.35</v>
      </c>
      <c r="J1021" s="9">
        <v>1250</v>
      </c>
      <c r="K1021" s="10">
        <f t="shared" si="6"/>
        <v>437.5</v>
      </c>
      <c r="L1021" s="10">
        <f t="shared" si="7"/>
        <v>153.125</v>
      </c>
      <c r="M1021" s="11">
        <v>0.35</v>
      </c>
      <c r="O1021" s="16"/>
      <c r="P1021" s="17"/>
      <c r="Q1021" s="12"/>
      <c r="R1021" s="13"/>
    </row>
    <row r="1022" spans="1:18" ht="15.75" customHeight="1" x14ac:dyDescent="0.3">
      <c r="A1022" s="1"/>
      <c r="B1022" s="6" t="s">
        <v>14</v>
      </c>
      <c r="C1022" s="6">
        <v>1185732</v>
      </c>
      <c r="D1022" s="7">
        <v>44238</v>
      </c>
      <c r="E1022" s="6" t="s">
        <v>33</v>
      </c>
      <c r="F1022" s="6" t="s">
        <v>55</v>
      </c>
      <c r="G1022" s="6" t="s">
        <v>56</v>
      </c>
      <c r="H1022" s="6" t="s">
        <v>19</v>
      </c>
      <c r="I1022" s="8">
        <v>0.25</v>
      </c>
      <c r="J1022" s="9">
        <v>1750</v>
      </c>
      <c r="K1022" s="10">
        <f t="shared" si="6"/>
        <v>437.5</v>
      </c>
      <c r="L1022" s="10">
        <f t="shared" si="7"/>
        <v>153.125</v>
      </c>
      <c r="M1022" s="11">
        <v>0.35</v>
      </c>
      <c r="O1022" s="16"/>
      <c r="P1022" s="17"/>
      <c r="Q1022" s="12"/>
      <c r="R1022" s="13"/>
    </row>
    <row r="1023" spans="1:18" ht="15.75" customHeight="1" x14ac:dyDescent="0.3">
      <c r="A1023" s="1"/>
      <c r="B1023" s="6" t="s">
        <v>14</v>
      </c>
      <c r="C1023" s="6">
        <v>1185732</v>
      </c>
      <c r="D1023" s="7">
        <v>44238</v>
      </c>
      <c r="E1023" s="6" t="s">
        <v>33</v>
      </c>
      <c r="F1023" s="6" t="s">
        <v>55</v>
      </c>
      <c r="G1023" s="6" t="s">
        <v>56</v>
      </c>
      <c r="H1023" s="6" t="s">
        <v>20</v>
      </c>
      <c r="I1023" s="8">
        <v>0.30000000000000004</v>
      </c>
      <c r="J1023" s="9">
        <v>500</v>
      </c>
      <c r="K1023" s="10">
        <f t="shared" si="6"/>
        <v>150.00000000000003</v>
      </c>
      <c r="L1023" s="10">
        <f t="shared" si="7"/>
        <v>60.000000000000014</v>
      </c>
      <c r="M1023" s="11">
        <v>0.4</v>
      </c>
      <c r="O1023" s="16"/>
      <c r="P1023" s="17"/>
      <c r="Q1023" s="12"/>
      <c r="R1023" s="13"/>
    </row>
    <row r="1024" spans="1:18" ht="15.75" customHeight="1" x14ac:dyDescent="0.3">
      <c r="A1024" s="1"/>
      <c r="B1024" s="6" t="s">
        <v>14</v>
      </c>
      <c r="C1024" s="6">
        <v>1185732</v>
      </c>
      <c r="D1024" s="7">
        <v>44238</v>
      </c>
      <c r="E1024" s="6" t="s">
        <v>33</v>
      </c>
      <c r="F1024" s="6" t="s">
        <v>55</v>
      </c>
      <c r="G1024" s="6" t="s">
        <v>56</v>
      </c>
      <c r="H1024" s="6" t="s">
        <v>21</v>
      </c>
      <c r="I1024" s="8">
        <v>0.44999999999999996</v>
      </c>
      <c r="J1024" s="9">
        <v>1250</v>
      </c>
      <c r="K1024" s="10">
        <f t="shared" si="6"/>
        <v>562.5</v>
      </c>
      <c r="L1024" s="10">
        <f t="shared" si="7"/>
        <v>196.875</v>
      </c>
      <c r="M1024" s="11">
        <v>0.35</v>
      </c>
      <c r="O1024" s="16"/>
      <c r="P1024" s="17"/>
      <c r="Q1024" s="12"/>
      <c r="R1024" s="13"/>
    </row>
    <row r="1025" spans="1:18" ht="15.75" customHeight="1" x14ac:dyDescent="0.3">
      <c r="A1025" s="1"/>
      <c r="B1025" s="6" t="s">
        <v>14</v>
      </c>
      <c r="C1025" s="6">
        <v>1185732</v>
      </c>
      <c r="D1025" s="7">
        <v>44238</v>
      </c>
      <c r="E1025" s="6" t="s">
        <v>33</v>
      </c>
      <c r="F1025" s="6" t="s">
        <v>55</v>
      </c>
      <c r="G1025" s="6" t="s">
        <v>56</v>
      </c>
      <c r="H1025" s="6" t="s">
        <v>22</v>
      </c>
      <c r="I1025" s="8">
        <v>0.35</v>
      </c>
      <c r="J1025" s="9">
        <v>2000</v>
      </c>
      <c r="K1025" s="10">
        <f t="shared" si="6"/>
        <v>700</v>
      </c>
      <c r="L1025" s="10">
        <f t="shared" si="7"/>
        <v>350</v>
      </c>
      <c r="M1025" s="11">
        <v>0.5</v>
      </c>
      <c r="O1025" s="16"/>
      <c r="P1025" s="17"/>
      <c r="Q1025" s="12"/>
      <c r="R1025" s="13"/>
    </row>
    <row r="1026" spans="1:18" ht="15.75" customHeight="1" x14ac:dyDescent="0.3">
      <c r="A1026" s="1"/>
      <c r="B1026" s="6" t="s">
        <v>14</v>
      </c>
      <c r="C1026" s="6">
        <v>1185732</v>
      </c>
      <c r="D1026" s="7">
        <v>44265</v>
      </c>
      <c r="E1026" s="6" t="s">
        <v>33</v>
      </c>
      <c r="F1026" s="6" t="s">
        <v>55</v>
      </c>
      <c r="G1026" s="6" t="s">
        <v>56</v>
      </c>
      <c r="H1026" s="6" t="s">
        <v>17</v>
      </c>
      <c r="I1026" s="8">
        <v>0.4</v>
      </c>
      <c r="J1026" s="9">
        <v>4200</v>
      </c>
      <c r="K1026" s="10">
        <f t="shared" ref="K1026:K1280" si="8">I1026*J1026</f>
        <v>1680</v>
      </c>
      <c r="L1026" s="10">
        <f t="shared" ref="L1026:L1280" si="9">K1026*M1026</f>
        <v>672</v>
      </c>
      <c r="M1026" s="11">
        <v>0.4</v>
      </c>
      <c r="O1026" s="16"/>
      <c r="P1026" s="17"/>
      <c r="Q1026" s="12"/>
      <c r="R1026" s="13"/>
    </row>
    <row r="1027" spans="1:18" ht="15.75" customHeight="1" x14ac:dyDescent="0.3">
      <c r="A1027" s="1"/>
      <c r="B1027" s="6" t="s">
        <v>14</v>
      </c>
      <c r="C1027" s="6">
        <v>1185732</v>
      </c>
      <c r="D1027" s="7">
        <v>44265</v>
      </c>
      <c r="E1027" s="6" t="s">
        <v>33</v>
      </c>
      <c r="F1027" s="6" t="s">
        <v>55</v>
      </c>
      <c r="G1027" s="6" t="s">
        <v>56</v>
      </c>
      <c r="H1027" s="6" t="s">
        <v>18</v>
      </c>
      <c r="I1027" s="8">
        <v>0.4</v>
      </c>
      <c r="J1027" s="9">
        <v>1000</v>
      </c>
      <c r="K1027" s="10">
        <f t="shared" si="8"/>
        <v>400</v>
      </c>
      <c r="L1027" s="10">
        <f t="shared" si="9"/>
        <v>140</v>
      </c>
      <c r="M1027" s="11">
        <v>0.35</v>
      </c>
      <c r="O1027" s="16"/>
      <c r="P1027" s="17"/>
      <c r="Q1027" s="12"/>
      <c r="R1027" s="13"/>
    </row>
    <row r="1028" spans="1:18" ht="15.75" customHeight="1" x14ac:dyDescent="0.3">
      <c r="A1028" s="1"/>
      <c r="B1028" s="6" t="s">
        <v>14</v>
      </c>
      <c r="C1028" s="6">
        <v>1185732</v>
      </c>
      <c r="D1028" s="7">
        <v>44265</v>
      </c>
      <c r="E1028" s="6" t="s">
        <v>33</v>
      </c>
      <c r="F1028" s="6" t="s">
        <v>55</v>
      </c>
      <c r="G1028" s="6" t="s">
        <v>56</v>
      </c>
      <c r="H1028" s="6" t="s">
        <v>19</v>
      </c>
      <c r="I1028" s="8">
        <v>0.30000000000000004</v>
      </c>
      <c r="J1028" s="9">
        <v>1500</v>
      </c>
      <c r="K1028" s="10">
        <f t="shared" si="8"/>
        <v>450.00000000000006</v>
      </c>
      <c r="L1028" s="10">
        <f t="shared" si="9"/>
        <v>157.5</v>
      </c>
      <c r="M1028" s="11">
        <v>0.35</v>
      </c>
      <c r="O1028" s="16"/>
      <c r="P1028" s="17"/>
      <c r="Q1028" s="12"/>
      <c r="R1028" s="13"/>
    </row>
    <row r="1029" spans="1:18" ht="15.75" customHeight="1" x14ac:dyDescent="0.3">
      <c r="A1029" s="1"/>
      <c r="B1029" s="6" t="s">
        <v>14</v>
      </c>
      <c r="C1029" s="6">
        <v>1185732</v>
      </c>
      <c r="D1029" s="7">
        <v>44265</v>
      </c>
      <c r="E1029" s="6" t="s">
        <v>33</v>
      </c>
      <c r="F1029" s="6" t="s">
        <v>55</v>
      </c>
      <c r="G1029" s="6" t="s">
        <v>56</v>
      </c>
      <c r="H1029" s="6" t="s">
        <v>20</v>
      </c>
      <c r="I1029" s="8">
        <v>0.35</v>
      </c>
      <c r="J1029" s="9">
        <v>0</v>
      </c>
      <c r="K1029" s="10">
        <f t="shared" si="8"/>
        <v>0</v>
      </c>
      <c r="L1029" s="10">
        <f t="shared" si="9"/>
        <v>0</v>
      </c>
      <c r="M1029" s="11">
        <v>0.4</v>
      </c>
      <c r="O1029" s="16"/>
      <c r="P1029" s="17"/>
      <c r="Q1029" s="12"/>
      <c r="R1029" s="13"/>
    </row>
    <row r="1030" spans="1:18" ht="15.75" customHeight="1" x14ac:dyDescent="0.3">
      <c r="A1030" s="1"/>
      <c r="B1030" s="6" t="s">
        <v>14</v>
      </c>
      <c r="C1030" s="6">
        <v>1185732</v>
      </c>
      <c r="D1030" s="7">
        <v>44265</v>
      </c>
      <c r="E1030" s="6" t="s">
        <v>33</v>
      </c>
      <c r="F1030" s="6" t="s">
        <v>55</v>
      </c>
      <c r="G1030" s="6" t="s">
        <v>56</v>
      </c>
      <c r="H1030" s="6" t="s">
        <v>21</v>
      </c>
      <c r="I1030" s="8">
        <v>0.5</v>
      </c>
      <c r="J1030" s="9">
        <v>500</v>
      </c>
      <c r="K1030" s="10">
        <f t="shared" si="8"/>
        <v>250</v>
      </c>
      <c r="L1030" s="10">
        <f t="shared" si="9"/>
        <v>87.5</v>
      </c>
      <c r="M1030" s="11">
        <v>0.35</v>
      </c>
      <c r="O1030" s="16"/>
      <c r="P1030" s="17"/>
      <c r="Q1030" s="12"/>
      <c r="R1030" s="13"/>
    </row>
    <row r="1031" spans="1:18" ht="15.75" customHeight="1" x14ac:dyDescent="0.3">
      <c r="A1031" s="1"/>
      <c r="B1031" s="6" t="s">
        <v>14</v>
      </c>
      <c r="C1031" s="6">
        <v>1185732</v>
      </c>
      <c r="D1031" s="7">
        <v>44265</v>
      </c>
      <c r="E1031" s="6" t="s">
        <v>33</v>
      </c>
      <c r="F1031" s="6" t="s">
        <v>55</v>
      </c>
      <c r="G1031" s="6" t="s">
        <v>56</v>
      </c>
      <c r="H1031" s="6" t="s">
        <v>22</v>
      </c>
      <c r="I1031" s="8">
        <v>0.4</v>
      </c>
      <c r="J1031" s="9">
        <v>1500</v>
      </c>
      <c r="K1031" s="10">
        <f t="shared" si="8"/>
        <v>600</v>
      </c>
      <c r="L1031" s="10">
        <f t="shared" si="9"/>
        <v>300</v>
      </c>
      <c r="M1031" s="11">
        <v>0.5</v>
      </c>
      <c r="O1031" s="16"/>
      <c r="P1031" s="17"/>
      <c r="Q1031" s="12"/>
      <c r="R1031" s="13"/>
    </row>
    <row r="1032" spans="1:18" ht="15.75" customHeight="1" x14ac:dyDescent="0.3">
      <c r="A1032" s="1"/>
      <c r="B1032" s="6" t="s">
        <v>14</v>
      </c>
      <c r="C1032" s="6">
        <v>1185732</v>
      </c>
      <c r="D1032" s="7">
        <v>44297</v>
      </c>
      <c r="E1032" s="6" t="s">
        <v>33</v>
      </c>
      <c r="F1032" s="6" t="s">
        <v>55</v>
      </c>
      <c r="G1032" s="6" t="s">
        <v>56</v>
      </c>
      <c r="H1032" s="6" t="s">
        <v>17</v>
      </c>
      <c r="I1032" s="8">
        <v>0.4</v>
      </c>
      <c r="J1032" s="9">
        <v>3750</v>
      </c>
      <c r="K1032" s="10">
        <f t="shared" si="8"/>
        <v>1500</v>
      </c>
      <c r="L1032" s="10">
        <f t="shared" si="9"/>
        <v>600</v>
      </c>
      <c r="M1032" s="11">
        <v>0.4</v>
      </c>
      <c r="O1032" s="16"/>
      <c r="P1032" s="17"/>
      <c r="Q1032" s="12"/>
      <c r="R1032" s="13"/>
    </row>
    <row r="1033" spans="1:18" ht="15.75" customHeight="1" x14ac:dyDescent="0.3">
      <c r="A1033" s="1"/>
      <c r="B1033" s="6" t="s">
        <v>14</v>
      </c>
      <c r="C1033" s="6">
        <v>1185732</v>
      </c>
      <c r="D1033" s="7">
        <v>44297</v>
      </c>
      <c r="E1033" s="6" t="s">
        <v>33</v>
      </c>
      <c r="F1033" s="6" t="s">
        <v>55</v>
      </c>
      <c r="G1033" s="6" t="s">
        <v>56</v>
      </c>
      <c r="H1033" s="6" t="s">
        <v>18</v>
      </c>
      <c r="I1033" s="8">
        <v>0.35000000000000003</v>
      </c>
      <c r="J1033" s="9">
        <v>750</v>
      </c>
      <c r="K1033" s="10">
        <f t="shared" si="8"/>
        <v>262.5</v>
      </c>
      <c r="L1033" s="10">
        <f t="shared" si="9"/>
        <v>91.875</v>
      </c>
      <c r="M1033" s="11">
        <v>0.35</v>
      </c>
      <c r="O1033" s="16"/>
      <c r="P1033" s="17"/>
      <c r="Q1033" s="12"/>
      <c r="R1033" s="13"/>
    </row>
    <row r="1034" spans="1:18" ht="15.75" customHeight="1" x14ac:dyDescent="0.3">
      <c r="A1034" s="1"/>
      <c r="B1034" s="6" t="s">
        <v>14</v>
      </c>
      <c r="C1034" s="6">
        <v>1185732</v>
      </c>
      <c r="D1034" s="7">
        <v>44297</v>
      </c>
      <c r="E1034" s="6" t="s">
        <v>33</v>
      </c>
      <c r="F1034" s="6" t="s">
        <v>55</v>
      </c>
      <c r="G1034" s="6" t="s">
        <v>56</v>
      </c>
      <c r="H1034" s="6" t="s">
        <v>19</v>
      </c>
      <c r="I1034" s="8">
        <v>0.25000000000000006</v>
      </c>
      <c r="J1034" s="9">
        <v>750</v>
      </c>
      <c r="K1034" s="10">
        <f t="shared" si="8"/>
        <v>187.50000000000003</v>
      </c>
      <c r="L1034" s="10">
        <f t="shared" si="9"/>
        <v>65.625</v>
      </c>
      <c r="M1034" s="11">
        <v>0.35</v>
      </c>
      <c r="O1034" s="16"/>
      <c r="P1034" s="17"/>
      <c r="Q1034" s="12"/>
      <c r="R1034" s="13"/>
    </row>
    <row r="1035" spans="1:18" ht="15.75" customHeight="1" x14ac:dyDescent="0.3">
      <c r="A1035" s="1"/>
      <c r="B1035" s="6" t="s">
        <v>14</v>
      </c>
      <c r="C1035" s="6">
        <v>1185732</v>
      </c>
      <c r="D1035" s="7">
        <v>44297</v>
      </c>
      <c r="E1035" s="6" t="s">
        <v>33</v>
      </c>
      <c r="F1035" s="6" t="s">
        <v>55</v>
      </c>
      <c r="G1035" s="6" t="s">
        <v>56</v>
      </c>
      <c r="H1035" s="6" t="s">
        <v>20</v>
      </c>
      <c r="I1035" s="8">
        <v>0.3</v>
      </c>
      <c r="J1035" s="9">
        <v>0</v>
      </c>
      <c r="K1035" s="10">
        <f t="shared" si="8"/>
        <v>0</v>
      </c>
      <c r="L1035" s="10">
        <f t="shared" si="9"/>
        <v>0</v>
      </c>
      <c r="M1035" s="11">
        <v>0.4</v>
      </c>
      <c r="O1035" s="16"/>
      <c r="P1035" s="17"/>
      <c r="Q1035" s="12"/>
      <c r="R1035" s="13"/>
    </row>
    <row r="1036" spans="1:18" ht="15.75" customHeight="1" x14ac:dyDescent="0.3">
      <c r="A1036" s="1"/>
      <c r="B1036" s="6" t="s">
        <v>14</v>
      </c>
      <c r="C1036" s="6">
        <v>1185732</v>
      </c>
      <c r="D1036" s="7">
        <v>44297</v>
      </c>
      <c r="E1036" s="6" t="s">
        <v>33</v>
      </c>
      <c r="F1036" s="6" t="s">
        <v>55</v>
      </c>
      <c r="G1036" s="6" t="s">
        <v>56</v>
      </c>
      <c r="H1036" s="6" t="s">
        <v>21</v>
      </c>
      <c r="I1036" s="8">
        <v>0.45</v>
      </c>
      <c r="J1036" s="9">
        <v>250</v>
      </c>
      <c r="K1036" s="10">
        <f t="shared" si="8"/>
        <v>112.5</v>
      </c>
      <c r="L1036" s="10">
        <f t="shared" si="9"/>
        <v>39.375</v>
      </c>
      <c r="M1036" s="11">
        <v>0.35</v>
      </c>
      <c r="O1036" s="16"/>
      <c r="P1036" s="17"/>
      <c r="Q1036" s="12"/>
      <c r="R1036" s="13"/>
    </row>
    <row r="1037" spans="1:18" ht="15.75" customHeight="1" x14ac:dyDescent="0.3">
      <c r="A1037" s="1"/>
      <c r="B1037" s="6" t="s">
        <v>14</v>
      </c>
      <c r="C1037" s="6">
        <v>1185732</v>
      </c>
      <c r="D1037" s="7">
        <v>44297</v>
      </c>
      <c r="E1037" s="6" t="s">
        <v>33</v>
      </c>
      <c r="F1037" s="6" t="s">
        <v>55</v>
      </c>
      <c r="G1037" s="6" t="s">
        <v>56</v>
      </c>
      <c r="H1037" s="6" t="s">
        <v>22</v>
      </c>
      <c r="I1037" s="8">
        <v>0.35000000000000003</v>
      </c>
      <c r="J1037" s="9">
        <v>1500</v>
      </c>
      <c r="K1037" s="10">
        <f t="shared" si="8"/>
        <v>525</v>
      </c>
      <c r="L1037" s="10">
        <f t="shared" si="9"/>
        <v>262.5</v>
      </c>
      <c r="M1037" s="11">
        <v>0.5</v>
      </c>
      <c r="O1037" s="16"/>
      <c r="P1037" s="17"/>
      <c r="Q1037" s="12"/>
      <c r="R1037" s="13"/>
    </row>
    <row r="1038" spans="1:18" ht="15.75" customHeight="1" x14ac:dyDescent="0.3">
      <c r="A1038" s="1"/>
      <c r="B1038" s="6" t="s">
        <v>14</v>
      </c>
      <c r="C1038" s="6">
        <v>1185732</v>
      </c>
      <c r="D1038" s="7">
        <v>44328</v>
      </c>
      <c r="E1038" s="6" t="s">
        <v>33</v>
      </c>
      <c r="F1038" s="6" t="s">
        <v>55</v>
      </c>
      <c r="G1038" s="6" t="s">
        <v>56</v>
      </c>
      <c r="H1038" s="6" t="s">
        <v>17</v>
      </c>
      <c r="I1038" s="8">
        <v>0.45</v>
      </c>
      <c r="J1038" s="9">
        <v>4200</v>
      </c>
      <c r="K1038" s="10">
        <f t="shared" si="8"/>
        <v>1890</v>
      </c>
      <c r="L1038" s="10">
        <f t="shared" si="9"/>
        <v>756</v>
      </c>
      <c r="M1038" s="11">
        <v>0.4</v>
      </c>
      <c r="O1038" s="16"/>
      <c r="P1038" s="17"/>
      <c r="Q1038" s="12"/>
      <c r="R1038" s="13"/>
    </row>
    <row r="1039" spans="1:18" ht="15.75" customHeight="1" x14ac:dyDescent="0.3">
      <c r="A1039" s="1"/>
      <c r="B1039" s="6" t="s">
        <v>14</v>
      </c>
      <c r="C1039" s="6">
        <v>1185732</v>
      </c>
      <c r="D1039" s="7">
        <v>44328</v>
      </c>
      <c r="E1039" s="6" t="s">
        <v>33</v>
      </c>
      <c r="F1039" s="6" t="s">
        <v>55</v>
      </c>
      <c r="G1039" s="6" t="s">
        <v>56</v>
      </c>
      <c r="H1039" s="6" t="s">
        <v>18</v>
      </c>
      <c r="I1039" s="8">
        <v>0.40000000000000008</v>
      </c>
      <c r="J1039" s="9">
        <v>1250</v>
      </c>
      <c r="K1039" s="10">
        <f t="shared" si="8"/>
        <v>500.00000000000011</v>
      </c>
      <c r="L1039" s="10">
        <f t="shared" si="9"/>
        <v>175.00000000000003</v>
      </c>
      <c r="M1039" s="11">
        <v>0.35</v>
      </c>
      <c r="O1039" s="16"/>
      <c r="P1039" s="17"/>
      <c r="Q1039" s="12"/>
      <c r="R1039" s="13"/>
    </row>
    <row r="1040" spans="1:18" ht="15.75" customHeight="1" x14ac:dyDescent="0.3">
      <c r="A1040" s="1"/>
      <c r="B1040" s="6" t="s">
        <v>14</v>
      </c>
      <c r="C1040" s="6">
        <v>1185732</v>
      </c>
      <c r="D1040" s="7">
        <v>44328</v>
      </c>
      <c r="E1040" s="6" t="s">
        <v>33</v>
      </c>
      <c r="F1040" s="6" t="s">
        <v>55</v>
      </c>
      <c r="G1040" s="6" t="s">
        <v>56</v>
      </c>
      <c r="H1040" s="6" t="s">
        <v>19</v>
      </c>
      <c r="I1040" s="8">
        <v>0.35000000000000003</v>
      </c>
      <c r="J1040" s="9">
        <v>1000</v>
      </c>
      <c r="K1040" s="10">
        <f t="shared" si="8"/>
        <v>350.00000000000006</v>
      </c>
      <c r="L1040" s="10">
        <f t="shared" si="9"/>
        <v>122.50000000000001</v>
      </c>
      <c r="M1040" s="11">
        <v>0.35</v>
      </c>
      <c r="O1040" s="16"/>
      <c r="P1040" s="17"/>
      <c r="Q1040" s="12"/>
      <c r="R1040" s="13"/>
    </row>
    <row r="1041" spans="1:18" ht="15.75" customHeight="1" x14ac:dyDescent="0.3">
      <c r="A1041" s="1"/>
      <c r="B1041" s="6" t="s">
        <v>14</v>
      </c>
      <c r="C1041" s="6">
        <v>1185732</v>
      </c>
      <c r="D1041" s="7">
        <v>44328</v>
      </c>
      <c r="E1041" s="6" t="s">
        <v>33</v>
      </c>
      <c r="F1041" s="6" t="s">
        <v>55</v>
      </c>
      <c r="G1041" s="6" t="s">
        <v>56</v>
      </c>
      <c r="H1041" s="6" t="s">
        <v>20</v>
      </c>
      <c r="I1041" s="8">
        <v>0.35000000000000003</v>
      </c>
      <c r="J1041" s="9">
        <v>250</v>
      </c>
      <c r="K1041" s="10">
        <f t="shared" si="8"/>
        <v>87.500000000000014</v>
      </c>
      <c r="L1041" s="10">
        <f t="shared" si="9"/>
        <v>35.000000000000007</v>
      </c>
      <c r="M1041" s="11">
        <v>0.4</v>
      </c>
      <c r="O1041" s="16"/>
      <c r="P1041" s="17"/>
      <c r="Q1041" s="12"/>
      <c r="R1041" s="13"/>
    </row>
    <row r="1042" spans="1:18" ht="15.75" customHeight="1" x14ac:dyDescent="0.3">
      <c r="A1042" s="1"/>
      <c r="B1042" s="6" t="s">
        <v>14</v>
      </c>
      <c r="C1042" s="6">
        <v>1185732</v>
      </c>
      <c r="D1042" s="7">
        <v>44328</v>
      </c>
      <c r="E1042" s="6" t="s">
        <v>33</v>
      </c>
      <c r="F1042" s="6" t="s">
        <v>55</v>
      </c>
      <c r="G1042" s="6" t="s">
        <v>56</v>
      </c>
      <c r="H1042" s="6" t="s">
        <v>21</v>
      </c>
      <c r="I1042" s="8">
        <v>0.49999999999999994</v>
      </c>
      <c r="J1042" s="9">
        <v>500</v>
      </c>
      <c r="K1042" s="10">
        <f t="shared" si="8"/>
        <v>249.99999999999997</v>
      </c>
      <c r="L1042" s="10">
        <f t="shared" si="9"/>
        <v>87.499999999999986</v>
      </c>
      <c r="M1042" s="11">
        <v>0.35</v>
      </c>
      <c r="O1042" s="16"/>
      <c r="P1042" s="17"/>
      <c r="Q1042" s="12"/>
      <c r="R1042" s="13"/>
    </row>
    <row r="1043" spans="1:18" ht="15.75" customHeight="1" x14ac:dyDescent="0.3">
      <c r="A1043" s="1"/>
      <c r="B1043" s="6" t="s">
        <v>14</v>
      </c>
      <c r="C1043" s="6">
        <v>1185732</v>
      </c>
      <c r="D1043" s="7">
        <v>44328</v>
      </c>
      <c r="E1043" s="6" t="s">
        <v>33</v>
      </c>
      <c r="F1043" s="6" t="s">
        <v>55</v>
      </c>
      <c r="G1043" s="6" t="s">
        <v>56</v>
      </c>
      <c r="H1043" s="6" t="s">
        <v>22</v>
      </c>
      <c r="I1043" s="8">
        <v>0.54999999999999993</v>
      </c>
      <c r="J1043" s="9">
        <v>1500</v>
      </c>
      <c r="K1043" s="10">
        <f t="shared" si="8"/>
        <v>824.99999999999989</v>
      </c>
      <c r="L1043" s="10">
        <f t="shared" si="9"/>
        <v>412.49999999999994</v>
      </c>
      <c r="M1043" s="11">
        <v>0.5</v>
      </c>
      <c r="O1043" s="16"/>
      <c r="P1043" s="17"/>
      <c r="Q1043" s="12"/>
      <c r="R1043" s="13"/>
    </row>
    <row r="1044" spans="1:18" ht="15.75" customHeight="1" x14ac:dyDescent="0.3">
      <c r="A1044" s="1"/>
      <c r="B1044" s="6" t="s">
        <v>14</v>
      </c>
      <c r="C1044" s="6">
        <v>1185732</v>
      </c>
      <c r="D1044" s="7">
        <v>44358</v>
      </c>
      <c r="E1044" s="6" t="s">
        <v>33</v>
      </c>
      <c r="F1044" s="6" t="s">
        <v>55</v>
      </c>
      <c r="G1044" s="6" t="s">
        <v>56</v>
      </c>
      <c r="H1044" s="6" t="s">
        <v>17</v>
      </c>
      <c r="I1044" s="8">
        <v>0.4</v>
      </c>
      <c r="J1044" s="9">
        <v>4000</v>
      </c>
      <c r="K1044" s="10">
        <f t="shared" si="8"/>
        <v>1600</v>
      </c>
      <c r="L1044" s="10">
        <f t="shared" si="9"/>
        <v>640</v>
      </c>
      <c r="M1044" s="11">
        <v>0.4</v>
      </c>
      <c r="O1044" s="16"/>
      <c r="P1044" s="17"/>
      <c r="Q1044" s="12"/>
      <c r="R1044" s="13"/>
    </row>
    <row r="1045" spans="1:18" ht="15.75" customHeight="1" x14ac:dyDescent="0.3">
      <c r="A1045" s="1"/>
      <c r="B1045" s="6" t="s">
        <v>14</v>
      </c>
      <c r="C1045" s="6">
        <v>1185732</v>
      </c>
      <c r="D1045" s="7">
        <v>44358</v>
      </c>
      <c r="E1045" s="6" t="s">
        <v>33</v>
      </c>
      <c r="F1045" s="6" t="s">
        <v>55</v>
      </c>
      <c r="G1045" s="6" t="s">
        <v>56</v>
      </c>
      <c r="H1045" s="6" t="s">
        <v>18</v>
      </c>
      <c r="I1045" s="8">
        <v>0.35000000000000009</v>
      </c>
      <c r="J1045" s="9">
        <v>1500</v>
      </c>
      <c r="K1045" s="10">
        <f t="shared" si="8"/>
        <v>525.00000000000011</v>
      </c>
      <c r="L1045" s="10">
        <f t="shared" si="9"/>
        <v>183.75000000000003</v>
      </c>
      <c r="M1045" s="11">
        <v>0.35</v>
      </c>
      <c r="O1045" s="16"/>
      <c r="P1045" s="17"/>
      <c r="Q1045" s="12"/>
      <c r="R1045" s="13"/>
    </row>
    <row r="1046" spans="1:18" ht="15.75" customHeight="1" x14ac:dyDescent="0.3">
      <c r="A1046" s="1"/>
      <c r="B1046" s="6" t="s">
        <v>14</v>
      </c>
      <c r="C1046" s="6">
        <v>1185732</v>
      </c>
      <c r="D1046" s="7">
        <v>44358</v>
      </c>
      <c r="E1046" s="6" t="s">
        <v>33</v>
      </c>
      <c r="F1046" s="6" t="s">
        <v>55</v>
      </c>
      <c r="G1046" s="6" t="s">
        <v>56</v>
      </c>
      <c r="H1046" s="6" t="s">
        <v>19</v>
      </c>
      <c r="I1046" s="8">
        <v>0.30000000000000004</v>
      </c>
      <c r="J1046" s="9">
        <v>1750</v>
      </c>
      <c r="K1046" s="10">
        <f t="shared" si="8"/>
        <v>525.00000000000011</v>
      </c>
      <c r="L1046" s="10">
        <f t="shared" si="9"/>
        <v>183.75000000000003</v>
      </c>
      <c r="M1046" s="11">
        <v>0.35</v>
      </c>
      <c r="O1046" s="16"/>
      <c r="P1046" s="17"/>
      <c r="Q1046" s="12"/>
      <c r="R1046" s="13"/>
    </row>
    <row r="1047" spans="1:18" ht="15.75" customHeight="1" x14ac:dyDescent="0.3">
      <c r="A1047" s="1"/>
      <c r="B1047" s="6" t="s">
        <v>14</v>
      </c>
      <c r="C1047" s="6">
        <v>1185732</v>
      </c>
      <c r="D1047" s="7">
        <v>44358</v>
      </c>
      <c r="E1047" s="6" t="s">
        <v>33</v>
      </c>
      <c r="F1047" s="6" t="s">
        <v>55</v>
      </c>
      <c r="G1047" s="6" t="s">
        <v>56</v>
      </c>
      <c r="H1047" s="6" t="s">
        <v>20</v>
      </c>
      <c r="I1047" s="8">
        <v>0.30000000000000004</v>
      </c>
      <c r="J1047" s="9">
        <v>1500</v>
      </c>
      <c r="K1047" s="10">
        <f t="shared" si="8"/>
        <v>450.00000000000006</v>
      </c>
      <c r="L1047" s="10">
        <f t="shared" si="9"/>
        <v>180.00000000000003</v>
      </c>
      <c r="M1047" s="11">
        <v>0.4</v>
      </c>
      <c r="O1047" s="16"/>
      <c r="P1047" s="17"/>
      <c r="Q1047" s="12"/>
      <c r="R1047" s="13"/>
    </row>
    <row r="1048" spans="1:18" ht="15.75" customHeight="1" x14ac:dyDescent="0.3">
      <c r="A1048" s="1"/>
      <c r="B1048" s="6" t="s">
        <v>14</v>
      </c>
      <c r="C1048" s="6">
        <v>1185732</v>
      </c>
      <c r="D1048" s="7">
        <v>44358</v>
      </c>
      <c r="E1048" s="6" t="s">
        <v>33</v>
      </c>
      <c r="F1048" s="6" t="s">
        <v>55</v>
      </c>
      <c r="G1048" s="6" t="s">
        <v>56</v>
      </c>
      <c r="H1048" s="6" t="s">
        <v>21</v>
      </c>
      <c r="I1048" s="8">
        <v>0.45</v>
      </c>
      <c r="J1048" s="9">
        <v>1500</v>
      </c>
      <c r="K1048" s="10">
        <f t="shared" si="8"/>
        <v>675</v>
      </c>
      <c r="L1048" s="10">
        <f t="shared" si="9"/>
        <v>236.24999999999997</v>
      </c>
      <c r="M1048" s="11">
        <v>0.35</v>
      </c>
      <c r="O1048" s="16"/>
      <c r="P1048" s="17"/>
      <c r="Q1048" s="12"/>
      <c r="R1048" s="13"/>
    </row>
    <row r="1049" spans="1:18" ht="15.75" customHeight="1" x14ac:dyDescent="0.3">
      <c r="A1049" s="1"/>
      <c r="B1049" s="6" t="s">
        <v>14</v>
      </c>
      <c r="C1049" s="6">
        <v>1185732</v>
      </c>
      <c r="D1049" s="7">
        <v>44358</v>
      </c>
      <c r="E1049" s="6" t="s">
        <v>33</v>
      </c>
      <c r="F1049" s="6" t="s">
        <v>55</v>
      </c>
      <c r="G1049" s="6" t="s">
        <v>56</v>
      </c>
      <c r="H1049" s="6" t="s">
        <v>22</v>
      </c>
      <c r="I1049" s="8">
        <v>0.5</v>
      </c>
      <c r="J1049" s="9">
        <v>3250</v>
      </c>
      <c r="K1049" s="10">
        <f t="shared" si="8"/>
        <v>1625</v>
      </c>
      <c r="L1049" s="10">
        <f t="shared" si="9"/>
        <v>812.5</v>
      </c>
      <c r="M1049" s="11">
        <v>0.5</v>
      </c>
      <c r="O1049" s="16"/>
      <c r="P1049" s="17"/>
      <c r="Q1049" s="12"/>
      <c r="R1049" s="13"/>
    </row>
    <row r="1050" spans="1:18" ht="15.75" customHeight="1" x14ac:dyDescent="0.3">
      <c r="A1050" s="1"/>
      <c r="B1050" s="6" t="s">
        <v>14</v>
      </c>
      <c r="C1050" s="6">
        <v>1185732</v>
      </c>
      <c r="D1050" s="7">
        <v>44387</v>
      </c>
      <c r="E1050" s="6" t="s">
        <v>33</v>
      </c>
      <c r="F1050" s="6" t="s">
        <v>55</v>
      </c>
      <c r="G1050" s="6" t="s">
        <v>56</v>
      </c>
      <c r="H1050" s="6" t="s">
        <v>17</v>
      </c>
      <c r="I1050" s="8">
        <v>0.45</v>
      </c>
      <c r="J1050" s="9">
        <v>5500</v>
      </c>
      <c r="K1050" s="10">
        <f t="shared" si="8"/>
        <v>2475</v>
      </c>
      <c r="L1050" s="10">
        <f t="shared" si="9"/>
        <v>990</v>
      </c>
      <c r="M1050" s="11">
        <v>0.4</v>
      </c>
      <c r="O1050" s="16"/>
      <c r="P1050" s="17"/>
      <c r="Q1050" s="12"/>
      <c r="R1050" s="13"/>
    </row>
    <row r="1051" spans="1:18" ht="15.75" customHeight="1" x14ac:dyDescent="0.3">
      <c r="A1051" s="1"/>
      <c r="B1051" s="6" t="s">
        <v>14</v>
      </c>
      <c r="C1051" s="6">
        <v>1185732</v>
      </c>
      <c r="D1051" s="7">
        <v>44387</v>
      </c>
      <c r="E1051" s="6" t="s">
        <v>33</v>
      </c>
      <c r="F1051" s="6" t="s">
        <v>55</v>
      </c>
      <c r="G1051" s="6" t="s">
        <v>56</v>
      </c>
      <c r="H1051" s="6" t="s">
        <v>18</v>
      </c>
      <c r="I1051" s="8">
        <v>0.40000000000000008</v>
      </c>
      <c r="J1051" s="9">
        <v>3000</v>
      </c>
      <c r="K1051" s="10">
        <f t="shared" si="8"/>
        <v>1200.0000000000002</v>
      </c>
      <c r="L1051" s="10">
        <f t="shared" si="9"/>
        <v>420.00000000000006</v>
      </c>
      <c r="M1051" s="11">
        <v>0.35</v>
      </c>
      <c r="O1051" s="16"/>
      <c r="P1051" s="17"/>
      <c r="Q1051" s="12"/>
      <c r="R1051" s="13"/>
    </row>
    <row r="1052" spans="1:18" ht="15.75" customHeight="1" x14ac:dyDescent="0.3">
      <c r="A1052" s="1"/>
      <c r="B1052" s="6" t="s">
        <v>14</v>
      </c>
      <c r="C1052" s="6">
        <v>1185732</v>
      </c>
      <c r="D1052" s="7">
        <v>44387</v>
      </c>
      <c r="E1052" s="6" t="s">
        <v>33</v>
      </c>
      <c r="F1052" s="6" t="s">
        <v>55</v>
      </c>
      <c r="G1052" s="6" t="s">
        <v>56</v>
      </c>
      <c r="H1052" s="6" t="s">
        <v>19</v>
      </c>
      <c r="I1052" s="8">
        <v>0.35000000000000003</v>
      </c>
      <c r="J1052" s="9">
        <v>2250</v>
      </c>
      <c r="K1052" s="10">
        <f t="shared" si="8"/>
        <v>787.50000000000011</v>
      </c>
      <c r="L1052" s="10">
        <f t="shared" si="9"/>
        <v>275.625</v>
      </c>
      <c r="M1052" s="11">
        <v>0.35</v>
      </c>
      <c r="O1052" s="16"/>
      <c r="P1052" s="17"/>
      <c r="Q1052" s="12"/>
      <c r="R1052" s="13"/>
    </row>
    <row r="1053" spans="1:18" ht="15.75" customHeight="1" x14ac:dyDescent="0.3">
      <c r="A1053" s="1"/>
      <c r="B1053" s="6" t="s">
        <v>14</v>
      </c>
      <c r="C1053" s="6">
        <v>1185732</v>
      </c>
      <c r="D1053" s="7">
        <v>44387</v>
      </c>
      <c r="E1053" s="6" t="s">
        <v>33</v>
      </c>
      <c r="F1053" s="6" t="s">
        <v>55</v>
      </c>
      <c r="G1053" s="6" t="s">
        <v>56</v>
      </c>
      <c r="H1053" s="6" t="s">
        <v>20</v>
      </c>
      <c r="I1053" s="8">
        <v>0.35000000000000003</v>
      </c>
      <c r="J1053" s="9">
        <v>1750</v>
      </c>
      <c r="K1053" s="10">
        <f t="shared" si="8"/>
        <v>612.50000000000011</v>
      </c>
      <c r="L1053" s="10">
        <f t="shared" si="9"/>
        <v>245.00000000000006</v>
      </c>
      <c r="M1053" s="11">
        <v>0.4</v>
      </c>
      <c r="O1053" s="16"/>
      <c r="P1053" s="17"/>
      <c r="Q1053" s="12"/>
      <c r="R1053" s="13"/>
    </row>
    <row r="1054" spans="1:18" ht="15.75" customHeight="1" x14ac:dyDescent="0.3">
      <c r="A1054" s="1"/>
      <c r="B1054" s="6" t="s">
        <v>14</v>
      </c>
      <c r="C1054" s="6">
        <v>1185732</v>
      </c>
      <c r="D1054" s="7">
        <v>44387</v>
      </c>
      <c r="E1054" s="6" t="s">
        <v>33</v>
      </c>
      <c r="F1054" s="6" t="s">
        <v>55</v>
      </c>
      <c r="G1054" s="6" t="s">
        <v>56</v>
      </c>
      <c r="H1054" s="6" t="s">
        <v>21</v>
      </c>
      <c r="I1054" s="8">
        <v>0.45</v>
      </c>
      <c r="J1054" s="9">
        <v>1750</v>
      </c>
      <c r="K1054" s="10">
        <f t="shared" si="8"/>
        <v>787.5</v>
      </c>
      <c r="L1054" s="10">
        <f t="shared" si="9"/>
        <v>275.625</v>
      </c>
      <c r="M1054" s="11">
        <v>0.35</v>
      </c>
      <c r="O1054" s="16"/>
      <c r="P1054" s="17"/>
      <c r="Q1054" s="12"/>
      <c r="R1054" s="13"/>
    </row>
    <row r="1055" spans="1:18" ht="15.75" customHeight="1" x14ac:dyDescent="0.3">
      <c r="A1055" s="1"/>
      <c r="B1055" s="6" t="s">
        <v>14</v>
      </c>
      <c r="C1055" s="6">
        <v>1185732</v>
      </c>
      <c r="D1055" s="7">
        <v>44387</v>
      </c>
      <c r="E1055" s="6" t="s">
        <v>33</v>
      </c>
      <c r="F1055" s="6" t="s">
        <v>55</v>
      </c>
      <c r="G1055" s="6" t="s">
        <v>56</v>
      </c>
      <c r="H1055" s="6" t="s">
        <v>22</v>
      </c>
      <c r="I1055" s="8">
        <v>0.5</v>
      </c>
      <c r="J1055" s="9">
        <v>3500</v>
      </c>
      <c r="K1055" s="10">
        <f t="shared" si="8"/>
        <v>1750</v>
      </c>
      <c r="L1055" s="10">
        <f t="shared" si="9"/>
        <v>875</v>
      </c>
      <c r="M1055" s="11">
        <v>0.5</v>
      </c>
      <c r="O1055" s="16"/>
      <c r="P1055" s="17"/>
      <c r="Q1055" s="12"/>
      <c r="R1055" s="13"/>
    </row>
    <row r="1056" spans="1:18" ht="15.75" customHeight="1" x14ac:dyDescent="0.3">
      <c r="A1056" s="1"/>
      <c r="B1056" s="6" t="s">
        <v>14</v>
      </c>
      <c r="C1056" s="6">
        <v>1185732</v>
      </c>
      <c r="D1056" s="7">
        <v>44419</v>
      </c>
      <c r="E1056" s="6" t="s">
        <v>33</v>
      </c>
      <c r="F1056" s="6" t="s">
        <v>55</v>
      </c>
      <c r="G1056" s="6" t="s">
        <v>56</v>
      </c>
      <c r="H1056" s="6" t="s">
        <v>17</v>
      </c>
      <c r="I1056" s="8">
        <v>0.45</v>
      </c>
      <c r="J1056" s="9">
        <v>5000</v>
      </c>
      <c r="K1056" s="10">
        <f t="shared" si="8"/>
        <v>2250</v>
      </c>
      <c r="L1056" s="10">
        <f t="shared" si="9"/>
        <v>900</v>
      </c>
      <c r="M1056" s="11">
        <v>0.4</v>
      </c>
      <c r="O1056" s="16"/>
      <c r="P1056" s="17"/>
      <c r="Q1056" s="12"/>
      <c r="R1056" s="13"/>
    </row>
    <row r="1057" spans="1:18" ht="15.75" customHeight="1" x14ac:dyDescent="0.3">
      <c r="A1057" s="1"/>
      <c r="B1057" s="6" t="s">
        <v>14</v>
      </c>
      <c r="C1057" s="6">
        <v>1185732</v>
      </c>
      <c r="D1057" s="7">
        <v>44419</v>
      </c>
      <c r="E1057" s="6" t="s">
        <v>33</v>
      </c>
      <c r="F1057" s="6" t="s">
        <v>55</v>
      </c>
      <c r="G1057" s="6" t="s">
        <v>56</v>
      </c>
      <c r="H1057" s="6" t="s">
        <v>18</v>
      </c>
      <c r="I1057" s="8">
        <v>0.45000000000000007</v>
      </c>
      <c r="J1057" s="9">
        <v>2750</v>
      </c>
      <c r="K1057" s="10">
        <f t="shared" si="8"/>
        <v>1237.5000000000002</v>
      </c>
      <c r="L1057" s="10">
        <f t="shared" si="9"/>
        <v>433.12500000000006</v>
      </c>
      <c r="M1057" s="11">
        <v>0.35</v>
      </c>
      <c r="O1057" s="16"/>
      <c r="P1057" s="17"/>
      <c r="Q1057" s="12"/>
      <c r="R1057" s="13"/>
    </row>
    <row r="1058" spans="1:18" ht="15.75" customHeight="1" x14ac:dyDescent="0.3">
      <c r="A1058" s="1"/>
      <c r="B1058" s="6" t="s">
        <v>14</v>
      </c>
      <c r="C1058" s="6">
        <v>1185732</v>
      </c>
      <c r="D1058" s="7">
        <v>44419</v>
      </c>
      <c r="E1058" s="6" t="s">
        <v>33</v>
      </c>
      <c r="F1058" s="6" t="s">
        <v>55</v>
      </c>
      <c r="G1058" s="6" t="s">
        <v>56</v>
      </c>
      <c r="H1058" s="6" t="s">
        <v>19</v>
      </c>
      <c r="I1058" s="8">
        <v>0.4</v>
      </c>
      <c r="J1058" s="9">
        <v>2000</v>
      </c>
      <c r="K1058" s="10">
        <f t="shared" si="8"/>
        <v>800</v>
      </c>
      <c r="L1058" s="10">
        <f t="shared" si="9"/>
        <v>280</v>
      </c>
      <c r="M1058" s="11">
        <v>0.35</v>
      </c>
      <c r="O1058" s="16"/>
      <c r="P1058" s="17"/>
      <c r="Q1058" s="12"/>
      <c r="R1058" s="13"/>
    </row>
    <row r="1059" spans="1:18" ht="15.75" customHeight="1" x14ac:dyDescent="0.3">
      <c r="A1059" s="1"/>
      <c r="B1059" s="6" t="s">
        <v>14</v>
      </c>
      <c r="C1059" s="6">
        <v>1185732</v>
      </c>
      <c r="D1059" s="7">
        <v>44419</v>
      </c>
      <c r="E1059" s="6" t="s">
        <v>33</v>
      </c>
      <c r="F1059" s="6" t="s">
        <v>55</v>
      </c>
      <c r="G1059" s="6" t="s">
        <v>56</v>
      </c>
      <c r="H1059" s="6" t="s">
        <v>20</v>
      </c>
      <c r="I1059" s="8">
        <v>0.30000000000000004</v>
      </c>
      <c r="J1059" s="9">
        <v>1250</v>
      </c>
      <c r="K1059" s="10">
        <f t="shared" si="8"/>
        <v>375.00000000000006</v>
      </c>
      <c r="L1059" s="10">
        <f t="shared" si="9"/>
        <v>150.00000000000003</v>
      </c>
      <c r="M1059" s="11">
        <v>0.4</v>
      </c>
      <c r="O1059" s="16"/>
      <c r="P1059" s="17"/>
      <c r="Q1059" s="12"/>
      <c r="R1059" s="13"/>
    </row>
    <row r="1060" spans="1:18" ht="15.75" customHeight="1" x14ac:dyDescent="0.3">
      <c r="A1060" s="1"/>
      <c r="B1060" s="6" t="s">
        <v>14</v>
      </c>
      <c r="C1060" s="6">
        <v>1185732</v>
      </c>
      <c r="D1060" s="7">
        <v>44419</v>
      </c>
      <c r="E1060" s="6" t="s">
        <v>33</v>
      </c>
      <c r="F1060" s="6" t="s">
        <v>55</v>
      </c>
      <c r="G1060" s="6" t="s">
        <v>56</v>
      </c>
      <c r="H1060" s="6" t="s">
        <v>21</v>
      </c>
      <c r="I1060" s="8">
        <v>0.4</v>
      </c>
      <c r="J1060" s="9">
        <v>1000</v>
      </c>
      <c r="K1060" s="10">
        <f t="shared" si="8"/>
        <v>400</v>
      </c>
      <c r="L1060" s="10">
        <f t="shared" si="9"/>
        <v>140</v>
      </c>
      <c r="M1060" s="11">
        <v>0.35</v>
      </c>
      <c r="O1060" s="16"/>
      <c r="P1060" s="17"/>
      <c r="Q1060" s="12"/>
      <c r="R1060" s="13"/>
    </row>
    <row r="1061" spans="1:18" ht="15.75" customHeight="1" x14ac:dyDescent="0.3">
      <c r="A1061" s="1"/>
      <c r="B1061" s="6" t="s">
        <v>14</v>
      </c>
      <c r="C1061" s="6">
        <v>1185732</v>
      </c>
      <c r="D1061" s="7">
        <v>44419</v>
      </c>
      <c r="E1061" s="6" t="s">
        <v>33</v>
      </c>
      <c r="F1061" s="6" t="s">
        <v>55</v>
      </c>
      <c r="G1061" s="6" t="s">
        <v>56</v>
      </c>
      <c r="H1061" s="6" t="s">
        <v>22</v>
      </c>
      <c r="I1061" s="8">
        <v>0.45</v>
      </c>
      <c r="J1061" s="9">
        <v>2750</v>
      </c>
      <c r="K1061" s="10">
        <f t="shared" si="8"/>
        <v>1237.5</v>
      </c>
      <c r="L1061" s="10">
        <f t="shared" si="9"/>
        <v>618.75</v>
      </c>
      <c r="M1061" s="11">
        <v>0.5</v>
      </c>
      <c r="O1061" s="16"/>
      <c r="P1061" s="17"/>
      <c r="Q1061" s="12"/>
      <c r="R1061" s="13"/>
    </row>
    <row r="1062" spans="1:18" ht="15.75" customHeight="1" x14ac:dyDescent="0.3">
      <c r="A1062" s="1"/>
      <c r="B1062" s="6" t="s">
        <v>14</v>
      </c>
      <c r="C1062" s="6">
        <v>1185732</v>
      </c>
      <c r="D1062" s="7">
        <v>44451</v>
      </c>
      <c r="E1062" s="6" t="s">
        <v>33</v>
      </c>
      <c r="F1062" s="6" t="s">
        <v>55</v>
      </c>
      <c r="G1062" s="6" t="s">
        <v>56</v>
      </c>
      <c r="H1062" s="6" t="s">
        <v>17</v>
      </c>
      <c r="I1062" s="8">
        <v>0.4</v>
      </c>
      <c r="J1062" s="9">
        <v>4000</v>
      </c>
      <c r="K1062" s="10">
        <f t="shared" si="8"/>
        <v>1600</v>
      </c>
      <c r="L1062" s="10">
        <f t="shared" si="9"/>
        <v>640</v>
      </c>
      <c r="M1062" s="11">
        <v>0.4</v>
      </c>
      <c r="O1062" s="16"/>
      <c r="P1062" s="17"/>
      <c r="Q1062" s="12"/>
      <c r="R1062" s="13"/>
    </row>
    <row r="1063" spans="1:18" ht="15.75" customHeight="1" x14ac:dyDescent="0.3">
      <c r="A1063" s="1"/>
      <c r="B1063" s="6" t="s">
        <v>14</v>
      </c>
      <c r="C1063" s="6">
        <v>1185732</v>
      </c>
      <c r="D1063" s="7">
        <v>44451</v>
      </c>
      <c r="E1063" s="6" t="s">
        <v>33</v>
      </c>
      <c r="F1063" s="6" t="s">
        <v>55</v>
      </c>
      <c r="G1063" s="6" t="s">
        <v>56</v>
      </c>
      <c r="H1063" s="6" t="s">
        <v>18</v>
      </c>
      <c r="I1063" s="8">
        <v>0.35000000000000009</v>
      </c>
      <c r="J1063" s="9">
        <v>2000</v>
      </c>
      <c r="K1063" s="10">
        <f t="shared" si="8"/>
        <v>700.00000000000023</v>
      </c>
      <c r="L1063" s="10">
        <f t="shared" si="9"/>
        <v>245.00000000000006</v>
      </c>
      <c r="M1063" s="11">
        <v>0.35</v>
      </c>
      <c r="O1063" s="16"/>
      <c r="P1063" s="17"/>
      <c r="Q1063" s="12"/>
      <c r="R1063" s="13"/>
    </row>
    <row r="1064" spans="1:18" ht="15.75" customHeight="1" x14ac:dyDescent="0.3">
      <c r="A1064" s="1"/>
      <c r="B1064" s="6" t="s">
        <v>14</v>
      </c>
      <c r="C1064" s="6">
        <v>1185732</v>
      </c>
      <c r="D1064" s="7">
        <v>44451</v>
      </c>
      <c r="E1064" s="6" t="s">
        <v>33</v>
      </c>
      <c r="F1064" s="6" t="s">
        <v>55</v>
      </c>
      <c r="G1064" s="6" t="s">
        <v>56</v>
      </c>
      <c r="H1064" s="6" t="s">
        <v>19</v>
      </c>
      <c r="I1064" s="8">
        <v>0.2</v>
      </c>
      <c r="J1064" s="9">
        <v>1000</v>
      </c>
      <c r="K1064" s="10">
        <f t="shared" si="8"/>
        <v>200</v>
      </c>
      <c r="L1064" s="10">
        <f t="shared" si="9"/>
        <v>70</v>
      </c>
      <c r="M1064" s="11">
        <v>0.35</v>
      </c>
      <c r="O1064" s="16"/>
      <c r="P1064" s="17"/>
      <c r="Q1064" s="12"/>
      <c r="R1064" s="13"/>
    </row>
    <row r="1065" spans="1:18" ht="15.75" customHeight="1" x14ac:dyDescent="0.3">
      <c r="A1065" s="1"/>
      <c r="B1065" s="6" t="s">
        <v>14</v>
      </c>
      <c r="C1065" s="6">
        <v>1185732</v>
      </c>
      <c r="D1065" s="7">
        <v>44451</v>
      </c>
      <c r="E1065" s="6" t="s">
        <v>33</v>
      </c>
      <c r="F1065" s="6" t="s">
        <v>55</v>
      </c>
      <c r="G1065" s="6" t="s">
        <v>56</v>
      </c>
      <c r="H1065" s="6" t="s">
        <v>20</v>
      </c>
      <c r="I1065" s="8">
        <v>0.2</v>
      </c>
      <c r="J1065" s="9">
        <v>750</v>
      </c>
      <c r="K1065" s="10">
        <f t="shared" si="8"/>
        <v>150</v>
      </c>
      <c r="L1065" s="10">
        <f t="shared" si="9"/>
        <v>60</v>
      </c>
      <c r="M1065" s="11">
        <v>0.4</v>
      </c>
      <c r="O1065" s="16"/>
      <c r="P1065" s="17"/>
      <c r="Q1065" s="12"/>
      <c r="R1065" s="13"/>
    </row>
    <row r="1066" spans="1:18" ht="15.75" customHeight="1" x14ac:dyDescent="0.3">
      <c r="A1066" s="1"/>
      <c r="B1066" s="6" t="s">
        <v>14</v>
      </c>
      <c r="C1066" s="6">
        <v>1185732</v>
      </c>
      <c r="D1066" s="7">
        <v>44451</v>
      </c>
      <c r="E1066" s="6" t="s">
        <v>33</v>
      </c>
      <c r="F1066" s="6" t="s">
        <v>55</v>
      </c>
      <c r="G1066" s="6" t="s">
        <v>56</v>
      </c>
      <c r="H1066" s="6" t="s">
        <v>21</v>
      </c>
      <c r="I1066" s="8">
        <v>0.3</v>
      </c>
      <c r="J1066" s="9">
        <v>750</v>
      </c>
      <c r="K1066" s="10">
        <f t="shared" si="8"/>
        <v>225</v>
      </c>
      <c r="L1066" s="10">
        <f t="shared" si="9"/>
        <v>78.75</v>
      </c>
      <c r="M1066" s="11">
        <v>0.35</v>
      </c>
      <c r="O1066" s="16"/>
      <c r="P1066" s="17"/>
      <c r="Q1066" s="12"/>
      <c r="R1066" s="13"/>
    </row>
    <row r="1067" spans="1:18" ht="15.75" customHeight="1" x14ac:dyDescent="0.3">
      <c r="A1067" s="1"/>
      <c r="B1067" s="6" t="s">
        <v>14</v>
      </c>
      <c r="C1067" s="6">
        <v>1185732</v>
      </c>
      <c r="D1067" s="7">
        <v>44451</v>
      </c>
      <c r="E1067" s="6" t="s">
        <v>33</v>
      </c>
      <c r="F1067" s="6" t="s">
        <v>55</v>
      </c>
      <c r="G1067" s="6" t="s">
        <v>56</v>
      </c>
      <c r="H1067" s="6" t="s">
        <v>22</v>
      </c>
      <c r="I1067" s="8">
        <v>0.35000000000000003</v>
      </c>
      <c r="J1067" s="9">
        <v>1500</v>
      </c>
      <c r="K1067" s="10">
        <f t="shared" si="8"/>
        <v>525</v>
      </c>
      <c r="L1067" s="10">
        <f t="shared" si="9"/>
        <v>262.5</v>
      </c>
      <c r="M1067" s="11">
        <v>0.5</v>
      </c>
      <c r="O1067" s="16"/>
      <c r="P1067" s="17"/>
      <c r="Q1067" s="12"/>
      <c r="R1067" s="13"/>
    </row>
    <row r="1068" spans="1:18" ht="15.75" customHeight="1" x14ac:dyDescent="0.3">
      <c r="A1068" s="1"/>
      <c r="B1068" s="6" t="s">
        <v>14</v>
      </c>
      <c r="C1068" s="6">
        <v>1185732</v>
      </c>
      <c r="D1068" s="7">
        <v>44480</v>
      </c>
      <c r="E1068" s="6" t="s">
        <v>33</v>
      </c>
      <c r="F1068" s="6" t="s">
        <v>55</v>
      </c>
      <c r="G1068" s="6" t="s">
        <v>56</v>
      </c>
      <c r="H1068" s="6" t="s">
        <v>17</v>
      </c>
      <c r="I1068" s="8">
        <v>0.39999999999999997</v>
      </c>
      <c r="J1068" s="9">
        <v>3250</v>
      </c>
      <c r="K1068" s="10">
        <f t="shared" si="8"/>
        <v>1300</v>
      </c>
      <c r="L1068" s="10">
        <f t="shared" si="9"/>
        <v>520</v>
      </c>
      <c r="M1068" s="11">
        <v>0.4</v>
      </c>
      <c r="O1068" s="16"/>
      <c r="P1068" s="17"/>
      <c r="Q1068" s="12"/>
      <c r="R1068" s="13"/>
    </row>
    <row r="1069" spans="1:18" ht="15.75" customHeight="1" x14ac:dyDescent="0.3">
      <c r="A1069" s="1"/>
      <c r="B1069" s="6" t="s">
        <v>14</v>
      </c>
      <c r="C1069" s="6">
        <v>1185732</v>
      </c>
      <c r="D1069" s="7">
        <v>44480</v>
      </c>
      <c r="E1069" s="6" t="s">
        <v>33</v>
      </c>
      <c r="F1069" s="6" t="s">
        <v>55</v>
      </c>
      <c r="G1069" s="6" t="s">
        <v>56</v>
      </c>
      <c r="H1069" s="6" t="s">
        <v>18</v>
      </c>
      <c r="I1069" s="8">
        <v>0.3</v>
      </c>
      <c r="J1069" s="9">
        <v>1500</v>
      </c>
      <c r="K1069" s="10">
        <f t="shared" si="8"/>
        <v>450</v>
      </c>
      <c r="L1069" s="10">
        <f t="shared" si="9"/>
        <v>157.5</v>
      </c>
      <c r="M1069" s="11">
        <v>0.35</v>
      </c>
      <c r="O1069" s="16"/>
      <c r="P1069" s="17"/>
      <c r="Q1069" s="12"/>
      <c r="R1069" s="13"/>
    </row>
    <row r="1070" spans="1:18" ht="15.75" customHeight="1" x14ac:dyDescent="0.3">
      <c r="A1070" s="1"/>
      <c r="B1070" s="6" t="s">
        <v>14</v>
      </c>
      <c r="C1070" s="6">
        <v>1185732</v>
      </c>
      <c r="D1070" s="7">
        <v>44480</v>
      </c>
      <c r="E1070" s="6" t="s">
        <v>33</v>
      </c>
      <c r="F1070" s="6" t="s">
        <v>55</v>
      </c>
      <c r="G1070" s="6" t="s">
        <v>56</v>
      </c>
      <c r="H1070" s="6" t="s">
        <v>19</v>
      </c>
      <c r="I1070" s="8">
        <v>0.3</v>
      </c>
      <c r="J1070" s="9">
        <v>500</v>
      </c>
      <c r="K1070" s="10">
        <f t="shared" si="8"/>
        <v>150</v>
      </c>
      <c r="L1070" s="10">
        <f t="shared" si="9"/>
        <v>52.5</v>
      </c>
      <c r="M1070" s="11">
        <v>0.35</v>
      </c>
      <c r="O1070" s="16"/>
      <c r="P1070" s="17"/>
      <c r="Q1070" s="12"/>
      <c r="R1070" s="13"/>
    </row>
    <row r="1071" spans="1:18" ht="15.75" customHeight="1" x14ac:dyDescent="0.3">
      <c r="A1071" s="1"/>
      <c r="B1071" s="6" t="s">
        <v>14</v>
      </c>
      <c r="C1071" s="6">
        <v>1185732</v>
      </c>
      <c r="D1071" s="7">
        <v>44480</v>
      </c>
      <c r="E1071" s="6" t="s">
        <v>33</v>
      </c>
      <c r="F1071" s="6" t="s">
        <v>55</v>
      </c>
      <c r="G1071" s="6" t="s">
        <v>56</v>
      </c>
      <c r="H1071" s="6" t="s">
        <v>20</v>
      </c>
      <c r="I1071" s="8">
        <v>0.3</v>
      </c>
      <c r="J1071" s="9">
        <v>250</v>
      </c>
      <c r="K1071" s="10">
        <f t="shared" si="8"/>
        <v>75</v>
      </c>
      <c r="L1071" s="10">
        <f t="shared" si="9"/>
        <v>30</v>
      </c>
      <c r="M1071" s="11">
        <v>0.4</v>
      </c>
      <c r="O1071" s="16"/>
      <c r="P1071" s="17"/>
      <c r="Q1071" s="12"/>
      <c r="R1071" s="13"/>
    </row>
    <row r="1072" spans="1:18" ht="15.75" customHeight="1" x14ac:dyDescent="0.3">
      <c r="A1072" s="1"/>
      <c r="B1072" s="6" t="s">
        <v>14</v>
      </c>
      <c r="C1072" s="6">
        <v>1185732</v>
      </c>
      <c r="D1072" s="7">
        <v>44480</v>
      </c>
      <c r="E1072" s="6" t="s">
        <v>33</v>
      </c>
      <c r="F1072" s="6" t="s">
        <v>55</v>
      </c>
      <c r="G1072" s="6" t="s">
        <v>56</v>
      </c>
      <c r="H1072" s="6" t="s">
        <v>21</v>
      </c>
      <c r="I1072" s="8">
        <v>0.39999999999999997</v>
      </c>
      <c r="J1072" s="9">
        <v>250</v>
      </c>
      <c r="K1072" s="10">
        <f t="shared" si="8"/>
        <v>99.999999999999986</v>
      </c>
      <c r="L1072" s="10">
        <f t="shared" si="9"/>
        <v>34.999999999999993</v>
      </c>
      <c r="M1072" s="11">
        <v>0.35</v>
      </c>
      <c r="O1072" s="16"/>
      <c r="P1072" s="17"/>
      <c r="Q1072" s="12"/>
      <c r="R1072" s="13"/>
    </row>
    <row r="1073" spans="1:18" ht="15.75" customHeight="1" x14ac:dyDescent="0.3">
      <c r="A1073" s="1"/>
      <c r="B1073" s="6" t="s">
        <v>14</v>
      </c>
      <c r="C1073" s="6">
        <v>1185732</v>
      </c>
      <c r="D1073" s="7">
        <v>44480</v>
      </c>
      <c r="E1073" s="6" t="s">
        <v>33</v>
      </c>
      <c r="F1073" s="6" t="s">
        <v>55</v>
      </c>
      <c r="G1073" s="6" t="s">
        <v>56</v>
      </c>
      <c r="H1073" s="6" t="s">
        <v>22</v>
      </c>
      <c r="I1073" s="8">
        <v>0.4499999999999999</v>
      </c>
      <c r="J1073" s="9">
        <v>1500</v>
      </c>
      <c r="K1073" s="10">
        <f t="shared" si="8"/>
        <v>674.99999999999989</v>
      </c>
      <c r="L1073" s="10">
        <f t="shared" si="9"/>
        <v>337.49999999999994</v>
      </c>
      <c r="M1073" s="11">
        <v>0.5</v>
      </c>
      <c r="O1073" s="16"/>
      <c r="P1073" s="17"/>
      <c r="Q1073" s="12"/>
      <c r="R1073" s="13"/>
    </row>
    <row r="1074" spans="1:18" ht="15.75" customHeight="1" x14ac:dyDescent="0.3">
      <c r="A1074" s="1"/>
      <c r="B1074" s="6" t="s">
        <v>14</v>
      </c>
      <c r="C1074" s="6">
        <v>1185732</v>
      </c>
      <c r="D1074" s="7">
        <v>44511</v>
      </c>
      <c r="E1074" s="6" t="s">
        <v>33</v>
      </c>
      <c r="F1074" s="6" t="s">
        <v>55</v>
      </c>
      <c r="G1074" s="6" t="s">
        <v>56</v>
      </c>
      <c r="H1074" s="6" t="s">
        <v>17</v>
      </c>
      <c r="I1074" s="8">
        <v>0.4</v>
      </c>
      <c r="J1074" s="9">
        <v>3000</v>
      </c>
      <c r="K1074" s="10">
        <f t="shared" si="8"/>
        <v>1200</v>
      </c>
      <c r="L1074" s="10">
        <f t="shared" si="9"/>
        <v>480</v>
      </c>
      <c r="M1074" s="11">
        <v>0.4</v>
      </c>
      <c r="O1074" s="16"/>
      <c r="P1074" s="17"/>
      <c r="Q1074" s="12"/>
      <c r="R1074" s="13"/>
    </row>
    <row r="1075" spans="1:18" ht="15.75" customHeight="1" x14ac:dyDescent="0.3">
      <c r="A1075" s="1"/>
      <c r="B1075" s="6" t="s">
        <v>14</v>
      </c>
      <c r="C1075" s="6">
        <v>1185732</v>
      </c>
      <c r="D1075" s="7">
        <v>44511</v>
      </c>
      <c r="E1075" s="6" t="s">
        <v>33</v>
      </c>
      <c r="F1075" s="6" t="s">
        <v>55</v>
      </c>
      <c r="G1075" s="6" t="s">
        <v>56</v>
      </c>
      <c r="H1075" s="6" t="s">
        <v>18</v>
      </c>
      <c r="I1075" s="8">
        <v>0.30000000000000004</v>
      </c>
      <c r="J1075" s="9">
        <v>1500</v>
      </c>
      <c r="K1075" s="10">
        <f t="shared" si="8"/>
        <v>450.00000000000006</v>
      </c>
      <c r="L1075" s="10">
        <f t="shared" si="9"/>
        <v>157.5</v>
      </c>
      <c r="M1075" s="11">
        <v>0.35</v>
      </c>
      <c r="O1075" s="16"/>
      <c r="P1075" s="17"/>
      <c r="Q1075" s="12"/>
      <c r="R1075" s="13"/>
    </row>
    <row r="1076" spans="1:18" ht="15.75" customHeight="1" x14ac:dyDescent="0.3">
      <c r="A1076" s="1"/>
      <c r="B1076" s="6" t="s">
        <v>14</v>
      </c>
      <c r="C1076" s="6">
        <v>1185732</v>
      </c>
      <c r="D1076" s="7">
        <v>44511</v>
      </c>
      <c r="E1076" s="6" t="s">
        <v>33</v>
      </c>
      <c r="F1076" s="6" t="s">
        <v>55</v>
      </c>
      <c r="G1076" s="6" t="s">
        <v>56</v>
      </c>
      <c r="H1076" s="6" t="s">
        <v>19</v>
      </c>
      <c r="I1076" s="8">
        <v>0.30000000000000004</v>
      </c>
      <c r="J1076" s="9">
        <v>950</v>
      </c>
      <c r="K1076" s="10">
        <f t="shared" si="8"/>
        <v>285.00000000000006</v>
      </c>
      <c r="L1076" s="10">
        <f t="shared" si="9"/>
        <v>99.750000000000014</v>
      </c>
      <c r="M1076" s="11">
        <v>0.35</v>
      </c>
      <c r="O1076" s="16"/>
      <c r="P1076" s="17"/>
      <c r="Q1076" s="12"/>
      <c r="R1076" s="13"/>
    </row>
    <row r="1077" spans="1:18" ht="15.75" customHeight="1" x14ac:dyDescent="0.3">
      <c r="A1077" s="1"/>
      <c r="B1077" s="6" t="s">
        <v>14</v>
      </c>
      <c r="C1077" s="6">
        <v>1185732</v>
      </c>
      <c r="D1077" s="7">
        <v>44511</v>
      </c>
      <c r="E1077" s="6" t="s">
        <v>33</v>
      </c>
      <c r="F1077" s="6" t="s">
        <v>55</v>
      </c>
      <c r="G1077" s="6" t="s">
        <v>56</v>
      </c>
      <c r="H1077" s="6" t="s">
        <v>20</v>
      </c>
      <c r="I1077" s="8">
        <v>0.30000000000000004</v>
      </c>
      <c r="J1077" s="9">
        <v>1250</v>
      </c>
      <c r="K1077" s="10">
        <f t="shared" si="8"/>
        <v>375.00000000000006</v>
      </c>
      <c r="L1077" s="10">
        <f t="shared" si="9"/>
        <v>150.00000000000003</v>
      </c>
      <c r="M1077" s="11">
        <v>0.4</v>
      </c>
      <c r="O1077" s="16"/>
      <c r="P1077" s="17"/>
      <c r="Q1077" s="12"/>
      <c r="R1077" s="13"/>
    </row>
    <row r="1078" spans="1:18" ht="15.75" customHeight="1" x14ac:dyDescent="0.3">
      <c r="A1078" s="1"/>
      <c r="B1078" s="6" t="s">
        <v>14</v>
      </c>
      <c r="C1078" s="6">
        <v>1185732</v>
      </c>
      <c r="D1078" s="7">
        <v>44511</v>
      </c>
      <c r="E1078" s="6" t="s">
        <v>33</v>
      </c>
      <c r="F1078" s="6" t="s">
        <v>55</v>
      </c>
      <c r="G1078" s="6" t="s">
        <v>56</v>
      </c>
      <c r="H1078" s="6" t="s">
        <v>21</v>
      </c>
      <c r="I1078" s="8">
        <v>0.49999999999999994</v>
      </c>
      <c r="J1078" s="9">
        <v>1000</v>
      </c>
      <c r="K1078" s="10">
        <f t="shared" si="8"/>
        <v>499.99999999999994</v>
      </c>
      <c r="L1078" s="10">
        <f t="shared" si="9"/>
        <v>174.99999999999997</v>
      </c>
      <c r="M1078" s="11">
        <v>0.35</v>
      </c>
      <c r="O1078" s="16"/>
      <c r="P1078" s="17"/>
      <c r="Q1078" s="12"/>
      <c r="R1078" s="13"/>
    </row>
    <row r="1079" spans="1:18" ht="15.75" customHeight="1" x14ac:dyDescent="0.3">
      <c r="A1079" s="1"/>
      <c r="B1079" s="6" t="s">
        <v>14</v>
      </c>
      <c r="C1079" s="6">
        <v>1185732</v>
      </c>
      <c r="D1079" s="7">
        <v>44511</v>
      </c>
      <c r="E1079" s="6" t="s">
        <v>33</v>
      </c>
      <c r="F1079" s="6" t="s">
        <v>55</v>
      </c>
      <c r="G1079" s="6" t="s">
        <v>56</v>
      </c>
      <c r="H1079" s="6" t="s">
        <v>22</v>
      </c>
      <c r="I1079" s="8">
        <v>0.54999999999999982</v>
      </c>
      <c r="J1079" s="9">
        <v>2000</v>
      </c>
      <c r="K1079" s="10">
        <f t="shared" si="8"/>
        <v>1099.9999999999995</v>
      </c>
      <c r="L1079" s="10">
        <f t="shared" si="9"/>
        <v>549.99999999999977</v>
      </c>
      <c r="M1079" s="11">
        <v>0.5</v>
      </c>
      <c r="O1079" s="16"/>
      <c r="P1079" s="17"/>
      <c r="Q1079" s="12"/>
      <c r="R1079" s="13"/>
    </row>
    <row r="1080" spans="1:18" ht="15.75" customHeight="1" x14ac:dyDescent="0.3">
      <c r="A1080" s="1"/>
      <c r="B1080" s="6" t="s">
        <v>14</v>
      </c>
      <c r="C1080" s="6">
        <v>1185732</v>
      </c>
      <c r="D1080" s="7">
        <v>44540</v>
      </c>
      <c r="E1080" s="6" t="s">
        <v>33</v>
      </c>
      <c r="F1080" s="6" t="s">
        <v>55</v>
      </c>
      <c r="G1080" s="6" t="s">
        <v>56</v>
      </c>
      <c r="H1080" s="6" t="s">
        <v>17</v>
      </c>
      <c r="I1080" s="8">
        <v>0.49999999999999994</v>
      </c>
      <c r="J1080" s="9">
        <v>4500</v>
      </c>
      <c r="K1080" s="10">
        <f t="shared" si="8"/>
        <v>2249.9999999999995</v>
      </c>
      <c r="L1080" s="10">
        <f t="shared" si="9"/>
        <v>899.99999999999989</v>
      </c>
      <c r="M1080" s="11">
        <v>0.4</v>
      </c>
      <c r="O1080" s="16"/>
      <c r="P1080" s="17"/>
      <c r="Q1080" s="12"/>
      <c r="R1080" s="13"/>
    </row>
    <row r="1081" spans="1:18" ht="15.75" customHeight="1" x14ac:dyDescent="0.3">
      <c r="A1081" s="1"/>
      <c r="B1081" s="6" t="s">
        <v>14</v>
      </c>
      <c r="C1081" s="6">
        <v>1185732</v>
      </c>
      <c r="D1081" s="7">
        <v>44540</v>
      </c>
      <c r="E1081" s="6" t="s">
        <v>33</v>
      </c>
      <c r="F1081" s="6" t="s">
        <v>55</v>
      </c>
      <c r="G1081" s="6" t="s">
        <v>56</v>
      </c>
      <c r="H1081" s="6" t="s">
        <v>18</v>
      </c>
      <c r="I1081" s="8">
        <v>0.4</v>
      </c>
      <c r="J1081" s="9">
        <v>2500</v>
      </c>
      <c r="K1081" s="10">
        <f t="shared" si="8"/>
        <v>1000</v>
      </c>
      <c r="L1081" s="10">
        <f t="shared" si="9"/>
        <v>350</v>
      </c>
      <c r="M1081" s="11">
        <v>0.35</v>
      </c>
      <c r="O1081" s="16"/>
      <c r="P1081" s="17"/>
      <c r="Q1081" s="12"/>
      <c r="R1081" s="13"/>
    </row>
    <row r="1082" spans="1:18" ht="15.75" customHeight="1" x14ac:dyDescent="0.3">
      <c r="A1082" s="1"/>
      <c r="B1082" s="6" t="s">
        <v>14</v>
      </c>
      <c r="C1082" s="6">
        <v>1185732</v>
      </c>
      <c r="D1082" s="7">
        <v>44540</v>
      </c>
      <c r="E1082" s="6" t="s">
        <v>33</v>
      </c>
      <c r="F1082" s="6" t="s">
        <v>55</v>
      </c>
      <c r="G1082" s="6" t="s">
        <v>56</v>
      </c>
      <c r="H1082" s="6" t="s">
        <v>19</v>
      </c>
      <c r="I1082" s="8">
        <v>0.4</v>
      </c>
      <c r="J1082" s="9">
        <v>2000</v>
      </c>
      <c r="K1082" s="10">
        <f t="shared" si="8"/>
        <v>800</v>
      </c>
      <c r="L1082" s="10">
        <f t="shared" si="9"/>
        <v>280</v>
      </c>
      <c r="M1082" s="11">
        <v>0.35</v>
      </c>
      <c r="O1082" s="16"/>
      <c r="P1082" s="17"/>
      <c r="Q1082" s="12"/>
      <c r="R1082" s="13"/>
    </row>
    <row r="1083" spans="1:18" ht="15.75" customHeight="1" x14ac:dyDescent="0.3">
      <c r="A1083" s="1"/>
      <c r="B1083" s="6" t="s">
        <v>14</v>
      </c>
      <c r="C1083" s="6">
        <v>1185732</v>
      </c>
      <c r="D1083" s="7">
        <v>44540</v>
      </c>
      <c r="E1083" s="6" t="s">
        <v>33</v>
      </c>
      <c r="F1083" s="6" t="s">
        <v>55</v>
      </c>
      <c r="G1083" s="6" t="s">
        <v>56</v>
      </c>
      <c r="H1083" s="6" t="s">
        <v>20</v>
      </c>
      <c r="I1083" s="8">
        <v>0.4</v>
      </c>
      <c r="J1083" s="9">
        <v>1500</v>
      </c>
      <c r="K1083" s="10">
        <f t="shared" si="8"/>
        <v>600</v>
      </c>
      <c r="L1083" s="10">
        <f t="shared" si="9"/>
        <v>240</v>
      </c>
      <c r="M1083" s="11">
        <v>0.4</v>
      </c>
      <c r="O1083" s="16"/>
      <c r="P1083" s="17"/>
      <c r="Q1083" s="12"/>
      <c r="R1083" s="13"/>
    </row>
    <row r="1084" spans="1:18" ht="15.75" customHeight="1" x14ac:dyDescent="0.3">
      <c r="A1084" s="1"/>
      <c r="B1084" s="6" t="s">
        <v>14</v>
      </c>
      <c r="C1084" s="6">
        <v>1185732</v>
      </c>
      <c r="D1084" s="7">
        <v>44540</v>
      </c>
      <c r="E1084" s="6" t="s">
        <v>33</v>
      </c>
      <c r="F1084" s="6" t="s">
        <v>55</v>
      </c>
      <c r="G1084" s="6" t="s">
        <v>56</v>
      </c>
      <c r="H1084" s="6" t="s">
        <v>21</v>
      </c>
      <c r="I1084" s="8">
        <v>0.49999999999999994</v>
      </c>
      <c r="J1084" s="9">
        <v>1500</v>
      </c>
      <c r="K1084" s="10">
        <f t="shared" si="8"/>
        <v>749.99999999999989</v>
      </c>
      <c r="L1084" s="10">
        <f t="shared" si="9"/>
        <v>262.49999999999994</v>
      </c>
      <c r="M1084" s="11">
        <v>0.35</v>
      </c>
      <c r="O1084" s="16"/>
      <c r="P1084" s="17"/>
      <c r="Q1084" s="12"/>
      <c r="R1084" s="13"/>
    </row>
    <row r="1085" spans="1:18" ht="15.75" customHeight="1" x14ac:dyDescent="0.3">
      <c r="A1085" s="1"/>
      <c r="B1085" s="6" t="s">
        <v>14</v>
      </c>
      <c r="C1085" s="6">
        <v>1185732</v>
      </c>
      <c r="D1085" s="7">
        <v>44540</v>
      </c>
      <c r="E1085" s="6" t="s">
        <v>33</v>
      </c>
      <c r="F1085" s="6" t="s">
        <v>55</v>
      </c>
      <c r="G1085" s="6" t="s">
        <v>56</v>
      </c>
      <c r="H1085" s="6" t="s">
        <v>22</v>
      </c>
      <c r="I1085" s="8">
        <v>0.54999999999999982</v>
      </c>
      <c r="J1085" s="9">
        <v>2500</v>
      </c>
      <c r="K1085" s="10">
        <f t="shared" si="8"/>
        <v>1374.9999999999995</v>
      </c>
      <c r="L1085" s="10">
        <f t="shared" si="9"/>
        <v>687.49999999999977</v>
      </c>
      <c r="M1085" s="11">
        <v>0.5</v>
      </c>
      <c r="O1085" s="16"/>
      <c r="P1085" s="17"/>
      <c r="Q1085" s="12"/>
      <c r="R1085" s="13"/>
    </row>
    <row r="1086" spans="1:18" ht="15.75" customHeight="1" x14ac:dyDescent="0.3">
      <c r="A1086" s="1" t="s">
        <v>39</v>
      </c>
      <c r="B1086" s="6" t="s">
        <v>23</v>
      </c>
      <c r="C1086" s="6">
        <v>1197831</v>
      </c>
      <c r="D1086" s="7">
        <v>44198</v>
      </c>
      <c r="E1086" s="6" t="s">
        <v>24</v>
      </c>
      <c r="F1086" s="6" t="s">
        <v>57</v>
      </c>
      <c r="G1086" s="6" t="s">
        <v>58</v>
      </c>
      <c r="H1086" s="6" t="s">
        <v>17</v>
      </c>
      <c r="I1086" s="8">
        <v>0.2</v>
      </c>
      <c r="J1086" s="9">
        <v>6750</v>
      </c>
      <c r="K1086" s="10">
        <f t="shared" si="8"/>
        <v>1350</v>
      </c>
      <c r="L1086" s="10">
        <f t="shared" si="9"/>
        <v>540</v>
      </c>
      <c r="M1086" s="11">
        <v>0.39999999999999997</v>
      </c>
      <c r="O1086" s="16"/>
      <c r="P1086" s="17"/>
      <c r="Q1086" s="12"/>
      <c r="R1086" s="13"/>
    </row>
    <row r="1087" spans="1:18" ht="15.75" customHeight="1" x14ac:dyDescent="0.3">
      <c r="A1087" s="1"/>
      <c r="B1087" s="6" t="s">
        <v>23</v>
      </c>
      <c r="C1087" s="6">
        <v>1197831</v>
      </c>
      <c r="D1087" s="7">
        <v>44198</v>
      </c>
      <c r="E1087" s="6" t="s">
        <v>24</v>
      </c>
      <c r="F1087" s="6" t="s">
        <v>57</v>
      </c>
      <c r="G1087" s="6" t="s">
        <v>58</v>
      </c>
      <c r="H1087" s="6" t="s">
        <v>18</v>
      </c>
      <c r="I1087" s="8">
        <v>0.3</v>
      </c>
      <c r="J1087" s="9">
        <v>6750</v>
      </c>
      <c r="K1087" s="10">
        <f t="shared" si="8"/>
        <v>2025</v>
      </c>
      <c r="L1087" s="10">
        <f t="shared" si="9"/>
        <v>809.99999999999989</v>
      </c>
      <c r="M1087" s="11">
        <v>0.39999999999999997</v>
      </c>
      <c r="O1087" s="16"/>
      <c r="P1087" s="17"/>
      <c r="Q1087" s="12"/>
      <c r="R1087" s="13"/>
    </row>
    <row r="1088" spans="1:18" ht="15.75" customHeight="1" x14ac:dyDescent="0.3">
      <c r="A1088" s="1"/>
      <c r="B1088" s="6" t="s">
        <v>23</v>
      </c>
      <c r="C1088" s="6">
        <v>1197831</v>
      </c>
      <c r="D1088" s="7">
        <v>44198</v>
      </c>
      <c r="E1088" s="6" t="s">
        <v>24</v>
      </c>
      <c r="F1088" s="6" t="s">
        <v>57</v>
      </c>
      <c r="G1088" s="6" t="s">
        <v>58</v>
      </c>
      <c r="H1088" s="6" t="s">
        <v>19</v>
      </c>
      <c r="I1088" s="8">
        <v>0.3</v>
      </c>
      <c r="J1088" s="9">
        <v>4750</v>
      </c>
      <c r="K1088" s="10">
        <f t="shared" si="8"/>
        <v>1425</v>
      </c>
      <c r="L1088" s="10">
        <f t="shared" si="9"/>
        <v>570</v>
      </c>
      <c r="M1088" s="11">
        <v>0.39999999999999997</v>
      </c>
      <c r="O1088" s="16"/>
      <c r="P1088" s="17"/>
      <c r="Q1088" s="12"/>
      <c r="R1088" s="13"/>
    </row>
    <row r="1089" spans="1:18" ht="15.75" customHeight="1" x14ac:dyDescent="0.3">
      <c r="A1089" s="1"/>
      <c r="B1089" s="6" t="s">
        <v>23</v>
      </c>
      <c r="C1089" s="6">
        <v>1197831</v>
      </c>
      <c r="D1089" s="7">
        <v>44198</v>
      </c>
      <c r="E1089" s="6" t="s">
        <v>24</v>
      </c>
      <c r="F1089" s="6" t="s">
        <v>57</v>
      </c>
      <c r="G1089" s="6" t="s">
        <v>58</v>
      </c>
      <c r="H1089" s="6" t="s">
        <v>20</v>
      </c>
      <c r="I1089" s="8">
        <v>0.35</v>
      </c>
      <c r="J1089" s="9">
        <v>4750</v>
      </c>
      <c r="K1089" s="10">
        <f t="shared" si="8"/>
        <v>1662.5</v>
      </c>
      <c r="L1089" s="10">
        <f t="shared" si="9"/>
        <v>831.25</v>
      </c>
      <c r="M1089" s="11">
        <v>0.5</v>
      </c>
      <c r="O1089" s="16"/>
      <c r="P1089" s="17"/>
      <c r="Q1089" s="12"/>
      <c r="R1089" s="13"/>
    </row>
    <row r="1090" spans="1:18" ht="15.75" customHeight="1" x14ac:dyDescent="0.3">
      <c r="A1090" s="1"/>
      <c r="B1090" s="6" t="s">
        <v>23</v>
      </c>
      <c r="C1090" s="6">
        <v>1197831</v>
      </c>
      <c r="D1090" s="7">
        <v>44198</v>
      </c>
      <c r="E1090" s="6" t="s">
        <v>24</v>
      </c>
      <c r="F1090" s="6" t="s">
        <v>57</v>
      </c>
      <c r="G1090" s="6" t="s">
        <v>58</v>
      </c>
      <c r="H1090" s="6" t="s">
        <v>21</v>
      </c>
      <c r="I1090" s="8">
        <v>0.4</v>
      </c>
      <c r="J1090" s="9">
        <v>3250</v>
      </c>
      <c r="K1090" s="10">
        <f t="shared" si="8"/>
        <v>1300</v>
      </c>
      <c r="L1090" s="10">
        <f t="shared" si="9"/>
        <v>454.99999999999994</v>
      </c>
      <c r="M1090" s="11">
        <v>0.35</v>
      </c>
      <c r="O1090" s="16"/>
      <c r="P1090" s="17"/>
      <c r="Q1090" s="12"/>
      <c r="R1090" s="13"/>
    </row>
    <row r="1091" spans="1:18" ht="15.75" customHeight="1" x14ac:dyDescent="0.3">
      <c r="A1091" s="1"/>
      <c r="B1091" s="6" t="s">
        <v>23</v>
      </c>
      <c r="C1091" s="6">
        <v>1197831</v>
      </c>
      <c r="D1091" s="7">
        <v>44198</v>
      </c>
      <c r="E1091" s="6" t="s">
        <v>24</v>
      </c>
      <c r="F1091" s="6" t="s">
        <v>57</v>
      </c>
      <c r="G1091" s="6" t="s">
        <v>58</v>
      </c>
      <c r="H1091" s="6" t="s">
        <v>22</v>
      </c>
      <c r="I1091" s="8">
        <v>0.35</v>
      </c>
      <c r="J1091" s="9">
        <v>4750</v>
      </c>
      <c r="K1091" s="10">
        <f t="shared" si="8"/>
        <v>1662.5</v>
      </c>
      <c r="L1091" s="10">
        <f t="shared" si="9"/>
        <v>914.37500000000011</v>
      </c>
      <c r="M1091" s="11">
        <v>0.55000000000000004</v>
      </c>
      <c r="O1091" s="16"/>
      <c r="P1091" s="17"/>
      <c r="Q1091" s="12"/>
      <c r="R1091" s="13"/>
    </row>
    <row r="1092" spans="1:18" ht="15.75" customHeight="1" x14ac:dyDescent="0.3">
      <c r="A1092" s="1"/>
      <c r="B1092" s="6" t="s">
        <v>23</v>
      </c>
      <c r="C1092" s="6">
        <v>1197831</v>
      </c>
      <c r="D1092" s="7">
        <v>44228</v>
      </c>
      <c r="E1092" s="6" t="s">
        <v>24</v>
      </c>
      <c r="F1092" s="6" t="s">
        <v>57</v>
      </c>
      <c r="G1092" s="6" t="s">
        <v>58</v>
      </c>
      <c r="H1092" s="6" t="s">
        <v>17</v>
      </c>
      <c r="I1092" s="8">
        <v>0.25</v>
      </c>
      <c r="J1092" s="9">
        <v>6250</v>
      </c>
      <c r="K1092" s="10">
        <f t="shared" si="8"/>
        <v>1562.5</v>
      </c>
      <c r="L1092" s="10">
        <f t="shared" si="9"/>
        <v>625</v>
      </c>
      <c r="M1092" s="11">
        <v>0.39999999999999997</v>
      </c>
      <c r="O1092" s="16"/>
      <c r="P1092" s="17"/>
      <c r="Q1092" s="12"/>
      <c r="R1092" s="13"/>
    </row>
    <row r="1093" spans="1:18" ht="15.75" customHeight="1" x14ac:dyDescent="0.3">
      <c r="A1093" s="1"/>
      <c r="B1093" s="6" t="s">
        <v>23</v>
      </c>
      <c r="C1093" s="6">
        <v>1197831</v>
      </c>
      <c r="D1093" s="7">
        <v>44228</v>
      </c>
      <c r="E1093" s="6" t="s">
        <v>24</v>
      </c>
      <c r="F1093" s="6" t="s">
        <v>57</v>
      </c>
      <c r="G1093" s="6" t="s">
        <v>58</v>
      </c>
      <c r="H1093" s="6" t="s">
        <v>18</v>
      </c>
      <c r="I1093" s="8">
        <v>0.35</v>
      </c>
      <c r="J1093" s="9">
        <v>6000</v>
      </c>
      <c r="K1093" s="10">
        <f t="shared" si="8"/>
        <v>2100</v>
      </c>
      <c r="L1093" s="10">
        <f t="shared" si="9"/>
        <v>839.99999999999989</v>
      </c>
      <c r="M1093" s="11">
        <v>0.39999999999999997</v>
      </c>
      <c r="O1093" s="16"/>
      <c r="P1093" s="17"/>
      <c r="Q1093" s="12"/>
      <c r="R1093" s="13"/>
    </row>
    <row r="1094" spans="1:18" ht="15.75" customHeight="1" x14ac:dyDescent="0.3">
      <c r="A1094" s="1"/>
      <c r="B1094" s="6" t="s">
        <v>23</v>
      </c>
      <c r="C1094" s="6">
        <v>1197831</v>
      </c>
      <c r="D1094" s="7">
        <v>44228</v>
      </c>
      <c r="E1094" s="6" t="s">
        <v>24</v>
      </c>
      <c r="F1094" s="6" t="s">
        <v>57</v>
      </c>
      <c r="G1094" s="6" t="s">
        <v>58</v>
      </c>
      <c r="H1094" s="6" t="s">
        <v>19</v>
      </c>
      <c r="I1094" s="8">
        <v>0.35</v>
      </c>
      <c r="J1094" s="9">
        <v>4250</v>
      </c>
      <c r="K1094" s="10">
        <f t="shared" si="8"/>
        <v>1487.5</v>
      </c>
      <c r="L1094" s="10">
        <f t="shared" si="9"/>
        <v>595</v>
      </c>
      <c r="M1094" s="11">
        <v>0.39999999999999997</v>
      </c>
      <c r="O1094" s="16"/>
      <c r="P1094" s="17"/>
      <c r="Q1094" s="12"/>
      <c r="R1094" s="13"/>
    </row>
    <row r="1095" spans="1:18" ht="15.75" customHeight="1" x14ac:dyDescent="0.3">
      <c r="A1095" s="1"/>
      <c r="B1095" s="6" t="s">
        <v>23</v>
      </c>
      <c r="C1095" s="6">
        <v>1197831</v>
      </c>
      <c r="D1095" s="7">
        <v>44228</v>
      </c>
      <c r="E1095" s="6" t="s">
        <v>24</v>
      </c>
      <c r="F1095" s="6" t="s">
        <v>57</v>
      </c>
      <c r="G1095" s="6" t="s">
        <v>58</v>
      </c>
      <c r="H1095" s="6" t="s">
        <v>20</v>
      </c>
      <c r="I1095" s="8">
        <v>0.35</v>
      </c>
      <c r="J1095" s="9">
        <v>3750</v>
      </c>
      <c r="K1095" s="10">
        <f t="shared" si="8"/>
        <v>1312.5</v>
      </c>
      <c r="L1095" s="10">
        <f t="shared" si="9"/>
        <v>656.25</v>
      </c>
      <c r="M1095" s="11">
        <v>0.5</v>
      </c>
      <c r="O1095" s="16"/>
      <c r="P1095" s="17"/>
      <c r="Q1095" s="12"/>
      <c r="R1095" s="13"/>
    </row>
    <row r="1096" spans="1:18" ht="15.75" customHeight="1" x14ac:dyDescent="0.3">
      <c r="A1096" s="1"/>
      <c r="B1096" s="6" t="s">
        <v>23</v>
      </c>
      <c r="C1096" s="6">
        <v>1197831</v>
      </c>
      <c r="D1096" s="7">
        <v>44228</v>
      </c>
      <c r="E1096" s="6" t="s">
        <v>24</v>
      </c>
      <c r="F1096" s="6" t="s">
        <v>57</v>
      </c>
      <c r="G1096" s="6" t="s">
        <v>58</v>
      </c>
      <c r="H1096" s="6" t="s">
        <v>21</v>
      </c>
      <c r="I1096" s="8">
        <v>0.4</v>
      </c>
      <c r="J1096" s="9">
        <v>2500</v>
      </c>
      <c r="K1096" s="10">
        <f t="shared" si="8"/>
        <v>1000</v>
      </c>
      <c r="L1096" s="10">
        <f t="shared" si="9"/>
        <v>350</v>
      </c>
      <c r="M1096" s="11">
        <v>0.35</v>
      </c>
      <c r="O1096" s="16"/>
      <c r="P1096" s="17"/>
      <c r="Q1096" s="12"/>
      <c r="R1096" s="13"/>
    </row>
    <row r="1097" spans="1:18" ht="15.75" customHeight="1" x14ac:dyDescent="0.3">
      <c r="A1097" s="1"/>
      <c r="B1097" s="6" t="s">
        <v>23</v>
      </c>
      <c r="C1097" s="6">
        <v>1197831</v>
      </c>
      <c r="D1097" s="7">
        <v>44228</v>
      </c>
      <c r="E1097" s="6" t="s">
        <v>24</v>
      </c>
      <c r="F1097" s="6" t="s">
        <v>57</v>
      </c>
      <c r="G1097" s="6" t="s">
        <v>58</v>
      </c>
      <c r="H1097" s="6" t="s">
        <v>22</v>
      </c>
      <c r="I1097" s="8">
        <v>0.35</v>
      </c>
      <c r="J1097" s="9">
        <v>4500</v>
      </c>
      <c r="K1097" s="10">
        <f t="shared" si="8"/>
        <v>1575</v>
      </c>
      <c r="L1097" s="10">
        <f t="shared" si="9"/>
        <v>866.25000000000011</v>
      </c>
      <c r="M1097" s="11">
        <v>0.55000000000000004</v>
      </c>
      <c r="O1097" s="16"/>
      <c r="P1097" s="17"/>
      <c r="Q1097" s="12"/>
      <c r="R1097" s="13"/>
    </row>
    <row r="1098" spans="1:18" ht="15.75" customHeight="1" x14ac:dyDescent="0.3">
      <c r="A1098" s="1"/>
      <c r="B1098" s="6" t="s">
        <v>23</v>
      </c>
      <c r="C1098" s="6">
        <v>1197831</v>
      </c>
      <c r="D1098" s="7">
        <v>44258</v>
      </c>
      <c r="E1098" s="6" t="s">
        <v>24</v>
      </c>
      <c r="F1098" s="6" t="s">
        <v>57</v>
      </c>
      <c r="G1098" s="6" t="s">
        <v>58</v>
      </c>
      <c r="H1098" s="6" t="s">
        <v>17</v>
      </c>
      <c r="I1098" s="8">
        <v>0.3</v>
      </c>
      <c r="J1098" s="9">
        <v>6250</v>
      </c>
      <c r="K1098" s="10">
        <f t="shared" si="8"/>
        <v>1875</v>
      </c>
      <c r="L1098" s="10">
        <f t="shared" si="9"/>
        <v>843.74999999999989</v>
      </c>
      <c r="M1098" s="11">
        <v>0.44999999999999996</v>
      </c>
      <c r="O1098" s="16"/>
      <c r="P1098" s="17"/>
      <c r="Q1098" s="12"/>
      <c r="R1098" s="13"/>
    </row>
    <row r="1099" spans="1:18" ht="15.75" customHeight="1" x14ac:dyDescent="0.3">
      <c r="A1099" s="1"/>
      <c r="B1099" s="6" t="s">
        <v>23</v>
      </c>
      <c r="C1099" s="6">
        <v>1197831</v>
      </c>
      <c r="D1099" s="7">
        <v>44258</v>
      </c>
      <c r="E1099" s="6" t="s">
        <v>24</v>
      </c>
      <c r="F1099" s="6" t="s">
        <v>57</v>
      </c>
      <c r="G1099" s="6" t="s">
        <v>58</v>
      </c>
      <c r="H1099" s="6" t="s">
        <v>18</v>
      </c>
      <c r="I1099" s="8">
        <v>0.4</v>
      </c>
      <c r="J1099" s="9">
        <v>6250</v>
      </c>
      <c r="K1099" s="10">
        <f t="shared" si="8"/>
        <v>2500</v>
      </c>
      <c r="L1099" s="10">
        <f t="shared" si="9"/>
        <v>1125</v>
      </c>
      <c r="M1099" s="11">
        <v>0.44999999999999996</v>
      </c>
      <c r="O1099" s="16"/>
      <c r="P1099" s="17"/>
      <c r="Q1099" s="12"/>
      <c r="R1099" s="13"/>
    </row>
    <row r="1100" spans="1:18" ht="15.75" customHeight="1" x14ac:dyDescent="0.3">
      <c r="A1100" s="1"/>
      <c r="B1100" s="6" t="s">
        <v>23</v>
      </c>
      <c r="C1100" s="6">
        <v>1197831</v>
      </c>
      <c r="D1100" s="7">
        <v>44258</v>
      </c>
      <c r="E1100" s="6" t="s">
        <v>24</v>
      </c>
      <c r="F1100" s="6" t="s">
        <v>57</v>
      </c>
      <c r="G1100" s="6" t="s">
        <v>58</v>
      </c>
      <c r="H1100" s="6" t="s">
        <v>19</v>
      </c>
      <c r="I1100" s="8">
        <v>0.3</v>
      </c>
      <c r="J1100" s="9">
        <v>4500</v>
      </c>
      <c r="K1100" s="10">
        <f t="shared" si="8"/>
        <v>1350</v>
      </c>
      <c r="L1100" s="10">
        <f t="shared" si="9"/>
        <v>607.49999999999989</v>
      </c>
      <c r="M1100" s="11">
        <v>0.44999999999999996</v>
      </c>
      <c r="O1100" s="16"/>
      <c r="P1100" s="17"/>
      <c r="Q1100" s="12"/>
      <c r="R1100" s="13"/>
    </row>
    <row r="1101" spans="1:18" ht="15.75" customHeight="1" x14ac:dyDescent="0.3">
      <c r="A1101" s="1"/>
      <c r="B1101" s="6" t="s">
        <v>23</v>
      </c>
      <c r="C1101" s="6">
        <v>1197831</v>
      </c>
      <c r="D1101" s="7">
        <v>44258</v>
      </c>
      <c r="E1101" s="6" t="s">
        <v>24</v>
      </c>
      <c r="F1101" s="6" t="s">
        <v>57</v>
      </c>
      <c r="G1101" s="6" t="s">
        <v>58</v>
      </c>
      <c r="H1101" s="6" t="s">
        <v>20</v>
      </c>
      <c r="I1101" s="8">
        <v>0.35000000000000003</v>
      </c>
      <c r="J1101" s="9">
        <v>3500</v>
      </c>
      <c r="K1101" s="10">
        <f t="shared" si="8"/>
        <v>1225.0000000000002</v>
      </c>
      <c r="L1101" s="10">
        <f t="shared" si="9"/>
        <v>673.75000000000023</v>
      </c>
      <c r="M1101" s="11">
        <v>0.55000000000000004</v>
      </c>
      <c r="O1101" s="16"/>
      <c r="P1101" s="17"/>
      <c r="Q1101" s="12"/>
      <c r="R1101" s="13"/>
    </row>
    <row r="1102" spans="1:18" ht="15.75" customHeight="1" x14ac:dyDescent="0.3">
      <c r="A1102" s="1"/>
      <c r="B1102" s="6" t="s">
        <v>23</v>
      </c>
      <c r="C1102" s="6">
        <v>1197831</v>
      </c>
      <c r="D1102" s="7">
        <v>44258</v>
      </c>
      <c r="E1102" s="6" t="s">
        <v>24</v>
      </c>
      <c r="F1102" s="6" t="s">
        <v>57</v>
      </c>
      <c r="G1102" s="6" t="s">
        <v>58</v>
      </c>
      <c r="H1102" s="6" t="s">
        <v>21</v>
      </c>
      <c r="I1102" s="8">
        <v>0.4</v>
      </c>
      <c r="J1102" s="9">
        <v>2500</v>
      </c>
      <c r="K1102" s="10">
        <f t="shared" si="8"/>
        <v>1000</v>
      </c>
      <c r="L1102" s="10">
        <f t="shared" si="9"/>
        <v>399.99999999999994</v>
      </c>
      <c r="M1102" s="11">
        <v>0.39999999999999997</v>
      </c>
      <c r="O1102" s="16"/>
      <c r="P1102" s="17"/>
      <c r="Q1102" s="12"/>
      <c r="R1102" s="13"/>
    </row>
    <row r="1103" spans="1:18" ht="15.75" customHeight="1" x14ac:dyDescent="0.3">
      <c r="A1103" s="1"/>
      <c r="B1103" s="6" t="s">
        <v>23</v>
      </c>
      <c r="C1103" s="6">
        <v>1197831</v>
      </c>
      <c r="D1103" s="7">
        <v>44258</v>
      </c>
      <c r="E1103" s="6" t="s">
        <v>24</v>
      </c>
      <c r="F1103" s="6" t="s">
        <v>57</v>
      </c>
      <c r="G1103" s="6" t="s">
        <v>58</v>
      </c>
      <c r="H1103" s="6" t="s">
        <v>22</v>
      </c>
      <c r="I1103" s="8">
        <v>0.35000000000000003</v>
      </c>
      <c r="J1103" s="9">
        <v>4000</v>
      </c>
      <c r="K1103" s="10">
        <f t="shared" si="8"/>
        <v>1400.0000000000002</v>
      </c>
      <c r="L1103" s="10">
        <f t="shared" si="9"/>
        <v>840.00000000000023</v>
      </c>
      <c r="M1103" s="11">
        <v>0.60000000000000009</v>
      </c>
      <c r="O1103" s="16"/>
      <c r="P1103" s="17"/>
      <c r="Q1103" s="12"/>
      <c r="R1103" s="13"/>
    </row>
    <row r="1104" spans="1:18" ht="15.75" customHeight="1" x14ac:dyDescent="0.3">
      <c r="A1104" s="1"/>
      <c r="B1104" s="6" t="s">
        <v>23</v>
      </c>
      <c r="C1104" s="6">
        <v>1197831</v>
      </c>
      <c r="D1104" s="7">
        <v>44288</v>
      </c>
      <c r="E1104" s="6" t="s">
        <v>24</v>
      </c>
      <c r="F1104" s="6" t="s">
        <v>57</v>
      </c>
      <c r="G1104" s="6" t="s">
        <v>58</v>
      </c>
      <c r="H1104" s="6" t="s">
        <v>17</v>
      </c>
      <c r="I1104" s="8">
        <v>0.19999999999999998</v>
      </c>
      <c r="J1104" s="9">
        <v>6500</v>
      </c>
      <c r="K1104" s="10">
        <f t="shared" si="8"/>
        <v>1300</v>
      </c>
      <c r="L1104" s="10">
        <f t="shared" si="9"/>
        <v>584.99999999999989</v>
      </c>
      <c r="M1104" s="11">
        <v>0.44999999999999996</v>
      </c>
      <c r="O1104" s="16"/>
      <c r="P1104" s="17"/>
      <c r="Q1104" s="12"/>
      <c r="R1104" s="13"/>
    </row>
    <row r="1105" spans="1:18" ht="15.75" customHeight="1" x14ac:dyDescent="0.3">
      <c r="A1105" s="1"/>
      <c r="B1105" s="6" t="s">
        <v>23</v>
      </c>
      <c r="C1105" s="6">
        <v>1197831</v>
      </c>
      <c r="D1105" s="7">
        <v>44288</v>
      </c>
      <c r="E1105" s="6" t="s">
        <v>24</v>
      </c>
      <c r="F1105" s="6" t="s">
        <v>57</v>
      </c>
      <c r="G1105" s="6" t="s">
        <v>58</v>
      </c>
      <c r="H1105" s="6" t="s">
        <v>18</v>
      </c>
      <c r="I1105" s="8">
        <v>0.20000000000000007</v>
      </c>
      <c r="J1105" s="9">
        <v>6500</v>
      </c>
      <c r="K1105" s="10">
        <f t="shared" si="8"/>
        <v>1300.0000000000005</v>
      </c>
      <c r="L1105" s="10">
        <f t="shared" si="9"/>
        <v>585.00000000000011</v>
      </c>
      <c r="M1105" s="11">
        <v>0.44999999999999996</v>
      </c>
      <c r="O1105" s="16"/>
      <c r="P1105" s="17"/>
      <c r="Q1105" s="12"/>
      <c r="R1105" s="13"/>
    </row>
    <row r="1106" spans="1:18" ht="15.75" customHeight="1" x14ac:dyDescent="0.3">
      <c r="A1106" s="1"/>
      <c r="B1106" s="6" t="s">
        <v>23</v>
      </c>
      <c r="C1106" s="6">
        <v>1197831</v>
      </c>
      <c r="D1106" s="7">
        <v>44288</v>
      </c>
      <c r="E1106" s="6" t="s">
        <v>24</v>
      </c>
      <c r="F1106" s="6" t="s">
        <v>57</v>
      </c>
      <c r="G1106" s="6" t="s">
        <v>58</v>
      </c>
      <c r="H1106" s="6" t="s">
        <v>19</v>
      </c>
      <c r="I1106" s="8">
        <v>0.14999999999999997</v>
      </c>
      <c r="J1106" s="9">
        <v>4750</v>
      </c>
      <c r="K1106" s="10">
        <f t="shared" si="8"/>
        <v>712.49999999999989</v>
      </c>
      <c r="L1106" s="10">
        <f t="shared" si="9"/>
        <v>320.62499999999994</v>
      </c>
      <c r="M1106" s="11">
        <v>0.44999999999999996</v>
      </c>
      <c r="O1106" s="16"/>
      <c r="P1106" s="17"/>
      <c r="Q1106" s="12"/>
      <c r="R1106" s="13"/>
    </row>
    <row r="1107" spans="1:18" ht="15.75" customHeight="1" x14ac:dyDescent="0.3">
      <c r="A1107" s="1"/>
      <c r="B1107" s="6" t="s">
        <v>23</v>
      </c>
      <c r="C1107" s="6">
        <v>1197831</v>
      </c>
      <c r="D1107" s="7">
        <v>44288</v>
      </c>
      <c r="E1107" s="6" t="s">
        <v>24</v>
      </c>
      <c r="F1107" s="6" t="s">
        <v>57</v>
      </c>
      <c r="G1107" s="6" t="s">
        <v>58</v>
      </c>
      <c r="H1107" s="6" t="s">
        <v>20</v>
      </c>
      <c r="I1107" s="8">
        <v>0.20000000000000007</v>
      </c>
      <c r="J1107" s="9">
        <v>3750</v>
      </c>
      <c r="K1107" s="10">
        <f t="shared" si="8"/>
        <v>750.00000000000023</v>
      </c>
      <c r="L1107" s="10">
        <f t="shared" si="9"/>
        <v>412.50000000000017</v>
      </c>
      <c r="M1107" s="11">
        <v>0.55000000000000004</v>
      </c>
      <c r="O1107" s="16"/>
      <c r="P1107" s="17"/>
      <c r="Q1107" s="12"/>
      <c r="R1107" s="13"/>
    </row>
    <row r="1108" spans="1:18" ht="15.75" customHeight="1" x14ac:dyDescent="0.3">
      <c r="A1108" s="1"/>
      <c r="B1108" s="6" t="s">
        <v>23</v>
      </c>
      <c r="C1108" s="6">
        <v>1197831</v>
      </c>
      <c r="D1108" s="7">
        <v>44288</v>
      </c>
      <c r="E1108" s="6" t="s">
        <v>24</v>
      </c>
      <c r="F1108" s="6" t="s">
        <v>57</v>
      </c>
      <c r="G1108" s="6" t="s">
        <v>58</v>
      </c>
      <c r="H1108" s="6" t="s">
        <v>21</v>
      </c>
      <c r="I1108" s="8">
        <v>0.25</v>
      </c>
      <c r="J1108" s="9">
        <v>2750</v>
      </c>
      <c r="K1108" s="10">
        <f t="shared" si="8"/>
        <v>687.5</v>
      </c>
      <c r="L1108" s="10">
        <f t="shared" si="9"/>
        <v>275</v>
      </c>
      <c r="M1108" s="11">
        <v>0.39999999999999997</v>
      </c>
      <c r="O1108" s="16"/>
      <c r="P1108" s="17"/>
      <c r="Q1108" s="12"/>
      <c r="R1108" s="13"/>
    </row>
    <row r="1109" spans="1:18" ht="15.75" customHeight="1" x14ac:dyDescent="0.3">
      <c r="A1109" s="1"/>
      <c r="B1109" s="6" t="s">
        <v>23</v>
      </c>
      <c r="C1109" s="6">
        <v>1197831</v>
      </c>
      <c r="D1109" s="7">
        <v>44288</v>
      </c>
      <c r="E1109" s="6" t="s">
        <v>24</v>
      </c>
      <c r="F1109" s="6" t="s">
        <v>57</v>
      </c>
      <c r="G1109" s="6" t="s">
        <v>58</v>
      </c>
      <c r="H1109" s="6" t="s">
        <v>22</v>
      </c>
      <c r="I1109" s="8">
        <v>0.20000000000000007</v>
      </c>
      <c r="J1109" s="9">
        <v>5500</v>
      </c>
      <c r="K1109" s="10">
        <f t="shared" si="8"/>
        <v>1100.0000000000005</v>
      </c>
      <c r="L1109" s="10">
        <f t="shared" si="9"/>
        <v>660.00000000000034</v>
      </c>
      <c r="M1109" s="11">
        <v>0.60000000000000009</v>
      </c>
      <c r="O1109" s="16"/>
      <c r="P1109" s="17"/>
      <c r="Q1109" s="12"/>
      <c r="R1109" s="13"/>
    </row>
    <row r="1110" spans="1:18" ht="15.75" customHeight="1" x14ac:dyDescent="0.3">
      <c r="A1110" s="1"/>
      <c r="B1110" s="6" t="s">
        <v>23</v>
      </c>
      <c r="C1110" s="6">
        <v>1197831</v>
      </c>
      <c r="D1110" s="7">
        <v>44318</v>
      </c>
      <c r="E1110" s="6" t="s">
        <v>24</v>
      </c>
      <c r="F1110" s="6" t="s">
        <v>57</v>
      </c>
      <c r="G1110" s="6" t="s">
        <v>58</v>
      </c>
      <c r="H1110" s="6" t="s">
        <v>17</v>
      </c>
      <c r="I1110" s="8">
        <v>9.9999999999999964E-2</v>
      </c>
      <c r="J1110" s="9">
        <v>7000</v>
      </c>
      <c r="K1110" s="10">
        <f t="shared" si="8"/>
        <v>699.99999999999977</v>
      </c>
      <c r="L1110" s="10">
        <f t="shared" si="9"/>
        <v>314.99999999999989</v>
      </c>
      <c r="M1110" s="11">
        <v>0.44999999999999996</v>
      </c>
      <c r="O1110" s="16"/>
      <c r="P1110" s="17"/>
      <c r="Q1110" s="12"/>
      <c r="R1110" s="13"/>
    </row>
    <row r="1111" spans="1:18" ht="15.75" customHeight="1" x14ac:dyDescent="0.3">
      <c r="A1111" s="1"/>
      <c r="B1111" s="6" t="s">
        <v>23</v>
      </c>
      <c r="C1111" s="6">
        <v>1197831</v>
      </c>
      <c r="D1111" s="7">
        <v>44318</v>
      </c>
      <c r="E1111" s="6" t="s">
        <v>24</v>
      </c>
      <c r="F1111" s="6" t="s">
        <v>57</v>
      </c>
      <c r="G1111" s="6" t="s">
        <v>58</v>
      </c>
      <c r="H1111" s="6" t="s">
        <v>18</v>
      </c>
      <c r="I1111" s="8">
        <v>0.20000000000000007</v>
      </c>
      <c r="J1111" s="9">
        <v>7250</v>
      </c>
      <c r="K1111" s="10">
        <f t="shared" si="8"/>
        <v>1450.0000000000005</v>
      </c>
      <c r="L1111" s="10">
        <f t="shared" si="9"/>
        <v>652.50000000000011</v>
      </c>
      <c r="M1111" s="11">
        <v>0.44999999999999996</v>
      </c>
      <c r="O1111" s="16"/>
      <c r="P1111" s="17"/>
      <c r="Q1111" s="12"/>
      <c r="R1111" s="13"/>
    </row>
    <row r="1112" spans="1:18" ht="15.75" customHeight="1" x14ac:dyDescent="0.3">
      <c r="A1112" s="1"/>
      <c r="B1112" s="6" t="s">
        <v>23</v>
      </c>
      <c r="C1112" s="6">
        <v>1197831</v>
      </c>
      <c r="D1112" s="7">
        <v>44318</v>
      </c>
      <c r="E1112" s="6" t="s">
        <v>24</v>
      </c>
      <c r="F1112" s="6" t="s">
        <v>57</v>
      </c>
      <c r="G1112" s="6" t="s">
        <v>58</v>
      </c>
      <c r="H1112" s="6" t="s">
        <v>19</v>
      </c>
      <c r="I1112" s="8">
        <v>0.14999999999999997</v>
      </c>
      <c r="J1112" s="9">
        <v>5750</v>
      </c>
      <c r="K1112" s="10">
        <f t="shared" si="8"/>
        <v>862.49999999999977</v>
      </c>
      <c r="L1112" s="10">
        <f t="shared" si="9"/>
        <v>388.12499999999989</v>
      </c>
      <c r="M1112" s="11">
        <v>0.44999999999999996</v>
      </c>
      <c r="O1112" s="16"/>
      <c r="P1112" s="17"/>
      <c r="Q1112" s="12"/>
      <c r="R1112" s="13"/>
    </row>
    <row r="1113" spans="1:18" ht="15.75" customHeight="1" x14ac:dyDescent="0.3">
      <c r="A1113" s="1"/>
      <c r="B1113" s="6" t="s">
        <v>23</v>
      </c>
      <c r="C1113" s="6">
        <v>1197831</v>
      </c>
      <c r="D1113" s="7">
        <v>44318</v>
      </c>
      <c r="E1113" s="6" t="s">
        <v>24</v>
      </c>
      <c r="F1113" s="6" t="s">
        <v>57</v>
      </c>
      <c r="G1113" s="6" t="s">
        <v>58</v>
      </c>
      <c r="H1113" s="6" t="s">
        <v>20</v>
      </c>
      <c r="I1113" s="8">
        <v>0.35000000000000003</v>
      </c>
      <c r="J1113" s="9">
        <v>5000</v>
      </c>
      <c r="K1113" s="10">
        <f t="shared" si="8"/>
        <v>1750.0000000000002</v>
      </c>
      <c r="L1113" s="10">
        <f t="shared" si="9"/>
        <v>962.50000000000023</v>
      </c>
      <c r="M1113" s="11">
        <v>0.55000000000000004</v>
      </c>
      <c r="O1113" s="16"/>
      <c r="P1113" s="17"/>
      <c r="Q1113" s="12"/>
      <c r="R1113" s="13"/>
    </row>
    <row r="1114" spans="1:18" ht="15.75" customHeight="1" x14ac:dyDescent="0.3">
      <c r="A1114" s="1"/>
      <c r="B1114" s="6" t="s">
        <v>23</v>
      </c>
      <c r="C1114" s="6">
        <v>1197831</v>
      </c>
      <c r="D1114" s="7">
        <v>44318</v>
      </c>
      <c r="E1114" s="6" t="s">
        <v>24</v>
      </c>
      <c r="F1114" s="6" t="s">
        <v>57</v>
      </c>
      <c r="G1114" s="6" t="s">
        <v>58</v>
      </c>
      <c r="H1114" s="6" t="s">
        <v>21</v>
      </c>
      <c r="I1114" s="8">
        <v>0.5</v>
      </c>
      <c r="J1114" s="9">
        <v>4000</v>
      </c>
      <c r="K1114" s="10">
        <f t="shared" si="8"/>
        <v>2000</v>
      </c>
      <c r="L1114" s="10">
        <f t="shared" si="9"/>
        <v>799.99999999999989</v>
      </c>
      <c r="M1114" s="11">
        <v>0.39999999999999997</v>
      </c>
      <c r="O1114" s="16"/>
      <c r="P1114" s="17"/>
      <c r="Q1114" s="12"/>
      <c r="R1114" s="13"/>
    </row>
    <row r="1115" spans="1:18" ht="15.75" customHeight="1" x14ac:dyDescent="0.3">
      <c r="A1115" s="1"/>
      <c r="B1115" s="6" t="s">
        <v>23</v>
      </c>
      <c r="C1115" s="6">
        <v>1197831</v>
      </c>
      <c r="D1115" s="7">
        <v>44318</v>
      </c>
      <c r="E1115" s="6" t="s">
        <v>24</v>
      </c>
      <c r="F1115" s="6" t="s">
        <v>57</v>
      </c>
      <c r="G1115" s="6" t="s">
        <v>58</v>
      </c>
      <c r="H1115" s="6" t="s">
        <v>22</v>
      </c>
      <c r="I1115" s="8">
        <v>0.45</v>
      </c>
      <c r="J1115" s="9">
        <v>7500</v>
      </c>
      <c r="K1115" s="10">
        <f t="shared" si="8"/>
        <v>3375</v>
      </c>
      <c r="L1115" s="10">
        <f t="shared" si="9"/>
        <v>2025.0000000000002</v>
      </c>
      <c r="M1115" s="11">
        <v>0.60000000000000009</v>
      </c>
      <c r="O1115" s="16"/>
      <c r="P1115" s="17"/>
      <c r="Q1115" s="12"/>
      <c r="R1115" s="13"/>
    </row>
    <row r="1116" spans="1:18" ht="15.75" customHeight="1" x14ac:dyDescent="0.3">
      <c r="A1116" s="1"/>
      <c r="B1116" s="6" t="s">
        <v>23</v>
      </c>
      <c r="C1116" s="6">
        <v>1197831</v>
      </c>
      <c r="D1116" s="7">
        <v>44348</v>
      </c>
      <c r="E1116" s="6" t="s">
        <v>24</v>
      </c>
      <c r="F1116" s="6" t="s">
        <v>57</v>
      </c>
      <c r="G1116" s="6" t="s">
        <v>58</v>
      </c>
      <c r="H1116" s="6" t="s">
        <v>17</v>
      </c>
      <c r="I1116" s="8">
        <v>0.45</v>
      </c>
      <c r="J1116" s="9">
        <v>7500</v>
      </c>
      <c r="K1116" s="10">
        <f t="shared" si="8"/>
        <v>3375</v>
      </c>
      <c r="L1116" s="10">
        <f t="shared" si="9"/>
        <v>1518.7499999999998</v>
      </c>
      <c r="M1116" s="11">
        <v>0.44999999999999996</v>
      </c>
      <c r="O1116" s="16"/>
      <c r="P1116" s="17"/>
      <c r="Q1116" s="12"/>
      <c r="R1116" s="13"/>
    </row>
    <row r="1117" spans="1:18" ht="15.75" customHeight="1" x14ac:dyDescent="0.3">
      <c r="A1117" s="1"/>
      <c r="B1117" s="6" t="s">
        <v>23</v>
      </c>
      <c r="C1117" s="6">
        <v>1197831</v>
      </c>
      <c r="D1117" s="7">
        <v>44348</v>
      </c>
      <c r="E1117" s="6" t="s">
        <v>24</v>
      </c>
      <c r="F1117" s="6" t="s">
        <v>57</v>
      </c>
      <c r="G1117" s="6" t="s">
        <v>58</v>
      </c>
      <c r="H1117" s="6" t="s">
        <v>18</v>
      </c>
      <c r="I1117" s="8">
        <v>0.5</v>
      </c>
      <c r="J1117" s="9">
        <v>7500</v>
      </c>
      <c r="K1117" s="10">
        <f t="shared" si="8"/>
        <v>3750</v>
      </c>
      <c r="L1117" s="10">
        <f t="shared" si="9"/>
        <v>1687.4999999999998</v>
      </c>
      <c r="M1117" s="11">
        <v>0.44999999999999996</v>
      </c>
      <c r="O1117" s="16"/>
      <c r="P1117" s="17"/>
      <c r="Q1117" s="12"/>
      <c r="R1117" s="13"/>
    </row>
    <row r="1118" spans="1:18" ht="15.75" customHeight="1" x14ac:dyDescent="0.3">
      <c r="A1118" s="1"/>
      <c r="B1118" s="6" t="s">
        <v>23</v>
      </c>
      <c r="C1118" s="6">
        <v>1197831</v>
      </c>
      <c r="D1118" s="7">
        <v>44348</v>
      </c>
      <c r="E1118" s="6" t="s">
        <v>24</v>
      </c>
      <c r="F1118" s="6" t="s">
        <v>57</v>
      </c>
      <c r="G1118" s="6" t="s">
        <v>58</v>
      </c>
      <c r="H1118" s="6" t="s">
        <v>19</v>
      </c>
      <c r="I1118" s="8">
        <v>0.45</v>
      </c>
      <c r="J1118" s="9">
        <v>6500</v>
      </c>
      <c r="K1118" s="10">
        <f t="shared" si="8"/>
        <v>2925</v>
      </c>
      <c r="L1118" s="10">
        <f t="shared" si="9"/>
        <v>1316.2499999999998</v>
      </c>
      <c r="M1118" s="11">
        <v>0.44999999999999996</v>
      </c>
      <c r="O1118" s="16"/>
      <c r="P1118" s="17"/>
      <c r="Q1118" s="12"/>
      <c r="R1118" s="13"/>
    </row>
    <row r="1119" spans="1:18" ht="15.75" customHeight="1" x14ac:dyDescent="0.3">
      <c r="A1119" s="1"/>
      <c r="B1119" s="6" t="s">
        <v>23</v>
      </c>
      <c r="C1119" s="6">
        <v>1197831</v>
      </c>
      <c r="D1119" s="7">
        <v>44348</v>
      </c>
      <c r="E1119" s="6" t="s">
        <v>24</v>
      </c>
      <c r="F1119" s="6" t="s">
        <v>57</v>
      </c>
      <c r="G1119" s="6" t="s">
        <v>58</v>
      </c>
      <c r="H1119" s="6" t="s">
        <v>20</v>
      </c>
      <c r="I1119" s="8">
        <v>0.45</v>
      </c>
      <c r="J1119" s="9">
        <v>6000</v>
      </c>
      <c r="K1119" s="10">
        <f t="shared" si="8"/>
        <v>2700</v>
      </c>
      <c r="L1119" s="10">
        <f t="shared" si="9"/>
        <v>1485.0000000000002</v>
      </c>
      <c r="M1119" s="11">
        <v>0.55000000000000004</v>
      </c>
      <c r="O1119" s="16"/>
      <c r="P1119" s="17"/>
      <c r="Q1119" s="12"/>
      <c r="R1119" s="13"/>
    </row>
    <row r="1120" spans="1:18" ht="15.75" customHeight="1" x14ac:dyDescent="0.3">
      <c r="A1120" s="1"/>
      <c r="B1120" s="6" t="s">
        <v>23</v>
      </c>
      <c r="C1120" s="6">
        <v>1197831</v>
      </c>
      <c r="D1120" s="7">
        <v>44348</v>
      </c>
      <c r="E1120" s="6" t="s">
        <v>24</v>
      </c>
      <c r="F1120" s="6" t="s">
        <v>57</v>
      </c>
      <c r="G1120" s="6" t="s">
        <v>58</v>
      </c>
      <c r="H1120" s="6" t="s">
        <v>21</v>
      </c>
      <c r="I1120" s="8">
        <v>0.5</v>
      </c>
      <c r="J1120" s="9">
        <v>5000</v>
      </c>
      <c r="K1120" s="10">
        <f t="shared" si="8"/>
        <v>2500</v>
      </c>
      <c r="L1120" s="10">
        <f t="shared" si="9"/>
        <v>999.99999999999989</v>
      </c>
      <c r="M1120" s="11">
        <v>0.39999999999999997</v>
      </c>
      <c r="O1120" s="16"/>
      <c r="P1120" s="17"/>
      <c r="Q1120" s="12"/>
      <c r="R1120" s="13"/>
    </row>
    <row r="1121" spans="1:18" ht="15.75" customHeight="1" x14ac:dyDescent="0.3">
      <c r="A1121" s="1"/>
      <c r="B1121" s="6" t="s">
        <v>23</v>
      </c>
      <c r="C1121" s="6">
        <v>1197831</v>
      </c>
      <c r="D1121" s="7">
        <v>44348</v>
      </c>
      <c r="E1121" s="6" t="s">
        <v>24</v>
      </c>
      <c r="F1121" s="6" t="s">
        <v>57</v>
      </c>
      <c r="G1121" s="6" t="s">
        <v>58</v>
      </c>
      <c r="H1121" s="6" t="s">
        <v>22</v>
      </c>
      <c r="I1121" s="8">
        <v>0.55000000000000004</v>
      </c>
      <c r="J1121" s="9">
        <v>8750</v>
      </c>
      <c r="K1121" s="10">
        <f t="shared" si="8"/>
        <v>4812.5</v>
      </c>
      <c r="L1121" s="10">
        <f t="shared" si="9"/>
        <v>2887.5000000000005</v>
      </c>
      <c r="M1121" s="11">
        <v>0.60000000000000009</v>
      </c>
      <c r="O1121" s="16"/>
      <c r="P1121" s="17"/>
      <c r="Q1121" s="12"/>
      <c r="R1121" s="13"/>
    </row>
    <row r="1122" spans="1:18" ht="15.75" customHeight="1" x14ac:dyDescent="0.3">
      <c r="A1122" s="1"/>
      <c r="B1122" s="6" t="s">
        <v>23</v>
      </c>
      <c r="C1122" s="6">
        <v>1197831</v>
      </c>
      <c r="D1122" s="7">
        <v>44380</v>
      </c>
      <c r="E1122" s="6" t="s">
        <v>24</v>
      </c>
      <c r="F1122" s="6" t="s">
        <v>57</v>
      </c>
      <c r="G1122" s="6" t="s">
        <v>58</v>
      </c>
      <c r="H1122" s="6" t="s">
        <v>17</v>
      </c>
      <c r="I1122" s="8">
        <v>0.45</v>
      </c>
      <c r="J1122" s="9">
        <v>8250</v>
      </c>
      <c r="K1122" s="10">
        <f t="shared" si="8"/>
        <v>3712.5</v>
      </c>
      <c r="L1122" s="10">
        <f t="shared" si="9"/>
        <v>1856.2499999999998</v>
      </c>
      <c r="M1122" s="11">
        <v>0.49999999999999994</v>
      </c>
      <c r="O1122" s="16"/>
      <c r="P1122" s="17"/>
      <c r="Q1122" s="12"/>
      <c r="R1122" s="13"/>
    </row>
    <row r="1123" spans="1:18" ht="15.75" customHeight="1" x14ac:dyDescent="0.3">
      <c r="A1123" s="1"/>
      <c r="B1123" s="6" t="s">
        <v>23</v>
      </c>
      <c r="C1123" s="6">
        <v>1197831</v>
      </c>
      <c r="D1123" s="7">
        <v>44380</v>
      </c>
      <c r="E1123" s="6" t="s">
        <v>24</v>
      </c>
      <c r="F1123" s="6" t="s">
        <v>57</v>
      </c>
      <c r="G1123" s="6" t="s">
        <v>58</v>
      </c>
      <c r="H1123" s="6" t="s">
        <v>18</v>
      </c>
      <c r="I1123" s="8">
        <v>0.5</v>
      </c>
      <c r="J1123" s="9">
        <v>8250</v>
      </c>
      <c r="K1123" s="10">
        <f t="shared" si="8"/>
        <v>4125</v>
      </c>
      <c r="L1123" s="10">
        <f t="shared" si="9"/>
        <v>2062.4999999999995</v>
      </c>
      <c r="M1123" s="11">
        <v>0.49999999999999994</v>
      </c>
      <c r="O1123" s="16"/>
      <c r="P1123" s="17"/>
      <c r="Q1123" s="12"/>
      <c r="R1123" s="13"/>
    </row>
    <row r="1124" spans="1:18" ht="15.75" customHeight="1" x14ac:dyDescent="0.3">
      <c r="A1124" s="1"/>
      <c r="B1124" s="6" t="s">
        <v>23</v>
      </c>
      <c r="C1124" s="6">
        <v>1197831</v>
      </c>
      <c r="D1124" s="7">
        <v>44380</v>
      </c>
      <c r="E1124" s="6" t="s">
        <v>24</v>
      </c>
      <c r="F1124" s="6" t="s">
        <v>57</v>
      </c>
      <c r="G1124" s="6" t="s">
        <v>58</v>
      </c>
      <c r="H1124" s="6" t="s">
        <v>19</v>
      </c>
      <c r="I1124" s="8">
        <v>0.45</v>
      </c>
      <c r="J1124" s="9">
        <v>9750</v>
      </c>
      <c r="K1124" s="10">
        <f t="shared" si="8"/>
        <v>4387.5</v>
      </c>
      <c r="L1124" s="10">
        <f t="shared" si="9"/>
        <v>2193.7499999999995</v>
      </c>
      <c r="M1124" s="11">
        <v>0.49999999999999994</v>
      </c>
      <c r="O1124" s="16"/>
      <c r="P1124" s="17"/>
      <c r="Q1124" s="12"/>
      <c r="R1124" s="13"/>
    </row>
    <row r="1125" spans="1:18" ht="15.75" customHeight="1" x14ac:dyDescent="0.3">
      <c r="A1125" s="1"/>
      <c r="B1125" s="6" t="s">
        <v>23</v>
      </c>
      <c r="C1125" s="6">
        <v>1197831</v>
      </c>
      <c r="D1125" s="7">
        <v>44380</v>
      </c>
      <c r="E1125" s="6" t="s">
        <v>24</v>
      </c>
      <c r="F1125" s="6" t="s">
        <v>57</v>
      </c>
      <c r="G1125" s="6" t="s">
        <v>58</v>
      </c>
      <c r="H1125" s="6" t="s">
        <v>20</v>
      </c>
      <c r="I1125" s="8">
        <v>0.45</v>
      </c>
      <c r="J1125" s="9">
        <v>5750</v>
      </c>
      <c r="K1125" s="10">
        <f t="shared" si="8"/>
        <v>2587.5</v>
      </c>
      <c r="L1125" s="10">
        <f t="shared" si="9"/>
        <v>1552.5000000000002</v>
      </c>
      <c r="M1125" s="11">
        <v>0.60000000000000009</v>
      </c>
      <c r="O1125" s="16"/>
      <c r="P1125" s="17"/>
      <c r="Q1125" s="12"/>
      <c r="R1125" s="13"/>
    </row>
    <row r="1126" spans="1:18" ht="15.75" customHeight="1" x14ac:dyDescent="0.3">
      <c r="A1126" s="1"/>
      <c r="B1126" s="6" t="s">
        <v>23</v>
      </c>
      <c r="C1126" s="6">
        <v>1197831</v>
      </c>
      <c r="D1126" s="7">
        <v>44380</v>
      </c>
      <c r="E1126" s="6" t="s">
        <v>24</v>
      </c>
      <c r="F1126" s="6" t="s">
        <v>57</v>
      </c>
      <c r="G1126" s="6" t="s">
        <v>58</v>
      </c>
      <c r="H1126" s="6" t="s">
        <v>21</v>
      </c>
      <c r="I1126" s="8">
        <v>0.5</v>
      </c>
      <c r="J1126" s="9">
        <v>5250</v>
      </c>
      <c r="K1126" s="10">
        <f t="shared" si="8"/>
        <v>2625</v>
      </c>
      <c r="L1126" s="10">
        <f t="shared" si="9"/>
        <v>1181.2499999999998</v>
      </c>
      <c r="M1126" s="11">
        <v>0.44999999999999996</v>
      </c>
      <c r="O1126" s="16"/>
      <c r="P1126" s="17"/>
      <c r="Q1126" s="12"/>
      <c r="R1126" s="13"/>
    </row>
    <row r="1127" spans="1:18" ht="15.75" customHeight="1" x14ac:dyDescent="0.3">
      <c r="A1127" s="1"/>
      <c r="B1127" s="6" t="s">
        <v>23</v>
      </c>
      <c r="C1127" s="6">
        <v>1197831</v>
      </c>
      <c r="D1127" s="7">
        <v>44380</v>
      </c>
      <c r="E1127" s="6" t="s">
        <v>24</v>
      </c>
      <c r="F1127" s="6" t="s">
        <v>57</v>
      </c>
      <c r="G1127" s="6" t="s">
        <v>58</v>
      </c>
      <c r="H1127" s="6" t="s">
        <v>22</v>
      </c>
      <c r="I1127" s="8">
        <v>0.6</v>
      </c>
      <c r="J1127" s="9">
        <v>8000</v>
      </c>
      <c r="K1127" s="10">
        <f t="shared" si="8"/>
        <v>4800</v>
      </c>
      <c r="L1127" s="10">
        <f t="shared" si="9"/>
        <v>3120.0000000000005</v>
      </c>
      <c r="M1127" s="11">
        <v>0.65000000000000013</v>
      </c>
      <c r="O1127" s="16"/>
      <c r="P1127" s="17"/>
      <c r="Q1127" s="12"/>
      <c r="R1127" s="13"/>
    </row>
    <row r="1128" spans="1:18" ht="15.75" customHeight="1" x14ac:dyDescent="0.3">
      <c r="A1128" s="1"/>
      <c r="B1128" s="6" t="s">
        <v>23</v>
      </c>
      <c r="C1128" s="6">
        <v>1197831</v>
      </c>
      <c r="D1128" s="7">
        <v>44413</v>
      </c>
      <c r="E1128" s="6" t="s">
        <v>24</v>
      </c>
      <c r="F1128" s="6" t="s">
        <v>57</v>
      </c>
      <c r="G1128" s="6" t="s">
        <v>58</v>
      </c>
      <c r="H1128" s="6" t="s">
        <v>17</v>
      </c>
      <c r="I1128" s="8">
        <v>0.4</v>
      </c>
      <c r="J1128" s="9">
        <v>7500</v>
      </c>
      <c r="K1128" s="10">
        <f t="shared" si="8"/>
        <v>3000</v>
      </c>
      <c r="L1128" s="10">
        <f t="shared" si="9"/>
        <v>1499.9999999999998</v>
      </c>
      <c r="M1128" s="11">
        <v>0.49999999999999994</v>
      </c>
      <c r="O1128" s="16"/>
      <c r="P1128" s="17"/>
      <c r="Q1128" s="12"/>
      <c r="R1128" s="13"/>
    </row>
    <row r="1129" spans="1:18" ht="15.75" customHeight="1" x14ac:dyDescent="0.3">
      <c r="A1129" s="1"/>
      <c r="B1129" s="6" t="s">
        <v>23</v>
      </c>
      <c r="C1129" s="6">
        <v>1197831</v>
      </c>
      <c r="D1129" s="7">
        <v>44413</v>
      </c>
      <c r="E1129" s="6" t="s">
        <v>24</v>
      </c>
      <c r="F1129" s="6" t="s">
        <v>57</v>
      </c>
      <c r="G1129" s="6" t="s">
        <v>58</v>
      </c>
      <c r="H1129" s="6" t="s">
        <v>18</v>
      </c>
      <c r="I1129" s="8">
        <v>0.55000000000000004</v>
      </c>
      <c r="J1129" s="9">
        <v>7500</v>
      </c>
      <c r="K1129" s="10">
        <f t="shared" si="8"/>
        <v>4125</v>
      </c>
      <c r="L1129" s="10">
        <f t="shared" si="9"/>
        <v>2062.4999999999995</v>
      </c>
      <c r="M1129" s="11">
        <v>0.49999999999999994</v>
      </c>
      <c r="O1129" s="16"/>
      <c r="P1129" s="17"/>
      <c r="Q1129" s="12"/>
      <c r="R1129" s="13"/>
    </row>
    <row r="1130" spans="1:18" ht="15.75" customHeight="1" x14ac:dyDescent="0.3">
      <c r="A1130" s="1"/>
      <c r="B1130" s="6" t="s">
        <v>23</v>
      </c>
      <c r="C1130" s="6">
        <v>1197831</v>
      </c>
      <c r="D1130" s="7">
        <v>44413</v>
      </c>
      <c r="E1130" s="6" t="s">
        <v>24</v>
      </c>
      <c r="F1130" s="6" t="s">
        <v>57</v>
      </c>
      <c r="G1130" s="6" t="s">
        <v>58</v>
      </c>
      <c r="H1130" s="6" t="s">
        <v>19</v>
      </c>
      <c r="I1130" s="8">
        <v>0.55000000000000004</v>
      </c>
      <c r="J1130" s="9">
        <v>9250</v>
      </c>
      <c r="K1130" s="10">
        <f t="shared" si="8"/>
        <v>5087.5</v>
      </c>
      <c r="L1130" s="10">
        <f t="shared" si="9"/>
        <v>2543.7499999999995</v>
      </c>
      <c r="M1130" s="11">
        <v>0.49999999999999994</v>
      </c>
      <c r="O1130" s="16"/>
      <c r="P1130" s="17"/>
      <c r="Q1130" s="12"/>
      <c r="R1130" s="13"/>
    </row>
    <row r="1131" spans="1:18" ht="15.75" customHeight="1" x14ac:dyDescent="0.3">
      <c r="A1131" s="1"/>
      <c r="B1131" s="6" t="s">
        <v>23</v>
      </c>
      <c r="C1131" s="6">
        <v>1197831</v>
      </c>
      <c r="D1131" s="7">
        <v>44413</v>
      </c>
      <c r="E1131" s="6" t="s">
        <v>24</v>
      </c>
      <c r="F1131" s="6" t="s">
        <v>57</v>
      </c>
      <c r="G1131" s="6" t="s">
        <v>58</v>
      </c>
      <c r="H1131" s="6" t="s">
        <v>20</v>
      </c>
      <c r="I1131" s="8">
        <v>0.5</v>
      </c>
      <c r="J1131" s="9">
        <v>4250</v>
      </c>
      <c r="K1131" s="10">
        <f t="shared" si="8"/>
        <v>2125</v>
      </c>
      <c r="L1131" s="10">
        <f t="shared" si="9"/>
        <v>1275.0000000000002</v>
      </c>
      <c r="M1131" s="11">
        <v>0.60000000000000009</v>
      </c>
      <c r="O1131" s="16"/>
      <c r="P1131" s="17"/>
      <c r="Q1131" s="12"/>
      <c r="R1131" s="13"/>
    </row>
    <row r="1132" spans="1:18" ht="15.75" customHeight="1" x14ac:dyDescent="0.3">
      <c r="A1132" s="1"/>
      <c r="B1132" s="6" t="s">
        <v>23</v>
      </c>
      <c r="C1132" s="6">
        <v>1197831</v>
      </c>
      <c r="D1132" s="7">
        <v>44413</v>
      </c>
      <c r="E1132" s="6" t="s">
        <v>24</v>
      </c>
      <c r="F1132" s="6" t="s">
        <v>57</v>
      </c>
      <c r="G1132" s="6" t="s">
        <v>58</v>
      </c>
      <c r="H1132" s="6" t="s">
        <v>21</v>
      </c>
      <c r="I1132" s="8">
        <v>0.55000000000000004</v>
      </c>
      <c r="J1132" s="9">
        <v>4250</v>
      </c>
      <c r="K1132" s="10">
        <f t="shared" si="8"/>
        <v>2337.5</v>
      </c>
      <c r="L1132" s="10">
        <f t="shared" si="9"/>
        <v>1051.875</v>
      </c>
      <c r="M1132" s="11">
        <v>0.44999999999999996</v>
      </c>
      <c r="O1132" s="16"/>
      <c r="P1132" s="17"/>
      <c r="Q1132" s="12"/>
      <c r="R1132" s="13"/>
    </row>
    <row r="1133" spans="1:18" ht="15.75" customHeight="1" x14ac:dyDescent="0.3">
      <c r="A1133" s="1"/>
      <c r="B1133" s="6" t="s">
        <v>23</v>
      </c>
      <c r="C1133" s="6">
        <v>1197831</v>
      </c>
      <c r="D1133" s="7">
        <v>44413</v>
      </c>
      <c r="E1133" s="6" t="s">
        <v>24</v>
      </c>
      <c r="F1133" s="6" t="s">
        <v>57</v>
      </c>
      <c r="G1133" s="6" t="s">
        <v>58</v>
      </c>
      <c r="H1133" s="6" t="s">
        <v>22</v>
      </c>
      <c r="I1133" s="8">
        <v>0.6</v>
      </c>
      <c r="J1133" s="9">
        <v>6750</v>
      </c>
      <c r="K1133" s="10">
        <f t="shared" si="8"/>
        <v>4050</v>
      </c>
      <c r="L1133" s="10">
        <f t="shared" si="9"/>
        <v>2632.5000000000005</v>
      </c>
      <c r="M1133" s="11">
        <v>0.65000000000000013</v>
      </c>
      <c r="O1133" s="16"/>
      <c r="P1133" s="17"/>
      <c r="Q1133" s="12"/>
      <c r="R1133" s="13"/>
    </row>
    <row r="1134" spans="1:18" ht="15.75" customHeight="1" x14ac:dyDescent="0.3">
      <c r="A1134" s="1"/>
      <c r="B1134" s="6" t="s">
        <v>23</v>
      </c>
      <c r="C1134" s="6">
        <v>1197831</v>
      </c>
      <c r="D1134" s="7">
        <v>44441</v>
      </c>
      <c r="E1134" s="6" t="s">
        <v>24</v>
      </c>
      <c r="F1134" s="6" t="s">
        <v>57</v>
      </c>
      <c r="G1134" s="6" t="s">
        <v>58</v>
      </c>
      <c r="H1134" s="6" t="s">
        <v>17</v>
      </c>
      <c r="I1134" s="8">
        <v>0.55000000000000004</v>
      </c>
      <c r="J1134" s="9">
        <v>6250</v>
      </c>
      <c r="K1134" s="10">
        <f t="shared" si="8"/>
        <v>3437.5000000000005</v>
      </c>
      <c r="L1134" s="10">
        <f t="shared" si="9"/>
        <v>1718.75</v>
      </c>
      <c r="M1134" s="11">
        <v>0.49999999999999994</v>
      </c>
      <c r="O1134" s="16"/>
      <c r="P1134" s="17"/>
      <c r="Q1134" s="12"/>
      <c r="R1134" s="13"/>
    </row>
    <row r="1135" spans="1:18" ht="15.75" customHeight="1" x14ac:dyDescent="0.3">
      <c r="A1135" s="1"/>
      <c r="B1135" s="6" t="s">
        <v>23</v>
      </c>
      <c r="C1135" s="6">
        <v>1197831</v>
      </c>
      <c r="D1135" s="7">
        <v>44441</v>
      </c>
      <c r="E1135" s="6" t="s">
        <v>24</v>
      </c>
      <c r="F1135" s="6" t="s">
        <v>57</v>
      </c>
      <c r="G1135" s="6" t="s">
        <v>58</v>
      </c>
      <c r="H1135" s="6" t="s">
        <v>18</v>
      </c>
      <c r="I1135" s="8">
        <v>0.55000000000000004</v>
      </c>
      <c r="J1135" s="9">
        <v>5750</v>
      </c>
      <c r="K1135" s="10">
        <f t="shared" si="8"/>
        <v>3162.5000000000005</v>
      </c>
      <c r="L1135" s="10">
        <f t="shared" si="9"/>
        <v>1581.25</v>
      </c>
      <c r="M1135" s="11">
        <v>0.49999999999999994</v>
      </c>
      <c r="O1135" s="16"/>
      <c r="P1135" s="17"/>
      <c r="Q1135" s="12"/>
      <c r="R1135" s="13"/>
    </row>
    <row r="1136" spans="1:18" ht="15.75" customHeight="1" x14ac:dyDescent="0.3">
      <c r="A1136" s="1"/>
      <c r="B1136" s="6" t="s">
        <v>23</v>
      </c>
      <c r="C1136" s="6">
        <v>1197831</v>
      </c>
      <c r="D1136" s="7">
        <v>44441</v>
      </c>
      <c r="E1136" s="6" t="s">
        <v>24</v>
      </c>
      <c r="F1136" s="6" t="s">
        <v>57</v>
      </c>
      <c r="G1136" s="6" t="s">
        <v>58</v>
      </c>
      <c r="H1136" s="6" t="s">
        <v>19</v>
      </c>
      <c r="I1136" s="8">
        <v>0.6</v>
      </c>
      <c r="J1136" s="9">
        <v>6250</v>
      </c>
      <c r="K1136" s="10">
        <f t="shared" si="8"/>
        <v>3750</v>
      </c>
      <c r="L1136" s="10">
        <f t="shared" si="9"/>
        <v>1874.9999999999998</v>
      </c>
      <c r="M1136" s="11">
        <v>0.49999999999999994</v>
      </c>
      <c r="O1136" s="16"/>
      <c r="P1136" s="17"/>
      <c r="Q1136" s="12"/>
      <c r="R1136" s="13"/>
    </row>
    <row r="1137" spans="1:18" ht="15.75" customHeight="1" x14ac:dyDescent="0.3">
      <c r="A1137" s="1"/>
      <c r="B1137" s="6" t="s">
        <v>23</v>
      </c>
      <c r="C1137" s="6">
        <v>1197831</v>
      </c>
      <c r="D1137" s="7">
        <v>44441</v>
      </c>
      <c r="E1137" s="6" t="s">
        <v>24</v>
      </c>
      <c r="F1137" s="6" t="s">
        <v>57</v>
      </c>
      <c r="G1137" s="6" t="s">
        <v>58</v>
      </c>
      <c r="H1137" s="6" t="s">
        <v>20</v>
      </c>
      <c r="I1137" s="8">
        <v>0.6</v>
      </c>
      <c r="J1137" s="9">
        <v>3500</v>
      </c>
      <c r="K1137" s="10">
        <f t="shared" si="8"/>
        <v>2100</v>
      </c>
      <c r="L1137" s="10">
        <f t="shared" si="9"/>
        <v>1260.0000000000002</v>
      </c>
      <c r="M1137" s="11">
        <v>0.60000000000000009</v>
      </c>
      <c r="O1137" s="16"/>
      <c r="P1137" s="17"/>
      <c r="Q1137" s="12"/>
      <c r="R1137" s="13"/>
    </row>
    <row r="1138" spans="1:18" ht="15.75" customHeight="1" x14ac:dyDescent="0.3">
      <c r="A1138" s="1"/>
      <c r="B1138" s="6" t="s">
        <v>23</v>
      </c>
      <c r="C1138" s="6">
        <v>1197831</v>
      </c>
      <c r="D1138" s="7">
        <v>44441</v>
      </c>
      <c r="E1138" s="6" t="s">
        <v>24</v>
      </c>
      <c r="F1138" s="6" t="s">
        <v>57</v>
      </c>
      <c r="G1138" s="6" t="s">
        <v>58</v>
      </c>
      <c r="H1138" s="6" t="s">
        <v>21</v>
      </c>
      <c r="I1138" s="8">
        <v>0.45</v>
      </c>
      <c r="J1138" s="9">
        <v>3500</v>
      </c>
      <c r="K1138" s="10">
        <f t="shared" si="8"/>
        <v>1575</v>
      </c>
      <c r="L1138" s="10">
        <f t="shared" si="9"/>
        <v>708.74999999999989</v>
      </c>
      <c r="M1138" s="11">
        <v>0.44999999999999996</v>
      </c>
      <c r="O1138" s="16"/>
      <c r="P1138" s="17"/>
      <c r="Q1138" s="12"/>
      <c r="R1138" s="13"/>
    </row>
    <row r="1139" spans="1:18" ht="15.75" customHeight="1" x14ac:dyDescent="0.3">
      <c r="A1139" s="1"/>
      <c r="B1139" s="6" t="s">
        <v>23</v>
      </c>
      <c r="C1139" s="6">
        <v>1197831</v>
      </c>
      <c r="D1139" s="7">
        <v>44441</v>
      </c>
      <c r="E1139" s="6" t="s">
        <v>24</v>
      </c>
      <c r="F1139" s="6" t="s">
        <v>57</v>
      </c>
      <c r="G1139" s="6" t="s">
        <v>58</v>
      </c>
      <c r="H1139" s="6" t="s">
        <v>22</v>
      </c>
      <c r="I1139" s="8">
        <v>0.4</v>
      </c>
      <c r="J1139" s="9">
        <v>5750</v>
      </c>
      <c r="K1139" s="10">
        <f t="shared" si="8"/>
        <v>2300</v>
      </c>
      <c r="L1139" s="10">
        <f t="shared" si="9"/>
        <v>1495.0000000000002</v>
      </c>
      <c r="M1139" s="11">
        <v>0.65000000000000013</v>
      </c>
      <c r="O1139" s="16"/>
      <c r="P1139" s="17"/>
      <c r="Q1139" s="12"/>
      <c r="R1139" s="13"/>
    </row>
    <row r="1140" spans="1:18" ht="15.75" customHeight="1" x14ac:dyDescent="0.3">
      <c r="A1140" s="1"/>
      <c r="B1140" s="6" t="s">
        <v>23</v>
      </c>
      <c r="C1140" s="6">
        <v>1197831</v>
      </c>
      <c r="D1140" s="7">
        <v>44470</v>
      </c>
      <c r="E1140" s="6" t="s">
        <v>24</v>
      </c>
      <c r="F1140" s="6" t="s">
        <v>57</v>
      </c>
      <c r="G1140" s="6" t="s">
        <v>58</v>
      </c>
      <c r="H1140" s="6" t="s">
        <v>17</v>
      </c>
      <c r="I1140" s="8">
        <v>0.30000000000000004</v>
      </c>
      <c r="J1140" s="9">
        <v>5250</v>
      </c>
      <c r="K1140" s="10">
        <f t="shared" si="8"/>
        <v>1575.0000000000002</v>
      </c>
      <c r="L1140" s="10">
        <f t="shared" si="9"/>
        <v>787.5</v>
      </c>
      <c r="M1140" s="11">
        <v>0.49999999999999994</v>
      </c>
      <c r="O1140" s="16"/>
      <c r="P1140" s="17"/>
      <c r="Q1140" s="12"/>
      <c r="R1140" s="13"/>
    </row>
    <row r="1141" spans="1:18" ht="15.75" customHeight="1" x14ac:dyDescent="0.3">
      <c r="A1141" s="1"/>
      <c r="B1141" s="6" t="s">
        <v>23</v>
      </c>
      <c r="C1141" s="6">
        <v>1197831</v>
      </c>
      <c r="D1141" s="7">
        <v>44470</v>
      </c>
      <c r="E1141" s="6" t="s">
        <v>24</v>
      </c>
      <c r="F1141" s="6" t="s">
        <v>57</v>
      </c>
      <c r="G1141" s="6" t="s">
        <v>58</v>
      </c>
      <c r="H1141" s="6" t="s">
        <v>18</v>
      </c>
      <c r="I1141" s="8">
        <v>0.30000000000000004</v>
      </c>
      <c r="J1141" s="9">
        <v>5250</v>
      </c>
      <c r="K1141" s="10">
        <f t="shared" si="8"/>
        <v>1575.0000000000002</v>
      </c>
      <c r="L1141" s="10">
        <f t="shared" si="9"/>
        <v>787.5</v>
      </c>
      <c r="M1141" s="11">
        <v>0.49999999999999994</v>
      </c>
      <c r="O1141" s="16"/>
      <c r="P1141" s="17"/>
      <c r="Q1141" s="12"/>
      <c r="R1141" s="13"/>
    </row>
    <row r="1142" spans="1:18" ht="15.75" customHeight="1" x14ac:dyDescent="0.3">
      <c r="A1142" s="1"/>
      <c r="B1142" s="6" t="s">
        <v>23</v>
      </c>
      <c r="C1142" s="6">
        <v>1197831</v>
      </c>
      <c r="D1142" s="7">
        <v>44470</v>
      </c>
      <c r="E1142" s="6" t="s">
        <v>24</v>
      </c>
      <c r="F1142" s="6" t="s">
        <v>57</v>
      </c>
      <c r="G1142" s="6" t="s">
        <v>58</v>
      </c>
      <c r="H1142" s="6" t="s">
        <v>19</v>
      </c>
      <c r="I1142" s="8">
        <v>0.35000000000000003</v>
      </c>
      <c r="J1142" s="9">
        <v>4750</v>
      </c>
      <c r="K1142" s="10">
        <f t="shared" si="8"/>
        <v>1662.5000000000002</v>
      </c>
      <c r="L1142" s="10">
        <f t="shared" si="9"/>
        <v>831.25</v>
      </c>
      <c r="M1142" s="11">
        <v>0.49999999999999994</v>
      </c>
      <c r="O1142" s="16"/>
      <c r="P1142" s="17"/>
      <c r="Q1142" s="12"/>
      <c r="R1142" s="13"/>
    </row>
    <row r="1143" spans="1:18" ht="15.75" customHeight="1" x14ac:dyDescent="0.3">
      <c r="A1143" s="1"/>
      <c r="B1143" s="6" t="s">
        <v>23</v>
      </c>
      <c r="C1143" s="6">
        <v>1197831</v>
      </c>
      <c r="D1143" s="7">
        <v>44470</v>
      </c>
      <c r="E1143" s="6" t="s">
        <v>24</v>
      </c>
      <c r="F1143" s="6" t="s">
        <v>57</v>
      </c>
      <c r="G1143" s="6" t="s">
        <v>58</v>
      </c>
      <c r="H1143" s="6" t="s">
        <v>20</v>
      </c>
      <c r="I1143" s="8">
        <v>0.35000000000000003</v>
      </c>
      <c r="J1143" s="9">
        <v>3250</v>
      </c>
      <c r="K1143" s="10">
        <f t="shared" si="8"/>
        <v>1137.5</v>
      </c>
      <c r="L1143" s="10">
        <f t="shared" si="9"/>
        <v>682.50000000000011</v>
      </c>
      <c r="M1143" s="11">
        <v>0.60000000000000009</v>
      </c>
      <c r="O1143" s="16"/>
      <c r="P1143" s="17"/>
      <c r="Q1143" s="12"/>
      <c r="R1143" s="13"/>
    </row>
    <row r="1144" spans="1:18" ht="15.75" customHeight="1" x14ac:dyDescent="0.3">
      <c r="A1144" s="1"/>
      <c r="B1144" s="6" t="s">
        <v>23</v>
      </c>
      <c r="C1144" s="6">
        <v>1197831</v>
      </c>
      <c r="D1144" s="7">
        <v>44470</v>
      </c>
      <c r="E1144" s="6" t="s">
        <v>24</v>
      </c>
      <c r="F1144" s="6" t="s">
        <v>57</v>
      </c>
      <c r="G1144" s="6" t="s">
        <v>58</v>
      </c>
      <c r="H1144" s="6" t="s">
        <v>21</v>
      </c>
      <c r="I1144" s="8">
        <v>0.30000000000000004</v>
      </c>
      <c r="J1144" s="9">
        <v>3000</v>
      </c>
      <c r="K1144" s="10">
        <f t="shared" si="8"/>
        <v>900.00000000000011</v>
      </c>
      <c r="L1144" s="10">
        <f t="shared" si="9"/>
        <v>405</v>
      </c>
      <c r="M1144" s="11">
        <v>0.44999999999999996</v>
      </c>
      <c r="O1144" s="16"/>
      <c r="P1144" s="17"/>
      <c r="Q1144" s="12"/>
      <c r="R1144" s="13"/>
    </row>
    <row r="1145" spans="1:18" ht="15.75" customHeight="1" x14ac:dyDescent="0.3">
      <c r="A1145" s="1"/>
      <c r="B1145" s="6" t="s">
        <v>23</v>
      </c>
      <c r="C1145" s="6">
        <v>1197831</v>
      </c>
      <c r="D1145" s="7">
        <v>44470</v>
      </c>
      <c r="E1145" s="6" t="s">
        <v>24</v>
      </c>
      <c r="F1145" s="6" t="s">
        <v>57</v>
      </c>
      <c r="G1145" s="6" t="s">
        <v>58</v>
      </c>
      <c r="H1145" s="6" t="s">
        <v>22</v>
      </c>
      <c r="I1145" s="8">
        <v>0.4</v>
      </c>
      <c r="J1145" s="9">
        <v>4750</v>
      </c>
      <c r="K1145" s="10">
        <f t="shared" si="8"/>
        <v>1900</v>
      </c>
      <c r="L1145" s="10">
        <f t="shared" si="9"/>
        <v>1235.0000000000002</v>
      </c>
      <c r="M1145" s="11">
        <v>0.65000000000000013</v>
      </c>
      <c r="O1145" s="16"/>
      <c r="P1145" s="17"/>
      <c r="Q1145" s="12"/>
      <c r="R1145" s="13"/>
    </row>
    <row r="1146" spans="1:18" ht="15.75" customHeight="1" x14ac:dyDescent="0.3">
      <c r="A1146" s="1"/>
      <c r="B1146" s="6" t="s">
        <v>23</v>
      </c>
      <c r="C1146" s="6">
        <v>1197831</v>
      </c>
      <c r="D1146" s="7">
        <v>44502</v>
      </c>
      <c r="E1146" s="6" t="s">
        <v>24</v>
      </c>
      <c r="F1146" s="6" t="s">
        <v>57</v>
      </c>
      <c r="G1146" s="6" t="s">
        <v>58</v>
      </c>
      <c r="H1146" s="6" t="s">
        <v>17</v>
      </c>
      <c r="I1146" s="8">
        <v>0.20000000000000004</v>
      </c>
      <c r="J1146" s="9">
        <v>6250</v>
      </c>
      <c r="K1146" s="10">
        <f t="shared" si="8"/>
        <v>1250.0000000000002</v>
      </c>
      <c r="L1146" s="10">
        <f t="shared" si="9"/>
        <v>625</v>
      </c>
      <c r="M1146" s="11">
        <v>0.49999999999999994</v>
      </c>
      <c r="O1146" s="16"/>
      <c r="P1146" s="17"/>
      <c r="Q1146" s="12"/>
      <c r="R1146" s="13"/>
    </row>
    <row r="1147" spans="1:18" ht="15.75" customHeight="1" x14ac:dyDescent="0.3">
      <c r="A1147" s="1"/>
      <c r="B1147" s="6" t="s">
        <v>23</v>
      </c>
      <c r="C1147" s="6">
        <v>1197831</v>
      </c>
      <c r="D1147" s="7">
        <v>44502</v>
      </c>
      <c r="E1147" s="6" t="s">
        <v>24</v>
      </c>
      <c r="F1147" s="6" t="s">
        <v>57</v>
      </c>
      <c r="G1147" s="6" t="s">
        <v>58</v>
      </c>
      <c r="H1147" s="6" t="s">
        <v>18</v>
      </c>
      <c r="I1147" s="8">
        <v>0.20000000000000004</v>
      </c>
      <c r="J1147" s="9">
        <v>6250</v>
      </c>
      <c r="K1147" s="10">
        <f t="shared" si="8"/>
        <v>1250.0000000000002</v>
      </c>
      <c r="L1147" s="10">
        <f t="shared" si="9"/>
        <v>625</v>
      </c>
      <c r="M1147" s="11">
        <v>0.49999999999999994</v>
      </c>
      <c r="O1147" s="16"/>
      <c r="P1147" s="17"/>
      <c r="Q1147" s="12"/>
      <c r="R1147" s="13"/>
    </row>
    <row r="1148" spans="1:18" ht="15.75" customHeight="1" x14ac:dyDescent="0.3">
      <c r="A1148" s="1"/>
      <c r="B1148" s="6" t="s">
        <v>23</v>
      </c>
      <c r="C1148" s="6">
        <v>1197831</v>
      </c>
      <c r="D1148" s="7">
        <v>44502</v>
      </c>
      <c r="E1148" s="6" t="s">
        <v>24</v>
      </c>
      <c r="F1148" s="6" t="s">
        <v>57</v>
      </c>
      <c r="G1148" s="6" t="s">
        <v>58</v>
      </c>
      <c r="H1148" s="6" t="s">
        <v>19</v>
      </c>
      <c r="I1148" s="8">
        <v>0.45000000000000007</v>
      </c>
      <c r="J1148" s="9">
        <v>5750</v>
      </c>
      <c r="K1148" s="10">
        <f t="shared" si="8"/>
        <v>2587.5000000000005</v>
      </c>
      <c r="L1148" s="10">
        <f t="shared" si="9"/>
        <v>1293.75</v>
      </c>
      <c r="M1148" s="11">
        <v>0.49999999999999994</v>
      </c>
      <c r="O1148" s="16"/>
      <c r="P1148" s="17"/>
      <c r="Q1148" s="12"/>
      <c r="R1148" s="13"/>
    </row>
    <row r="1149" spans="1:18" ht="15.75" customHeight="1" x14ac:dyDescent="0.3">
      <c r="A1149" s="1"/>
      <c r="B1149" s="6" t="s">
        <v>23</v>
      </c>
      <c r="C1149" s="6">
        <v>1197831</v>
      </c>
      <c r="D1149" s="7">
        <v>44502</v>
      </c>
      <c r="E1149" s="6" t="s">
        <v>24</v>
      </c>
      <c r="F1149" s="6" t="s">
        <v>57</v>
      </c>
      <c r="G1149" s="6" t="s">
        <v>58</v>
      </c>
      <c r="H1149" s="6" t="s">
        <v>20</v>
      </c>
      <c r="I1149" s="8">
        <v>0.45000000000000007</v>
      </c>
      <c r="J1149" s="9">
        <v>4500</v>
      </c>
      <c r="K1149" s="10">
        <f t="shared" si="8"/>
        <v>2025.0000000000002</v>
      </c>
      <c r="L1149" s="10">
        <f t="shared" si="9"/>
        <v>1215.0000000000002</v>
      </c>
      <c r="M1149" s="11">
        <v>0.60000000000000009</v>
      </c>
      <c r="O1149" s="16"/>
      <c r="P1149" s="17"/>
      <c r="Q1149" s="12"/>
      <c r="R1149" s="13"/>
    </row>
    <row r="1150" spans="1:18" ht="15.75" customHeight="1" x14ac:dyDescent="0.3">
      <c r="A1150" s="1"/>
      <c r="B1150" s="6" t="s">
        <v>23</v>
      </c>
      <c r="C1150" s="6">
        <v>1197831</v>
      </c>
      <c r="D1150" s="7">
        <v>44502</v>
      </c>
      <c r="E1150" s="6" t="s">
        <v>24</v>
      </c>
      <c r="F1150" s="6" t="s">
        <v>57</v>
      </c>
      <c r="G1150" s="6" t="s">
        <v>58</v>
      </c>
      <c r="H1150" s="6" t="s">
        <v>21</v>
      </c>
      <c r="I1150" s="8">
        <v>0.49999999999999994</v>
      </c>
      <c r="J1150" s="9">
        <v>4250</v>
      </c>
      <c r="K1150" s="10">
        <f t="shared" si="8"/>
        <v>2124.9999999999995</v>
      </c>
      <c r="L1150" s="10">
        <f t="shared" si="9"/>
        <v>956.24999999999966</v>
      </c>
      <c r="M1150" s="11">
        <v>0.44999999999999996</v>
      </c>
      <c r="O1150" s="16"/>
      <c r="P1150" s="17"/>
      <c r="Q1150" s="12"/>
      <c r="R1150" s="13"/>
    </row>
    <row r="1151" spans="1:18" ht="15.75" customHeight="1" x14ac:dyDescent="0.3">
      <c r="A1151" s="1"/>
      <c r="B1151" s="6" t="s">
        <v>23</v>
      </c>
      <c r="C1151" s="6">
        <v>1197831</v>
      </c>
      <c r="D1151" s="7">
        <v>44502</v>
      </c>
      <c r="E1151" s="6" t="s">
        <v>24</v>
      </c>
      <c r="F1151" s="6" t="s">
        <v>57</v>
      </c>
      <c r="G1151" s="6" t="s">
        <v>58</v>
      </c>
      <c r="H1151" s="6" t="s">
        <v>22</v>
      </c>
      <c r="I1151" s="8">
        <v>0.6</v>
      </c>
      <c r="J1151" s="9">
        <v>6250</v>
      </c>
      <c r="K1151" s="10">
        <f t="shared" si="8"/>
        <v>3750</v>
      </c>
      <c r="L1151" s="10">
        <f t="shared" si="9"/>
        <v>2437.5000000000005</v>
      </c>
      <c r="M1151" s="11">
        <v>0.65000000000000013</v>
      </c>
      <c r="O1151" s="16"/>
      <c r="P1151" s="17"/>
      <c r="Q1151" s="12"/>
      <c r="R1151" s="13"/>
    </row>
    <row r="1152" spans="1:18" ht="15.75" customHeight="1" x14ac:dyDescent="0.3">
      <c r="A1152" s="1"/>
      <c r="B1152" s="6" t="s">
        <v>23</v>
      </c>
      <c r="C1152" s="6">
        <v>1197831</v>
      </c>
      <c r="D1152" s="7">
        <v>44531</v>
      </c>
      <c r="E1152" s="6" t="s">
        <v>24</v>
      </c>
      <c r="F1152" s="6" t="s">
        <v>57</v>
      </c>
      <c r="G1152" s="6" t="s">
        <v>58</v>
      </c>
      <c r="H1152" s="6" t="s">
        <v>17</v>
      </c>
      <c r="I1152" s="8">
        <v>0.6</v>
      </c>
      <c r="J1152" s="9">
        <v>7750</v>
      </c>
      <c r="K1152" s="10">
        <f t="shared" si="8"/>
        <v>4650</v>
      </c>
      <c r="L1152" s="10">
        <f t="shared" si="9"/>
        <v>2324.9999999999995</v>
      </c>
      <c r="M1152" s="11">
        <v>0.49999999999999994</v>
      </c>
      <c r="O1152" s="16"/>
      <c r="P1152" s="17"/>
      <c r="Q1152" s="12"/>
      <c r="R1152" s="13"/>
    </row>
    <row r="1153" spans="1:18" ht="15.75" customHeight="1" x14ac:dyDescent="0.3">
      <c r="A1153" s="1"/>
      <c r="B1153" s="6" t="s">
        <v>23</v>
      </c>
      <c r="C1153" s="6">
        <v>1197831</v>
      </c>
      <c r="D1153" s="7">
        <v>44531</v>
      </c>
      <c r="E1153" s="6" t="s">
        <v>24</v>
      </c>
      <c r="F1153" s="6" t="s">
        <v>57</v>
      </c>
      <c r="G1153" s="6" t="s">
        <v>58</v>
      </c>
      <c r="H1153" s="6" t="s">
        <v>18</v>
      </c>
      <c r="I1153" s="8">
        <v>0.6</v>
      </c>
      <c r="J1153" s="9">
        <v>7750</v>
      </c>
      <c r="K1153" s="10">
        <f t="shared" si="8"/>
        <v>4650</v>
      </c>
      <c r="L1153" s="10">
        <f t="shared" si="9"/>
        <v>2324.9999999999995</v>
      </c>
      <c r="M1153" s="11">
        <v>0.49999999999999994</v>
      </c>
      <c r="O1153" s="16"/>
      <c r="P1153" s="17"/>
      <c r="Q1153" s="12"/>
      <c r="R1153" s="13"/>
    </row>
    <row r="1154" spans="1:18" ht="15.75" customHeight="1" x14ac:dyDescent="0.3">
      <c r="A1154" s="1"/>
      <c r="B1154" s="6" t="s">
        <v>23</v>
      </c>
      <c r="C1154" s="6">
        <v>1197831</v>
      </c>
      <c r="D1154" s="7">
        <v>44531</v>
      </c>
      <c r="E1154" s="6" t="s">
        <v>24</v>
      </c>
      <c r="F1154" s="6" t="s">
        <v>57</v>
      </c>
      <c r="G1154" s="6" t="s">
        <v>58</v>
      </c>
      <c r="H1154" s="6" t="s">
        <v>19</v>
      </c>
      <c r="I1154" s="8">
        <v>0.65</v>
      </c>
      <c r="J1154" s="9">
        <v>7000</v>
      </c>
      <c r="K1154" s="10">
        <f t="shared" si="8"/>
        <v>4550</v>
      </c>
      <c r="L1154" s="10">
        <f t="shared" si="9"/>
        <v>2274.9999999999995</v>
      </c>
      <c r="M1154" s="11">
        <v>0.49999999999999994</v>
      </c>
      <c r="O1154" s="16"/>
      <c r="P1154" s="17"/>
      <c r="Q1154" s="12"/>
      <c r="R1154" s="13"/>
    </row>
    <row r="1155" spans="1:18" ht="15.75" customHeight="1" x14ac:dyDescent="0.3">
      <c r="A1155" s="1"/>
      <c r="B1155" s="6" t="s">
        <v>23</v>
      </c>
      <c r="C1155" s="6">
        <v>1197831</v>
      </c>
      <c r="D1155" s="7">
        <v>44531</v>
      </c>
      <c r="E1155" s="6" t="s">
        <v>24</v>
      </c>
      <c r="F1155" s="6" t="s">
        <v>57</v>
      </c>
      <c r="G1155" s="6" t="s">
        <v>58</v>
      </c>
      <c r="H1155" s="6" t="s">
        <v>20</v>
      </c>
      <c r="I1155" s="8">
        <v>0.65</v>
      </c>
      <c r="J1155" s="9">
        <v>5500</v>
      </c>
      <c r="K1155" s="10">
        <f t="shared" si="8"/>
        <v>3575</v>
      </c>
      <c r="L1155" s="10">
        <f t="shared" si="9"/>
        <v>2145.0000000000005</v>
      </c>
      <c r="M1155" s="11">
        <v>0.60000000000000009</v>
      </c>
      <c r="O1155" s="16"/>
      <c r="P1155" s="17"/>
      <c r="Q1155" s="12"/>
      <c r="R1155" s="13"/>
    </row>
    <row r="1156" spans="1:18" ht="15.75" customHeight="1" x14ac:dyDescent="0.3">
      <c r="A1156" s="1"/>
      <c r="B1156" s="6" t="s">
        <v>23</v>
      </c>
      <c r="C1156" s="6">
        <v>1197831</v>
      </c>
      <c r="D1156" s="7">
        <v>44531</v>
      </c>
      <c r="E1156" s="6" t="s">
        <v>24</v>
      </c>
      <c r="F1156" s="6" t="s">
        <v>57</v>
      </c>
      <c r="G1156" s="6" t="s">
        <v>58</v>
      </c>
      <c r="H1156" s="6" t="s">
        <v>21</v>
      </c>
      <c r="I1156" s="8">
        <v>0.6</v>
      </c>
      <c r="J1156" s="9">
        <v>5000</v>
      </c>
      <c r="K1156" s="10">
        <f t="shared" si="8"/>
        <v>3000</v>
      </c>
      <c r="L1156" s="10">
        <f t="shared" si="9"/>
        <v>1349.9999999999998</v>
      </c>
      <c r="M1156" s="11">
        <v>0.44999999999999996</v>
      </c>
      <c r="O1156" s="16"/>
      <c r="P1156" s="17"/>
      <c r="Q1156" s="12"/>
      <c r="R1156" s="13"/>
    </row>
    <row r="1157" spans="1:18" ht="15.75" customHeight="1" x14ac:dyDescent="0.3">
      <c r="A1157" s="1"/>
      <c r="B1157" s="6" t="s">
        <v>23</v>
      </c>
      <c r="C1157" s="6">
        <v>1197831</v>
      </c>
      <c r="D1157" s="7">
        <v>44531</v>
      </c>
      <c r="E1157" s="6" t="s">
        <v>24</v>
      </c>
      <c r="F1157" s="6" t="s">
        <v>57</v>
      </c>
      <c r="G1157" s="6" t="s">
        <v>58</v>
      </c>
      <c r="H1157" s="6" t="s">
        <v>22</v>
      </c>
      <c r="I1157" s="8">
        <v>0.70000000000000007</v>
      </c>
      <c r="J1157" s="9">
        <v>7500</v>
      </c>
      <c r="K1157" s="10">
        <f t="shared" si="8"/>
        <v>5250.0000000000009</v>
      </c>
      <c r="L1157" s="10">
        <f t="shared" si="9"/>
        <v>3412.5000000000014</v>
      </c>
      <c r="M1157" s="11">
        <v>0.65000000000000013</v>
      </c>
      <c r="O1157" s="16"/>
      <c r="P1157" s="17"/>
      <c r="Q1157" s="12"/>
      <c r="R1157" s="13"/>
    </row>
    <row r="1158" spans="1:18" ht="15.75" customHeight="1" x14ac:dyDescent="0.3">
      <c r="A1158" s="1" t="s">
        <v>39</v>
      </c>
      <c r="B1158" s="6" t="s">
        <v>14</v>
      </c>
      <c r="C1158" s="6">
        <v>1185732</v>
      </c>
      <c r="D1158" s="7">
        <v>44217</v>
      </c>
      <c r="E1158" s="6" t="s">
        <v>15</v>
      </c>
      <c r="F1158" s="6" t="s">
        <v>59</v>
      </c>
      <c r="G1158" s="6" t="s">
        <v>60</v>
      </c>
      <c r="H1158" s="6" t="s">
        <v>17</v>
      </c>
      <c r="I1158" s="8">
        <v>0.4</v>
      </c>
      <c r="J1158" s="9">
        <v>4500</v>
      </c>
      <c r="K1158" s="10">
        <f t="shared" si="8"/>
        <v>1800</v>
      </c>
      <c r="L1158" s="10">
        <f t="shared" si="9"/>
        <v>630</v>
      </c>
      <c r="M1158" s="11">
        <v>0.35</v>
      </c>
      <c r="O1158" s="16"/>
      <c r="P1158" s="17"/>
      <c r="Q1158" s="12"/>
      <c r="R1158" s="13"/>
    </row>
    <row r="1159" spans="1:18" ht="15.75" customHeight="1" x14ac:dyDescent="0.3">
      <c r="A1159" s="1"/>
      <c r="B1159" s="6" t="s">
        <v>14</v>
      </c>
      <c r="C1159" s="6">
        <v>1185732</v>
      </c>
      <c r="D1159" s="7">
        <v>44217</v>
      </c>
      <c r="E1159" s="6" t="s">
        <v>15</v>
      </c>
      <c r="F1159" s="6" t="s">
        <v>59</v>
      </c>
      <c r="G1159" s="6" t="s">
        <v>60</v>
      </c>
      <c r="H1159" s="6" t="s">
        <v>18</v>
      </c>
      <c r="I1159" s="8">
        <v>0.4</v>
      </c>
      <c r="J1159" s="9">
        <v>2500</v>
      </c>
      <c r="K1159" s="10">
        <f t="shared" si="8"/>
        <v>1000</v>
      </c>
      <c r="L1159" s="10">
        <f t="shared" si="9"/>
        <v>350</v>
      </c>
      <c r="M1159" s="11">
        <v>0.35</v>
      </c>
      <c r="O1159" s="16"/>
      <c r="P1159" s="17"/>
      <c r="Q1159" s="12"/>
      <c r="R1159" s="13"/>
    </row>
    <row r="1160" spans="1:18" ht="15.75" customHeight="1" x14ac:dyDescent="0.3">
      <c r="A1160" s="1"/>
      <c r="B1160" s="6" t="s">
        <v>14</v>
      </c>
      <c r="C1160" s="6">
        <v>1185732</v>
      </c>
      <c r="D1160" s="7">
        <v>44217</v>
      </c>
      <c r="E1160" s="6" t="s">
        <v>15</v>
      </c>
      <c r="F1160" s="6" t="s">
        <v>59</v>
      </c>
      <c r="G1160" s="6" t="s">
        <v>60</v>
      </c>
      <c r="H1160" s="6" t="s">
        <v>19</v>
      </c>
      <c r="I1160" s="8">
        <v>0.30000000000000004</v>
      </c>
      <c r="J1160" s="9">
        <v>2500</v>
      </c>
      <c r="K1160" s="10">
        <f t="shared" si="8"/>
        <v>750.00000000000011</v>
      </c>
      <c r="L1160" s="10">
        <f t="shared" si="9"/>
        <v>300</v>
      </c>
      <c r="M1160" s="11">
        <v>0.39999999999999997</v>
      </c>
      <c r="O1160" s="16"/>
      <c r="P1160" s="17"/>
      <c r="Q1160" s="12"/>
      <c r="R1160" s="13"/>
    </row>
    <row r="1161" spans="1:18" ht="15.75" customHeight="1" x14ac:dyDescent="0.3">
      <c r="A1161" s="1"/>
      <c r="B1161" s="6" t="s">
        <v>14</v>
      </c>
      <c r="C1161" s="6">
        <v>1185732</v>
      </c>
      <c r="D1161" s="7">
        <v>44217</v>
      </c>
      <c r="E1161" s="6" t="s">
        <v>15</v>
      </c>
      <c r="F1161" s="6" t="s">
        <v>59</v>
      </c>
      <c r="G1161" s="6" t="s">
        <v>60</v>
      </c>
      <c r="H1161" s="6" t="s">
        <v>20</v>
      </c>
      <c r="I1161" s="8">
        <v>0.35</v>
      </c>
      <c r="J1161" s="9">
        <v>1000</v>
      </c>
      <c r="K1161" s="10">
        <f t="shared" si="8"/>
        <v>350</v>
      </c>
      <c r="L1161" s="10">
        <f t="shared" si="9"/>
        <v>105</v>
      </c>
      <c r="M1161" s="11">
        <v>0.3</v>
      </c>
      <c r="O1161" s="16"/>
      <c r="P1161" s="17"/>
      <c r="Q1161" s="12"/>
      <c r="R1161" s="13"/>
    </row>
    <row r="1162" spans="1:18" ht="15.75" customHeight="1" x14ac:dyDescent="0.3">
      <c r="A1162" s="1"/>
      <c r="B1162" s="6" t="s">
        <v>14</v>
      </c>
      <c r="C1162" s="6">
        <v>1185732</v>
      </c>
      <c r="D1162" s="7">
        <v>44217</v>
      </c>
      <c r="E1162" s="6" t="s">
        <v>15</v>
      </c>
      <c r="F1162" s="6" t="s">
        <v>59</v>
      </c>
      <c r="G1162" s="6" t="s">
        <v>60</v>
      </c>
      <c r="H1162" s="6" t="s">
        <v>21</v>
      </c>
      <c r="I1162" s="8">
        <v>0.5</v>
      </c>
      <c r="J1162" s="9">
        <v>1500</v>
      </c>
      <c r="K1162" s="10">
        <f t="shared" si="8"/>
        <v>750</v>
      </c>
      <c r="L1162" s="10">
        <f t="shared" si="9"/>
        <v>187.5</v>
      </c>
      <c r="M1162" s="11">
        <v>0.25</v>
      </c>
      <c r="O1162" s="16"/>
      <c r="P1162" s="17"/>
      <c r="Q1162" s="12"/>
      <c r="R1162" s="13"/>
    </row>
    <row r="1163" spans="1:18" ht="15.75" customHeight="1" x14ac:dyDescent="0.3">
      <c r="A1163" s="1"/>
      <c r="B1163" s="6" t="s">
        <v>14</v>
      </c>
      <c r="C1163" s="6">
        <v>1185732</v>
      </c>
      <c r="D1163" s="7">
        <v>44217</v>
      </c>
      <c r="E1163" s="6" t="s">
        <v>15</v>
      </c>
      <c r="F1163" s="6" t="s">
        <v>59</v>
      </c>
      <c r="G1163" s="6" t="s">
        <v>60</v>
      </c>
      <c r="H1163" s="6" t="s">
        <v>22</v>
      </c>
      <c r="I1163" s="8">
        <v>0.4</v>
      </c>
      <c r="J1163" s="9">
        <v>2500</v>
      </c>
      <c r="K1163" s="10">
        <f t="shared" si="8"/>
        <v>1000</v>
      </c>
      <c r="L1163" s="10">
        <f t="shared" si="9"/>
        <v>400</v>
      </c>
      <c r="M1163" s="11">
        <v>0.4</v>
      </c>
      <c r="O1163" s="16"/>
      <c r="P1163" s="17"/>
      <c r="Q1163" s="12"/>
      <c r="R1163" s="13"/>
    </row>
    <row r="1164" spans="1:18" ht="15.75" customHeight="1" x14ac:dyDescent="0.3">
      <c r="A1164" s="1"/>
      <c r="B1164" s="6" t="s">
        <v>14</v>
      </c>
      <c r="C1164" s="6">
        <v>1185732</v>
      </c>
      <c r="D1164" s="7">
        <v>44246</v>
      </c>
      <c r="E1164" s="6" t="s">
        <v>15</v>
      </c>
      <c r="F1164" s="6" t="s">
        <v>59</v>
      </c>
      <c r="G1164" s="6" t="s">
        <v>60</v>
      </c>
      <c r="H1164" s="6" t="s">
        <v>17</v>
      </c>
      <c r="I1164" s="8">
        <v>0.4</v>
      </c>
      <c r="J1164" s="9">
        <v>5000</v>
      </c>
      <c r="K1164" s="10">
        <f t="shared" si="8"/>
        <v>2000</v>
      </c>
      <c r="L1164" s="10">
        <f t="shared" si="9"/>
        <v>700</v>
      </c>
      <c r="M1164" s="11">
        <v>0.35</v>
      </c>
      <c r="O1164" s="16"/>
      <c r="P1164" s="17"/>
      <c r="Q1164" s="12"/>
      <c r="R1164" s="13"/>
    </row>
    <row r="1165" spans="1:18" ht="15.75" customHeight="1" x14ac:dyDescent="0.3">
      <c r="A1165" s="1"/>
      <c r="B1165" s="6" t="s">
        <v>14</v>
      </c>
      <c r="C1165" s="6">
        <v>1185732</v>
      </c>
      <c r="D1165" s="7">
        <v>44246</v>
      </c>
      <c r="E1165" s="6" t="s">
        <v>15</v>
      </c>
      <c r="F1165" s="6" t="s">
        <v>59</v>
      </c>
      <c r="G1165" s="6" t="s">
        <v>60</v>
      </c>
      <c r="H1165" s="6" t="s">
        <v>18</v>
      </c>
      <c r="I1165" s="8">
        <v>0.4</v>
      </c>
      <c r="J1165" s="9">
        <v>1500</v>
      </c>
      <c r="K1165" s="10">
        <f t="shared" si="8"/>
        <v>600</v>
      </c>
      <c r="L1165" s="10">
        <f t="shared" si="9"/>
        <v>210</v>
      </c>
      <c r="M1165" s="11">
        <v>0.35</v>
      </c>
      <c r="O1165" s="16"/>
      <c r="P1165" s="17"/>
      <c r="Q1165" s="12"/>
      <c r="R1165" s="13"/>
    </row>
    <row r="1166" spans="1:18" ht="15.75" customHeight="1" x14ac:dyDescent="0.3">
      <c r="A1166" s="1"/>
      <c r="B1166" s="6" t="s">
        <v>14</v>
      </c>
      <c r="C1166" s="6">
        <v>1185732</v>
      </c>
      <c r="D1166" s="7">
        <v>44246</v>
      </c>
      <c r="E1166" s="6" t="s">
        <v>15</v>
      </c>
      <c r="F1166" s="6" t="s">
        <v>59</v>
      </c>
      <c r="G1166" s="6" t="s">
        <v>60</v>
      </c>
      <c r="H1166" s="6" t="s">
        <v>19</v>
      </c>
      <c r="I1166" s="8">
        <v>0.30000000000000004</v>
      </c>
      <c r="J1166" s="9">
        <v>2000</v>
      </c>
      <c r="K1166" s="10">
        <f t="shared" si="8"/>
        <v>600.00000000000011</v>
      </c>
      <c r="L1166" s="10">
        <f t="shared" si="9"/>
        <v>240.00000000000003</v>
      </c>
      <c r="M1166" s="11">
        <v>0.39999999999999997</v>
      </c>
      <c r="O1166" s="16"/>
      <c r="P1166" s="17"/>
      <c r="Q1166" s="12"/>
      <c r="R1166" s="13"/>
    </row>
    <row r="1167" spans="1:18" ht="15.75" customHeight="1" x14ac:dyDescent="0.3">
      <c r="A1167" s="1"/>
      <c r="B1167" s="6" t="s">
        <v>14</v>
      </c>
      <c r="C1167" s="6">
        <v>1185732</v>
      </c>
      <c r="D1167" s="7">
        <v>44246</v>
      </c>
      <c r="E1167" s="6" t="s">
        <v>15</v>
      </c>
      <c r="F1167" s="6" t="s">
        <v>59</v>
      </c>
      <c r="G1167" s="6" t="s">
        <v>60</v>
      </c>
      <c r="H1167" s="6" t="s">
        <v>20</v>
      </c>
      <c r="I1167" s="8">
        <v>0.35</v>
      </c>
      <c r="J1167" s="9">
        <v>750</v>
      </c>
      <c r="K1167" s="10">
        <f t="shared" si="8"/>
        <v>262.5</v>
      </c>
      <c r="L1167" s="10">
        <f t="shared" si="9"/>
        <v>78.75</v>
      </c>
      <c r="M1167" s="11">
        <v>0.3</v>
      </c>
      <c r="O1167" s="16"/>
      <c r="P1167" s="17"/>
      <c r="Q1167" s="12"/>
      <c r="R1167" s="13"/>
    </row>
    <row r="1168" spans="1:18" ht="15.75" customHeight="1" x14ac:dyDescent="0.3">
      <c r="A1168" s="1"/>
      <c r="B1168" s="6" t="s">
        <v>14</v>
      </c>
      <c r="C1168" s="6">
        <v>1185732</v>
      </c>
      <c r="D1168" s="7">
        <v>44246</v>
      </c>
      <c r="E1168" s="6" t="s">
        <v>15</v>
      </c>
      <c r="F1168" s="6" t="s">
        <v>59</v>
      </c>
      <c r="G1168" s="6" t="s">
        <v>60</v>
      </c>
      <c r="H1168" s="6" t="s">
        <v>21</v>
      </c>
      <c r="I1168" s="8">
        <v>0.5</v>
      </c>
      <c r="J1168" s="9">
        <v>1500</v>
      </c>
      <c r="K1168" s="10">
        <f t="shared" si="8"/>
        <v>750</v>
      </c>
      <c r="L1168" s="10">
        <f t="shared" si="9"/>
        <v>187.5</v>
      </c>
      <c r="M1168" s="11">
        <v>0.25</v>
      </c>
      <c r="O1168" s="16"/>
      <c r="P1168" s="17"/>
      <c r="Q1168" s="12"/>
      <c r="R1168" s="13"/>
    </row>
    <row r="1169" spans="1:18" ht="15.75" customHeight="1" x14ac:dyDescent="0.3">
      <c r="A1169" s="1"/>
      <c r="B1169" s="6" t="s">
        <v>14</v>
      </c>
      <c r="C1169" s="6">
        <v>1185732</v>
      </c>
      <c r="D1169" s="7">
        <v>44246</v>
      </c>
      <c r="E1169" s="6" t="s">
        <v>15</v>
      </c>
      <c r="F1169" s="6" t="s">
        <v>59</v>
      </c>
      <c r="G1169" s="6" t="s">
        <v>60</v>
      </c>
      <c r="H1169" s="6" t="s">
        <v>22</v>
      </c>
      <c r="I1169" s="8">
        <v>0.4</v>
      </c>
      <c r="J1169" s="9">
        <v>2500</v>
      </c>
      <c r="K1169" s="10">
        <f t="shared" si="8"/>
        <v>1000</v>
      </c>
      <c r="L1169" s="10">
        <f t="shared" si="9"/>
        <v>400</v>
      </c>
      <c r="M1169" s="11">
        <v>0.4</v>
      </c>
      <c r="O1169" s="16"/>
      <c r="P1169" s="17"/>
      <c r="Q1169" s="12"/>
      <c r="R1169" s="13"/>
    </row>
    <row r="1170" spans="1:18" ht="15.75" customHeight="1" x14ac:dyDescent="0.3">
      <c r="A1170" s="1"/>
      <c r="B1170" s="6" t="s">
        <v>14</v>
      </c>
      <c r="C1170" s="6">
        <v>1185732</v>
      </c>
      <c r="D1170" s="7">
        <v>44272</v>
      </c>
      <c r="E1170" s="6" t="s">
        <v>15</v>
      </c>
      <c r="F1170" s="6" t="s">
        <v>59</v>
      </c>
      <c r="G1170" s="6" t="s">
        <v>60</v>
      </c>
      <c r="H1170" s="6" t="s">
        <v>17</v>
      </c>
      <c r="I1170" s="8">
        <v>0.4</v>
      </c>
      <c r="J1170" s="9">
        <v>4700</v>
      </c>
      <c r="K1170" s="10">
        <f t="shared" si="8"/>
        <v>1880</v>
      </c>
      <c r="L1170" s="10">
        <f t="shared" si="9"/>
        <v>658</v>
      </c>
      <c r="M1170" s="11">
        <v>0.35</v>
      </c>
      <c r="O1170" s="16"/>
      <c r="P1170" s="17"/>
      <c r="Q1170" s="12"/>
      <c r="R1170" s="13"/>
    </row>
    <row r="1171" spans="1:18" ht="15.75" customHeight="1" x14ac:dyDescent="0.3">
      <c r="A1171" s="1"/>
      <c r="B1171" s="6" t="s">
        <v>14</v>
      </c>
      <c r="C1171" s="6">
        <v>1185732</v>
      </c>
      <c r="D1171" s="7">
        <v>44272</v>
      </c>
      <c r="E1171" s="6" t="s">
        <v>15</v>
      </c>
      <c r="F1171" s="6" t="s">
        <v>59</v>
      </c>
      <c r="G1171" s="6" t="s">
        <v>60</v>
      </c>
      <c r="H1171" s="6" t="s">
        <v>18</v>
      </c>
      <c r="I1171" s="8">
        <v>0.4</v>
      </c>
      <c r="J1171" s="9">
        <v>1750</v>
      </c>
      <c r="K1171" s="10">
        <f t="shared" si="8"/>
        <v>700</v>
      </c>
      <c r="L1171" s="10">
        <f t="shared" si="9"/>
        <v>244.99999999999997</v>
      </c>
      <c r="M1171" s="11">
        <v>0.35</v>
      </c>
      <c r="O1171" s="16"/>
      <c r="P1171" s="17"/>
      <c r="Q1171" s="12"/>
      <c r="R1171" s="13"/>
    </row>
    <row r="1172" spans="1:18" ht="15.75" customHeight="1" x14ac:dyDescent="0.3">
      <c r="A1172" s="1"/>
      <c r="B1172" s="6" t="s">
        <v>14</v>
      </c>
      <c r="C1172" s="6">
        <v>1185732</v>
      </c>
      <c r="D1172" s="7">
        <v>44272</v>
      </c>
      <c r="E1172" s="6" t="s">
        <v>15</v>
      </c>
      <c r="F1172" s="6" t="s">
        <v>59</v>
      </c>
      <c r="G1172" s="6" t="s">
        <v>60</v>
      </c>
      <c r="H1172" s="6" t="s">
        <v>19</v>
      </c>
      <c r="I1172" s="8">
        <v>0.30000000000000004</v>
      </c>
      <c r="J1172" s="9">
        <v>2000</v>
      </c>
      <c r="K1172" s="10">
        <f t="shared" si="8"/>
        <v>600.00000000000011</v>
      </c>
      <c r="L1172" s="10">
        <f t="shared" si="9"/>
        <v>240.00000000000003</v>
      </c>
      <c r="M1172" s="11">
        <v>0.39999999999999997</v>
      </c>
      <c r="O1172" s="16"/>
      <c r="P1172" s="17"/>
      <c r="Q1172" s="12"/>
      <c r="R1172" s="13"/>
    </row>
    <row r="1173" spans="1:18" ht="15.75" customHeight="1" x14ac:dyDescent="0.3">
      <c r="A1173" s="1"/>
      <c r="B1173" s="6" t="s">
        <v>14</v>
      </c>
      <c r="C1173" s="6">
        <v>1185732</v>
      </c>
      <c r="D1173" s="7">
        <v>44272</v>
      </c>
      <c r="E1173" s="6" t="s">
        <v>15</v>
      </c>
      <c r="F1173" s="6" t="s">
        <v>59</v>
      </c>
      <c r="G1173" s="6" t="s">
        <v>60</v>
      </c>
      <c r="H1173" s="6" t="s">
        <v>20</v>
      </c>
      <c r="I1173" s="8">
        <v>0.35</v>
      </c>
      <c r="J1173" s="9">
        <v>500</v>
      </c>
      <c r="K1173" s="10">
        <f t="shared" si="8"/>
        <v>175</v>
      </c>
      <c r="L1173" s="10">
        <f t="shared" si="9"/>
        <v>52.5</v>
      </c>
      <c r="M1173" s="11">
        <v>0.3</v>
      </c>
      <c r="O1173" s="16"/>
      <c r="P1173" s="17"/>
      <c r="Q1173" s="12"/>
      <c r="R1173" s="13"/>
    </row>
    <row r="1174" spans="1:18" ht="15.75" customHeight="1" x14ac:dyDescent="0.3">
      <c r="A1174" s="1"/>
      <c r="B1174" s="6" t="s">
        <v>14</v>
      </c>
      <c r="C1174" s="6">
        <v>1185732</v>
      </c>
      <c r="D1174" s="7">
        <v>44272</v>
      </c>
      <c r="E1174" s="6" t="s">
        <v>15</v>
      </c>
      <c r="F1174" s="6" t="s">
        <v>59</v>
      </c>
      <c r="G1174" s="6" t="s">
        <v>60</v>
      </c>
      <c r="H1174" s="6" t="s">
        <v>21</v>
      </c>
      <c r="I1174" s="8">
        <v>0.5</v>
      </c>
      <c r="J1174" s="9">
        <v>1000</v>
      </c>
      <c r="K1174" s="10">
        <f t="shared" si="8"/>
        <v>500</v>
      </c>
      <c r="L1174" s="10">
        <f t="shared" si="9"/>
        <v>125</v>
      </c>
      <c r="M1174" s="11">
        <v>0.25</v>
      </c>
      <c r="O1174" s="16"/>
      <c r="P1174" s="17"/>
      <c r="Q1174" s="12"/>
      <c r="R1174" s="13"/>
    </row>
    <row r="1175" spans="1:18" ht="15.75" customHeight="1" x14ac:dyDescent="0.3">
      <c r="A1175" s="1"/>
      <c r="B1175" s="6" t="s">
        <v>14</v>
      </c>
      <c r="C1175" s="6">
        <v>1185732</v>
      </c>
      <c r="D1175" s="7">
        <v>44272</v>
      </c>
      <c r="E1175" s="6" t="s">
        <v>15</v>
      </c>
      <c r="F1175" s="6" t="s">
        <v>59</v>
      </c>
      <c r="G1175" s="6" t="s">
        <v>60</v>
      </c>
      <c r="H1175" s="6" t="s">
        <v>22</v>
      </c>
      <c r="I1175" s="8">
        <v>0.4</v>
      </c>
      <c r="J1175" s="9">
        <v>2000</v>
      </c>
      <c r="K1175" s="10">
        <f t="shared" si="8"/>
        <v>800</v>
      </c>
      <c r="L1175" s="10">
        <f t="shared" si="9"/>
        <v>320</v>
      </c>
      <c r="M1175" s="11">
        <v>0.4</v>
      </c>
      <c r="O1175" s="16"/>
      <c r="P1175" s="17"/>
      <c r="Q1175" s="12"/>
      <c r="R1175" s="13"/>
    </row>
    <row r="1176" spans="1:18" ht="15.75" customHeight="1" x14ac:dyDescent="0.3">
      <c r="A1176" s="1"/>
      <c r="B1176" s="6" t="s">
        <v>14</v>
      </c>
      <c r="C1176" s="6">
        <v>1185732</v>
      </c>
      <c r="D1176" s="7">
        <v>44304</v>
      </c>
      <c r="E1176" s="6" t="s">
        <v>15</v>
      </c>
      <c r="F1176" s="6" t="s">
        <v>59</v>
      </c>
      <c r="G1176" s="6" t="s">
        <v>60</v>
      </c>
      <c r="H1176" s="6" t="s">
        <v>17</v>
      </c>
      <c r="I1176" s="8">
        <v>0.4</v>
      </c>
      <c r="J1176" s="9">
        <v>4500</v>
      </c>
      <c r="K1176" s="10">
        <f t="shared" si="8"/>
        <v>1800</v>
      </c>
      <c r="L1176" s="10">
        <f t="shared" si="9"/>
        <v>630</v>
      </c>
      <c r="M1176" s="11">
        <v>0.35</v>
      </c>
      <c r="O1176" s="16"/>
      <c r="P1176" s="17"/>
      <c r="Q1176" s="12"/>
      <c r="R1176" s="13"/>
    </row>
    <row r="1177" spans="1:18" ht="15.75" customHeight="1" x14ac:dyDescent="0.3">
      <c r="A1177" s="1"/>
      <c r="B1177" s="6" t="s">
        <v>14</v>
      </c>
      <c r="C1177" s="6">
        <v>1185732</v>
      </c>
      <c r="D1177" s="7">
        <v>44304</v>
      </c>
      <c r="E1177" s="6" t="s">
        <v>15</v>
      </c>
      <c r="F1177" s="6" t="s">
        <v>59</v>
      </c>
      <c r="G1177" s="6" t="s">
        <v>60</v>
      </c>
      <c r="H1177" s="6" t="s">
        <v>18</v>
      </c>
      <c r="I1177" s="8">
        <v>0.4</v>
      </c>
      <c r="J1177" s="9">
        <v>1500</v>
      </c>
      <c r="K1177" s="10">
        <f t="shared" si="8"/>
        <v>600</v>
      </c>
      <c r="L1177" s="10">
        <f t="shared" si="9"/>
        <v>210</v>
      </c>
      <c r="M1177" s="11">
        <v>0.35</v>
      </c>
      <c r="O1177" s="16"/>
      <c r="P1177" s="17"/>
      <c r="Q1177" s="12"/>
      <c r="R1177" s="13"/>
    </row>
    <row r="1178" spans="1:18" ht="15.75" customHeight="1" x14ac:dyDescent="0.3">
      <c r="A1178" s="1"/>
      <c r="B1178" s="6" t="s">
        <v>14</v>
      </c>
      <c r="C1178" s="6">
        <v>1185732</v>
      </c>
      <c r="D1178" s="7">
        <v>44304</v>
      </c>
      <c r="E1178" s="6" t="s">
        <v>15</v>
      </c>
      <c r="F1178" s="6" t="s">
        <v>59</v>
      </c>
      <c r="G1178" s="6" t="s">
        <v>60</v>
      </c>
      <c r="H1178" s="6" t="s">
        <v>19</v>
      </c>
      <c r="I1178" s="8">
        <v>0.30000000000000004</v>
      </c>
      <c r="J1178" s="9">
        <v>1500</v>
      </c>
      <c r="K1178" s="10">
        <f t="shared" si="8"/>
        <v>450.00000000000006</v>
      </c>
      <c r="L1178" s="10">
        <f t="shared" si="9"/>
        <v>180</v>
      </c>
      <c r="M1178" s="11">
        <v>0.39999999999999997</v>
      </c>
      <c r="O1178" s="16"/>
      <c r="P1178" s="17"/>
      <c r="Q1178" s="12"/>
      <c r="R1178" s="13"/>
    </row>
    <row r="1179" spans="1:18" ht="15.75" customHeight="1" x14ac:dyDescent="0.3">
      <c r="A1179" s="1"/>
      <c r="B1179" s="6" t="s">
        <v>14</v>
      </c>
      <c r="C1179" s="6">
        <v>1185732</v>
      </c>
      <c r="D1179" s="7">
        <v>44304</v>
      </c>
      <c r="E1179" s="6" t="s">
        <v>15</v>
      </c>
      <c r="F1179" s="6" t="s">
        <v>59</v>
      </c>
      <c r="G1179" s="6" t="s">
        <v>60</v>
      </c>
      <c r="H1179" s="6" t="s">
        <v>20</v>
      </c>
      <c r="I1179" s="8">
        <v>0.35</v>
      </c>
      <c r="J1179" s="9">
        <v>750</v>
      </c>
      <c r="K1179" s="10">
        <f t="shared" si="8"/>
        <v>262.5</v>
      </c>
      <c r="L1179" s="10">
        <f t="shared" si="9"/>
        <v>78.75</v>
      </c>
      <c r="M1179" s="11">
        <v>0.3</v>
      </c>
      <c r="O1179" s="16"/>
      <c r="P1179" s="17"/>
      <c r="Q1179" s="12"/>
      <c r="R1179" s="13"/>
    </row>
    <row r="1180" spans="1:18" ht="15.75" customHeight="1" x14ac:dyDescent="0.3">
      <c r="A1180" s="1"/>
      <c r="B1180" s="6" t="s">
        <v>14</v>
      </c>
      <c r="C1180" s="6">
        <v>1185732</v>
      </c>
      <c r="D1180" s="7">
        <v>44304</v>
      </c>
      <c r="E1180" s="6" t="s">
        <v>15</v>
      </c>
      <c r="F1180" s="6" t="s">
        <v>59</v>
      </c>
      <c r="G1180" s="6" t="s">
        <v>60</v>
      </c>
      <c r="H1180" s="6" t="s">
        <v>21</v>
      </c>
      <c r="I1180" s="8">
        <v>0.5</v>
      </c>
      <c r="J1180" s="9">
        <v>750</v>
      </c>
      <c r="K1180" s="10">
        <f t="shared" si="8"/>
        <v>375</v>
      </c>
      <c r="L1180" s="10">
        <f t="shared" si="9"/>
        <v>93.75</v>
      </c>
      <c r="M1180" s="11">
        <v>0.25</v>
      </c>
      <c r="O1180" s="16"/>
      <c r="P1180" s="17"/>
      <c r="Q1180" s="12"/>
      <c r="R1180" s="13"/>
    </row>
    <row r="1181" spans="1:18" ht="15.75" customHeight="1" x14ac:dyDescent="0.3">
      <c r="A1181" s="1"/>
      <c r="B1181" s="6" t="s">
        <v>14</v>
      </c>
      <c r="C1181" s="6">
        <v>1185732</v>
      </c>
      <c r="D1181" s="7">
        <v>44304</v>
      </c>
      <c r="E1181" s="6" t="s">
        <v>15</v>
      </c>
      <c r="F1181" s="6" t="s">
        <v>59</v>
      </c>
      <c r="G1181" s="6" t="s">
        <v>60</v>
      </c>
      <c r="H1181" s="6" t="s">
        <v>22</v>
      </c>
      <c r="I1181" s="8">
        <v>0.4</v>
      </c>
      <c r="J1181" s="9">
        <v>2250</v>
      </c>
      <c r="K1181" s="10">
        <f t="shared" si="8"/>
        <v>900</v>
      </c>
      <c r="L1181" s="10">
        <f t="shared" si="9"/>
        <v>360</v>
      </c>
      <c r="M1181" s="11">
        <v>0.4</v>
      </c>
      <c r="O1181" s="16"/>
      <c r="P1181" s="17"/>
      <c r="Q1181" s="12"/>
      <c r="R1181" s="13"/>
    </row>
    <row r="1182" spans="1:18" ht="15.75" customHeight="1" x14ac:dyDescent="0.3">
      <c r="A1182" s="1"/>
      <c r="B1182" s="6" t="s">
        <v>14</v>
      </c>
      <c r="C1182" s="6">
        <v>1185732</v>
      </c>
      <c r="D1182" s="7">
        <v>44333</v>
      </c>
      <c r="E1182" s="6" t="s">
        <v>15</v>
      </c>
      <c r="F1182" s="6" t="s">
        <v>59</v>
      </c>
      <c r="G1182" s="6" t="s">
        <v>60</v>
      </c>
      <c r="H1182" s="6" t="s">
        <v>17</v>
      </c>
      <c r="I1182" s="8">
        <v>0.54999999999999993</v>
      </c>
      <c r="J1182" s="9">
        <v>4950</v>
      </c>
      <c r="K1182" s="10">
        <f t="shared" si="8"/>
        <v>2722.4999999999995</v>
      </c>
      <c r="L1182" s="10">
        <f t="shared" si="9"/>
        <v>952.87499999999977</v>
      </c>
      <c r="M1182" s="11">
        <v>0.35</v>
      </c>
      <c r="O1182" s="16"/>
      <c r="P1182" s="17"/>
      <c r="Q1182" s="12"/>
      <c r="R1182" s="13"/>
    </row>
    <row r="1183" spans="1:18" ht="15.75" customHeight="1" x14ac:dyDescent="0.3">
      <c r="A1183" s="1"/>
      <c r="B1183" s="6" t="s">
        <v>14</v>
      </c>
      <c r="C1183" s="6">
        <v>1185732</v>
      </c>
      <c r="D1183" s="7">
        <v>44333</v>
      </c>
      <c r="E1183" s="6" t="s">
        <v>15</v>
      </c>
      <c r="F1183" s="6" t="s">
        <v>59</v>
      </c>
      <c r="G1183" s="6" t="s">
        <v>60</v>
      </c>
      <c r="H1183" s="6" t="s">
        <v>18</v>
      </c>
      <c r="I1183" s="8">
        <v>0.5</v>
      </c>
      <c r="J1183" s="9">
        <v>2000</v>
      </c>
      <c r="K1183" s="10">
        <f t="shared" si="8"/>
        <v>1000</v>
      </c>
      <c r="L1183" s="10">
        <f t="shared" si="9"/>
        <v>350</v>
      </c>
      <c r="M1183" s="11">
        <v>0.35</v>
      </c>
      <c r="O1183" s="16"/>
      <c r="P1183" s="17"/>
      <c r="Q1183" s="12"/>
      <c r="R1183" s="13"/>
    </row>
    <row r="1184" spans="1:18" ht="15.75" customHeight="1" x14ac:dyDescent="0.3">
      <c r="A1184" s="1"/>
      <c r="B1184" s="6" t="s">
        <v>14</v>
      </c>
      <c r="C1184" s="6">
        <v>1185732</v>
      </c>
      <c r="D1184" s="7">
        <v>44333</v>
      </c>
      <c r="E1184" s="6" t="s">
        <v>15</v>
      </c>
      <c r="F1184" s="6" t="s">
        <v>59</v>
      </c>
      <c r="G1184" s="6" t="s">
        <v>60</v>
      </c>
      <c r="H1184" s="6" t="s">
        <v>19</v>
      </c>
      <c r="I1184" s="8">
        <v>0.45</v>
      </c>
      <c r="J1184" s="9">
        <v>1750</v>
      </c>
      <c r="K1184" s="10">
        <f t="shared" si="8"/>
        <v>787.5</v>
      </c>
      <c r="L1184" s="10">
        <f t="shared" si="9"/>
        <v>315</v>
      </c>
      <c r="M1184" s="11">
        <v>0.39999999999999997</v>
      </c>
      <c r="O1184" s="16"/>
      <c r="P1184" s="17"/>
      <c r="Q1184" s="12"/>
      <c r="R1184" s="13"/>
    </row>
    <row r="1185" spans="1:18" ht="15.75" customHeight="1" x14ac:dyDescent="0.3">
      <c r="A1185" s="1"/>
      <c r="B1185" s="6" t="s">
        <v>14</v>
      </c>
      <c r="C1185" s="6">
        <v>1185732</v>
      </c>
      <c r="D1185" s="7">
        <v>44333</v>
      </c>
      <c r="E1185" s="6" t="s">
        <v>15</v>
      </c>
      <c r="F1185" s="6" t="s">
        <v>59</v>
      </c>
      <c r="G1185" s="6" t="s">
        <v>60</v>
      </c>
      <c r="H1185" s="6" t="s">
        <v>20</v>
      </c>
      <c r="I1185" s="8">
        <v>0.45</v>
      </c>
      <c r="J1185" s="9">
        <v>1250</v>
      </c>
      <c r="K1185" s="10">
        <f t="shared" si="8"/>
        <v>562.5</v>
      </c>
      <c r="L1185" s="10">
        <f t="shared" si="9"/>
        <v>168.75</v>
      </c>
      <c r="M1185" s="11">
        <v>0.3</v>
      </c>
      <c r="O1185" s="16"/>
      <c r="P1185" s="17"/>
      <c r="Q1185" s="12"/>
      <c r="R1185" s="13"/>
    </row>
    <row r="1186" spans="1:18" ht="15.75" customHeight="1" x14ac:dyDescent="0.3">
      <c r="A1186" s="1"/>
      <c r="B1186" s="6" t="s">
        <v>14</v>
      </c>
      <c r="C1186" s="6">
        <v>1185732</v>
      </c>
      <c r="D1186" s="7">
        <v>44333</v>
      </c>
      <c r="E1186" s="6" t="s">
        <v>15</v>
      </c>
      <c r="F1186" s="6" t="s">
        <v>59</v>
      </c>
      <c r="G1186" s="6" t="s">
        <v>60</v>
      </c>
      <c r="H1186" s="6" t="s">
        <v>21</v>
      </c>
      <c r="I1186" s="8">
        <v>0.54999999999999993</v>
      </c>
      <c r="J1186" s="9">
        <v>1500</v>
      </c>
      <c r="K1186" s="10">
        <f t="shared" si="8"/>
        <v>824.99999999999989</v>
      </c>
      <c r="L1186" s="10">
        <f t="shared" si="9"/>
        <v>206.24999999999997</v>
      </c>
      <c r="M1186" s="11">
        <v>0.25</v>
      </c>
      <c r="O1186" s="16"/>
      <c r="P1186" s="17"/>
      <c r="Q1186" s="12"/>
      <c r="R1186" s="13"/>
    </row>
    <row r="1187" spans="1:18" ht="15.75" customHeight="1" x14ac:dyDescent="0.3">
      <c r="A1187" s="1"/>
      <c r="B1187" s="6" t="s">
        <v>14</v>
      </c>
      <c r="C1187" s="6">
        <v>1185732</v>
      </c>
      <c r="D1187" s="7">
        <v>44333</v>
      </c>
      <c r="E1187" s="6" t="s">
        <v>15</v>
      </c>
      <c r="F1187" s="6" t="s">
        <v>59</v>
      </c>
      <c r="G1187" s="6" t="s">
        <v>60</v>
      </c>
      <c r="H1187" s="6" t="s">
        <v>22</v>
      </c>
      <c r="I1187" s="8">
        <v>0.6</v>
      </c>
      <c r="J1187" s="9">
        <v>2750</v>
      </c>
      <c r="K1187" s="10">
        <f t="shared" si="8"/>
        <v>1650</v>
      </c>
      <c r="L1187" s="10">
        <f t="shared" si="9"/>
        <v>660</v>
      </c>
      <c r="M1187" s="11">
        <v>0.4</v>
      </c>
      <c r="O1187" s="16"/>
      <c r="P1187" s="17"/>
      <c r="Q1187" s="12"/>
      <c r="R1187" s="13"/>
    </row>
    <row r="1188" spans="1:18" ht="15.75" customHeight="1" x14ac:dyDescent="0.3">
      <c r="A1188" s="1"/>
      <c r="B1188" s="6" t="s">
        <v>14</v>
      </c>
      <c r="C1188" s="6">
        <v>1185732</v>
      </c>
      <c r="D1188" s="7">
        <v>44366</v>
      </c>
      <c r="E1188" s="6" t="s">
        <v>15</v>
      </c>
      <c r="F1188" s="6" t="s">
        <v>59</v>
      </c>
      <c r="G1188" s="6" t="s">
        <v>60</v>
      </c>
      <c r="H1188" s="6" t="s">
        <v>17</v>
      </c>
      <c r="I1188" s="8">
        <v>0.54999999999999993</v>
      </c>
      <c r="J1188" s="9">
        <v>5250</v>
      </c>
      <c r="K1188" s="10">
        <f t="shared" si="8"/>
        <v>2887.4999999999995</v>
      </c>
      <c r="L1188" s="10">
        <f t="shared" si="9"/>
        <v>1010.6249999999998</v>
      </c>
      <c r="M1188" s="11">
        <v>0.35</v>
      </c>
      <c r="O1188" s="16"/>
      <c r="P1188" s="17"/>
      <c r="Q1188" s="12"/>
      <c r="R1188" s="13"/>
    </row>
    <row r="1189" spans="1:18" ht="15.75" customHeight="1" x14ac:dyDescent="0.3">
      <c r="A1189" s="1"/>
      <c r="B1189" s="6" t="s">
        <v>14</v>
      </c>
      <c r="C1189" s="6">
        <v>1185732</v>
      </c>
      <c r="D1189" s="7">
        <v>44366</v>
      </c>
      <c r="E1189" s="6" t="s">
        <v>15</v>
      </c>
      <c r="F1189" s="6" t="s">
        <v>59</v>
      </c>
      <c r="G1189" s="6" t="s">
        <v>60</v>
      </c>
      <c r="H1189" s="6" t="s">
        <v>18</v>
      </c>
      <c r="I1189" s="8">
        <v>0.5</v>
      </c>
      <c r="J1189" s="9">
        <v>2750</v>
      </c>
      <c r="K1189" s="10">
        <f t="shared" si="8"/>
        <v>1375</v>
      </c>
      <c r="L1189" s="10">
        <f t="shared" si="9"/>
        <v>481.24999999999994</v>
      </c>
      <c r="M1189" s="11">
        <v>0.35</v>
      </c>
      <c r="O1189" s="16"/>
      <c r="P1189" s="17"/>
      <c r="Q1189" s="12"/>
      <c r="R1189" s="13"/>
    </row>
    <row r="1190" spans="1:18" ht="15.75" customHeight="1" x14ac:dyDescent="0.3">
      <c r="A1190" s="1"/>
      <c r="B1190" s="6" t="s">
        <v>14</v>
      </c>
      <c r="C1190" s="6">
        <v>1185732</v>
      </c>
      <c r="D1190" s="7">
        <v>44366</v>
      </c>
      <c r="E1190" s="6" t="s">
        <v>15</v>
      </c>
      <c r="F1190" s="6" t="s">
        <v>59</v>
      </c>
      <c r="G1190" s="6" t="s">
        <v>60</v>
      </c>
      <c r="H1190" s="6" t="s">
        <v>19</v>
      </c>
      <c r="I1190" s="8">
        <v>0.45</v>
      </c>
      <c r="J1190" s="9">
        <v>2000</v>
      </c>
      <c r="K1190" s="10">
        <f t="shared" si="8"/>
        <v>900</v>
      </c>
      <c r="L1190" s="10">
        <f t="shared" si="9"/>
        <v>359.99999999999994</v>
      </c>
      <c r="M1190" s="11">
        <v>0.39999999999999997</v>
      </c>
      <c r="O1190" s="16"/>
      <c r="P1190" s="17"/>
      <c r="Q1190" s="12"/>
      <c r="R1190" s="13"/>
    </row>
    <row r="1191" spans="1:18" ht="15.75" customHeight="1" x14ac:dyDescent="0.3">
      <c r="A1191" s="1"/>
      <c r="B1191" s="6" t="s">
        <v>14</v>
      </c>
      <c r="C1191" s="6">
        <v>1185732</v>
      </c>
      <c r="D1191" s="7">
        <v>44366</v>
      </c>
      <c r="E1191" s="6" t="s">
        <v>15</v>
      </c>
      <c r="F1191" s="6" t="s">
        <v>59</v>
      </c>
      <c r="G1191" s="6" t="s">
        <v>60</v>
      </c>
      <c r="H1191" s="6" t="s">
        <v>20</v>
      </c>
      <c r="I1191" s="8">
        <v>0.45</v>
      </c>
      <c r="J1191" s="9">
        <v>1750</v>
      </c>
      <c r="K1191" s="10">
        <f t="shared" si="8"/>
        <v>787.5</v>
      </c>
      <c r="L1191" s="10">
        <f t="shared" si="9"/>
        <v>236.25</v>
      </c>
      <c r="M1191" s="11">
        <v>0.3</v>
      </c>
      <c r="O1191" s="16"/>
      <c r="P1191" s="17"/>
      <c r="Q1191" s="12"/>
      <c r="R1191" s="13"/>
    </row>
    <row r="1192" spans="1:18" ht="15.75" customHeight="1" x14ac:dyDescent="0.3">
      <c r="A1192" s="1"/>
      <c r="B1192" s="6" t="s">
        <v>14</v>
      </c>
      <c r="C1192" s="6">
        <v>1185732</v>
      </c>
      <c r="D1192" s="7">
        <v>44366</v>
      </c>
      <c r="E1192" s="6" t="s">
        <v>15</v>
      </c>
      <c r="F1192" s="6" t="s">
        <v>59</v>
      </c>
      <c r="G1192" s="6" t="s">
        <v>60</v>
      </c>
      <c r="H1192" s="6" t="s">
        <v>21</v>
      </c>
      <c r="I1192" s="8">
        <v>0.54999999999999993</v>
      </c>
      <c r="J1192" s="9">
        <v>1750</v>
      </c>
      <c r="K1192" s="10">
        <f t="shared" si="8"/>
        <v>962.49999999999989</v>
      </c>
      <c r="L1192" s="10">
        <f t="shared" si="9"/>
        <v>240.62499999999997</v>
      </c>
      <c r="M1192" s="11">
        <v>0.25</v>
      </c>
      <c r="O1192" s="16"/>
      <c r="P1192" s="17"/>
      <c r="Q1192" s="12"/>
      <c r="R1192" s="13"/>
    </row>
    <row r="1193" spans="1:18" ht="15.75" customHeight="1" x14ac:dyDescent="0.3">
      <c r="A1193" s="1"/>
      <c r="B1193" s="6" t="s">
        <v>14</v>
      </c>
      <c r="C1193" s="6">
        <v>1185732</v>
      </c>
      <c r="D1193" s="7">
        <v>44366</v>
      </c>
      <c r="E1193" s="6" t="s">
        <v>15</v>
      </c>
      <c r="F1193" s="6" t="s">
        <v>59</v>
      </c>
      <c r="G1193" s="6" t="s">
        <v>60</v>
      </c>
      <c r="H1193" s="6" t="s">
        <v>22</v>
      </c>
      <c r="I1193" s="8">
        <v>0.6</v>
      </c>
      <c r="J1193" s="9">
        <v>3250</v>
      </c>
      <c r="K1193" s="10">
        <f t="shared" si="8"/>
        <v>1950</v>
      </c>
      <c r="L1193" s="10">
        <f t="shared" si="9"/>
        <v>780</v>
      </c>
      <c r="M1193" s="11">
        <v>0.4</v>
      </c>
      <c r="O1193" s="16"/>
      <c r="P1193" s="17"/>
      <c r="Q1193" s="12"/>
      <c r="R1193" s="13"/>
    </row>
    <row r="1194" spans="1:18" ht="15.75" customHeight="1" x14ac:dyDescent="0.3">
      <c r="A1194" s="1"/>
      <c r="B1194" s="6" t="s">
        <v>14</v>
      </c>
      <c r="C1194" s="6">
        <v>1185732</v>
      </c>
      <c r="D1194" s="7">
        <v>44394</v>
      </c>
      <c r="E1194" s="6" t="s">
        <v>15</v>
      </c>
      <c r="F1194" s="6" t="s">
        <v>59</v>
      </c>
      <c r="G1194" s="6" t="s">
        <v>60</v>
      </c>
      <c r="H1194" s="6" t="s">
        <v>17</v>
      </c>
      <c r="I1194" s="8">
        <v>0.54999999999999993</v>
      </c>
      <c r="J1194" s="9">
        <v>5500</v>
      </c>
      <c r="K1194" s="10">
        <f t="shared" si="8"/>
        <v>3024.9999999999995</v>
      </c>
      <c r="L1194" s="10">
        <f t="shared" si="9"/>
        <v>1058.7499999999998</v>
      </c>
      <c r="M1194" s="11">
        <v>0.35</v>
      </c>
      <c r="O1194" s="16"/>
      <c r="P1194" s="17"/>
      <c r="Q1194" s="12"/>
      <c r="R1194" s="13"/>
    </row>
    <row r="1195" spans="1:18" ht="15.75" customHeight="1" x14ac:dyDescent="0.3">
      <c r="A1195" s="1"/>
      <c r="B1195" s="6" t="s">
        <v>14</v>
      </c>
      <c r="C1195" s="6">
        <v>1185732</v>
      </c>
      <c r="D1195" s="7">
        <v>44394</v>
      </c>
      <c r="E1195" s="6" t="s">
        <v>15</v>
      </c>
      <c r="F1195" s="6" t="s">
        <v>59</v>
      </c>
      <c r="G1195" s="6" t="s">
        <v>60</v>
      </c>
      <c r="H1195" s="6" t="s">
        <v>18</v>
      </c>
      <c r="I1195" s="8">
        <v>0.5</v>
      </c>
      <c r="J1195" s="9">
        <v>3000</v>
      </c>
      <c r="K1195" s="10">
        <f t="shared" si="8"/>
        <v>1500</v>
      </c>
      <c r="L1195" s="10">
        <f t="shared" si="9"/>
        <v>525</v>
      </c>
      <c r="M1195" s="11">
        <v>0.35</v>
      </c>
      <c r="O1195" s="16"/>
      <c r="P1195" s="17"/>
      <c r="Q1195" s="12"/>
      <c r="R1195" s="13"/>
    </row>
    <row r="1196" spans="1:18" ht="15.75" customHeight="1" x14ac:dyDescent="0.3">
      <c r="A1196" s="1"/>
      <c r="B1196" s="6" t="s">
        <v>14</v>
      </c>
      <c r="C1196" s="6">
        <v>1185732</v>
      </c>
      <c r="D1196" s="7">
        <v>44394</v>
      </c>
      <c r="E1196" s="6" t="s">
        <v>15</v>
      </c>
      <c r="F1196" s="6" t="s">
        <v>59</v>
      </c>
      <c r="G1196" s="6" t="s">
        <v>60</v>
      </c>
      <c r="H1196" s="6" t="s">
        <v>19</v>
      </c>
      <c r="I1196" s="8">
        <v>0.45</v>
      </c>
      <c r="J1196" s="9">
        <v>2250</v>
      </c>
      <c r="K1196" s="10">
        <f t="shared" si="8"/>
        <v>1012.5</v>
      </c>
      <c r="L1196" s="10">
        <f t="shared" si="9"/>
        <v>404.99999999999994</v>
      </c>
      <c r="M1196" s="11">
        <v>0.39999999999999997</v>
      </c>
      <c r="O1196" s="16"/>
      <c r="P1196" s="17"/>
      <c r="Q1196" s="12"/>
      <c r="R1196" s="13"/>
    </row>
    <row r="1197" spans="1:18" ht="15.75" customHeight="1" x14ac:dyDescent="0.3">
      <c r="A1197" s="1"/>
      <c r="B1197" s="6" t="s">
        <v>14</v>
      </c>
      <c r="C1197" s="6">
        <v>1185732</v>
      </c>
      <c r="D1197" s="7">
        <v>44394</v>
      </c>
      <c r="E1197" s="6" t="s">
        <v>15</v>
      </c>
      <c r="F1197" s="6" t="s">
        <v>59</v>
      </c>
      <c r="G1197" s="6" t="s">
        <v>60</v>
      </c>
      <c r="H1197" s="6" t="s">
        <v>20</v>
      </c>
      <c r="I1197" s="8">
        <v>0.45</v>
      </c>
      <c r="J1197" s="9">
        <v>1750</v>
      </c>
      <c r="K1197" s="10">
        <f t="shared" si="8"/>
        <v>787.5</v>
      </c>
      <c r="L1197" s="10">
        <f t="shared" si="9"/>
        <v>236.25</v>
      </c>
      <c r="M1197" s="11">
        <v>0.3</v>
      </c>
      <c r="O1197" s="16"/>
      <c r="P1197" s="17"/>
      <c r="Q1197" s="12"/>
      <c r="R1197" s="13"/>
    </row>
    <row r="1198" spans="1:18" ht="15.75" customHeight="1" x14ac:dyDescent="0.3">
      <c r="A1198" s="1"/>
      <c r="B1198" s="6" t="s">
        <v>14</v>
      </c>
      <c r="C1198" s="6">
        <v>1185732</v>
      </c>
      <c r="D1198" s="7">
        <v>44394</v>
      </c>
      <c r="E1198" s="6" t="s">
        <v>15</v>
      </c>
      <c r="F1198" s="6" t="s">
        <v>59</v>
      </c>
      <c r="G1198" s="6" t="s">
        <v>60</v>
      </c>
      <c r="H1198" s="6" t="s">
        <v>21</v>
      </c>
      <c r="I1198" s="8">
        <v>0.54999999999999993</v>
      </c>
      <c r="J1198" s="9">
        <v>2000</v>
      </c>
      <c r="K1198" s="10">
        <f t="shared" si="8"/>
        <v>1099.9999999999998</v>
      </c>
      <c r="L1198" s="10">
        <f t="shared" si="9"/>
        <v>274.99999999999994</v>
      </c>
      <c r="M1198" s="11">
        <v>0.25</v>
      </c>
      <c r="O1198" s="16"/>
      <c r="P1198" s="17"/>
      <c r="Q1198" s="12"/>
      <c r="R1198" s="13"/>
    </row>
    <row r="1199" spans="1:18" ht="15.75" customHeight="1" x14ac:dyDescent="0.3">
      <c r="A1199" s="1"/>
      <c r="B1199" s="6" t="s">
        <v>14</v>
      </c>
      <c r="C1199" s="6">
        <v>1185732</v>
      </c>
      <c r="D1199" s="7">
        <v>44394</v>
      </c>
      <c r="E1199" s="6" t="s">
        <v>15</v>
      </c>
      <c r="F1199" s="6" t="s">
        <v>59</v>
      </c>
      <c r="G1199" s="6" t="s">
        <v>60</v>
      </c>
      <c r="H1199" s="6" t="s">
        <v>22</v>
      </c>
      <c r="I1199" s="8">
        <v>0.6</v>
      </c>
      <c r="J1199" s="9">
        <v>3750</v>
      </c>
      <c r="K1199" s="10">
        <f t="shared" si="8"/>
        <v>2250</v>
      </c>
      <c r="L1199" s="10">
        <f t="shared" si="9"/>
        <v>900</v>
      </c>
      <c r="M1199" s="11">
        <v>0.4</v>
      </c>
      <c r="O1199" s="16"/>
      <c r="P1199" s="17"/>
      <c r="Q1199" s="12"/>
      <c r="R1199" s="13"/>
    </row>
    <row r="1200" spans="1:18" ht="15.75" customHeight="1" x14ac:dyDescent="0.3">
      <c r="A1200" s="1"/>
      <c r="B1200" s="6" t="s">
        <v>14</v>
      </c>
      <c r="C1200" s="6">
        <v>1185732</v>
      </c>
      <c r="D1200" s="7">
        <v>44426</v>
      </c>
      <c r="E1200" s="6" t="s">
        <v>15</v>
      </c>
      <c r="F1200" s="6" t="s">
        <v>59</v>
      </c>
      <c r="G1200" s="6" t="s">
        <v>60</v>
      </c>
      <c r="H1200" s="6" t="s">
        <v>17</v>
      </c>
      <c r="I1200" s="8">
        <v>0.54999999999999993</v>
      </c>
      <c r="J1200" s="9">
        <v>5250</v>
      </c>
      <c r="K1200" s="10">
        <f t="shared" si="8"/>
        <v>2887.4999999999995</v>
      </c>
      <c r="L1200" s="10">
        <f t="shared" si="9"/>
        <v>1010.6249999999998</v>
      </c>
      <c r="M1200" s="11">
        <v>0.35</v>
      </c>
      <c r="O1200" s="16"/>
      <c r="P1200" s="17"/>
      <c r="Q1200" s="12"/>
      <c r="R1200" s="13"/>
    </row>
    <row r="1201" spans="1:18" ht="15.75" customHeight="1" x14ac:dyDescent="0.3">
      <c r="A1201" s="1"/>
      <c r="B1201" s="6" t="s">
        <v>14</v>
      </c>
      <c r="C1201" s="6">
        <v>1185732</v>
      </c>
      <c r="D1201" s="7">
        <v>44426</v>
      </c>
      <c r="E1201" s="6" t="s">
        <v>15</v>
      </c>
      <c r="F1201" s="6" t="s">
        <v>59</v>
      </c>
      <c r="G1201" s="6" t="s">
        <v>60</v>
      </c>
      <c r="H1201" s="6" t="s">
        <v>18</v>
      </c>
      <c r="I1201" s="8">
        <v>0.5</v>
      </c>
      <c r="J1201" s="9">
        <v>3000</v>
      </c>
      <c r="K1201" s="10">
        <f t="shared" si="8"/>
        <v>1500</v>
      </c>
      <c r="L1201" s="10">
        <f t="shared" si="9"/>
        <v>525</v>
      </c>
      <c r="M1201" s="11">
        <v>0.35</v>
      </c>
      <c r="O1201" s="16"/>
      <c r="P1201" s="17"/>
      <c r="Q1201" s="12"/>
      <c r="R1201" s="13"/>
    </row>
    <row r="1202" spans="1:18" ht="15.75" customHeight="1" x14ac:dyDescent="0.3">
      <c r="A1202" s="1"/>
      <c r="B1202" s="6" t="s">
        <v>14</v>
      </c>
      <c r="C1202" s="6">
        <v>1185732</v>
      </c>
      <c r="D1202" s="7">
        <v>44426</v>
      </c>
      <c r="E1202" s="6" t="s">
        <v>15</v>
      </c>
      <c r="F1202" s="6" t="s">
        <v>59</v>
      </c>
      <c r="G1202" s="6" t="s">
        <v>60</v>
      </c>
      <c r="H1202" s="6" t="s">
        <v>19</v>
      </c>
      <c r="I1202" s="8">
        <v>0.45</v>
      </c>
      <c r="J1202" s="9">
        <v>2250</v>
      </c>
      <c r="K1202" s="10">
        <f t="shared" si="8"/>
        <v>1012.5</v>
      </c>
      <c r="L1202" s="10">
        <f t="shared" si="9"/>
        <v>404.99999999999994</v>
      </c>
      <c r="M1202" s="11">
        <v>0.39999999999999997</v>
      </c>
      <c r="O1202" s="16"/>
      <c r="P1202" s="17"/>
      <c r="Q1202" s="12"/>
      <c r="R1202" s="13"/>
    </row>
    <row r="1203" spans="1:18" ht="15.75" customHeight="1" x14ac:dyDescent="0.3">
      <c r="A1203" s="1"/>
      <c r="B1203" s="6" t="s">
        <v>14</v>
      </c>
      <c r="C1203" s="6">
        <v>1185732</v>
      </c>
      <c r="D1203" s="7">
        <v>44426</v>
      </c>
      <c r="E1203" s="6" t="s">
        <v>15</v>
      </c>
      <c r="F1203" s="6" t="s">
        <v>59</v>
      </c>
      <c r="G1203" s="6" t="s">
        <v>60</v>
      </c>
      <c r="H1203" s="6" t="s">
        <v>20</v>
      </c>
      <c r="I1203" s="8">
        <v>0.45</v>
      </c>
      <c r="J1203" s="9">
        <v>1750</v>
      </c>
      <c r="K1203" s="10">
        <f t="shared" si="8"/>
        <v>787.5</v>
      </c>
      <c r="L1203" s="10">
        <f t="shared" si="9"/>
        <v>236.25</v>
      </c>
      <c r="M1203" s="11">
        <v>0.3</v>
      </c>
      <c r="O1203" s="16"/>
      <c r="P1203" s="17"/>
      <c r="Q1203" s="12"/>
      <c r="R1203" s="13"/>
    </row>
    <row r="1204" spans="1:18" ht="15.75" customHeight="1" x14ac:dyDescent="0.3">
      <c r="A1204" s="1"/>
      <c r="B1204" s="6" t="s">
        <v>14</v>
      </c>
      <c r="C1204" s="6">
        <v>1185732</v>
      </c>
      <c r="D1204" s="7">
        <v>44426</v>
      </c>
      <c r="E1204" s="6" t="s">
        <v>15</v>
      </c>
      <c r="F1204" s="6" t="s">
        <v>59</v>
      </c>
      <c r="G1204" s="6" t="s">
        <v>60</v>
      </c>
      <c r="H1204" s="6" t="s">
        <v>21</v>
      </c>
      <c r="I1204" s="8">
        <v>0.54999999999999993</v>
      </c>
      <c r="J1204" s="9">
        <v>1500</v>
      </c>
      <c r="K1204" s="10">
        <f t="shared" si="8"/>
        <v>824.99999999999989</v>
      </c>
      <c r="L1204" s="10">
        <f t="shared" si="9"/>
        <v>206.24999999999997</v>
      </c>
      <c r="M1204" s="11">
        <v>0.25</v>
      </c>
      <c r="O1204" s="16"/>
      <c r="P1204" s="17"/>
      <c r="Q1204" s="12"/>
      <c r="R1204" s="13"/>
    </row>
    <row r="1205" spans="1:18" ht="15.75" customHeight="1" x14ac:dyDescent="0.3">
      <c r="A1205" s="1"/>
      <c r="B1205" s="6" t="s">
        <v>14</v>
      </c>
      <c r="C1205" s="6">
        <v>1185732</v>
      </c>
      <c r="D1205" s="7">
        <v>44426</v>
      </c>
      <c r="E1205" s="6" t="s">
        <v>15</v>
      </c>
      <c r="F1205" s="6" t="s">
        <v>59</v>
      </c>
      <c r="G1205" s="6" t="s">
        <v>60</v>
      </c>
      <c r="H1205" s="6" t="s">
        <v>22</v>
      </c>
      <c r="I1205" s="8">
        <v>0.6</v>
      </c>
      <c r="J1205" s="9">
        <v>3250</v>
      </c>
      <c r="K1205" s="10">
        <f t="shared" si="8"/>
        <v>1950</v>
      </c>
      <c r="L1205" s="10">
        <f t="shared" si="9"/>
        <v>780</v>
      </c>
      <c r="M1205" s="11">
        <v>0.4</v>
      </c>
      <c r="O1205" s="16"/>
      <c r="P1205" s="17"/>
      <c r="Q1205" s="12"/>
      <c r="R1205" s="13"/>
    </row>
    <row r="1206" spans="1:18" ht="15.75" customHeight="1" x14ac:dyDescent="0.3">
      <c r="A1206" s="1"/>
      <c r="B1206" s="6" t="s">
        <v>14</v>
      </c>
      <c r="C1206" s="6">
        <v>1185732</v>
      </c>
      <c r="D1206" s="7">
        <v>44456</v>
      </c>
      <c r="E1206" s="6" t="s">
        <v>15</v>
      </c>
      <c r="F1206" s="6" t="s">
        <v>59</v>
      </c>
      <c r="G1206" s="6" t="s">
        <v>60</v>
      </c>
      <c r="H1206" s="6" t="s">
        <v>17</v>
      </c>
      <c r="I1206" s="8">
        <v>0.54999999999999993</v>
      </c>
      <c r="J1206" s="9">
        <v>4500</v>
      </c>
      <c r="K1206" s="10">
        <f t="shared" si="8"/>
        <v>2474.9999999999995</v>
      </c>
      <c r="L1206" s="10">
        <f t="shared" si="9"/>
        <v>866.24999999999977</v>
      </c>
      <c r="M1206" s="11">
        <v>0.35</v>
      </c>
      <c r="O1206" s="16"/>
      <c r="P1206" s="17"/>
      <c r="Q1206" s="12"/>
      <c r="R1206" s="13"/>
    </row>
    <row r="1207" spans="1:18" ht="15.75" customHeight="1" x14ac:dyDescent="0.3">
      <c r="A1207" s="1"/>
      <c r="B1207" s="6" t="s">
        <v>14</v>
      </c>
      <c r="C1207" s="6">
        <v>1185732</v>
      </c>
      <c r="D1207" s="7">
        <v>44456</v>
      </c>
      <c r="E1207" s="6" t="s">
        <v>15</v>
      </c>
      <c r="F1207" s="6" t="s">
        <v>59</v>
      </c>
      <c r="G1207" s="6" t="s">
        <v>60</v>
      </c>
      <c r="H1207" s="6" t="s">
        <v>18</v>
      </c>
      <c r="I1207" s="8">
        <v>0.5</v>
      </c>
      <c r="J1207" s="9">
        <v>2500</v>
      </c>
      <c r="K1207" s="10">
        <f t="shared" si="8"/>
        <v>1250</v>
      </c>
      <c r="L1207" s="10">
        <f t="shared" si="9"/>
        <v>437.5</v>
      </c>
      <c r="M1207" s="11">
        <v>0.35</v>
      </c>
      <c r="O1207" s="16"/>
      <c r="P1207" s="17"/>
      <c r="Q1207" s="12"/>
      <c r="R1207" s="13"/>
    </row>
    <row r="1208" spans="1:18" ht="15.75" customHeight="1" x14ac:dyDescent="0.3">
      <c r="A1208" s="1"/>
      <c r="B1208" s="6" t="s">
        <v>14</v>
      </c>
      <c r="C1208" s="6">
        <v>1185732</v>
      </c>
      <c r="D1208" s="7">
        <v>44456</v>
      </c>
      <c r="E1208" s="6" t="s">
        <v>15</v>
      </c>
      <c r="F1208" s="6" t="s">
        <v>59</v>
      </c>
      <c r="G1208" s="6" t="s">
        <v>60</v>
      </c>
      <c r="H1208" s="6" t="s">
        <v>19</v>
      </c>
      <c r="I1208" s="8">
        <v>0.45</v>
      </c>
      <c r="J1208" s="9">
        <v>1500</v>
      </c>
      <c r="K1208" s="10">
        <f t="shared" si="8"/>
        <v>675</v>
      </c>
      <c r="L1208" s="10">
        <f t="shared" si="9"/>
        <v>270</v>
      </c>
      <c r="M1208" s="11">
        <v>0.39999999999999997</v>
      </c>
      <c r="O1208" s="16"/>
      <c r="P1208" s="17"/>
      <c r="Q1208" s="12"/>
      <c r="R1208" s="13"/>
    </row>
    <row r="1209" spans="1:18" ht="15.75" customHeight="1" x14ac:dyDescent="0.3">
      <c r="A1209" s="1"/>
      <c r="B1209" s="6" t="s">
        <v>14</v>
      </c>
      <c r="C1209" s="6">
        <v>1185732</v>
      </c>
      <c r="D1209" s="7">
        <v>44456</v>
      </c>
      <c r="E1209" s="6" t="s">
        <v>15</v>
      </c>
      <c r="F1209" s="6" t="s">
        <v>59</v>
      </c>
      <c r="G1209" s="6" t="s">
        <v>60</v>
      </c>
      <c r="H1209" s="6" t="s">
        <v>20</v>
      </c>
      <c r="I1209" s="8">
        <v>0.45</v>
      </c>
      <c r="J1209" s="9">
        <v>1250</v>
      </c>
      <c r="K1209" s="10">
        <f t="shared" si="8"/>
        <v>562.5</v>
      </c>
      <c r="L1209" s="10">
        <f t="shared" si="9"/>
        <v>168.75</v>
      </c>
      <c r="M1209" s="11">
        <v>0.3</v>
      </c>
      <c r="O1209" s="16"/>
      <c r="P1209" s="17"/>
      <c r="Q1209" s="12"/>
      <c r="R1209" s="13"/>
    </row>
    <row r="1210" spans="1:18" ht="15.75" customHeight="1" x14ac:dyDescent="0.3">
      <c r="A1210" s="1"/>
      <c r="B1210" s="6" t="s">
        <v>14</v>
      </c>
      <c r="C1210" s="6">
        <v>1185732</v>
      </c>
      <c r="D1210" s="7">
        <v>44456</v>
      </c>
      <c r="E1210" s="6" t="s">
        <v>15</v>
      </c>
      <c r="F1210" s="6" t="s">
        <v>59</v>
      </c>
      <c r="G1210" s="6" t="s">
        <v>60</v>
      </c>
      <c r="H1210" s="6" t="s">
        <v>21</v>
      </c>
      <c r="I1210" s="8">
        <v>0.54999999999999993</v>
      </c>
      <c r="J1210" s="9">
        <v>1250</v>
      </c>
      <c r="K1210" s="10">
        <f t="shared" si="8"/>
        <v>687.49999999999989</v>
      </c>
      <c r="L1210" s="10">
        <f t="shared" si="9"/>
        <v>171.87499999999997</v>
      </c>
      <c r="M1210" s="11">
        <v>0.25</v>
      </c>
      <c r="O1210" s="16"/>
      <c r="P1210" s="17"/>
      <c r="Q1210" s="12"/>
      <c r="R1210" s="13"/>
    </row>
    <row r="1211" spans="1:18" ht="15.75" customHeight="1" x14ac:dyDescent="0.3">
      <c r="A1211" s="1"/>
      <c r="B1211" s="6" t="s">
        <v>14</v>
      </c>
      <c r="C1211" s="6">
        <v>1185732</v>
      </c>
      <c r="D1211" s="7">
        <v>44456</v>
      </c>
      <c r="E1211" s="6" t="s">
        <v>15</v>
      </c>
      <c r="F1211" s="6" t="s">
        <v>59</v>
      </c>
      <c r="G1211" s="6" t="s">
        <v>60</v>
      </c>
      <c r="H1211" s="6" t="s">
        <v>22</v>
      </c>
      <c r="I1211" s="8">
        <v>0.6</v>
      </c>
      <c r="J1211" s="9">
        <v>2250</v>
      </c>
      <c r="K1211" s="10">
        <f t="shared" si="8"/>
        <v>1350</v>
      </c>
      <c r="L1211" s="10">
        <f t="shared" si="9"/>
        <v>540</v>
      </c>
      <c r="M1211" s="11">
        <v>0.4</v>
      </c>
      <c r="O1211" s="16"/>
      <c r="P1211" s="17"/>
      <c r="Q1211" s="12"/>
      <c r="R1211" s="13"/>
    </row>
    <row r="1212" spans="1:18" ht="15.75" customHeight="1" x14ac:dyDescent="0.3">
      <c r="A1212" s="1"/>
      <c r="B1212" s="6" t="s">
        <v>14</v>
      </c>
      <c r="C1212" s="6">
        <v>1185732</v>
      </c>
      <c r="D1212" s="7">
        <v>44488</v>
      </c>
      <c r="E1212" s="6" t="s">
        <v>15</v>
      </c>
      <c r="F1212" s="6" t="s">
        <v>59</v>
      </c>
      <c r="G1212" s="6" t="s">
        <v>60</v>
      </c>
      <c r="H1212" s="6" t="s">
        <v>17</v>
      </c>
      <c r="I1212" s="8">
        <v>0.6</v>
      </c>
      <c r="J1212" s="9">
        <v>4000</v>
      </c>
      <c r="K1212" s="10">
        <f t="shared" si="8"/>
        <v>2400</v>
      </c>
      <c r="L1212" s="10">
        <f t="shared" si="9"/>
        <v>840</v>
      </c>
      <c r="M1212" s="11">
        <v>0.35</v>
      </c>
      <c r="O1212" s="16"/>
      <c r="P1212" s="17"/>
      <c r="Q1212" s="12"/>
      <c r="R1212" s="13"/>
    </row>
    <row r="1213" spans="1:18" ht="15.75" customHeight="1" x14ac:dyDescent="0.3">
      <c r="A1213" s="1"/>
      <c r="B1213" s="6" t="s">
        <v>14</v>
      </c>
      <c r="C1213" s="6">
        <v>1185732</v>
      </c>
      <c r="D1213" s="7">
        <v>44488</v>
      </c>
      <c r="E1213" s="6" t="s">
        <v>15</v>
      </c>
      <c r="F1213" s="6" t="s">
        <v>59</v>
      </c>
      <c r="G1213" s="6" t="s">
        <v>60</v>
      </c>
      <c r="H1213" s="6" t="s">
        <v>18</v>
      </c>
      <c r="I1213" s="8">
        <v>0.55000000000000004</v>
      </c>
      <c r="J1213" s="9">
        <v>2250</v>
      </c>
      <c r="K1213" s="10">
        <f t="shared" si="8"/>
        <v>1237.5</v>
      </c>
      <c r="L1213" s="10">
        <f t="shared" si="9"/>
        <v>433.125</v>
      </c>
      <c r="M1213" s="11">
        <v>0.35</v>
      </c>
      <c r="O1213" s="16"/>
      <c r="P1213" s="17"/>
      <c r="Q1213" s="12"/>
      <c r="R1213" s="13"/>
    </row>
    <row r="1214" spans="1:18" ht="15.75" customHeight="1" x14ac:dyDescent="0.3">
      <c r="A1214" s="1"/>
      <c r="B1214" s="6" t="s">
        <v>14</v>
      </c>
      <c r="C1214" s="6">
        <v>1185732</v>
      </c>
      <c r="D1214" s="7">
        <v>44488</v>
      </c>
      <c r="E1214" s="6" t="s">
        <v>15</v>
      </c>
      <c r="F1214" s="6" t="s">
        <v>59</v>
      </c>
      <c r="G1214" s="6" t="s">
        <v>60</v>
      </c>
      <c r="H1214" s="6" t="s">
        <v>19</v>
      </c>
      <c r="I1214" s="8">
        <v>0.55000000000000004</v>
      </c>
      <c r="J1214" s="9">
        <v>1250</v>
      </c>
      <c r="K1214" s="10">
        <f t="shared" si="8"/>
        <v>687.5</v>
      </c>
      <c r="L1214" s="10">
        <f t="shared" si="9"/>
        <v>275</v>
      </c>
      <c r="M1214" s="11">
        <v>0.39999999999999997</v>
      </c>
      <c r="O1214" s="16"/>
      <c r="P1214" s="17"/>
      <c r="Q1214" s="12"/>
      <c r="R1214" s="13"/>
    </row>
    <row r="1215" spans="1:18" ht="15.75" customHeight="1" x14ac:dyDescent="0.3">
      <c r="A1215" s="1"/>
      <c r="B1215" s="6" t="s">
        <v>14</v>
      </c>
      <c r="C1215" s="6">
        <v>1185732</v>
      </c>
      <c r="D1215" s="7">
        <v>44488</v>
      </c>
      <c r="E1215" s="6" t="s">
        <v>15</v>
      </c>
      <c r="F1215" s="6" t="s">
        <v>59</v>
      </c>
      <c r="G1215" s="6" t="s">
        <v>60</v>
      </c>
      <c r="H1215" s="6" t="s">
        <v>20</v>
      </c>
      <c r="I1215" s="8">
        <v>0.55000000000000004</v>
      </c>
      <c r="J1215" s="9">
        <v>1000</v>
      </c>
      <c r="K1215" s="10">
        <f t="shared" si="8"/>
        <v>550</v>
      </c>
      <c r="L1215" s="10">
        <f t="shared" si="9"/>
        <v>165</v>
      </c>
      <c r="M1215" s="11">
        <v>0.3</v>
      </c>
      <c r="O1215" s="16"/>
      <c r="P1215" s="17"/>
      <c r="Q1215" s="12"/>
      <c r="R1215" s="13"/>
    </row>
    <row r="1216" spans="1:18" ht="15.75" customHeight="1" x14ac:dyDescent="0.3">
      <c r="A1216" s="1"/>
      <c r="B1216" s="6" t="s">
        <v>14</v>
      </c>
      <c r="C1216" s="6">
        <v>1185732</v>
      </c>
      <c r="D1216" s="7">
        <v>44488</v>
      </c>
      <c r="E1216" s="6" t="s">
        <v>15</v>
      </c>
      <c r="F1216" s="6" t="s">
        <v>59</v>
      </c>
      <c r="G1216" s="6" t="s">
        <v>60</v>
      </c>
      <c r="H1216" s="6" t="s">
        <v>21</v>
      </c>
      <c r="I1216" s="8">
        <v>0.65</v>
      </c>
      <c r="J1216" s="9">
        <v>1000</v>
      </c>
      <c r="K1216" s="10">
        <f t="shared" si="8"/>
        <v>650</v>
      </c>
      <c r="L1216" s="10">
        <f t="shared" si="9"/>
        <v>162.5</v>
      </c>
      <c r="M1216" s="11">
        <v>0.25</v>
      </c>
      <c r="O1216" s="16"/>
      <c r="P1216" s="17"/>
      <c r="Q1216" s="12"/>
      <c r="R1216" s="13"/>
    </row>
    <row r="1217" spans="1:18" ht="15.75" customHeight="1" x14ac:dyDescent="0.3">
      <c r="A1217" s="1"/>
      <c r="B1217" s="6" t="s">
        <v>14</v>
      </c>
      <c r="C1217" s="6">
        <v>1185732</v>
      </c>
      <c r="D1217" s="7">
        <v>44488</v>
      </c>
      <c r="E1217" s="6" t="s">
        <v>15</v>
      </c>
      <c r="F1217" s="6" t="s">
        <v>59</v>
      </c>
      <c r="G1217" s="6" t="s">
        <v>60</v>
      </c>
      <c r="H1217" s="6" t="s">
        <v>22</v>
      </c>
      <c r="I1217" s="8">
        <v>0.7</v>
      </c>
      <c r="J1217" s="9">
        <v>2250</v>
      </c>
      <c r="K1217" s="10">
        <f t="shared" si="8"/>
        <v>1575</v>
      </c>
      <c r="L1217" s="10">
        <f t="shared" si="9"/>
        <v>630</v>
      </c>
      <c r="M1217" s="11">
        <v>0.4</v>
      </c>
      <c r="O1217" s="16"/>
      <c r="P1217" s="17"/>
      <c r="Q1217" s="12"/>
      <c r="R1217" s="13"/>
    </row>
    <row r="1218" spans="1:18" ht="15.75" customHeight="1" x14ac:dyDescent="0.3">
      <c r="A1218" s="1"/>
      <c r="B1218" s="6" t="s">
        <v>14</v>
      </c>
      <c r="C1218" s="6">
        <v>1185732</v>
      </c>
      <c r="D1218" s="7">
        <v>44518</v>
      </c>
      <c r="E1218" s="6" t="s">
        <v>15</v>
      </c>
      <c r="F1218" s="6" t="s">
        <v>59</v>
      </c>
      <c r="G1218" s="6" t="s">
        <v>60</v>
      </c>
      <c r="H1218" s="6" t="s">
        <v>17</v>
      </c>
      <c r="I1218" s="8">
        <v>0.65</v>
      </c>
      <c r="J1218" s="9">
        <v>3750</v>
      </c>
      <c r="K1218" s="10">
        <f t="shared" si="8"/>
        <v>2437.5</v>
      </c>
      <c r="L1218" s="10">
        <f t="shared" si="9"/>
        <v>853.125</v>
      </c>
      <c r="M1218" s="11">
        <v>0.35</v>
      </c>
      <c r="O1218" s="16"/>
      <c r="P1218" s="17"/>
      <c r="Q1218" s="12"/>
      <c r="R1218" s="13"/>
    </row>
    <row r="1219" spans="1:18" ht="15.75" customHeight="1" x14ac:dyDescent="0.3">
      <c r="A1219" s="1"/>
      <c r="B1219" s="6" t="s">
        <v>14</v>
      </c>
      <c r="C1219" s="6">
        <v>1185732</v>
      </c>
      <c r="D1219" s="7">
        <v>44518</v>
      </c>
      <c r="E1219" s="6" t="s">
        <v>15</v>
      </c>
      <c r="F1219" s="6" t="s">
        <v>59</v>
      </c>
      <c r="G1219" s="6" t="s">
        <v>60</v>
      </c>
      <c r="H1219" s="6" t="s">
        <v>18</v>
      </c>
      <c r="I1219" s="8">
        <v>0.55000000000000004</v>
      </c>
      <c r="J1219" s="9">
        <v>2000</v>
      </c>
      <c r="K1219" s="10">
        <f t="shared" si="8"/>
        <v>1100</v>
      </c>
      <c r="L1219" s="10">
        <f t="shared" si="9"/>
        <v>385</v>
      </c>
      <c r="M1219" s="11">
        <v>0.35</v>
      </c>
      <c r="O1219" s="16"/>
      <c r="P1219" s="17"/>
      <c r="Q1219" s="12"/>
      <c r="R1219" s="13"/>
    </row>
    <row r="1220" spans="1:18" ht="15.75" customHeight="1" x14ac:dyDescent="0.3">
      <c r="A1220" s="1"/>
      <c r="B1220" s="6" t="s">
        <v>14</v>
      </c>
      <c r="C1220" s="6">
        <v>1185732</v>
      </c>
      <c r="D1220" s="7">
        <v>44518</v>
      </c>
      <c r="E1220" s="6" t="s">
        <v>15</v>
      </c>
      <c r="F1220" s="6" t="s">
        <v>59</v>
      </c>
      <c r="G1220" s="6" t="s">
        <v>60</v>
      </c>
      <c r="H1220" s="6" t="s">
        <v>19</v>
      </c>
      <c r="I1220" s="8">
        <v>0.55000000000000004</v>
      </c>
      <c r="J1220" s="9">
        <v>1950</v>
      </c>
      <c r="K1220" s="10">
        <f t="shared" si="8"/>
        <v>1072.5</v>
      </c>
      <c r="L1220" s="10">
        <f t="shared" si="9"/>
        <v>428.99999999999994</v>
      </c>
      <c r="M1220" s="11">
        <v>0.39999999999999997</v>
      </c>
      <c r="O1220" s="16"/>
      <c r="P1220" s="17"/>
      <c r="Q1220" s="12"/>
      <c r="R1220" s="13"/>
    </row>
    <row r="1221" spans="1:18" ht="15.75" customHeight="1" x14ac:dyDescent="0.3">
      <c r="A1221" s="1"/>
      <c r="B1221" s="6" t="s">
        <v>14</v>
      </c>
      <c r="C1221" s="6">
        <v>1185732</v>
      </c>
      <c r="D1221" s="7">
        <v>44518</v>
      </c>
      <c r="E1221" s="6" t="s">
        <v>15</v>
      </c>
      <c r="F1221" s="6" t="s">
        <v>59</v>
      </c>
      <c r="G1221" s="6" t="s">
        <v>60</v>
      </c>
      <c r="H1221" s="6" t="s">
        <v>20</v>
      </c>
      <c r="I1221" s="8">
        <v>0.55000000000000004</v>
      </c>
      <c r="J1221" s="9">
        <v>1750</v>
      </c>
      <c r="K1221" s="10">
        <f t="shared" si="8"/>
        <v>962.50000000000011</v>
      </c>
      <c r="L1221" s="10">
        <f t="shared" si="9"/>
        <v>288.75</v>
      </c>
      <c r="M1221" s="11">
        <v>0.3</v>
      </c>
      <c r="O1221" s="16"/>
      <c r="P1221" s="17"/>
      <c r="Q1221" s="12"/>
      <c r="R1221" s="13"/>
    </row>
    <row r="1222" spans="1:18" ht="15.75" customHeight="1" x14ac:dyDescent="0.3">
      <c r="A1222" s="1"/>
      <c r="B1222" s="6" t="s">
        <v>14</v>
      </c>
      <c r="C1222" s="6">
        <v>1185732</v>
      </c>
      <c r="D1222" s="7">
        <v>44518</v>
      </c>
      <c r="E1222" s="6" t="s">
        <v>15</v>
      </c>
      <c r="F1222" s="6" t="s">
        <v>59</v>
      </c>
      <c r="G1222" s="6" t="s">
        <v>60</v>
      </c>
      <c r="H1222" s="6" t="s">
        <v>21</v>
      </c>
      <c r="I1222" s="8">
        <v>0.65</v>
      </c>
      <c r="J1222" s="9">
        <v>1500</v>
      </c>
      <c r="K1222" s="10">
        <f t="shared" si="8"/>
        <v>975</v>
      </c>
      <c r="L1222" s="10">
        <f t="shared" si="9"/>
        <v>243.75</v>
      </c>
      <c r="M1222" s="11">
        <v>0.25</v>
      </c>
      <c r="O1222" s="16"/>
      <c r="P1222" s="17"/>
      <c r="Q1222" s="12"/>
      <c r="R1222" s="13"/>
    </row>
    <row r="1223" spans="1:18" ht="15.75" customHeight="1" x14ac:dyDescent="0.3">
      <c r="A1223" s="1"/>
      <c r="B1223" s="6" t="s">
        <v>14</v>
      </c>
      <c r="C1223" s="6">
        <v>1185732</v>
      </c>
      <c r="D1223" s="7">
        <v>44518</v>
      </c>
      <c r="E1223" s="6" t="s">
        <v>15</v>
      </c>
      <c r="F1223" s="6" t="s">
        <v>59</v>
      </c>
      <c r="G1223" s="6" t="s">
        <v>60</v>
      </c>
      <c r="H1223" s="6" t="s">
        <v>22</v>
      </c>
      <c r="I1223" s="8">
        <v>0.7</v>
      </c>
      <c r="J1223" s="9">
        <v>2500</v>
      </c>
      <c r="K1223" s="10">
        <f t="shared" si="8"/>
        <v>1750</v>
      </c>
      <c r="L1223" s="10">
        <f t="shared" si="9"/>
        <v>700</v>
      </c>
      <c r="M1223" s="11">
        <v>0.4</v>
      </c>
      <c r="O1223" s="16"/>
      <c r="P1223" s="17"/>
      <c r="Q1223" s="12"/>
      <c r="R1223" s="13"/>
    </row>
    <row r="1224" spans="1:18" ht="15.75" customHeight="1" x14ac:dyDescent="0.3">
      <c r="A1224" s="1"/>
      <c r="B1224" s="6" t="s">
        <v>14</v>
      </c>
      <c r="C1224" s="6">
        <v>1185732</v>
      </c>
      <c r="D1224" s="7">
        <v>44547</v>
      </c>
      <c r="E1224" s="6" t="s">
        <v>15</v>
      </c>
      <c r="F1224" s="6" t="s">
        <v>59</v>
      </c>
      <c r="G1224" s="6" t="s">
        <v>60</v>
      </c>
      <c r="H1224" s="6" t="s">
        <v>17</v>
      </c>
      <c r="I1224" s="8">
        <v>0.65</v>
      </c>
      <c r="J1224" s="9">
        <v>4750</v>
      </c>
      <c r="K1224" s="10">
        <f t="shared" si="8"/>
        <v>3087.5</v>
      </c>
      <c r="L1224" s="10">
        <f t="shared" si="9"/>
        <v>1080.625</v>
      </c>
      <c r="M1224" s="11">
        <v>0.35</v>
      </c>
      <c r="O1224" s="16"/>
      <c r="P1224" s="17"/>
      <c r="Q1224" s="12"/>
      <c r="R1224" s="13"/>
    </row>
    <row r="1225" spans="1:18" ht="15.75" customHeight="1" x14ac:dyDescent="0.3">
      <c r="A1225" s="1"/>
      <c r="B1225" s="6" t="s">
        <v>14</v>
      </c>
      <c r="C1225" s="6">
        <v>1185732</v>
      </c>
      <c r="D1225" s="7">
        <v>44547</v>
      </c>
      <c r="E1225" s="6" t="s">
        <v>15</v>
      </c>
      <c r="F1225" s="6" t="s">
        <v>59</v>
      </c>
      <c r="G1225" s="6" t="s">
        <v>60</v>
      </c>
      <c r="H1225" s="6" t="s">
        <v>18</v>
      </c>
      <c r="I1225" s="8">
        <v>0.55000000000000004</v>
      </c>
      <c r="J1225" s="9">
        <v>2750</v>
      </c>
      <c r="K1225" s="10">
        <f t="shared" si="8"/>
        <v>1512.5000000000002</v>
      </c>
      <c r="L1225" s="10">
        <f t="shared" si="9"/>
        <v>529.375</v>
      </c>
      <c r="M1225" s="11">
        <v>0.35</v>
      </c>
      <c r="O1225" s="16"/>
      <c r="P1225" s="17"/>
      <c r="Q1225" s="12"/>
      <c r="R1225" s="13"/>
    </row>
    <row r="1226" spans="1:18" ht="15.75" customHeight="1" x14ac:dyDescent="0.3">
      <c r="A1226" s="1"/>
      <c r="B1226" s="6" t="s">
        <v>14</v>
      </c>
      <c r="C1226" s="6">
        <v>1185732</v>
      </c>
      <c r="D1226" s="7">
        <v>44547</v>
      </c>
      <c r="E1226" s="6" t="s">
        <v>15</v>
      </c>
      <c r="F1226" s="6" t="s">
        <v>59</v>
      </c>
      <c r="G1226" s="6" t="s">
        <v>60</v>
      </c>
      <c r="H1226" s="6" t="s">
        <v>19</v>
      </c>
      <c r="I1226" s="8">
        <v>0.55000000000000004</v>
      </c>
      <c r="J1226" s="9">
        <v>2500</v>
      </c>
      <c r="K1226" s="10">
        <f t="shared" si="8"/>
        <v>1375</v>
      </c>
      <c r="L1226" s="10">
        <f t="shared" si="9"/>
        <v>550</v>
      </c>
      <c r="M1226" s="11">
        <v>0.39999999999999997</v>
      </c>
      <c r="O1226" s="16"/>
      <c r="P1226" s="17"/>
      <c r="Q1226" s="12"/>
      <c r="R1226" s="13"/>
    </row>
    <row r="1227" spans="1:18" ht="15.75" customHeight="1" x14ac:dyDescent="0.3">
      <c r="A1227" s="1"/>
      <c r="B1227" s="6" t="s">
        <v>14</v>
      </c>
      <c r="C1227" s="6">
        <v>1185732</v>
      </c>
      <c r="D1227" s="7">
        <v>44547</v>
      </c>
      <c r="E1227" s="6" t="s">
        <v>15</v>
      </c>
      <c r="F1227" s="6" t="s">
        <v>59</v>
      </c>
      <c r="G1227" s="6" t="s">
        <v>60</v>
      </c>
      <c r="H1227" s="6" t="s">
        <v>20</v>
      </c>
      <c r="I1227" s="8">
        <v>0.55000000000000004</v>
      </c>
      <c r="J1227" s="9">
        <v>2000</v>
      </c>
      <c r="K1227" s="10">
        <f t="shared" si="8"/>
        <v>1100</v>
      </c>
      <c r="L1227" s="10">
        <f t="shared" si="9"/>
        <v>330</v>
      </c>
      <c r="M1227" s="11">
        <v>0.3</v>
      </c>
      <c r="O1227" s="16"/>
      <c r="P1227" s="17"/>
      <c r="Q1227" s="12"/>
      <c r="R1227" s="13"/>
    </row>
    <row r="1228" spans="1:18" ht="15.75" customHeight="1" x14ac:dyDescent="0.3">
      <c r="A1228" s="1"/>
      <c r="B1228" s="6" t="s">
        <v>14</v>
      </c>
      <c r="C1228" s="6">
        <v>1185732</v>
      </c>
      <c r="D1228" s="7">
        <v>44547</v>
      </c>
      <c r="E1228" s="6" t="s">
        <v>15</v>
      </c>
      <c r="F1228" s="6" t="s">
        <v>59</v>
      </c>
      <c r="G1228" s="6" t="s">
        <v>60</v>
      </c>
      <c r="H1228" s="6" t="s">
        <v>21</v>
      </c>
      <c r="I1228" s="8">
        <v>0.65</v>
      </c>
      <c r="J1228" s="9">
        <v>2000</v>
      </c>
      <c r="K1228" s="10">
        <f t="shared" si="8"/>
        <v>1300</v>
      </c>
      <c r="L1228" s="10">
        <f t="shared" si="9"/>
        <v>325</v>
      </c>
      <c r="M1228" s="11">
        <v>0.25</v>
      </c>
      <c r="O1228" s="16"/>
      <c r="P1228" s="17"/>
      <c r="Q1228" s="12"/>
      <c r="R1228" s="13"/>
    </row>
    <row r="1229" spans="1:18" ht="15.75" customHeight="1" x14ac:dyDescent="0.3">
      <c r="A1229" s="1"/>
      <c r="B1229" s="6" t="s">
        <v>14</v>
      </c>
      <c r="C1229" s="6">
        <v>1185732</v>
      </c>
      <c r="D1229" s="7">
        <v>44547</v>
      </c>
      <c r="E1229" s="6" t="s">
        <v>15</v>
      </c>
      <c r="F1229" s="6" t="s">
        <v>59</v>
      </c>
      <c r="G1229" s="6" t="s">
        <v>60</v>
      </c>
      <c r="H1229" s="6" t="s">
        <v>22</v>
      </c>
      <c r="I1229" s="8">
        <v>0.7</v>
      </c>
      <c r="J1229" s="9">
        <v>3000</v>
      </c>
      <c r="K1229" s="10">
        <f t="shared" si="8"/>
        <v>2100</v>
      </c>
      <c r="L1229" s="10">
        <f t="shared" si="9"/>
        <v>840</v>
      </c>
      <c r="M1229" s="11">
        <v>0.4</v>
      </c>
      <c r="O1229" s="16"/>
      <c r="P1229" s="17"/>
      <c r="Q1229" s="12"/>
      <c r="R1229" s="13"/>
    </row>
    <row r="1230" spans="1:18" ht="15.75" customHeight="1" x14ac:dyDescent="0.3">
      <c r="A1230" s="1" t="s">
        <v>39</v>
      </c>
      <c r="B1230" s="6" t="s">
        <v>27</v>
      </c>
      <c r="C1230" s="6">
        <v>1128299</v>
      </c>
      <c r="D1230" s="7">
        <v>44206</v>
      </c>
      <c r="E1230" s="6" t="s">
        <v>28</v>
      </c>
      <c r="F1230" s="6" t="s">
        <v>61</v>
      </c>
      <c r="G1230" s="6" t="s">
        <v>62</v>
      </c>
      <c r="H1230" s="6" t="s">
        <v>17</v>
      </c>
      <c r="I1230" s="8">
        <v>0.35000000000000003</v>
      </c>
      <c r="J1230" s="9">
        <v>3750</v>
      </c>
      <c r="K1230" s="10">
        <f t="shared" si="8"/>
        <v>1312.5000000000002</v>
      </c>
      <c r="L1230" s="10">
        <f t="shared" si="9"/>
        <v>328.12500000000006</v>
      </c>
      <c r="M1230" s="11">
        <v>0.25</v>
      </c>
      <c r="O1230" s="16"/>
      <c r="P1230" s="17"/>
      <c r="Q1230" s="12"/>
      <c r="R1230" s="13"/>
    </row>
    <row r="1231" spans="1:18" ht="15.75" customHeight="1" x14ac:dyDescent="0.3">
      <c r="A1231" s="1"/>
      <c r="B1231" s="6" t="s">
        <v>27</v>
      </c>
      <c r="C1231" s="6">
        <v>1128299</v>
      </c>
      <c r="D1231" s="7">
        <v>44206</v>
      </c>
      <c r="E1231" s="6" t="s">
        <v>28</v>
      </c>
      <c r="F1231" s="6" t="s">
        <v>61</v>
      </c>
      <c r="G1231" s="6" t="s">
        <v>62</v>
      </c>
      <c r="H1231" s="6" t="s">
        <v>18</v>
      </c>
      <c r="I1231" s="8">
        <v>0.45</v>
      </c>
      <c r="J1231" s="9">
        <v>3750</v>
      </c>
      <c r="K1231" s="10">
        <f t="shared" si="8"/>
        <v>1687.5</v>
      </c>
      <c r="L1231" s="10">
        <f t="shared" si="9"/>
        <v>337.5</v>
      </c>
      <c r="M1231" s="11">
        <v>0.2</v>
      </c>
      <c r="O1231" s="16"/>
      <c r="P1231" s="17"/>
      <c r="Q1231" s="12"/>
      <c r="R1231" s="13"/>
    </row>
    <row r="1232" spans="1:18" ht="15.75" customHeight="1" x14ac:dyDescent="0.3">
      <c r="A1232" s="1"/>
      <c r="B1232" s="6" t="s">
        <v>27</v>
      </c>
      <c r="C1232" s="6">
        <v>1128299</v>
      </c>
      <c r="D1232" s="7">
        <v>44206</v>
      </c>
      <c r="E1232" s="6" t="s">
        <v>28</v>
      </c>
      <c r="F1232" s="6" t="s">
        <v>61</v>
      </c>
      <c r="G1232" s="6" t="s">
        <v>62</v>
      </c>
      <c r="H1232" s="6" t="s">
        <v>19</v>
      </c>
      <c r="I1232" s="8">
        <v>0.45</v>
      </c>
      <c r="J1232" s="9">
        <v>3750</v>
      </c>
      <c r="K1232" s="10">
        <f t="shared" si="8"/>
        <v>1687.5</v>
      </c>
      <c r="L1232" s="10">
        <f t="shared" si="9"/>
        <v>421.875</v>
      </c>
      <c r="M1232" s="11">
        <v>0.25</v>
      </c>
      <c r="O1232" s="16"/>
      <c r="P1232" s="17"/>
      <c r="Q1232" s="12"/>
      <c r="R1232" s="13"/>
    </row>
    <row r="1233" spans="1:18" ht="15.75" customHeight="1" x14ac:dyDescent="0.3">
      <c r="A1233" s="1"/>
      <c r="B1233" s="6" t="s">
        <v>27</v>
      </c>
      <c r="C1233" s="6">
        <v>1128299</v>
      </c>
      <c r="D1233" s="7">
        <v>44206</v>
      </c>
      <c r="E1233" s="6" t="s">
        <v>28</v>
      </c>
      <c r="F1233" s="6" t="s">
        <v>61</v>
      </c>
      <c r="G1233" s="6" t="s">
        <v>62</v>
      </c>
      <c r="H1233" s="6" t="s">
        <v>20</v>
      </c>
      <c r="I1233" s="8">
        <v>0.45</v>
      </c>
      <c r="J1233" s="9">
        <v>2250</v>
      </c>
      <c r="K1233" s="10">
        <f t="shared" si="8"/>
        <v>1012.5</v>
      </c>
      <c r="L1233" s="10">
        <f t="shared" si="9"/>
        <v>253.125</v>
      </c>
      <c r="M1233" s="11">
        <v>0.25</v>
      </c>
      <c r="O1233" s="16"/>
      <c r="P1233" s="17"/>
      <c r="Q1233" s="12"/>
      <c r="R1233" s="13"/>
    </row>
    <row r="1234" spans="1:18" ht="15.75" customHeight="1" x14ac:dyDescent="0.3">
      <c r="A1234" s="1"/>
      <c r="B1234" s="6" t="s">
        <v>27</v>
      </c>
      <c r="C1234" s="6">
        <v>1128299</v>
      </c>
      <c r="D1234" s="7">
        <v>44206</v>
      </c>
      <c r="E1234" s="6" t="s">
        <v>28</v>
      </c>
      <c r="F1234" s="6" t="s">
        <v>61</v>
      </c>
      <c r="G1234" s="6" t="s">
        <v>62</v>
      </c>
      <c r="H1234" s="6" t="s">
        <v>21</v>
      </c>
      <c r="I1234" s="8">
        <v>0.5</v>
      </c>
      <c r="J1234" s="9">
        <v>1750</v>
      </c>
      <c r="K1234" s="10">
        <f t="shared" si="8"/>
        <v>875</v>
      </c>
      <c r="L1234" s="10">
        <f t="shared" si="9"/>
        <v>131.25</v>
      </c>
      <c r="M1234" s="11">
        <v>0.15</v>
      </c>
      <c r="O1234" s="16"/>
      <c r="P1234" s="17"/>
      <c r="Q1234" s="12"/>
      <c r="R1234" s="13"/>
    </row>
    <row r="1235" spans="1:18" ht="15.75" customHeight="1" x14ac:dyDescent="0.3">
      <c r="A1235" s="1"/>
      <c r="B1235" s="6" t="s">
        <v>27</v>
      </c>
      <c r="C1235" s="6">
        <v>1128299</v>
      </c>
      <c r="D1235" s="7">
        <v>44206</v>
      </c>
      <c r="E1235" s="6" t="s">
        <v>28</v>
      </c>
      <c r="F1235" s="6" t="s">
        <v>61</v>
      </c>
      <c r="G1235" s="6" t="s">
        <v>62</v>
      </c>
      <c r="H1235" s="6" t="s">
        <v>22</v>
      </c>
      <c r="I1235" s="8">
        <v>0.45</v>
      </c>
      <c r="J1235" s="9">
        <v>4250</v>
      </c>
      <c r="K1235" s="10">
        <f t="shared" si="8"/>
        <v>1912.5</v>
      </c>
      <c r="L1235" s="10">
        <f t="shared" si="9"/>
        <v>765</v>
      </c>
      <c r="M1235" s="11">
        <v>0.4</v>
      </c>
      <c r="O1235" s="16"/>
      <c r="P1235" s="17"/>
      <c r="Q1235" s="12"/>
      <c r="R1235" s="13"/>
    </row>
    <row r="1236" spans="1:18" ht="15.75" customHeight="1" x14ac:dyDescent="0.3">
      <c r="A1236" s="1"/>
      <c r="B1236" s="6" t="s">
        <v>27</v>
      </c>
      <c r="C1236" s="6">
        <v>1128299</v>
      </c>
      <c r="D1236" s="7">
        <v>44237</v>
      </c>
      <c r="E1236" s="6" t="s">
        <v>28</v>
      </c>
      <c r="F1236" s="6" t="s">
        <v>61</v>
      </c>
      <c r="G1236" s="6" t="s">
        <v>62</v>
      </c>
      <c r="H1236" s="6" t="s">
        <v>17</v>
      </c>
      <c r="I1236" s="8">
        <v>0.35000000000000003</v>
      </c>
      <c r="J1236" s="9">
        <v>4750</v>
      </c>
      <c r="K1236" s="10">
        <f t="shared" si="8"/>
        <v>1662.5000000000002</v>
      </c>
      <c r="L1236" s="10">
        <f t="shared" si="9"/>
        <v>415.62500000000006</v>
      </c>
      <c r="M1236" s="11">
        <v>0.25</v>
      </c>
      <c r="O1236" s="16"/>
      <c r="P1236" s="17"/>
      <c r="Q1236" s="12"/>
      <c r="R1236" s="13"/>
    </row>
    <row r="1237" spans="1:18" ht="15.75" customHeight="1" x14ac:dyDescent="0.3">
      <c r="A1237" s="1"/>
      <c r="B1237" s="6" t="s">
        <v>27</v>
      </c>
      <c r="C1237" s="6">
        <v>1128299</v>
      </c>
      <c r="D1237" s="7">
        <v>44237</v>
      </c>
      <c r="E1237" s="6" t="s">
        <v>28</v>
      </c>
      <c r="F1237" s="6" t="s">
        <v>61</v>
      </c>
      <c r="G1237" s="6" t="s">
        <v>62</v>
      </c>
      <c r="H1237" s="6" t="s">
        <v>18</v>
      </c>
      <c r="I1237" s="8">
        <v>0.45</v>
      </c>
      <c r="J1237" s="9">
        <v>3750</v>
      </c>
      <c r="K1237" s="10">
        <f t="shared" si="8"/>
        <v>1687.5</v>
      </c>
      <c r="L1237" s="10">
        <f t="shared" si="9"/>
        <v>337.5</v>
      </c>
      <c r="M1237" s="11">
        <v>0.2</v>
      </c>
      <c r="O1237" s="16"/>
      <c r="P1237" s="17"/>
      <c r="Q1237" s="12"/>
      <c r="R1237" s="13"/>
    </row>
    <row r="1238" spans="1:18" ht="15.75" customHeight="1" x14ac:dyDescent="0.3">
      <c r="A1238" s="1"/>
      <c r="B1238" s="6" t="s">
        <v>27</v>
      </c>
      <c r="C1238" s="6">
        <v>1128299</v>
      </c>
      <c r="D1238" s="7">
        <v>44237</v>
      </c>
      <c r="E1238" s="6" t="s">
        <v>28</v>
      </c>
      <c r="F1238" s="6" t="s">
        <v>61</v>
      </c>
      <c r="G1238" s="6" t="s">
        <v>62</v>
      </c>
      <c r="H1238" s="6" t="s">
        <v>19</v>
      </c>
      <c r="I1238" s="8">
        <v>0.45</v>
      </c>
      <c r="J1238" s="9">
        <v>3750</v>
      </c>
      <c r="K1238" s="10">
        <f t="shared" si="8"/>
        <v>1687.5</v>
      </c>
      <c r="L1238" s="10">
        <f t="shared" si="9"/>
        <v>421.875</v>
      </c>
      <c r="M1238" s="11">
        <v>0.25</v>
      </c>
      <c r="O1238" s="16"/>
      <c r="P1238" s="17"/>
      <c r="Q1238" s="12"/>
      <c r="R1238" s="13"/>
    </row>
    <row r="1239" spans="1:18" ht="15.75" customHeight="1" x14ac:dyDescent="0.3">
      <c r="A1239" s="1"/>
      <c r="B1239" s="6" t="s">
        <v>27</v>
      </c>
      <c r="C1239" s="6">
        <v>1128299</v>
      </c>
      <c r="D1239" s="7">
        <v>44237</v>
      </c>
      <c r="E1239" s="6" t="s">
        <v>28</v>
      </c>
      <c r="F1239" s="6" t="s">
        <v>61</v>
      </c>
      <c r="G1239" s="6" t="s">
        <v>62</v>
      </c>
      <c r="H1239" s="6" t="s">
        <v>20</v>
      </c>
      <c r="I1239" s="8">
        <v>0.45</v>
      </c>
      <c r="J1239" s="9">
        <v>2250</v>
      </c>
      <c r="K1239" s="10">
        <f t="shared" si="8"/>
        <v>1012.5</v>
      </c>
      <c r="L1239" s="10">
        <f t="shared" si="9"/>
        <v>253.125</v>
      </c>
      <c r="M1239" s="11">
        <v>0.25</v>
      </c>
      <c r="O1239" s="16"/>
      <c r="P1239" s="17"/>
      <c r="Q1239" s="12"/>
      <c r="R1239" s="13"/>
    </row>
    <row r="1240" spans="1:18" ht="15.75" customHeight="1" x14ac:dyDescent="0.3">
      <c r="A1240" s="1"/>
      <c r="B1240" s="6" t="s">
        <v>27</v>
      </c>
      <c r="C1240" s="6">
        <v>1128299</v>
      </c>
      <c r="D1240" s="7">
        <v>44237</v>
      </c>
      <c r="E1240" s="6" t="s">
        <v>28</v>
      </c>
      <c r="F1240" s="6" t="s">
        <v>61</v>
      </c>
      <c r="G1240" s="6" t="s">
        <v>62</v>
      </c>
      <c r="H1240" s="6" t="s">
        <v>21</v>
      </c>
      <c r="I1240" s="8">
        <v>0.5</v>
      </c>
      <c r="J1240" s="9">
        <v>1500</v>
      </c>
      <c r="K1240" s="10">
        <f t="shared" si="8"/>
        <v>750</v>
      </c>
      <c r="L1240" s="10">
        <f t="shared" si="9"/>
        <v>112.5</v>
      </c>
      <c r="M1240" s="11">
        <v>0.15</v>
      </c>
      <c r="O1240" s="16"/>
      <c r="P1240" s="17"/>
      <c r="Q1240" s="12"/>
      <c r="R1240" s="13"/>
    </row>
    <row r="1241" spans="1:18" ht="15.75" customHeight="1" x14ac:dyDescent="0.3">
      <c r="A1241" s="1"/>
      <c r="B1241" s="6" t="s">
        <v>27</v>
      </c>
      <c r="C1241" s="6">
        <v>1128299</v>
      </c>
      <c r="D1241" s="7">
        <v>44237</v>
      </c>
      <c r="E1241" s="6" t="s">
        <v>28</v>
      </c>
      <c r="F1241" s="6" t="s">
        <v>61</v>
      </c>
      <c r="G1241" s="6" t="s">
        <v>62</v>
      </c>
      <c r="H1241" s="6" t="s">
        <v>22</v>
      </c>
      <c r="I1241" s="8">
        <v>0.45</v>
      </c>
      <c r="J1241" s="9">
        <v>3500</v>
      </c>
      <c r="K1241" s="10">
        <f t="shared" si="8"/>
        <v>1575</v>
      </c>
      <c r="L1241" s="10">
        <f t="shared" si="9"/>
        <v>630</v>
      </c>
      <c r="M1241" s="11">
        <v>0.4</v>
      </c>
      <c r="O1241" s="16"/>
      <c r="P1241" s="17"/>
      <c r="Q1241" s="12"/>
      <c r="R1241" s="13"/>
    </row>
    <row r="1242" spans="1:18" ht="15.75" customHeight="1" x14ac:dyDescent="0.3">
      <c r="A1242" s="1"/>
      <c r="B1242" s="6" t="s">
        <v>27</v>
      </c>
      <c r="C1242" s="6">
        <v>1128299</v>
      </c>
      <c r="D1242" s="7">
        <v>44264</v>
      </c>
      <c r="E1242" s="6" t="s">
        <v>28</v>
      </c>
      <c r="F1242" s="6" t="s">
        <v>61</v>
      </c>
      <c r="G1242" s="6" t="s">
        <v>62</v>
      </c>
      <c r="H1242" s="6" t="s">
        <v>17</v>
      </c>
      <c r="I1242" s="8">
        <v>0.45</v>
      </c>
      <c r="J1242" s="9">
        <v>5000</v>
      </c>
      <c r="K1242" s="10">
        <f t="shared" si="8"/>
        <v>2250</v>
      </c>
      <c r="L1242" s="10">
        <f t="shared" si="9"/>
        <v>562.5</v>
      </c>
      <c r="M1242" s="11">
        <v>0.25</v>
      </c>
      <c r="O1242" s="16"/>
      <c r="P1242" s="17"/>
      <c r="Q1242" s="12"/>
      <c r="R1242" s="13"/>
    </row>
    <row r="1243" spans="1:18" ht="15.75" customHeight="1" x14ac:dyDescent="0.3">
      <c r="A1243" s="1"/>
      <c r="B1243" s="6" t="s">
        <v>27</v>
      </c>
      <c r="C1243" s="6">
        <v>1128299</v>
      </c>
      <c r="D1243" s="7">
        <v>44264</v>
      </c>
      <c r="E1243" s="6" t="s">
        <v>28</v>
      </c>
      <c r="F1243" s="6" t="s">
        <v>61</v>
      </c>
      <c r="G1243" s="6" t="s">
        <v>62</v>
      </c>
      <c r="H1243" s="6" t="s">
        <v>18</v>
      </c>
      <c r="I1243" s="8">
        <v>0.54999999999999993</v>
      </c>
      <c r="J1243" s="9">
        <v>3500</v>
      </c>
      <c r="K1243" s="10">
        <f t="shared" si="8"/>
        <v>1924.9999999999998</v>
      </c>
      <c r="L1243" s="10">
        <f t="shared" si="9"/>
        <v>385</v>
      </c>
      <c r="M1243" s="11">
        <v>0.2</v>
      </c>
      <c r="O1243" s="16"/>
      <c r="P1243" s="17"/>
      <c r="Q1243" s="12"/>
      <c r="R1243" s="13"/>
    </row>
    <row r="1244" spans="1:18" ht="15.75" customHeight="1" x14ac:dyDescent="0.3">
      <c r="A1244" s="1"/>
      <c r="B1244" s="6" t="s">
        <v>27</v>
      </c>
      <c r="C1244" s="6">
        <v>1128299</v>
      </c>
      <c r="D1244" s="7">
        <v>44264</v>
      </c>
      <c r="E1244" s="6" t="s">
        <v>28</v>
      </c>
      <c r="F1244" s="6" t="s">
        <v>61</v>
      </c>
      <c r="G1244" s="6" t="s">
        <v>62</v>
      </c>
      <c r="H1244" s="6" t="s">
        <v>19</v>
      </c>
      <c r="I1244" s="8">
        <v>0.59999999999999987</v>
      </c>
      <c r="J1244" s="9">
        <v>3750</v>
      </c>
      <c r="K1244" s="10">
        <f t="shared" si="8"/>
        <v>2249.9999999999995</v>
      </c>
      <c r="L1244" s="10">
        <f t="shared" si="9"/>
        <v>562.49999999999989</v>
      </c>
      <c r="M1244" s="11">
        <v>0.25</v>
      </c>
      <c r="O1244" s="16"/>
      <c r="P1244" s="17"/>
      <c r="Q1244" s="12"/>
      <c r="R1244" s="13"/>
    </row>
    <row r="1245" spans="1:18" ht="15.75" customHeight="1" x14ac:dyDescent="0.3">
      <c r="A1245" s="1"/>
      <c r="B1245" s="6" t="s">
        <v>27</v>
      </c>
      <c r="C1245" s="6">
        <v>1128299</v>
      </c>
      <c r="D1245" s="7">
        <v>44264</v>
      </c>
      <c r="E1245" s="6" t="s">
        <v>28</v>
      </c>
      <c r="F1245" s="6" t="s">
        <v>61</v>
      </c>
      <c r="G1245" s="6" t="s">
        <v>62</v>
      </c>
      <c r="H1245" s="6" t="s">
        <v>20</v>
      </c>
      <c r="I1245" s="8">
        <v>0.54999999999999993</v>
      </c>
      <c r="J1245" s="9">
        <v>2750</v>
      </c>
      <c r="K1245" s="10">
        <f t="shared" si="8"/>
        <v>1512.4999999999998</v>
      </c>
      <c r="L1245" s="10">
        <f t="shared" si="9"/>
        <v>378.12499999999994</v>
      </c>
      <c r="M1245" s="11">
        <v>0.25</v>
      </c>
      <c r="O1245" s="16"/>
      <c r="P1245" s="17"/>
      <c r="Q1245" s="12"/>
      <c r="R1245" s="13"/>
    </row>
    <row r="1246" spans="1:18" ht="15.75" customHeight="1" x14ac:dyDescent="0.3">
      <c r="A1246" s="1"/>
      <c r="B1246" s="6" t="s">
        <v>27</v>
      </c>
      <c r="C1246" s="6">
        <v>1128299</v>
      </c>
      <c r="D1246" s="7">
        <v>44264</v>
      </c>
      <c r="E1246" s="6" t="s">
        <v>28</v>
      </c>
      <c r="F1246" s="6" t="s">
        <v>61</v>
      </c>
      <c r="G1246" s="6" t="s">
        <v>62</v>
      </c>
      <c r="H1246" s="6" t="s">
        <v>21</v>
      </c>
      <c r="I1246" s="8">
        <v>0.6</v>
      </c>
      <c r="J1246" s="9">
        <v>1250</v>
      </c>
      <c r="K1246" s="10">
        <f t="shared" si="8"/>
        <v>750</v>
      </c>
      <c r="L1246" s="10">
        <f t="shared" si="9"/>
        <v>112.5</v>
      </c>
      <c r="M1246" s="11">
        <v>0.15</v>
      </c>
      <c r="O1246" s="16"/>
      <c r="P1246" s="17"/>
      <c r="Q1246" s="12"/>
      <c r="R1246" s="13"/>
    </row>
    <row r="1247" spans="1:18" ht="15.75" customHeight="1" x14ac:dyDescent="0.3">
      <c r="A1247" s="1"/>
      <c r="B1247" s="6" t="s">
        <v>27</v>
      </c>
      <c r="C1247" s="6">
        <v>1128299</v>
      </c>
      <c r="D1247" s="7">
        <v>44264</v>
      </c>
      <c r="E1247" s="6" t="s">
        <v>28</v>
      </c>
      <c r="F1247" s="6" t="s">
        <v>61</v>
      </c>
      <c r="G1247" s="6" t="s">
        <v>62</v>
      </c>
      <c r="H1247" s="6" t="s">
        <v>22</v>
      </c>
      <c r="I1247" s="8">
        <v>0.54999999999999993</v>
      </c>
      <c r="J1247" s="9">
        <v>3250</v>
      </c>
      <c r="K1247" s="10">
        <f t="shared" si="8"/>
        <v>1787.4999999999998</v>
      </c>
      <c r="L1247" s="10">
        <f t="shared" si="9"/>
        <v>715</v>
      </c>
      <c r="M1247" s="11">
        <v>0.4</v>
      </c>
      <c r="O1247" s="16"/>
      <c r="P1247" s="17"/>
      <c r="Q1247" s="12"/>
      <c r="R1247" s="13"/>
    </row>
    <row r="1248" spans="1:18" ht="15.75" customHeight="1" x14ac:dyDescent="0.3">
      <c r="A1248" s="1"/>
      <c r="B1248" s="6" t="s">
        <v>27</v>
      </c>
      <c r="C1248" s="6">
        <v>1128299</v>
      </c>
      <c r="D1248" s="7">
        <v>44296</v>
      </c>
      <c r="E1248" s="6" t="s">
        <v>28</v>
      </c>
      <c r="F1248" s="6" t="s">
        <v>61</v>
      </c>
      <c r="G1248" s="6" t="s">
        <v>62</v>
      </c>
      <c r="H1248" s="6" t="s">
        <v>17</v>
      </c>
      <c r="I1248" s="8">
        <v>0.6</v>
      </c>
      <c r="J1248" s="9">
        <v>5000</v>
      </c>
      <c r="K1248" s="10">
        <f t="shared" si="8"/>
        <v>3000</v>
      </c>
      <c r="L1248" s="10">
        <f t="shared" si="9"/>
        <v>750</v>
      </c>
      <c r="M1248" s="11">
        <v>0.25</v>
      </c>
      <c r="O1248" s="16"/>
      <c r="P1248" s="17"/>
      <c r="Q1248" s="12"/>
      <c r="R1248" s="13"/>
    </row>
    <row r="1249" spans="1:18" ht="15.75" customHeight="1" x14ac:dyDescent="0.3">
      <c r="A1249" s="1"/>
      <c r="B1249" s="6" t="s">
        <v>27</v>
      </c>
      <c r="C1249" s="6">
        <v>1128299</v>
      </c>
      <c r="D1249" s="7">
        <v>44296</v>
      </c>
      <c r="E1249" s="6" t="s">
        <v>28</v>
      </c>
      <c r="F1249" s="6" t="s">
        <v>61</v>
      </c>
      <c r="G1249" s="6" t="s">
        <v>62</v>
      </c>
      <c r="H1249" s="6" t="s">
        <v>18</v>
      </c>
      <c r="I1249" s="8">
        <v>0.65</v>
      </c>
      <c r="J1249" s="9">
        <v>3000</v>
      </c>
      <c r="K1249" s="10">
        <f t="shared" si="8"/>
        <v>1950</v>
      </c>
      <c r="L1249" s="10">
        <f t="shared" si="9"/>
        <v>390</v>
      </c>
      <c r="M1249" s="11">
        <v>0.2</v>
      </c>
      <c r="O1249" s="16"/>
      <c r="P1249" s="17"/>
      <c r="Q1249" s="12"/>
      <c r="R1249" s="13"/>
    </row>
    <row r="1250" spans="1:18" ht="15.75" customHeight="1" x14ac:dyDescent="0.3">
      <c r="A1250" s="1"/>
      <c r="B1250" s="6" t="s">
        <v>27</v>
      </c>
      <c r="C1250" s="6">
        <v>1128299</v>
      </c>
      <c r="D1250" s="7">
        <v>44296</v>
      </c>
      <c r="E1250" s="6" t="s">
        <v>28</v>
      </c>
      <c r="F1250" s="6" t="s">
        <v>61</v>
      </c>
      <c r="G1250" s="6" t="s">
        <v>62</v>
      </c>
      <c r="H1250" s="6" t="s">
        <v>19</v>
      </c>
      <c r="I1250" s="8">
        <v>0.65</v>
      </c>
      <c r="J1250" s="9">
        <v>3500</v>
      </c>
      <c r="K1250" s="10">
        <f t="shared" si="8"/>
        <v>2275</v>
      </c>
      <c r="L1250" s="10">
        <f t="shared" si="9"/>
        <v>568.75</v>
      </c>
      <c r="M1250" s="11">
        <v>0.25</v>
      </c>
      <c r="O1250" s="16"/>
      <c r="P1250" s="17"/>
      <c r="Q1250" s="12"/>
      <c r="R1250" s="13"/>
    </row>
    <row r="1251" spans="1:18" ht="15.75" customHeight="1" x14ac:dyDescent="0.3">
      <c r="A1251" s="1"/>
      <c r="B1251" s="6" t="s">
        <v>27</v>
      </c>
      <c r="C1251" s="6">
        <v>1128299</v>
      </c>
      <c r="D1251" s="7">
        <v>44296</v>
      </c>
      <c r="E1251" s="6" t="s">
        <v>28</v>
      </c>
      <c r="F1251" s="6" t="s">
        <v>61</v>
      </c>
      <c r="G1251" s="6" t="s">
        <v>62</v>
      </c>
      <c r="H1251" s="6" t="s">
        <v>20</v>
      </c>
      <c r="I1251" s="8">
        <v>0.5</v>
      </c>
      <c r="J1251" s="9">
        <v>2500</v>
      </c>
      <c r="K1251" s="10">
        <f t="shared" si="8"/>
        <v>1250</v>
      </c>
      <c r="L1251" s="10">
        <f t="shared" si="9"/>
        <v>312.5</v>
      </c>
      <c r="M1251" s="11">
        <v>0.25</v>
      </c>
      <c r="O1251" s="16"/>
      <c r="P1251" s="17"/>
      <c r="Q1251" s="12"/>
      <c r="R1251" s="13"/>
    </row>
    <row r="1252" spans="1:18" ht="15.75" customHeight="1" x14ac:dyDescent="0.3">
      <c r="A1252" s="1"/>
      <c r="B1252" s="6" t="s">
        <v>27</v>
      </c>
      <c r="C1252" s="6">
        <v>1128299</v>
      </c>
      <c r="D1252" s="7">
        <v>44296</v>
      </c>
      <c r="E1252" s="6" t="s">
        <v>28</v>
      </c>
      <c r="F1252" s="6" t="s">
        <v>61</v>
      </c>
      <c r="G1252" s="6" t="s">
        <v>62</v>
      </c>
      <c r="H1252" s="6" t="s">
        <v>21</v>
      </c>
      <c r="I1252" s="8">
        <v>0.55000000000000004</v>
      </c>
      <c r="J1252" s="9">
        <v>1500</v>
      </c>
      <c r="K1252" s="10">
        <f t="shared" si="8"/>
        <v>825.00000000000011</v>
      </c>
      <c r="L1252" s="10">
        <f t="shared" si="9"/>
        <v>123.75000000000001</v>
      </c>
      <c r="M1252" s="11">
        <v>0.15</v>
      </c>
      <c r="O1252" s="16"/>
      <c r="P1252" s="17"/>
      <c r="Q1252" s="12"/>
      <c r="R1252" s="13"/>
    </row>
    <row r="1253" spans="1:18" ht="15.75" customHeight="1" x14ac:dyDescent="0.3">
      <c r="A1253" s="1"/>
      <c r="B1253" s="6" t="s">
        <v>27</v>
      </c>
      <c r="C1253" s="6">
        <v>1128299</v>
      </c>
      <c r="D1253" s="7">
        <v>44296</v>
      </c>
      <c r="E1253" s="6" t="s">
        <v>28</v>
      </c>
      <c r="F1253" s="6" t="s">
        <v>61</v>
      </c>
      <c r="G1253" s="6" t="s">
        <v>62</v>
      </c>
      <c r="H1253" s="6" t="s">
        <v>22</v>
      </c>
      <c r="I1253" s="8">
        <v>0.70000000000000007</v>
      </c>
      <c r="J1253" s="9">
        <v>3250</v>
      </c>
      <c r="K1253" s="10">
        <f t="shared" si="8"/>
        <v>2275</v>
      </c>
      <c r="L1253" s="10">
        <f t="shared" si="9"/>
        <v>910</v>
      </c>
      <c r="M1253" s="11">
        <v>0.4</v>
      </c>
      <c r="O1253" s="16"/>
      <c r="P1253" s="17"/>
      <c r="Q1253" s="12"/>
      <c r="R1253" s="13"/>
    </row>
    <row r="1254" spans="1:18" ht="15.75" customHeight="1" x14ac:dyDescent="0.3">
      <c r="A1254" s="1"/>
      <c r="B1254" s="6" t="s">
        <v>27</v>
      </c>
      <c r="C1254" s="6">
        <v>1128299</v>
      </c>
      <c r="D1254" s="7">
        <v>44327</v>
      </c>
      <c r="E1254" s="6" t="s">
        <v>28</v>
      </c>
      <c r="F1254" s="6" t="s">
        <v>61</v>
      </c>
      <c r="G1254" s="6" t="s">
        <v>62</v>
      </c>
      <c r="H1254" s="6" t="s">
        <v>17</v>
      </c>
      <c r="I1254" s="8">
        <v>0.54999999999999993</v>
      </c>
      <c r="J1254" s="9">
        <v>5250</v>
      </c>
      <c r="K1254" s="10">
        <f t="shared" si="8"/>
        <v>2887.4999999999995</v>
      </c>
      <c r="L1254" s="10">
        <f t="shared" si="9"/>
        <v>721.87499999999989</v>
      </c>
      <c r="M1254" s="11">
        <v>0.25</v>
      </c>
      <c r="O1254" s="16"/>
      <c r="P1254" s="17"/>
      <c r="Q1254" s="12"/>
      <c r="R1254" s="13"/>
    </row>
    <row r="1255" spans="1:18" ht="15.75" customHeight="1" x14ac:dyDescent="0.3">
      <c r="A1255" s="1"/>
      <c r="B1255" s="6" t="s">
        <v>27</v>
      </c>
      <c r="C1255" s="6">
        <v>1128299</v>
      </c>
      <c r="D1255" s="7">
        <v>44327</v>
      </c>
      <c r="E1255" s="6" t="s">
        <v>28</v>
      </c>
      <c r="F1255" s="6" t="s">
        <v>61</v>
      </c>
      <c r="G1255" s="6" t="s">
        <v>62</v>
      </c>
      <c r="H1255" s="6" t="s">
        <v>18</v>
      </c>
      <c r="I1255" s="8">
        <v>0.6</v>
      </c>
      <c r="J1255" s="9">
        <v>3750</v>
      </c>
      <c r="K1255" s="10">
        <f t="shared" si="8"/>
        <v>2250</v>
      </c>
      <c r="L1255" s="10">
        <f t="shared" si="9"/>
        <v>450</v>
      </c>
      <c r="M1255" s="11">
        <v>0.2</v>
      </c>
      <c r="O1255" s="16"/>
      <c r="P1255" s="17"/>
      <c r="Q1255" s="12"/>
      <c r="R1255" s="13"/>
    </row>
    <row r="1256" spans="1:18" ht="15.75" customHeight="1" x14ac:dyDescent="0.3">
      <c r="A1256" s="1"/>
      <c r="B1256" s="6" t="s">
        <v>27</v>
      </c>
      <c r="C1256" s="6">
        <v>1128299</v>
      </c>
      <c r="D1256" s="7">
        <v>44327</v>
      </c>
      <c r="E1256" s="6" t="s">
        <v>28</v>
      </c>
      <c r="F1256" s="6" t="s">
        <v>61</v>
      </c>
      <c r="G1256" s="6" t="s">
        <v>62</v>
      </c>
      <c r="H1256" s="6" t="s">
        <v>19</v>
      </c>
      <c r="I1256" s="8">
        <v>0.6</v>
      </c>
      <c r="J1256" s="9">
        <v>3750</v>
      </c>
      <c r="K1256" s="10">
        <f t="shared" si="8"/>
        <v>2250</v>
      </c>
      <c r="L1256" s="10">
        <f t="shared" si="9"/>
        <v>562.5</v>
      </c>
      <c r="M1256" s="11">
        <v>0.25</v>
      </c>
      <c r="O1256" s="16"/>
      <c r="P1256" s="17"/>
      <c r="Q1256" s="12"/>
      <c r="R1256" s="13"/>
    </row>
    <row r="1257" spans="1:18" ht="15.75" customHeight="1" x14ac:dyDescent="0.3">
      <c r="A1257" s="1"/>
      <c r="B1257" s="6" t="s">
        <v>27</v>
      </c>
      <c r="C1257" s="6">
        <v>1128299</v>
      </c>
      <c r="D1257" s="7">
        <v>44327</v>
      </c>
      <c r="E1257" s="6" t="s">
        <v>28</v>
      </c>
      <c r="F1257" s="6" t="s">
        <v>61</v>
      </c>
      <c r="G1257" s="6" t="s">
        <v>62</v>
      </c>
      <c r="H1257" s="6" t="s">
        <v>20</v>
      </c>
      <c r="I1257" s="8">
        <v>0.54999999999999993</v>
      </c>
      <c r="J1257" s="9">
        <v>2750</v>
      </c>
      <c r="K1257" s="10">
        <f t="shared" si="8"/>
        <v>1512.4999999999998</v>
      </c>
      <c r="L1257" s="10">
        <f t="shared" si="9"/>
        <v>378.12499999999994</v>
      </c>
      <c r="M1257" s="11">
        <v>0.25</v>
      </c>
      <c r="O1257" s="16"/>
      <c r="P1257" s="17"/>
      <c r="Q1257" s="12"/>
      <c r="R1257" s="13"/>
    </row>
    <row r="1258" spans="1:18" ht="15.75" customHeight="1" x14ac:dyDescent="0.3">
      <c r="A1258" s="1"/>
      <c r="B1258" s="6" t="s">
        <v>27</v>
      </c>
      <c r="C1258" s="6">
        <v>1128299</v>
      </c>
      <c r="D1258" s="7">
        <v>44327</v>
      </c>
      <c r="E1258" s="6" t="s">
        <v>28</v>
      </c>
      <c r="F1258" s="6" t="s">
        <v>61</v>
      </c>
      <c r="G1258" s="6" t="s">
        <v>62</v>
      </c>
      <c r="H1258" s="6" t="s">
        <v>21</v>
      </c>
      <c r="I1258" s="8">
        <v>0.6</v>
      </c>
      <c r="J1258" s="9">
        <v>1750</v>
      </c>
      <c r="K1258" s="10">
        <f t="shared" si="8"/>
        <v>1050</v>
      </c>
      <c r="L1258" s="10">
        <f t="shared" si="9"/>
        <v>157.5</v>
      </c>
      <c r="M1258" s="11">
        <v>0.15</v>
      </c>
      <c r="O1258" s="16"/>
      <c r="P1258" s="17"/>
      <c r="Q1258" s="12"/>
      <c r="R1258" s="13"/>
    </row>
    <row r="1259" spans="1:18" ht="15.75" customHeight="1" x14ac:dyDescent="0.3">
      <c r="A1259" s="1"/>
      <c r="B1259" s="6" t="s">
        <v>27</v>
      </c>
      <c r="C1259" s="6">
        <v>1128299</v>
      </c>
      <c r="D1259" s="7">
        <v>44327</v>
      </c>
      <c r="E1259" s="6" t="s">
        <v>28</v>
      </c>
      <c r="F1259" s="6" t="s">
        <v>61</v>
      </c>
      <c r="G1259" s="6" t="s">
        <v>62</v>
      </c>
      <c r="H1259" s="6" t="s">
        <v>22</v>
      </c>
      <c r="I1259" s="8">
        <v>0.75</v>
      </c>
      <c r="J1259" s="9">
        <v>4750</v>
      </c>
      <c r="K1259" s="10">
        <f t="shared" si="8"/>
        <v>3562.5</v>
      </c>
      <c r="L1259" s="10">
        <f t="shared" si="9"/>
        <v>1425</v>
      </c>
      <c r="M1259" s="11">
        <v>0.4</v>
      </c>
      <c r="O1259" s="16"/>
      <c r="P1259" s="17"/>
      <c r="Q1259" s="12"/>
      <c r="R1259" s="13"/>
    </row>
    <row r="1260" spans="1:18" ht="15.75" customHeight="1" x14ac:dyDescent="0.3">
      <c r="A1260" s="1"/>
      <c r="B1260" s="6" t="s">
        <v>27</v>
      </c>
      <c r="C1260" s="6">
        <v>1128299</v>
      </c>
      <c r="D1260" s="7">
        <v>44357</v>
      </c>
      <c r="E1260" s="6" t="s">
        <v>28</v>
      </c>
      <c r="F1260" s="6" t="s">
        <v>61</v>
      </c>
      <c r="G1260" s="6" t="s">
        <v>62</v>
      </c>
      <c r="H1260" s="6" t="s">
        <v>17</v>
      </c>
      <c r="I1260" s="8">
        <v>0.7</v>
      </c>
      <c r="J1260" s="9">
        <v>7250</v>
      </c>
      <c r="K1260" s="10">
        <f t="shared" si="8"/>
        <v>5075</v>
      </c>
      <c r="L1260" s="10">
        <f t="shared" si="9"/>
        <v>1268.75</v>
      </c>
      <c r="M1260" s="11">
        <v>0.25</v>
      </c>
      <c r="O1260" s="16"/>
      <c r="P1260" s="17"/>
      <c r="Q1260" s="12"/>
      <c r="R1260" s="13"/>
    </row>
    <row r="1261" spans="1:18" ht="15.75" customHeight="1" x14ac:dyDescent="0.3">
      <c r="A1261" s="1"/>
      <c r="B1261" s="6" t="s">
        <v>27</v>
      </c>
      <c r="C1261" s="6">
        <v>1128299</v>
      </c>
      <c r="D1261" s="7">
        <v>44357</v>
      </c>
      <c r="E1261" s="6" t="s">
        <v>28</v>
      </c>
      <c r="F1261" s="6" t="s">
        <v>61</v>
      </c>
      <c r="G1261" s="6" t="s">
        <v>62</v>
      </c>
      <c r="H1261" s="6" t="s">
        <v>18</v>
      </c>
      <c r="I1261" s="8">
        <v>0.75</v>
      </c>
      <c r="J1261" s="9">
        <v>6000</v>
      </c>
      <c r="K1261" s="10">
        <f t="shared" si="8"/>
        <v>4500</v>
      </c>
      <c r="L1261" s="10">
        <f t="shared" si="9"/>
        <v>900</v>
      </c>
      <c r="M1261" s="11">
        <v>0.2</v>
      </c>
      <c r="O1261" s="16"/>
      <c r="P1261" s="17"/>
      <c r="Q1261" s="12"/>
      <c r="R1261" s="13"/>
    </row>
    <row r="1262" spans="1:18" ht="15.75" customHeight="1" x14ac:dyDescent="0.3">
      <c r="A1262" s="1"/>
      <c r="B1262" s="6" t="s">
        <v>27</v>
      </c>
      <c r="C1262" s="6">
        <v>1128299</v>
      </c>
      <c r="D1262" s="7">
        <v>44357</v>
      </c>
      <c r="E1262" s="6" t="s">
        <v>28</v>
      </c>
      <c r="F1262" s="6" t="s">
        <v>61</v>
      </c>
      <c r="G1262" s="6" t="s">
        <v>62</v>
      </c>
      <c r="H1262" s="6" t="s">
        <v>19</v>
      </c>
      <c r="I1262" s="8">
        <v>0.75</v>
      </c>
      <c r="J1262" s="9">
        <v>6000</v>
      </c>
      <c r="K1262" s="10">
        <f t="shared" si="8"/>
        <v>4500</v>
      </c>
      <c r="L1262" s="10">
        <f t="shared" si="9"/>
        <v>1125</v>
      </c>
      <c r="M1262" s="11">
        <v>0.25</v>
      </c>
      <c r="O1262" s="16"/>
      <c r="P1262" s="17"/>
      <c r="Q1262" s="12"/>
      <c r="R1262" s="13"/>
    </row>
    <row r="1263" spans="1:18" ht="15.75" customHeight="1" x14ac:dyDescent="0.3">
      <c r="A1263" s="1"/>
      <c r="B1263" s="6" t="s">
        <v>27</v>
      </c>
      <c r="C1263" s="6">
        <v>1128299</v>
      </c>
      <c r="D1263" s="7">
        <v>44357</v>
      </c>
      <c r="E1263" s="6" t="s">
        <v>28</v>
      </c>
      <c r="F1263" s="6" t="s">
        <v>61</v>
      </c>
      <c r="G1263" s="6" t="s">
        <v>62</v>
      </c>
      <c r="H1263" s="6" t="s">
        <v>20</v>
      </c>
      <c r="I1263" s="8">
        <v>0.75</v>
      </c>
      <c r="J1263" s="9">
        <v>4750</v>
      </c>
      <c r="K1263" s="10">
        <f t="shared" si="8"/>
        <v>3562.5</v>
      </c>
      <c r="L1263" s="10">
        <f t="shared" si="9"/>
        <v>890.625</v>
      </c>
      <c r="M1263" s="11">
        <v>0.25</v>
      </c>
      <c r="O1263" s="16"/>
      <c r="P1263" s="17"/>
      <c r="Q1263" s="12"/>
      <c r="R1263" s="13"/>
    </row>
    <row r="1264" spans="1:18" ht="15.75" customHeight="1" x14ac:dyDescent="0.3">
      <c r="A1264" s="1"/>
      <c r="B1264" s="6" t="s">
        <v>27</v>
      </c>
      <c r="C1264" s="6">
        <v>1128299</v>
      </c>
      <c r="D1264" s="7">
        <v>44357</v>
      </c>
      <c r="E1264" s="6" t="s">
        <v>28</v>
      </c>
      <c r="F1264" s="6" t="s">
        <v>61</v>
      </c>
      <c r="G1264" s="6" t="s">
        <v>62</v>
      </c>
      <c r="H1264" s="6" t="s">
        <v>21</v>
      </c>
      <c r="I1264" s="8">
        <v>0.85000000000000009</v>
      </c>
      <c r="J1264" s="9">
        <v>3500</v>
      </c>
      <c r="K1264" s="10">
        <f t="shared" si="8"/>
        <v>2975.0000000000005</v>
      </c>
      <c r="L1264" s="10">
        <f t="shared" si="9"/>
        <v>446.25000000000006</v>
      </c>
      <c r="M1264" s="11">
        <v>0.15</v>
      </c>
      <c r="O1264" s="16"/>
      <c r="P1264" s="17"/>
      <c r="Q1264" s="12"/>
      <c r="R1264" s="13"/>
    </row>
    <row r="1265" spans="1:18" ht="15.75" customHeight="1" x14ac:dyDescent="0.3">
      <c r="A1265" s="1"/>
      <c r="B1265" s="6" t="s">
        <v>27</v>
      </c>
      <c r="C1265" s="6">
        <v>1128299</v>
      </c>
      <c r="D1265" s="7">
        <v>44357</v>
      </c>
      <c r="E1265" s="6" t="s">
        <v>28</v>
      </c>
      <c r="F1265" s="6" t="s">
        <v>61</v>
      </c>
      <c r="G1265" s="6" t="s">
        <v>62</v>
      </c>
      <c r="H1265" s="6" t="s">
        <v>22</v>
      </c>
      <c r="I1265" s="8">
        <v>1</v>
      </c>
      <c r="J1265" s="9">
        <v>6500</v>
      </c>
      <c r="K1265" s="10">
        <f t="shared" si="8"/>
        <v>6500</v>
      </c>
      <c r="L1265" s="10">
        <f t="shared" si="9"/>
        <v>2600</v>
      </c>
      <c r="M1265" s="11">
        <v>0.4</v>
      </c>
      <c r="O1265" s="16"/>
      <c r="P1265" s="17"/>
      <c r="Q1265" s="12"/>
      <c r="R1265" s="13"/>
    </row>
    <row r="1266" spans="1:18" ht="15.75" customHeight="1" x14ac:dyDescent="0.3">
      <c r="A1266" s="1"/>
      <c r="B1266" s="6" t="s">
        <v>27</v>
      </c>
      <c r="C1266" s="6">
        <v>1128299</v>
      </c>
      <c r="D1266" s="7">
        <v>44386</v>
      </c>
      <c r="E1266" s="6" t="s">
        <v>28</v>
      </c>
      <c r="F1266" s="6" t="s">
        <v>61</v>
      </c>
      <c r="G1266" s="6" t="s">
        <v>62</v>
      </c>
      <c r="H1266" s="6" t="s">
        <v>17</v>
      </c>
      <c r="I1266" s="8">
        <v>0.8</v>
      </c>
      <c r="J1266" s="9">
        <v>8000</v>
      </c>
      <c r="K1266" s="10">
        <f t="shared" si="8"/>
        <v>6400</v>
      </c>
      <c r="L1266" s="10">
        <f t="shared" si="9"/>
        <v>1600</v>
      </c>
      <c r="M1266" s="11">
        <v>0.25</v>
      </c>
      <c r="O1266" s="16"/>
      <c r="P1266" s="17"/>
      <c r="Q1266" s="12"/>
      <c r="R1266" s="13"/>
    </row>
    <row r="1267" spans="1:18" ht="15.75" customHeight="1" x14ac:dyDescent="0.3">
      <c r="A1267" s="1"/>
      <c r="B1267" s="6" t="s">
        <v>27</v>
      </c>
      <c r="C1267" s="6">
        <v>1128299</v>
      </c>
      <c r="D1267" s="7">
        <v>44386</v>
      </c>
      <c r="E1267" s="6" t="s">
        <v>28</v>
      </c>
      <c r="F1267" s="6" t="s">
        <v>61</v>
      </c>
      <c r="G1267" s="6" t="s">
        <v>62</v>
      </c>
      <c r="H1267" s="6" t="s">
        <v>18</v>
      </c>
      <c r="I1267" s="8">
        <v>0.85000000000000009</v>
      </c>
      <c r="J1267" s="9">
        <v>6500</v>
      </c>
      <c r="K1267" s="10">
        <f t="shared" si="8"/>
        <v>5525.0000000000009</v>
      </c>
      <c r="L1267" s="10">
        <f t="shared" si="9"/>
        <v>1105.0000000000002</v>
      </c>
      <c r="M1267" s="11">
        <v>0.2</v>
      </c>
      <c r="O1267" s="16"/>
      <c r="P1267" s="17"/>
      <c r="Q1267" s="12"/>
      <c r="R1267" s="13"/>
    </row>
    <row r="1268" spans="1:18" ht="15.75" customHeight="1" x14ac:dyDescent="0.3">
      <c r="A1268" s="1"/>
      <c r="B1268" s="6" t="s">
        <v>27</v>
      </c>
      <c r="C1268" s="6">
        <v>1128299</v>
      </c>
      <c r="D1268" s="7">
        <v>44386</v>
      </c>
      <c r="E1268" s="6" t="s">
        <v>28</v>
      </c>
      <c r="F1268" s="6" t="s">
        <v>61</v>
      </c>
      <c r="G1268" s="6" t="s">
        <v>62</v>
      </c>
      <c r="H1268" s="6" t="s">
        <v>19</v>
      </c>
      <c r="I1268" s="8">
        <v>0.85000000000000009</v>
      </c>
      <c r="J1268" s="9">
        <v>6000</v>
      </c>
      <c r="K1268" s="10">
        <f t="shared" si="8"/>
        <v>5100.0000000000009</v>
      </c>
      <c r="L1268" s="10">
        <f t="shared" si="9"/>
        <v>1275.0000000000002</v>
      </c>
      <c r="M1268" s="11">
        <v>0.25</v>
      </c>
      <c r="O1268" s="16"/>
      <c r="P1268" s="17"/>
      <c r="Q1268" s="12"/>
      <c r="R1268" s="13"/>
    </row>
    <row r="1269" spans="1:18" ht="15.75" customHeight="1" x14ac:dyDescent="0.3">
      <c r="A1269" s="1"/>
      <c r="B1269" s="6" t="s">
        <v>27</v>
      </c>
      <c r="C1269" s="6">
        <v>1128299</v>
      </c>
      <c r="D1269" s="7">
        <v>44386</v>
      </c>
      <c r="E1269" s="6" t="s">
        <v>28</v>
      </c>
      <c r="F1269" s="6" t="s">
        <v>61</v>
      </c>
      <c r="G1269" s="6" t="s">
        <v>62</v>
      </c>
      <c r="H1269" s="6" t="s">
        <v>20</v>
      </c>
      <c r="I1269" s="8">
        <v>0.8</v>
      </c>
      <c r="J1269" s="9">
        <v>5000</v>
      </c>
      <c r="K1269" s="10">
        <f t="shared" si="8"/>
        <v>4000</v>
      </c>
      <c r="L1269" s="10">
        <f t="shared" si="9"/>
        <v>1000</v>
      </c>
      <c r="M1269" s="11">
        <v>0.25</v>
      </c>
      <c r="O1269" s="16"/>
      <c r="P1269" s="17"/>
      <c r="Q1269" s="12"/>
      <c r="R1269" s="13"/>
    </row>
    <row r="1270" spans="1:18" ht="15.75" customHeight="1" x14ac:dyDescent="0.3">
      <c r="A1270" s="1"/>
      <c r="B1270" s="6" t="s">
        <v>27</v>
      </c>
      <c r="C1270" s="6">
        <v>1128299</v>
      </c>
      <c r="D1270" s="7">
        <v>44386</v>
      </c>
      <c r="E1270" s="6" t="s">
        <v>28</v>
      </c>
      <c r="F1270" s="6" t="s">
        <v>61</v>
      </c>
      <c r="G1270" s="6" t="s">
        <v>62</v>
      </c>
      <c r="H1270" s="6" t="s">
        <v>21</v>
      </c>
      <c r="I1270" s="8">
        <v>0.85000000000000009</v>
      </c>
      <c r="J1270" s="9">
        <v>5500</v>
      </c>
      <c r="K1270" s="10">
        <f t="shared" si="8"/>
        <v>4675.0000000000009</v>
      </c>
      <c r="L1270" s="10">
        <f t="shared" si="9"/>
        <v>701.25000000000011</v>
      </c>
      <c r="M1270" s="11">
        <v>0.15</v>
      </c>
      <c r="O1270" s="16"/>
      <c r="P1270" s="17"/>
      <c r="Q1270" s="12"/>
      <c r="R1270" s="13"/>
    </row>
    <row r="1271" spans="1:18" ht="15.75" customHeight="1" x14ac:dyDescent="0.3">
      <c r="A1271" s="1"/>
      <c r="B1271" s="6" t="s">
        <v>27</v>
      </c>
      <c r="C1271" s="6">
        <v>1128299</v>
      </c>
      <c r="D1271" s="7">
        <v>44386</v>
      </c>
      <c r="E1271" s="6" t="s">
        <v>28</v>
      </c>
      <c r="F1271" s="6" t="s">
        <v>61</v>
      </c>
      <c r="G1271" s="6" t="s">
        <v>62</v>
      </c>
      <c r="H1271" s="6" t="s">
        <v>22</v>
      </c>
      <c r="I1271" s="8">
        <v>1</v>
      </c>
      <c r="J1271" s="9">
        <v>5500</v>
      </c>
      <c r="K1271" s="10">
        <f t="shared" si="8"/>
        <v>5500</v>
      </c>
      <c r="L1271" s="10">
        <f t="shared" si="9"/>
        <v>2200</v>
      </c>
      <c r="M1271" s="11">
        <v>0.4</v>
      </c>
      <c r="O1271" s="16"/>
      <c r="P1271" s="17"/>
      <c r="Q1271" s="12"/>
      <c r="R1271" s="13"/>
    </row>
    <row r="1272" spans="1:18" ht="15.75" customHeight="1" x14ac:dyDescent="0.3">
      <c r="A1272" s="1"/>
      <c r="B1272" s="6" t="s">
        <v>27</v>
      </c>
      <c r="C1272" s="6">
        <v>1128299</v>
      </c>
      <c r="D1272" s="7">
        <v>44418</v>
      </c>
      <c r="E1272" s="6" t="s">
        <v>28</v>
      </c>
      <c r="F1272" s="6" t="s">
        <v>61</v>
      </c>
      <c r="G1272" s="6" t="s">
        <v>62</v>
      </c>
      <c r="H1272" s="6" t="s">
        <v>17</v>
      </c>
      <c r="I1272" s="8">
        <v>0.85000000000000009</v>
      </c>
      <c r="J1272" s="9">
        <v>7500</v>
      </c>
      <c r="K1272" s="10">
        <f t="shared" si="8"/>
        <v>6375.0000000000009</v>
      </c>
      <c r="L1272" s="10">
        <f t="shared" si="9"/>
        <v>1593.7500000000002</v>
      </c>
      <c r="M1272" s="11">
        <v>0.25</v>
      </c>
      <c r="O1272" s="16"/>
      <c r="P1272" s="17"/>
      <c r="Q1272" s="12"/>
      <c r="R1272" s="13"/>
    </row>
    <row r="1273" spans="1:18" ht="15.75" customHeight="1" x14ac:dyDescent="0.3">
      <c r="A1273" s="1"/>
      <c r="B1273" s="6" t="s">
        <v>27</v>
      </c>
      <c r="C1273" s="6">
        <v>1128299</v>
      </c>
      <c r="D1273" s="7">
        <v>44418</v>
      </c>
      <c r="E1273" s="6" t="s">
        <v>28</v>
      </c>
      <c r="F1273" s="6" t="s">
        <v>61</v>
      </c>
      <c r="G1273" s="6" t="s">
        <v>62</v>
      </c>
      <c r="H1273" s="6" t="s">
        <v>18</v>
      </c>
      <c r="I1273" s="8">
        <v>0.75000000000000011</v>
      </c>
      <c r="J1273" s="9">
        <v>7250</v>
      </c>
      <c r="K1273" s="10">
        <f t="shared" si="8"/>
        <v>5437.5000000000009</v>
      </c>
      <c r="L1273" s="10">
        <f t="shared" si="9"/>
        <v>1087.5000000000002</v>
      </c>
      <c r="M1273" s="11">
        <v>0.2</v>
      </c>
      <c r="O1273" s="16"/>
      <c r="P1273" s="17"/>
      <c r="Q1273" s="12"/>
      <c r="R1273" s="13"/>
    </row>
    <row r="1274" spans="1:18" ht="15.75" customHeight="1" x14ac:dyDescent="0.3">
      <c r="A1274" s="1"/>
      <c r="B1274" s="6" t="s">
        <v>27</v>
      </c>
      <c r="C1274" s="6">
        <v>1128299</v>
      </c>
      <c r="D1274" s="7">
        <v>44418</v>
      </c>
      <c r="E1274" s="6" t="s">
        <v>28</v>
      </c>
      <c r="F1274" s="6" t="s">
        <v>61</v>
      </c>
      <c r="G1274" s="6" t="s">
        <v>62</v>
      </c>
      <c r="H1274" s="6" t="s">
        <v>19</v>
      </c>
      <c r="I1274" s="8">
        <v>0.70000000000000007</v>
      </c>
      <c r="J1274" s="9">
        <v>6000</v>
      </c>
      <c r="K1274" s="10">
        <f t="shared" si="8"/>
        <v>4200</v>
      </c>
      <c r="L1274" s="10">
        <f t="shared" si="9"/>
        <v>1050</v>
      </c>
      <c r="M1274" s="11">
        <v>0.25</v>
      </c>
      <c r="O1274" s="16"/>
      <c r="P1274" s="17"/>
      <c r="Q1274" s="12"/>
      <c r="R1274" s="13"/>
    </row>
    <row r="1275" spans="1:18" ht="15.75" customHeight="1" x14ac:dyDescent="0.3">
      <c r="A1275" s="1"/>
      <c r="B1275" s="6" t="s">
        <v>27</v>
      </c>
      <c r="C1275" s="6">
        <v>1128299</v>
      </c>
      <c r="D1275" s="7">
        <v>44418</v>
      </c>
      <c r="E1275" s="6" t="s">
        <v>28</v>
      </c>
      <c r="F1275" s="6" t="s">
        <v>61</v>
      </c>
      <c r="G1275" s="6" t="s">
        <v>62</v>
      </c>
      <c r="H1275" s="6" t="s">
        <v>20</v>
      </c>
      <c r="I1275" s="8">
        <v>0.70000000000000007</v>
      </c>
      <c r="J1275" s="9">
        <v>5250</v>
      </c>
      <c r="K1275" s="10">
        <f t="shared" si="8"/>
        <v>3675.0000000000005</v>
      </c>
      <c r="L1275" s="10">
        <f t="shared" si="9"/>
        <v>918.75000000000011</v>
      </c>
      <c r="M1275" s="11">
        <v>0.25</v>
      </c>
      <c r="O1275" s="16"/>
      <c r="P1275" s="17"/>
      <c r="Q1275" s="12"/>
      <c r="R1275" s="13"/>
    </row>
    <row r="1276" spans="1:18" ht="15.75" customHeight="1" x14ac:dyDescent="0.3">
      <c r="A1276" s="1"/>
      <c r="B1276" s="6" t="s">
        <v>27</v>
      </c>
      <c r="C1276" s="6">
        <v>1128299</v>
      </c>
      <c r="D1276" s="7">
        <v>44418</v>
      </c>
      <c r="E1276" s="6" t="s">
        <v>28</v>
      </c>
      <c r="F1276" s="6" t="s">
        <v>61</v>
      </c>
      <c r="G1276" s="6" t="s">
        <v>62</v>
      </c>
      <c r="H1276" s="6" t="s">
        <v>21</v>
      </c>
      <c r="I1276" s="8">
        <v>0.7</v>
      </c>
      <c r="J1276" s="9">
        <v>5250</v>
      </c>
      <c r="K1276" s="10">
        <f t="shared" si="8"/>
        <v>3674.9999999999995</v>
      </c>
      <c r="L1276" s="10">
        <f t="shared" si="9"/>
        <v>551.24999999999989</v>
      </c>
      <c r="M1276" s="11">
        <v>0.15</v>
      </c>
      <c r="O1276" s="16"/>
      <c r="P1276" s="17"/>
      <c r="Q1276" s="12"/>
      <c r="R1276" s="13"/>
    </row>
    <row r="1277" spans="1:18" ht="15.75" customHeight="1" x14ac:dyDescent="0.3">
      <c r="A1277" s="1"/>
      <c r="B1277" s="6" t="s">
        <v>27</v>
      </c>
      <c r="C1277" s="6">
        <v>1128299</v>
      </c>
      <c r="D1277" s="7">
        <v>44418</v>
      </c>
      <c r="E1277" s="6" t="s">
        <v>28</v>
      </c>
      <c r="F1277" s="6" t="s">
        <v>61</v>
      </c>
      <c r="G1277" s="6" t="s">
        <v>62</v>
      </c>
      <c r="H1277" s="6" t="s">
        <v>22</v>
      </c>
      <c r="I1277" s="8">
        <v>0.75</v>
      </c>
      <c r="J1277" s="9">
        <v>3500</v>
      </c>
      <c r="K1277" s="10">
        <f t="shared" si="8"/>
        <v>2625</v>
      </c>
      <c r="L1277" s="10">
        <f t="shared" si="9"/>
        <v>1050</v>
      </c>
      <c r="M1277" s="11">
        <v>0.4</v>
      </c>
      <c r="O1277" s="16"/>
      <c r="P1277" s="17"/>
      <c r="Q1277" s="12"/>
      <c r="R1277" s="13"/>
    </row>
    <row r="1278" spans="1:18" ht="15.75" customHeight="1" x14ac:dyDescent="0.3">
      <c r="A1278" s="1"/>
      <c r="B1278" s="6" t="s">
        <v>27</v>
      </c>
      <c r="C1278" s="6">
        <v>1128299</v>
      </c>
      <c r="D1278" s="7">
        <v>44450</v>
      </c>
      <c r="E1278" s="6" t="s">
        <v>28</v>
      </c>
      <c r="F1278" s="6" t="s">
        <v>61</v>
      </c>
      <c r="G1278" s="6" t="s">
        <v>62</v>
      </c>
      <c r="H1278" s="6" t="s">
        <v>17</v>
      </c>
      <c r="I1278" s="8">
        <v>0.65000000000000013</v>
      </c>
      <c r="J1278" s="9">
        <v>5500</v>
      </c>
      <c r="K1278" s="10">
        <f t="shared" si="8"/>
        <v>3575.0000000000009</v>
      </c>
      <c r="L1278" s="10">
        <f t="shared" si="9"/>
        <v>893.75000000000023</v>
      </c>
      <c r="M1278" s="11">
        <v>0.25</v>
      </c>
      <c r="O1278" s="16"/>
      <c r="P1278" s="17"/>
      <c r="Q1278" s="12"/>
      <c r="R1278" s="13"/>
    </row>
    <row r="1279" spans="1:18" ht="15.75" customHeight="1" x14ac:dyDescent="0.3">
      <c r="A1279" s="1"/>
      <c r="B1279" s="6" t="s">
        <v>27</v>
      </c>
      <c r="C1279" s="6">
        <v>1128299</v>
      </c>
      <c r="D1279" s="7">
        <v>44450</v>
      </c>
      <c r="E1279" s="6" t="s">
        <v>28</v>
      </c>
      <c r="F1279" s="6" t="s">
        <v>61</v>
      </c>
      <c r="G1279" s="6" t="s">
        <v>62</v>
      </c>
      <c r="H1279" s="6" t="s">
        <v>18</v>
      </c>
      <c r="I1279" s="8">
        <v>0.70000000000000018</v>
      </c>
      <c r="J1279" s="9">
        <v>5500</v>
      </c>
      <c r="K1279" s="10">
        <f t="shared" si="8"/>
        <v>3850.0000000000009</v>
      </c>
      <c r="L1279" s="10">
        <f t="shared" si="9"/>
        <v>770.00000000000023</v>
      </c>
      <c r="M1279" s="11">
        <v>0.2</v>
      </c>
      <c r="O1279" s="16"/>
      <c r="P1279" s="17"/>
      <c r="Q1279" s="12"/>
      <c r="R1279" s="13"/>
    </row>
    <row r="1280" spans="1:18" ht="15.75" customHeight="1" x14ac:dyDescent="0.3">
      <c r="A1280" s="1"/>
      <c r="B1280" s="6" t="s">
        <v>27</v>
      </c>
      <c r="C1280" s="6">
        <v>1128299</v>
      </c>
      <c r="D1280" s="7">
        <v>44450</v>
      </c>
      <c r="E1280" s="6" t="s">
        <v>28</v>
      </c>
      <c r="F1280" s="6" t="s">
        <v>61</v>
      </c>
      <c r="G1280" s="6" t="s">
        <v>62</v>
      </c>
      <c r="H1280" s="6" t="s">
        <v>19</v>
      </c>
      <c r="I1280" s="8">
        <v>0.65000000000000013</v>
      </c>
      <c r="J1280" s="9">
        <v>3750</v>
      </c>
      <c r="K1280" s="10">
        <f t="shared" si="8"/>
        <v>2437.5000000000005</v>
      </c>
      <c r="L1280" s="10">
        <f t="shared" si="9"/>
        <v>609.37500000000011</v>
      </c>
      <c r="M1280" s="11">
        <v>0.25</v>
      </c>
      <c r="O1280" s="16"/>
      <c r="P1280" s="17"/>
      <c r="Q1280" s="12"/>
      <c r="R1280" s="13"/>
    </row>
    <row r="1281" spans="1:18" ht="15.75" customHeight="1" x14ac:dyDescent="0.3">
      <c r="A1281" s="1"/>
      <c r="B1281" s="6" t="s">
        <v>27</v>
      </c>
      <c r="C1281" s="6">
        <v>1128299</v>
      </c>
      <c r="D1281" s="7">
        <v>44450</v>
      </c>
      <c r="E1281" s="6" t="s">
        <v>28</v>
      </c>
      <c r="F1281" s="6" t="s">
        <v>61</v>
      </c>
      <c r="G1281" s="6" t="s">
        <v>62</v>
      </c>
      <c r="H1281" s="6" t="s">
        <v>20</v>
      </c>
      <c r="I1281" s="8">
        <v>0.65000000000000013</v>
      </c>
      <c r="J1281" s="9">
        <v>3250</v>
      </c>
      <c r="K1281" s="10">
        <f t="shared" ref="K1281:K1535" si="10">I1281*J1281</f>
        <v>2112.5000000000005</v>
      </c>
      <c r="L1281" s="10">
        <f t="shared" ref="L1281:L1535" si="11">K1281*M1281</f>
        <v>528.12500000000011</v>
      </c>
      <c r="M1281" s="11">
        <v>0.25</v>
      </c>
      <c r="O1281" s="16"/>
      <c r="P1281" s="17"/>
      <c r="Q1281" s="12"/>
      <c r="R1281" s="13"/>
    </row>
    <row r="1282" spans="1:18" ht="15.75" customHeight="1" x14ac:dyDescent="0.3">
      <c r="A1282" s="1"/>
      <c r="B1282" s="6" t="s">
        <v>27</v>
      </c>
      <c r="C1282" s="6">
        <v>1128299</v>
      </c>
      <c r="D1282" s="7">
        <v>44450</v>
      </c>
      <c r="E1282" s="6" t="s">
        <v>28</v>
      </c>
      <c r="F1282" s="6" t="s">
        <v>61</v>
      </c>
      <c r="G1282" s="6" t="s">
        <v>62</v>
      </c>
      <c r="H1282" s="6" t="s">
        <v>21</v>
      </c>
      <c r="I1282" s="8">
        <v>0.75000000000000011</v>
      </c>
      <c r="J1282" s="9">
        <v>3500</v>
      </c>
      <c r="K1282" s="10">
        <f t="shared" si="10"/>
        <v>2625.0000000000005</v>
      </c>
      <c r="L1282" s="10">
        <f t="shared" si="11"/>
        <v>393.75000000000006</v>
      </c>
      <c r="M1282" s="11">
        <v>0.15</v>
      </c>
      <c r="O1282" s="16"/>
      <c r="P1282" s="17"/>
      <c r="Q1282" s="12"/>
      <c r="R1282" s="13"/>
    </row>
    <row r="1283" spans="1:18" ht="15.75" customHeight="1" x14ac:dyDescent="0.3">
      <c r="A1283" s="1"/>
      <c r="B1283" s="6" t="s">
        <v>27</v>
      </c>
      <c r="C1283" s="6">
        <v>1128299</v>
      </c>
      <c r="D1283" s="7">
        <v>44450</v>
      </c>
      <c r="E1283" s="6" t="s">
        <v>28</v>
      </c>
      <c r="F1283" s="6" t="s">
        <v>61</v>
      </c>
      <c r="G1283" s="6" t="s">
        <v>62</v>
      </c>
      <c r="H1283" s="6" t="s">
        <v>22</v>
      </c>
      <c r="I1283" s="8">
        <v>0.6</v>
      </c>
      <c r="J1283" s="9">
        <v>3750</v>
      </c>
      <c r="K1283" s="10">
        <f t="shared" si="10"/>
        <v>2250</v>
      </c>
      <c r="L1283" s="10">
        <f t="shared" si="11"/>
        <v>900</v>
      </c>
      <c r="M1283" s="11">
        <v>0.4</v>
      </c>
      <c r="O1283" s="16"/>
      <c r="P1283" s="17"/>
      <c r="Q1283" s="12"/>
      <c r="R1283" s="13"/>
    </row>
    <row r="1284" spans="1:18" ht="15.75" customHeight="1" x14ac:dyDescent="0.3">
      <c r="A1284" s="1"/>
      <c r="B1284" s="6" t="s">
        <v>27</v>
      </c>
      <c r="C1284" s="6">
        <v>1128299</v>
      </c>
      <c r="D1284" s="7">
        <v>44479</v>
      </c>
      <c r="E1284" s="6" t="s">
        <v>28</v>
      </c>
      <c r="F1284" s="6" t="s">
        <v>61</v>
      </c>
      <c r="G1284" s="6" t="s">
        <v>62</v>
      </c>
      <c r="H1284" s="6" t="s">
        <v>17</v>
      </c>
      <c r="I1284" s="8">
        <v>0.55000000000000004</v>
      </c>
      <c r="J1284" s="9">
        <v>4750</v>
      </c>
      <c r="K1284" s="10">
        <f t="shared" si="10"/>
        <v>2612.5</v>
      </c>
      <c r="L1284" s="10">
        <f t="shared" si="11"/>
        <v>653.125</v>
      </c>
      <c r="M1284" s="11">
        <v>0.25</v>
      </c>
      <c r="O1284" s="16"/>
      <c r="P1284" s="17"/>
      <c r="Q1284" s="12"/>
      <c r="R1284" s="13"/>
    </row>
    <row r="1285" spans="1:18" ht="15.75" customHeight="1" x14ac:dyDescent="0.3">
      <c r="A1285" s="1"/>
      <c r="B1285" s="6" t="s">
        <v>27</v>
      </c>
      <c r="C1285" s="6">
        <v>1128299</v>
      </c>
      <c r="D1285" s="7">
        <v>44479</v>
      </c>
      <c r="E1285" s="6" t="s">
        <v>28</v>
      </c>
      <c r="F1285" s="6" t="s">
        <v>61</v>
      </c>
      <c r="G1285" s="6" t="s">
        <v>62</v>
      </c>
      <c r="H1285" s="6" t="s">
        <v>18</v>
      </c>
      <c r="I1285" s="8">
        <v>0.65000000000000013</v>
      </c>
      <c r="J1285" s="9">
        <v>4750</v>
      </c>
      <c r="K1285" s="10">
        <f t="shared" si="10"/>
        <v>3087.5000000000005</v>
      </c>
      <c r="L1285" s="10">
        <f t="shared" si="11"/>
        <v>617.50000000000011</v>
      </c>
      <c r="M1285" s="11">
        <v>0.2</v>
      </c>
      <c r="O1285" s="16"/>
      <c r="P1285" s="17"/>
      <c r="Q1285" s="12"/>
      <c r="R1285" s="13"/>
    </row>
    <row r="1286" spans="1:18" ht="15.75" customHeight="1" x14ac:dyDescent="0.3">
      <c r="A1286" s="1"/>
      <c r="B1286" s="6" t="s">
        <v>27</v>
      </c>
      <c r="C1286" s="6">
        <v>1128299</v>
      </c>
      <c r="D1286" s="7">
        <v>44479</v>
      </c>
      <c r="E1286" s="6" t="s">
        <v>28</v>
      </c>
      <c r="F1286" s="6" t="s">
        <v>61</v>
      </c>
      <c r="G1286" s="6" t="s">
        <v>62</v>
      </c>
      <c r="H1286" s="6" t="s">
        <v>19</v>
      </c>
      <c r="I1286" s="8">
        <v>0.60000000000000009</v>
      </c>
      <c r="J1286" s="9">
        <v>3000</v>
      </c>
      <c r="K1286" s="10">
        <f t="shared" si="10"/>
        <v>1800.0000000000002</v>
      </c>
      <c r="L1286" s="10">
        <f t="shared" si="11"/>
        <v>450.00000000000006</v>
      </c>
      <c r="M1286" s="11">
        <v>0.25</v>
      </c>
      <c r="O1286" s="16"/>
      <c r="P1286" s="17"/>
      <c r="Q1286" s="12"/>
      <c r="R1286" s="13"/>
    </row>
    <row r="1287" spans="1:18" ht="15.75" customHeight="1" x14ac:dyDescent="0.3">
      <c r="A1287" s="1"/>
      <c r="B1287" s="6" t="s">
        <v>27</v>
      </c>
      <c r="C1287" s="6">
        <v>1128299</v>
      </c>
      <c r="D1287" s="7">
        <v>44479</v>
      </c>
      <c r="E1287" s="6" t="s">
        <v>28</v>
      </c>
      <c r="F1287" s="6" t="s">
        <v>61</v>
      </c>
      <c r="G1287" s="6" t="s">
        <v>62</v>
      </c>
      <c r="H1287" s="6" t="s">
        <v>20</v>
      </c>
      <c r="I1287" s="8">
        <v>0.55000000000000004</v>
      </c>
      <c r="J1287" s="9">
        <v>2750</v>
      </c>
      <c r="K1287" s="10">
        <f t="shared" si="10"/>
        <v>1512.5000000000002</v>
      </c>
      <c r="L1287" s="10">
        <f t="shared" si="11"/>
        <v>378.12500000000006</v>
      </c>
      <c r="M1287" s="11">
        <v>0.25</v>
      </c>
      <c r="O1287" s="16"/>
      <c r="P1287" s="17"/>
      <c r="Q1287" s="12"/>
      <c r="R1287" s="13"/>
    </row>
    <row r="1288" spans="1:18" ht="15.75" customHeight="1" x14ac:dyDescent="0.3">
      <c r="A1288" s="1"/>
      <c r="B1288" s="6" t="s">
        <v>27</v>
      </c>
      <c r="C1288" s="6">
        <v>1128299</v>
      </c>
      <c r="D1288" s="7">
        <v>44479</v>
      </c>
      <c r="E1288" s="6" t="s">
        <v>28</v>
      </c>
      <c r="F1288" s="6" t="s">
        <v>61</v>
      </c>
      <c r="G1288" s="6" t="s">
        <v>62</v>
      </c>
      <c r="H1288" s="6" t="s">
        <v>21</v>
      </c>
      <c r="I1288" s="8">
        <v>0.65</v>
      </c>
      <c r="J1288" s="9">
        <v>2500</v>
      </c>
      <c r="K1288" s="10">
        <f t="shared" si="10"/>
        <v>1625</v>
      </c>
      <c r="L1288" s="10">
        <f t="shared" si="11"/>
        <v>243.75</v>
      </c>
      <c r="M1288" s="11">
        <v>0.15</v>
      </c>
      <c r="O1288" s="16"/>
      <c r="P1288" s="17"/>
      <c r="Q1288" s="12"/>
      <c r="R1288" s="13"/>
    </row>
    <row r="1289" spans="1:18" ht="15.75" customHeight="1" x14ac:dyDescent="0.3">
      <c r="A1289" s="1"/>
      <c r="B1289" s="6" t="s">
        <v>27</v>
      </c>
      <c r="C1289" s="6">
        <v>1128299</v>
      </c>
      <c r="D1289" s="7">
        <v>44479</v>
      </c>
      <c r="E1289" s="6" t="s">
        <v>28</v>
      </c>
      <c r="F1289" s="6" t="s">
        <v>61</v>
      </c>
      <c r="G1289" s="6" t="s">
        <v>62</v>
      </c>
      <c r="H1289" s="6" t="s">
        <v>22</v>
      </c>
      <c r="I1289" s="8">
        <v>0.70000000000000007</v>
      </c>
      <c r="J1289" s="9">
        <v>3000</v>
      </c>
      <c r="K1289" s="10">
        <f t="shared" si="10"/>
        <v>2100</v>
      </c>
      <c r="L1289" s="10">
        <f t="shared" si="11"/>
        <v>840</v>
      </c>
      <c r="M1289" s="11">
        <v>0.4</v>
      </c>
      <c r="O1289" s="16"/>
      <c r="P1289" s="17"/>
      <c r="Q1289" s="12"/>
      <c r="R1289" s="13"/>
    </row>
    <row r="1290" spans="1:18" ht="15.75" customHeight="1" x14ac:dyDescent="0.3">
      <c r="A1290" s="1"/>
      <c r="B1290" s="6" t="s">
        <v>27</v>
      </c>
      <c r="C1290" s="6">
        <v>1128299</v>
      </c>
      <c r="D1290" s="7">
        <v>44510</v>
      </c>
      <c r="E1290" s="6" t="s">
        <v>28</v>
      </c>
      <c r="F1290" s="6" t="s">
        <v>61</v>
      </c>
      <c r="G1290" s="6" t="s">
        <v>62</v>
      </c>
      <c r="H1290" s="6" t="s">
        <v>17</v>
      </c>
      <c r="I1290" s="8">
        <v>0.55000000000000004</v>
      </c>
      <c r="J1290" s="9">
        <v>5250</v>
      </c>
      <c r="K1290" s="10">
        <f t="shared" si="10"/>
        <v>2887.5000000000005</v>
      </c>
      <c r="L1290" s="10">
        <f t="shared" si="11"/>
        <v>721.87500000000011</v>
      </c>
      <c r="M1290" s="11">
        <v>0.25</v>
      </c>
      <c r="O1290" s="16"/>
      <c r="P1290" s="17"/>
      <c r="Q1290" s="12"/>
      <c r="R1290" s="13"/>
    </row>
    <row r="1291" spans="1:18" ht="15.75" customHeight="1" x14ac:dyDescent="0.3">
      <c r="A1291" s="1"/>
      <c r="B1291" s="6" t="s">
        <v>27</v>
      </c>
      <c r="C1291" s="6">
        <v>1128299</v>
      </c>
      <c r="D1291" s="7">
        <v>44510</v>
      </c>
      <c r="E1291" s="6" t="s">
        <v>28</v>
      </c>
      <c r="F1291" s="6" t="s">
        <v>61</v>
      </c>
      <c r="G1291" s="6" t="s">
        <v>62</v>
      </c>
      <c r="H1291" s="6" t="s">
        <v>18</v>
      </c>
      <c r="I1291" s="8">
        <v>0.60000000000000009</v>
      </c>
      <c r="J1291" s="9">
        <v>6000</v>
      </c>
      <c r="K1291" s="10">
        <f t="shared" si="10"/>
        <v>3600.0000000000005</v>
      </c>
      <c r="L1291" s="10">
        <f t="shared" si="11"/>
        <v>720.00000000000011</v>
      </c>
      <c r="M1291" s="11">
        <v>0.2</v>
      </c>
      <c r="O1291" s="16"/>
      <c r="P1291" s="17"/>
      <c r="Q1291" s="12"/>
      <c r="R1291" s="13"/>
    </row>
    <row r="1292" spans="1:18" ht="15.75" customHeight="1" x14ac:dyDescent="0.3">
      <c r="A1292" s="1"/>
      <c r="B1292" s="6" t="s">
        <v>27</v>
      </c>
      <c r="C1292" s="6">
        <v>1128299</v>
      </c>
      <c r="D1292" s="7">
        <v>44510</v>
      </c>
      <c r="E1292" s="6" t="s">
        <v>28</v>
      </c>
      <c r="F1292" s="6" t="s">
        <v>61</v>
      </c>
      <c r="G1292" s="6" t="s">
        <v>62</v>
      </c>
      <c r="H1292" s="6" t="s">
        <v>19</v>
      </c>
      <c r="I1292" s="8">
        <v>0.55000000000000004</v>
      </c>
      <c r="J1292" s="9">
        <v>4250</v>
      </c>
      <c r="K1292" s="10">
        <f t="shared" si="10"/>
        <v>2337.5</v>
      </c>
      <c r="L1292" s="10">
        <f t="shared" si="11"/>
        <v>584.375</v>
      </c>
      <c r="M1292" s="11">
        <v>0.25</v>
      </c>
      <c r="O1292" s="16"/>
      <c r="P1292" s="17"/>
      <c r="Q1292" s="12"/>
      <c r="R1292" s="13"/>
    </row>
    <row r="1293" spans="1:18" ht="15.75" customHeight="1" x14ac:dyDescent="0.3">
      <c r="A1293" s="1"/>
      <c r="B1293" s="6" t="s">
        <v>27</v>
      </c>
      <c r="C1293" s="6">
        <v>1128299</v>
      </c>
      <c r="D1293" s="7">
        <v>44510</v>
      </c>
      <c r="E1293" s="6" t="s">
        <v>28</v>
      </c>
      <c r="F1293" s="6" t="s">
        <v>61</v>
      </c>
      <c r="G1293" s="6" t="s">
        <v>62</v>
      </c>
      <c r="H1293" s="6" t="s">
        <v>20</v>
      </c>
      <c r="I1293" s="8">
        <v>0.65000000000000013</v>
      </c>
      <c r="J1293" s="9">
        <v>4000</v>
      </c>
      <c r="K1293" s="10">
        <f t="shared" si="10"/>
        <v>2600.0000000000005</v>
      </c>
      <c r="L1293" s="10">
        <f t="shared" si="11"/>
        <v>650.00000000000011</v>
      </c>
      <c r="M1293" s="11">
        <v>0.25</v>
      </c>
      <c r="O1293" s="16"/>
      <c r="P1293" s="17"/>
      <c r="Q1293" s="12"/>
      <c r="R1293" s="13"/>
    </row>
    <row r="1294" spans="1:18" ht="15.75" customHeight="1" x14ac:dyDescent="0.3">
      <c r="A1294" s="1"/>
      <c r="B1294" s="6" t="s">
        <v>27</v>
      </c>
      <c r="C1294" s="6">
        <v>1128299</v>
      </c>
      <c r="D1294" s="7">
        <v>44510</v>
      </c>
      <c r="E1294" s="6" t="s">
        <v>28</v>
      </c>
      <c r="F1294" s="6" t="s">
        <v>61</v>
      </c>
      <c r="G1294" s="6" t="s">
        <v>62</v>
      </c>
      <c r="H1294" s="6" t="s">
        <v>21</v>
      </c>
      <c r="I1294" s="8">
        <v>0.85000000000000009</v>
      </c>
      <c r="J1294" s="9">
        <v>3750</v>
      </c>
      <c r="K1294" s="10">
        <f t="shared" si="10"/>
        <v>3187.5000000000005</v>
      </c>
      <c r="L1294" s="10">
        <f t="shared" si="11"/>
        <v>478.12500000000006</v>
      </c>
      <c r="M1294" s="11">
        <v>0.15</v>
      </c>
      <c r="O1294" s="16"/>
      <c r="P1294" s="17"/>
      <c r="Q1294" s="12"/>
      <c r="R1294" s="13"/>
    </row>
    <row r="1295" spans="1:18" ht="15.75" customHeight="1" x14ac:dyDescent="0.3">
      <c r="A1295" s="1"/>
      <c r="B1295" s="6" t="s">
        <v>27</v>
      </c>
      <c r="C1295" s="6">
        <v>1128299</v>
      </c>
      <c r="D1295" s="7">
        <v>44510</v>
      </c>
      <c r="E1295" s="6" t="s">
        <v>28</v>
      </c>
      <c r="F1295" s="6" t="s">
        <v>61</v>
      </c>
      <c r="G1295" s="6" t="s">
        <v>62</v>
      </c>
      <c r="H1295" s="6" t="s">
        <v>22</v>
      </c>
      <c r="I1295" s="8">
        <v>0.90000000000000013</v>
      </c>
      <c r="J1295" s="9">
        <v>5000</v>
      </c>
      <c r="K1295" s="10">
        <f t="shared" si="10"/>
        <v>4500.0000000000009</v>
      </c>
      <c r="L1295" s="10">
        <f t="shared" si="11"/>
        <v>1800.0000000000005</v>
      </c>
      <c r="M1295" s="11">
        <v>0.4</v>
      </c>
      <c r="O1295" s="16"/>
      <c r="P1295" s="17"/>
      <c r="Q1295" s="12"/>
      <c r="R1295" s="13"/>
    </row>
    <row r="1296" spans="1:18" ht="15.75" customHeight="1" x14ac:dyDescent="0.3">
      <c r="A1296" s="1"/>
      <c r="B1296" s="6" t="s">
        <v>27</v>
      </c>
      <c r="C1296" s="6">
        <v>1128299</v>
      </c>
      <c r="D1296" s="7">
        <v>44539</v>
      </c>
      <c r="E1296" s="6" t="s">
        <v>28</v>
      </c>
      <c r="F1296" s="6" t="s">
        <v>61</v>
      </c>
      <c r="G1296" s="6" t="s">
        <v>62</v>
      </c>
      <c r="H1296" s="6" t="s">
        <v>17</v>
      </c>
      <c r="I1296" s="8">
        <v>0.75000000000000011</v>
      </c>
      <c r="J1296" s="9">
        <v>7000</v>
      </c>
      <c r="K1296" s="10">
        <f t="shared" si="10"/>
        <v>5250.0000000000009</v>
      </c>
      <c r="L1296" s="10">
        <f t="shared" si="11"/>
        <v>1312.5000000000002</v>
      </c>
      <c r="M1296" s="11">
        <v>0.25</v>
      </c>
      <c r="O1296" s="16"/>
      <c r="P1296" s="17"/>
      <c r="Q1296" s="12"/>
      <c r="R1296" s="13"/>
    </row>
    <row r="1297" spans="1:18" ht="15.75" customHeight="1" x14ac:dyDescent="0.3">
      <c r="A1297" s="1"/>
      <c r="B1297" s="6" t="s">
        <v>27</v>
      </c>
      <c r="C1297" s="6">
        <v>1128299</v>
      </c>
      <c r="D1297" s="7">
        <v>44539</v>
      </c>
      <c r="E1297" s="6" t="s">
        <v>28</v>
      </c>
      <c r="F1297" s="6" t="s">
        <v>61</v>
      </c>
      <c r="G1297" s="6" t="s">
        <v>62</v>
      </c>
      <c r="H1297" s="6" t="s">
        <v>18</v>
      </c>
      <c r="I1297" s="8">
        <v>0.8500000000000002</v>
      </c>
      <c r="J1297" s="9">
        <v>7000</v>
      </c>
      <c r="K1297" s="10">
        <f t="shared" si="10"/>
        <v>5950.0000000000018</v>
      </c>
      <c r="L1297" s="10">
        <f t="shared" si="11"/>
        <v>1190.0000000000005</v>
      </c>
      <c r="M1297" s="11">
        <v>0.2</v>
      </c>
      <c r="O1297" s="16"/>
      <c r="P1297" s="17"/>
      <c r="Q1297" s="12"/>
      <c r="R1297" s="13"/>
    </row>
    <row r="1298" spans="1:18" ht="15.75" customHeight="1" x14ac:dyDescent="0.3">
      <c r="A1298" s="1"/>
      <c r="B1298" s="6" t="s">
        <v>27</v>
      </c>
      <c r="C1298" s="6">
        <v>1128299</v>
      </c>
      <c r="D1298" s="7">
        <v>44539</v>
      </c>
      <c r="E1298" s="6" t="s">
        <v>28</v>
      </c>
      <c r="F1298" s="6" t="s">
        <v>61</v>
      </c>
      <c r="G1298" s="6" t="s">
        <v>62</v>
      </c>
      <c r="H1298" s="6" t="s">
        <v>19</v>
      </c>
      <c r="I1298" s="8">
        <v>0.80000000000000016</v>
      </c>
      <c r="J1298" s="9">
        <v>5000</v>
      </c>
      <c r="K1298" s="10">
        <f t="shared" si="10"/>
        <v>4000.0000000000009</v>
      </c>
      <c r="L1298" s="10">
        <f t="shared" si="11"/>
        <v>1000.0000000000002</v>
      </c>
      <c r="M1298" s="11">
        <v>0.25</v>
      </c>
      <c r="O1298" s="16"/>
      <c r="P1298" s="17"/>
      <c r="Q1298" s="12"/>
      <c r="R1298" s="13"/>
    </row>
    <row r="1299" spans="1:18" ht="15.75" customHeight="1" x14ac:dyDescent="0.3">
      <c r="A1299" s="1"/>
      <c r="B1299" s="6" t="s">
        <v>27</v>
      </c>
      <c r="C1299" s="6">
        <v>1128299</v>
      </c>
      <c r="D1299" s="7">
        <v>44539</v>
      </c>
      <c r="E1299" s="6" t="s">
        <v>28</v>
      </c>
      <c r="F1299" s="6" t="s">
        <v>61</v>
      </c>
      <c r="G1299" s="6" t="s">
        <v>62</v>
      </c>
      <c r="H1299" s="6" t="s">
        <v>20</v>
      </c>
      <c r="I1299" s="8">
        <v>0.80000000000000016</v>
      </c>
      <c r="J1299" s="9">
        <v>5000</v>
      </c>
      <c r="K1299" s="10">
        <f t="shared" si="10"/>
        <v>4000.0000000000009</v>
      </c>
      <c r="L1299" s="10">
        <f t="shared" si="11"/>
        <v>1000.0000000000002</v>
      </c>
      <c r="M1299" s="11">
        <v>0.25</v>
      </c>
      <c r="O1299" s="16"/>
      <c r="P1299" s="17"/>
      <c r="Q1299" s="12"/>
      <c r="R1299" s="13"/>
    </row>
    <row r="1300" spans="1:18" ht="15.75" customHeight="1" x14ac:dyDescent="0.3">
      <c r="A1300" s="1"/>
      <c r="B1300" s="6" t="s">
        <v>27</v>
      </c>
      <c r="C1300" s="6">
        <v>1128299</v>
      </c>
      <c r="D1300" s="7">
        <v>44539</v>
      </c>
      <c r="E1300" s="6" t="s">
        <v>28</v>
      </c>
      <c r="F1300" s="6" t="s">
        <v>61</v>
      </c>
      <c r="G1300" s="6" t="s">
        <v>62</v>
      </c>
      <c r="H1300" s="6" t="s">
        <v>21</v>
      </c>
      <c r="I1300" s="8">
        <v>0.90000000000000013</v>
      </c>
      <c r="J1300" s="9">
        <v>4250</v>
      </c>
      <c r="K1300" s="10">
        <f t="shared" si="10"/>
        <v>3825.0000000000005</v>
      </c>
      <c r="L1300" s="10">
        <f t="shared" si="11"/>
        <v>573.75</v>
      </c>
      <c r="M1300" s="11">
        <v>0.15</v>
      </c>
      <c r="O1300" s="16"/>
      <c r="P1300" s="17"/>
      <c r="Q1300" s="12"/>
      <c r="R1300" s="13"/>
    </row>
    <row r="1301" spans="1:18" ht="15.75" customHeight="1" x14ac:dyDescent="0.3">
      <c r="A1301" s="1"/>
      <c r="B1301" s="6" t="s">
        <v>27</v>
      </c>
      <c r="C1301" s="6">
        <v>1128299</v>
      </c>
      <c r="D1301" s="7">
        <v>44539</v>
      </c>
      <c r="E1301" s="6" t="s">
        <v>28</v>
      </c>
      <c r="F1301" s="6" t="s">
        <v>61</v>
      </c>
      <c r="G1301" s="6" t="s">
        <v>62</v>
      </c>
      <c r="H1301" s="6" t="s">
        <v>22</v>
      </c>
      <c r="I1301" s="8">
        <v>0.95000000000000018</v>
      </c>
      <c r="J1301" s="9">
        <v>5250</v>
      </c>
      <c r="K1301" s="10">
        <f t="shared" si="10"/>
        <v>4987.5000000000009</v>
      </c>
      <c r="L1301" s="10">
        <f t="shared" si="11"/>
        <v>1995.0000000000005</v>
      </c>
      <c r="M1301" s="11">
        <v>0.4</v>
      </c>
      <c r="O1301" s="16"/>
      <c r="P1301" s="17"/>
      <c r="Q1301" s="12"/>
      <c r="R1301" s="13"/>
    </row>
    <row r="1302" spans="1:18" ht="15.75" customHeight="1" x14ac:dyDescent="0.3">
      <c r="A1302" s="1" t="s">
        <v>39</v>
      </c>
      <c r="B1302" s="6" t="s">
        <v>27</v>
      </c>
      <c r="C1302" s="6">
        <v>1128299</v>
      </c>
      <c r="D1302" s="7">
        <v>44213</v>
      </c>
      <c r="E1302" s="6" t="s">
        <v>28</v>
      </c>
      <c r="F1302" s="6" t="s">
        <v>63</v>
      </c>
      <c r="G1302" s="6" t="s">
        <v>64</v>
      </c>
      <c r="H1302" s="6" t="s">
        <v>17</v>
      </c>
      <c r="I1302" s="8">
        <v>0.4</v>
      </c>
      <c r="J1302" s="9">
        <v>4250</v>
      </c>
      <c r="K1302" s="10">
        <f t="shared" si="10"/>
        <v>1700</v>
      </c>
      <c r="L1302" s="10">
        <f t="shared" si="11"/>
        <v>510</v>
      </c>
      <c r="M1302" s="11">
        <v>0.3</v>
      </c>
      <c r="O1302" s="16"/>
      <c r="P1302" s="17">
        <f>Data!$I1302+0.05</f>
        <v>0.45</v>
      </c>
      <c r="Q1302" s="12">
        <f>Data!$J1302+500</f>
        <v>4750</v>
      </c>
      <c r="R1302" s="13">
        <f>Data!$M1302+5%</f>
        <v>0.35</v>
      </c>
    </row>
    <row r="1303" spans="1:18" ht="15.75" customHeight="1" x14ac:dyDescent="0.3">
      <c r="A1303" s="1"/>
      <c r="B1303" s="6" t="s">
        <v>27</v>
      </c>
      <c r="C1303" s="6">
        <v>1128299</v>
      </c>
      <c r="D1303" s="7">
        <v>44213</v>
      </c>
      <c r="E1303" s="6" t="s">
        <v>28</v>
      </c>
      <c r="F1303" s="6" t="s">
        <v>63</v>
      </c>
      <c r="G1303" s="6" t="s">
        <v>64</v>
      </c>
      <c r="H1303" s="6" t="s">
        <v>18</v>
      </c>
      <c r="I1303" s="8">
        <v>0.5</v>
      </c>
      <c r="J1303" s="9">
        <v>4250</v>
      </c>
      <c r="K1303" s="10">
        <f t="shared" si="10"/>
        <v>2125</v>
      </c>
      <c r="L1303" s="10">
        <f t="shared" si="11"/>
        <v>531.25</v>
      </c>
      <c r="M1303" s="11">
        <v>0.25</v>
      </c>
      <c r="O1303" s="16"/>
      <c r="P1303" s="17">
        <f>Data!$I1303+0.05</f>
        <v>0.55000000000000004</v>
      </c>
      <c r="Q1303" s="12">
        <f>Data!$J1303+500</f>
        <v>4750</v>
      </c>
      <c r="R1303" s="13">
        <f>Data!$M1303+5%</f>
        <v>0.3</v>
      </c>
    </row>
    <row r="1304" spans="1:18" ht="15.75" customHeight="1" x14ac:dyDescent="0.3">
      <c r="A1304" s="1"/>
      <c r="B1304" s="6" t="s">
        <v>27</v>
      </c>
      <c r="C1304" s="6">
        <v>1128299</v>
      </c>
      <c r="D1304" s="7">
        <v>44213</v>
      </c>
      <c r="E1304" s="6" t="s">
        <v>28</v>
      </c>
      <c r="F1304" s="6" t="s">
        <v>63</v>
      </c>
      <c r="G1304" s="6" t="s">
        <v>64</v>
      </c>
      <c r="H1304" s="6" t="s">
        <v>19</v>
      </c>
      <c r="I1304" s="8">
        <v>0.5</v>
      </c>
      <c r="J1304" s="9">
        <v>4250</v>
      </c>
      <c r="K1304" s="10">
        <f t="shared" si="10"/>
        <v>2125</v>
      </c>
      <c r="L1304" s="10">
        <f t="shared" si="11"/>
        <v>637.5</v>
      </c>
      <c r="M1304" s="11">
        <v>0.3</v>
      </c>
      <c r="O1304" s="16"/>
      <c r="P1304" s="17">
        <f>Data!$I1304+0.05</f>
        <v>0.55000000000000004</v>
      </c>
      <c r="Q1304" s="12">
        <f>Data!$J1304+500</f>
        <v>4750</v>
      </c>
      <c r="R1304" s="13">
        <f>Data!$M1304+5%</f>
        <v>0.35</v>
      </c>
    </row>
    <row r="1305" spans="1:18" ht="15.75" customHeight="1" x14ac:dyDescent="0.3">
      <c r="A1305" s="1"/>
      <c r="B1305" s="6" t="s">
        <v>27</v>
      </c>
      <c r="C1305" s="6">
        <v>1128299</v>
      </c>
      <c r="D1305" s="7">
        <v>44213</v>
      </c>
      <c r="E1305" s="6" t="s">
        <v>28</v>
      </c>
      <c r="F1305" s="6" t="s">
        <v>63</v>
      </c>
      <c r="G1305" s="6" t="s">
        <v>64</v>
      </c>
      <c r="H1305" s="6" t="s">
        <v>20</v>
      </c>
      <c r="I1305" s="8">
        <v>0.5</v>
      </c>
      <c r="J1305" s="9">
        <v>2750</v>
      </c>
      <c r="K1305" s="10">
        <f t="shared" si="10"/>
        <v>1375</v>
      </c>
      <c r="L1305" s="10">
        <f t="shared" si="11"/>
        <v>412.5</v>
      </c>
      <c r="M1305" s="11">
        <v>0.3</v>
      </c>
      <c r="O1305" s="16"/>
      <c r="P1305" s="17">
        <f>Data!$I1305+0.05</f>
        <v>0.55000000000000004</v>
      </c>
      <c r="Q1305" s="12">
        <f>Data!$J1305+500</f>
        <v>3250</v>
      </c>
      <c r="R1305" s="13">
        <f>Data!$M1305+5%</f>
        <v>0.35</v>
      </c>
    </row>
    <row r="1306" spans="1:18" ht="15.75" customHeight="1" x14ac:dyDescent="0.3">
      <c r="A1306" s="1"/>
      <c r="B1306" s="6" t="s">
        <v>27</v>
      </c>
      <c r="C1306" s="6">
        <v>1128299</v>
      </c>
      <c r="D1306" s="7">
        <v>44213</v>
      </c>
      <c r="E1306" s="6" t="s">
        <v>28</v>
      </c>
      <c r="F1306" s="6" t="s">
        <v>63</v>
      </c>
      <c r="G1306" s="6" t="s">
        <v>64</v>
      </c>
      <c r="H1306" s="6" t="s">
        <v>21</v>
      </c>
      <c r="I1306" s="8">
        <v>0.55000000000000004</v>
      </c>
      <c r="J1306" s="9">
        <v>2250</v>
      </c>
      <c r="K1306" s="10">
        <f t="shared" si="10"/>
        <v>1237.5</v>
      </c>
      <c r="L1306" s="10">
        <f t="shared" si="11"/>
        <v>247.5</v>
      </c>
      <c r="M1306" s="11">
        <v>0.2</v>
      </c>
      <c r="O1306" s="16"/>
      <c r="P1306" s="17">
        <f>Data!$I1306+0.05</f>
        <v>0.60000000000000009</v>
      </c>
      <c r="Q1306" s="12">
        <f>Data!$J1306+500</f>
        <v>2750</v>
      </c>
      <c r="R1306" s="13">
        <f>Data!$M1306+5%</f>
        <v>0.25</v>
      </c>
    </row>
    <row r="1307" spans="1:18" ht="15.75" customHeight="1" x14ac:dyDescent="0.3">
      <c r="A1307" s="1"/>
      <c r="B1307" s="6" t="s">
        <v>27</v>
      </c>
      <c r="C1307" s="6">
        <v>1128299</v>
      </c>
      <c r="D1307" s="7">
        <v>44213</v>
      </c>
      <c r="E1307" s="6" t="s">
        <v>28</v>
      </c>
      <c r="F1307" s="6" t="s">
        <v>63</v>
      </c>
      <c r="G1307" s="6" t="s">
        <v>64</v>
      </c>
      <c r="H1307" s="6" t="s">
        <v>22</v>
      </c>
      <c r="I1307" s="8">
        <v>0.5</v>
      </c>
      <c r="J1307" s="9">
        <v>4750</v>
      </c>
      <c r="K1307" s="10">
        <f t="shared" si="10"/>
        <v>2375</v>
      </c>
      <c r="L1307" s="10">
        <f t="shared" si="11"/>
        <v>1068.75</v>
      </c>
      <c r="M1307" s="11">
        <v>0.45</v>
      </c>
      <c r="O1307" s="16"/>
      <c r="P1307" s="17">
        <f>Data!$I1307+0.05</f>
        <v>0.55000000000000004</v>
      </c>
      <c r="Q1307" s="12">
        <f>Data!$J1307+500</f>
        <v>5250</v>
      </c>
      <c r="R1307" s="13">
        <f>Data!$M1307+5%</f>
        <v>0.5</v>
      </c>
    </row>
    <row r="1308" spans="1:18" ht="15.75" customHeight="1" x14ac:dyDescent="0.3">
      <c r="A1308" s="1"/>
      <c r="B1308" s="6" t="s">
        <v>27</v>
      </c>
      <c r="C1308" s="6">
        <v>1128299</v>
      </c>
      <c r="D1308" s="7">
        <v>44244</v>
      </c>
      <c r="E1308" s="6" t="s">
        <v>28</v>
      </c>
      <c r="F1308" s="6" t="s">
        <v>63</v>
      </c>
      <c r="G1308" s="6" t="s">
        <v>64</v>
      </c>
      <c r="H1308" s="6" t="s">
        <v>17</v>
      </c>
      <c r="I1308" s="8">
        <v>0.4</v>
      </c>
      <c r="J1308" s="9">
        <v>5250</v>
      </c>
      <c r="K1308" s="10">
        <f t="shared" si="10"/>
        <v>2100</v>
      </c>
      <c r="L1308" s="10">
        <f t="shared" si="11"/>
        <v>630</v>
      </c>
      <c r="M1308" s="11">
        <v>0.3</v>
      </c>
      <c r="O1308" s="16"/>
      <c r="P1308" s="17">
        <f>Data!$I1308+0.05</f>
        <v>0.45</v>
      </c>
      <c r="Q1308" s="12">
        <f>Data!$J1308+500</f>
        <v>5750</v>
      </c>
      <c r="R1308" s="13">
        <f>Data!$M1308+5%</f>
        <v>0.35</v>
      </c>
    </row>
    <row r="1309" spans="1:18" ht="15.75" customHeight="1" x14ac:dyDescent="0.3">
      <c r="A1309" s="1"/>
      <c r="B1309" s="6" t="s">
        <v>27</v>
      </c>
      <c r="C1309" s="6">
        <v>1128299</v>
      </c>
      <c r="D1309" s="7">
        <v>44244</v>
      </c>
      <c r="E1309" s="6" t="s">
        <v>28</v>
      </c>
      <c r="F1309" s="6" t="s">
        <v>63</v>
      </c>
      <c r="G1309" s="6" t="s">
        <v>64</v>
      </c>
      <c r="H1309" s="6" t="s">
        <v>18</v>
      </c>
      <c r="I1309" s="8">
        <v>0.5</v>
      </c>
      <c r="J1309" s="9">
        <v>4250</v>
      </c>
      <c r="K1309" s="10">
        <f t="shared" si="10"/>
        <v>2125</v>
      </c>
      <c r="L1309" s="10">
        <f t="shared" si="11"/>
        <v>531.25</v>
      </c>
      <c r="M1309" s="11">
        <v>0.25</v>
      </c>
      <c r="O1309" s="16"/>
      <c r="P1309" s="17">
        <f>Data!$I1309+0.05</f>
        <v>0.55000000000000004</v>
      </c>
      <c r="Q1309" s="12">
        <f>Data!$J1309+500</f>
        <v>4750</v>
      </c>
      <c r="R1309" s="13">
        <f>Data!$M1309+5%</f>
        <v>0.3</v>
      </c>
    </row>
    <row r="1310" spans="1:18" ht="15.75" customHeight="1" x14ac:dyDescent="0.3">
      <c r="A1310" s="1"/>
      <c r="B1310" s="6" t="s">
        <v>27</v>
      </c>
      <c r="C1310" s="6">
        <v>1128299</v>
      </c>
      <c r="D1310" s="7">
        <v>44244</v>
      </c>
      <c r="E1310" s="6" t="s">
        <v>28</v>
      </c>
      <c r="F1310" s="6" t="s">
        <v>63</v>
      </c>
      <c r="G1310" s="6" t="s">
        <v>64</v>
      </c>
      <c r="H1310" s="6" t="s">
        <v>19</v>
      </c>
      <c r="I1310" s="8">
        <v>0.5</v>
      </c>
      <c r="J1310" s="9">
        <v>4250</v>
      </c>
      <c r="K1310" s="10">
        <f t="shared" si="10"/>
        <v>2125</v>
      </c>
      <c r="L1310" s="10">
        <f t="shared" si="11"/>
        <v>637.5</v>
      </c>
      <c r="M1310" s="11">
        <v>0.3</v>
      </c>
      <c r="O1310" s="16"/>
      <c r="P1310" s="17">
        <f>Data!$I1310+0.05</f>
        <v>0.55000000000000004</v>
      </c>
      <c r="Q1310" s="12">
        <f>Data!$J1310+500</f>
        <v>4750</v>
      </c>
      <c r="R1310" s="13">
        <f>Data!$M1310+5%</f>
        <v>0.35</v>
      </c>
    </row>
    <row r="1311" spans="1:18" ht="15.75" customHeight="1" x14ac:dyDescent="0.3">
      <c r="A1311" s="1"/>
      <c r="B1311" s="6" t="s">
        <v>27</v>
      </c>
      <c r="C1311" s="6">
        <v>1128299</v>
      </c>
      <c r="D1311" s="7">
        <v>44244</v>
      </c>
      <c r="E1311" s="6" t="s">
        <v>28</v>
      </c>
      <c r="F1311" s="6" t="s">
        <v>63</v>
      </c>
      <c r="G1311" s="6" t="s">
        <v>64</v>
      </c>
      <c r="H1311" s="6" t="s">
        <v>20</v>
      </c>
      <c r="I1311" s="8">
        <v>0.5</v>
      </c>
      <c r="J1311" s="9">
        <v>2750</v>
      </c>
      <c r="K1311" s="10">
        <f t="shared" si="10"/>
        <v>1375</v>
      </c>
      <c r="L1311" s="10">
        <f t="shared" si="11"/>
        <v>412.5</v>
      </c>
      <c r="M1311" s="11">
        <v>0.3</v>
      </c>
      <c r="O1311" s="16"/>
      <c r="P1311" s="17">
        <f>Data!$I1311+0.05</f>
        <v>0.55000000000000004</v>
      </c>
      <c r="Q1311" s="12">
        <f>Data!$J1311+500</f>
        <v>3250</v>
      </c>
      <c r="R1311" s="13">
        <f>Data!$M1311+5%</f>
        <v>0.35</v>
      </c>
    </row>
    <row r="1312" spans="1:18" ht="15.75" customHeight="1" x14ac:dyDescent="0.3">
      <c r="A1312" s="1"/>
      <c r="B1312" s="6" t="s">
        <v>27</v>
      </c>
      <c r="C1312" s="6">
        <v>1128299</v>
      </c>
      <c r="D1312" s="7">
        <v>44244</v>
      </c>
      <c r="E1312" s="6" t="s">
        <v>28</v>
      </c>
      <c r="F1312" s="6" t="s">
        <v>63</v>
      </c>
      <c r="G1312" s="6" t="s">
        <v>64</v>
      </c>
      <c r="H1312" s="6" t="s">
        <v>21</v>
      </c>
      <c r="I1312" s="8">
        <v>0.55000000000000004</v>
      </c>
      <c r="J1312" s="9">
        <v>2000</v>
      </c>
      <c r="K1312" s="10">
        <f t="shared" si="10"/>
        <v>1100</v>
      </c>
      <c r="L1312" s="10">
        <f t="shared" si="11"/>
        <v>220</v>
      </c>
      <c r="M1312" s="11">
        <v>0.2</v>
      </c>
      <c r="O1312" s="16"/>
      <c r="P1312" s="17">
        <f>Data!$I1312+0.05</f>
        <v>0.60000000000000009</v>
      </c>
      <c r="Q1312" s="12">
        <f>Data!$J1312+500</f>
        <v>2500</v>
      </c>
      <c r="R1312" s="13">
        <f>Data!$M1312+5%</f>
        <v>0.25</v>
      </c>
    </row>
    <row r="1313" spans="1:18" ht="15.75" customHeight="1" x14ac:dyDescent="0.3">
      <c r="A1313" s="1"/>
      <c r="B1313" s="6" t="s">
        <v>27</v>
      </c>
      <c r="C1313" s="6">
        <v>1128299</v>
      </c>
      <c r="D1313" s="7">
        <v>44244</v>
      </c>
      <c r="E1313" s="6" t="s">
        <v>28</v>
      </c>
      <c r="F1313" s="6" t="s">
        <v>63</v>
      </c>
      <c r="G1313" s="6" t="s">
        <v>64</v>
      </c>
      <c r="H1313" s="6" t="s">
        <v>22</v>
      </c>
      <c r="I1313" s="8">
        <v>0.5</v>
      </c>
      <c r="J1313" s="9">
        <v>4000</v>
      </c>
      <c r="K1313" s="10">
        <f t="shared" si="10"/>
        <v>2000</v>
      </c>
      <c r="L1313" s="10">
        <f t="shared" si="11"/>
        <v>900</v>
      </c>
      <c r="M1313" s="11">
        <v>0.45</v>
      </c>
      <c r="O1313" s="16"/>
      <c r="P1313" s="17">
        <f>Data!$I1313+0.05</f>
        <v>0.55000000000000004</v>
      </c>
      <c r="Q1313" s="12">
        <f>Data!$J1313+500</f>
        <v>4500</v>
      </c>
      <c r="R1313" s="13">
        <f>Data!$M1313+5%</f>
        <v>0.5</v>
      </c>
    </row>
    <row r="1314" spans="1:18" ht="15.75" customHeight="1" x14ac:dyDescent="0.3">
      <c r="A1314" s="1"/>
      <c r="B1314" s="6" t="s">
        <v>27</v>
      </c>
      <c r="C1314" s="6">
        <v>1128299</v>
      </c>
      <c r="D1314" s="7">
        <v>44271</v>
      </c>
      <c r="E1314" s="6" t="s">
        <v>28</v>
      </c>
      <c r="F1314" s="6" t="s">
        <v>63</v>
      </c>
      <c r="G1314" s="6" t="s">
        <v>64</v>
      </c>
      <c r="H1314" s="6" t="s">
        <v>17</v>
      </c>
      <c r="I1314" s="8">
        <v>0.5</v>
      </c>
      <c r="J1314" s="9">
        <v>5500</v>
      </c>
      <c r="K1314" s="10">
        <f t="shared" si="10"/>
        <v>2750</v>
      </c>
      <c r="L1314" s="10">
        <f t="shared" si="11"/>
        <v>825</v>
      </c>
      <c r="M1314" s="11">
        <v>0.3</v>
      </c>
      <c r="O1314" s="16"/>
      <c r="P1314" s="17">
        <f>Data!$I1314+0.05</f>
        <v>0.55000000000000004</v>
      </c>
      <c r="Q1314" s="12">
        <f>Data!$J1314+500</f>
        <v>6000</v>
      </c>
      <c r="R1314" s="13">
        <f>Data!$M1314+5%</f>
        <v>0.35</v>
      </c>
    </row>
    <row r="1315" spans="1:18" ht="15.75" customHeight="1" x14ac:dyDescent="0.3">
      <c r="A1315" s="1"/>
      <c r="B1315" s="6" t="s">
        <v>27</v>
      </c>
      <c r="C1315" s="6">
        <v>1128299</v>
      </c>
      <c r="D1315" s="7">
        <v>44271</v>
      </c>
      <c r="E1315" s="6" t="s">
        <v>28</v>
      </c>
      <c r="F1315" s="6" t="s">
        <v>63</v>
      </c>
      <c r="G1315" s="6" t="s">
        <v>64</v>
      </c>
      <c r="H1315" s="6" t="s">
        <v>18</v>
      </c>
      <c r="I1315" s="8">
        <v>0.6</v>
      </c>
      <c r="J1315" s="9">
        <v>4000</v>
      </c>
      <c r="K1315" s="10">
        <f t="shared" si="10"/>
        <v>2400</v>
      </c>
      <c r="L1315" s="10">
        <f t="shared" si="11"/>
        <v>600</v>
      </c>
      <c r="M1315" s="11">
        <v>0.25</v>
      </c>
      <c r="O1315" s="16"/>
      <c r="P1315" s="17">
        <f>Data!$I1315+0.05</f>
        <v>0.65</v>
      </c>
      <c r="Q1315" s="12">
        <f>Data!$J1315+500</f>
        <v>4500</v>
      </c>
      <c r="R1315" s="13">
        <f>Data!$M1315+5%</f>
        <v>0.3</v>
      </c>
    </row>
    <row r="1316" spans="1:18" ht="15.75" customHeight="1" x14ac:dyDescent="0.3">
      <c r="A1316" s="1"/>
      <c r="B1316" s="6" t="s">
        <v>27</v>
      </c>
      <c r="C1316" s="6">
        <v>1128299</v>
      </c>
      <c r="D1316" s="7">
        <v>44271</v>
      </c>
      <c r="E1316" s="6" t="s">
        <v>28</v>
      </c>
      <c r="F1316" s="6" t="s">
        <v>63</v>
      </c>
      <c r="G1316" s="6" t="s">
        <v>64</v>
      </c>
      <c r="H1316" s="6" t="s">
        <v>19</v>
      </c>
      <c r="I1316" s="8">
        <v>0.64999999999999991</v>
      </c>
      <c r="J1316" s="9">
        <v>4250</v>
      </c>
      <c r="K1316" s="10">
        <f t="shared" si="10"/>
        <v>2762.4999999999995</v>
      </c>
      <c r="L1316" s="10">
        <f t="shared" si="11"/>
        <v>828.74999999999989</v>
      </c>
      <c r="M1316" s="11">
        <v>0.3</v>
      </c>
      <c r="O1316" s="16"/>
      <c r="P1316" s="17">
        <f>Data!$I1316+0.05</f>
        <v>0.7</v>
      </c>
      <c r="Q1316" s="12">
        <f>Data!$J1316+500</f>
        <v>4750</v>
      </c>
      <c r="R1316" s="13">
        <f>Data!$M1316+5%</f>
        <v>0.35</v>
      </c>
    </row>
    <row r="1317" spans="1:18" ht="15.75" customHeight="1" x14ac:dyDescent="0.3">
      <c r="A1317" s="1"/>
      <c r="B1317" s="6" t="s">
        <v>27</v>
      </c>
      <c r="C1317" s="6">
        <v>1128299</v>
      </c>
      <c r="D1317" s="7">
        <v>44271</v>
      </c>
      <c r="E1317" s="6" t="s">
        <v>28</v>
      </c>
      <c r="F1317" s="6" t="s">
        <v>63</v>
      </c>
      <c r="G1317" s="6" t="s">
        <v>64</v>
      </c>
      <c r="H1317" s="6" t="s">
        <v>20</v>
      </c>
      <c r="I1317" s="8">
        <v>0.6</v>
      </c>
      <c r="J1317" s="9">
        <v>3250</v>
      </c>
      <c r="K1317" s="10">
        <f t="shared" si="10"/>
        <v>1950</v>
      </c>
      <c r="L1317" s="10">
        <f t="shared" si="11"/>
        <v>585</v>
      </c>
      <c r="M1317" s="11">
        <v>0.3</v>
      </c>
      <c r="O1317" s="16"/>
      <c r="P1317" s="17">
        <f>Data!$I1317+0.05</f>
        <v>0.65</v>
      </c>
      <c r="Q1317" s="12">
        <f>Data!$J1317+500</f>
        <v>3750</v>
      </c>
      <c r="R1317" s="13">
        <f>Data!$M1317+5%</f>
        <v>0.35</v>
      </c>
    </row>
    <row r="1318" spans="1:18" ht="15.75" customHeight="1" x14ac:dyDescent="0.3">
      <c r="A1318" s="1"/>
      <c r="B1318" s="6" t="s">
        <v>27</v>
      </c>
      <c r="C1318" s="6">
        <v>1128299</v>
      </c>
      <c r="D1318" s="7">
        <v>44271</v>
      </c>
      <c r="E1318" s="6" t="s">
        <v>28</v>
      </c>
      <c r="F1318" s="6" t="s">
        <v>63</v>
      </c>
      <c r="G1318" s="6" t="s">
        <v>64</v>
      </c>
      <c r="H1318" s="6" t="s">
        <v>21</v>
      </c>
      <c r="I1318" s="8">
        <v>0.65</v>
      </c>
      <c r="J1318" s="9">
        <v>1750</v>
      </c>
      <c r="K1318" s="10">
        <f t="shared" si="10"/>
        <v>1137.5</v>
      </c>
      <c r="L1318" s="10">
        <f t="shared" si="11"/>
        <v>227.5</v>
      </c>
      <c r="M1318" s="11">
        <v>0.2</v>
      </c>
      <c r="O1318" s="16"/>
      <c r="P1318" s="17">
        <f>Data!$I1318+0.05</f>
        <v>0.70000000000000007</v>
      </c>
      <c r="Q1318" s="12">
        <f>Data!$J1318+500</f>
        <v>2250</v>
      </c>
      <c r="R1318" s="13">
        <f>Data!$M1318+5%</f>
        <v>0.25</v>
      </c>
    </row>
    <row r="1319" spans="1:18" ht="15.75" customHeight="1" x14ac:dyDescent="0.3">
      <c r="A1319" s="1"/>
      <c r="B1319" s="6" t="s">
        <v>27</v>
      </c>
      <c r="C1319" s="6">
        <v>1128299</v>
      </c>
      <c r="D1319" s="7">
        <v>44271</v>
      </c>
      <c r="E1319" s="6" t="s">
        <v>28</v>
      </c>
      <c r="F1319" s="6" t="s">
        <v>63</v>
      </c>
      <c r="G1319" s="6" t="s">
        <v>64</v>
      </c>
      <c r="H1319" s="6" t="s">
        <v>22</v>
      </c>
      <c r="I1319" s="8">
        <v>0.6</v>
      </c>
      <c r="J1319" s="9">
        <v>3750</v>
      </c>
      <c r="K1319" s="10">
        <f t="shared" si="10"/>
        <v>2250</v>
      </c>
      <c r="L1319" s="10">
        <f t="shared" si="11"/>
        <v>1012.5</v>
      </c>
      <c r="M1319" s="11">
        <v>0.45</v>
      </c>
      <c r="O1319" s="16"/>
      <c r="P1319" s="17">
        <f>Data!$I1319+0.05</f>
        <v>0.65</v>
      </c>
      <c r="Q1319" s="12">
        <f>Data!$J1319+500</f>
        <v>4250</v>
      </c>
      <c r="R1319" s="13">
        <f>Data!$M1319+5%</f>
        <v>0.5</v>
      </c>
    </row>
    <row r="1320" spans="1:18" ht="15.75" customHeight="1" x14ac:dyDescent="0.3">
      <c r="A1320" s="1"/>
      <c r="B1320" s="6" t="s">
        <v>27</v>
      </c>
      <c r="C1320" s="6">
        <v>1128299</v>
      </c>
      <c r="D1320" s="7">
        <v>44303</v>
      </c>
      <c r="E1320" s="6" t="s">
        <v>28</v>
      </c>
      <c r="F1320" s="6" t="s">
        <v>63</v>
      </c>
      <c r="G1320" s="6" t="s">
        <v>64</v>
      </c>
      <c r="H1320" s="6" t="s">
        <v>17</v>
      </c>
      <c r="I1320" s="8">
        <v>0.65</v>
      </c>
      <c r="J1320" s="9">
        <v>5500</v>
      </c>
      <c r="K1320" s="10">
        <f t="shared" si="10"/>
        <v>3575</v>
      </c>
      <c r="L1320" s="10">
        <f t="shared" si="11"/>
        <v>1072.5</v>
      </c>
      <c r="M1320" s="11">
        <v>0.3</v>
      </c>
      <c r="O1320" s="16"/>
      <c r="P1320" s="17">
        <f>Data!$I1320+0.05</f>
        <v>0.70000000000000007</v>
      </c>
      <c r="Q1320" s="12">
        <f>Data!$J1320+500</f>
        <v>6000</v>
      </c>
      <c r="R1320" s="13">
        <f>Data!$M1320+5%</f>
        <v>0.35</v>
      </c>
    </row>
    <row r="1321" spans="1:18" ht="15.75" customHeight="1" x14ac:dyDescent="0.3">
      <c r="A1321" s="1"/>
      <c r="B1321" s="6" t="s">
        <v>27</v>
      </c>
      <c r="C1321" s="6">
        <v>1128299</v>
      </c>
      <c r="D1321" s="7">
        <v>44303</v>
      </c>
      <c r="E1321" s="6" t="s">
        <v>28</v>
      </c>
      <c r="F1321" s="6" t="s">
        <v>63</v>
      </c>
      <c r="G1321" s="6" t="s">
        <v>64</v>
      </c>
      <c r="H1321" s="6" t="s">
        <v>18</v>
      </c>
      <c r="I1321" s="8">
        <v>0.70000000000000007</v>
      </c>
      <c r="J1321" s="9">
        <v>3500</v>
      </c>
      <c r="K1321" s="10">
        <f t="shared" si="10"/>
        <v>2450.0000000000005</v>
      </c>
      <c r="L1321" s="10">
        <f t="shared" si="11"/>
        <v>612.50000000000011</v>
      </c>
      <c r="M1321" s="11">
        <v>0.25</v>
      </c>
      <c r="O1321" s="16"/>
      <c r="P1321" s="17">
        <f>Data!$I1321+0.05</f>
        <v>0.75000000000000011</v>
      </c>
      <c r="Q1321" s="12">
        <f>Data!$J1321+500</f>
        <v>4000</v>
      </c>
      <c r="R1321" s="13">
        <f>Data!$M1321+5%</f>
        <v>0.3</v>
      </c>
    </row>
    <row r="1322" spans="1:18" ht="15.75" customHeight="1" x14ac:dyDescent="0.3">
      <c r="A1322" s="1"/>
      <c r="B1322" s="6" t="s">
        <v>27</v>
      </c>
      <c r="C1322" s="6">
        <v>1128299</v>
      </c>
      <c r="D1322" s="7">
        <v>44303</v>
      </c>
      <c r="E1322" s="6" t="s">
        <v>28</v>
      </c>
      <c r="F1322" s="6" t="s">
        <v>63</v>
      </c>
      <c r="G1322" s="6" t="s">
        <v>64</v>
      </c>
      <c r="H1322" s="6" t="s">
        <v>19</v>
      </c>
      <c r="I1322" s="8">
        <v>0.70000000000000007</v>
      </c>
      <c r="J1322" s="9">
        <v>4000</v>
      </c>
      <c r="K1322" s="10">
        <f t="shared" si="10"/>
        <v>2800.0000000000005</v>
      </c>
      <c r="L1322" s="10">
        <f t="shared" si="11"/>
        <v>840.00000000000011</v>
      </c>
      <c r="M1322" s="11">
        <v>0.3</v>
      </c>
      <c r="O1322" s="16"/>
      <c r="P1322" s="17">
        <f>Data!$I1322+0.05</f>
        <v>0.75000000000000011</v>
      </c>
      <c r="Q1322" s="12">
        <f>Data!$J1322+500</f>
        <v>4500</v>
      </c>
      <c r="R1322" s="13">
        <f>Data!$M1322+5%</f>
        <v>0.35</v>
      </c>
    </row>
    <row r="1323" spans="1:18" ht="15.75" customHeight="1" x14ac:dyDescent="0.3">
      <c r="A1323" s="1"/>
      <c r="B1323" s="6" t="s">
        <v>27</v>
      </c>
      <c r="C1323" s="6">
        <v>1128299</v>
      </c>
      <c r="D1323" s="7">
        <v>44303</v>
      </c>
      <c r="E1323" s="6" t="s">
        <v>28</v>
      </c>
      <c r="F1323" s="6" t="s">
        <v>63</v>
      </c>
      <c r="G1323" s="6" t="s">
        <v>64</v>
      </c>
      <c r="H1323" s="6" t="s">
        <v>20</v>
      </c>
      <c r="I1323" s="8">
        <v>0.55000000000000004</v>
      </c>
      <c r="J1323" s="9">
        <v>3000</v>
      </c>
      <c r="K1323" s="10">
        <f t="shared" si="10"/>
        <v>1650.0000000000002</v>
      </c>
      <c r="L1323" s="10">
        <f t="shared" si="11"/>
        <v>495.00000000000006</v>
      </c>
      <c r="M1323" s="11">
        <v>0.3</v>
      </c>
      <c r="O1323" s="16"/>
      <c r="P1323" s="17">
        <f>Data!$I1323+0.05</f>
        <v>0.60000000000000009</v>
      </c>
      <c r="Q1323" s="12">
        <f>Data!$J1323+500</f>
        <v>3500</v>
      </c>
      <c r="R1323" s="13">
        <f>Data!$M1323+5%</f>
        <v>0.35</v>
      </c>
    </row>
    <row r="1324" spans="1:18" ht="15.75" customHeight="1" x14ac:dyDescent="0.3">
      <c r="A1324" s="1"/>
      <c r="B1324" s="6" t="s">
        <v>27</v>
      </c>
      <c r="C1324" s="6">
        <v>1128299</v>
      </c>
      <c r="D1324" s="7">
        <v>44303</v>
      </c>
      <c r="E1324" s="6" t="s">
        <v>28</v>
      </c>
      <c r="F1324" s="6" t="s">
        <v>63</v>
      </c>
      <c r="G1324" s="6" t="s">
        <v>64</v>
      </c>
      <c r="H1324" s="6" t="s">
        <v>21</v>
      </c>
      <c r="I1324" s="8">
        <v>0.60000000000000009</v>
      </c>
      <c r="J1324" s="9">
        <v>2000</v>
      </c>
      <c r="K1324" s="10">
        <f t="shared" si="10"/>
        <v>1200.0000000000002</v>
      </c>
      <c r="L1324" s="10">
        <f t="shared" si="11"/>
        <v>240.00000000000006</v>
      </c>
      <c r="M1324" s="11">
        <v>0.2</v>
      </c>
      <c r="O1324" s="16"/>
      <c r="P1324" s="17">
        <f>Data!$I1324+0.05</f>
        <v>0.65000000000000013</v>
      </c>
      <c r="Q1324" s="12">
        <f>Data!$J1324+500</f>
        <v>2500</v>
      </c>
      <c r="R1324" s="13">
        <f>Data!$M1324+5%</f>
        <v>0.25</v>
      </c>
    </row>
    <row r="1325" spans="1:18" ht="15.75" customHeight="1" x14ac:dyDescent="0.3">
      <c r="A1325" s="1"/>
      <c r="B1325" s="6" t="s">
        <v>27</v>
      </c>
      <c r="C1325" s="6">
        <v>1128299</v>
      </c>
      <c r="D1325" s="7">
        <v>44303</v>
      </c>
      <c r="E1325" s="6" t="s">
        <v>28</v>
      </c>
      <c r="F1325" s="6" t="s">
        <v>63</v>
      </c>
      <c r="G1325" s="6" t="s">
        <v>64</v>
      </c>
      <c r="H1325" s="6" t="s">
        <v>22</v>
      </c>
      <c r="I1325" s="8">
        <v>0.75000000000000011</v>
      </c>
      <c r="J1325" s="9">
        <v>3750</v>
      </c>
      <c r="K1325" s="10">
        <f t="shared" si="10"/>
        <v>2812.5000000000005</v>
      </c>
      <c r="L1325" s="10">
        <f t="shared" si="11"/>
        <v>1265.6250000000002</v>
      </c>
      <c r="M1325" s="11">
        <v>0.45</v>
      </c>
      <c r="O1325" s="16"/>
      <c r="P1325" s="17">
        <f>Data!$I1325+0.05</f>
        <v>0.80000000000000016</v>
      </c>
      <c r="Q1325" s="12">
        <f>Data!$J1325+500</f>
        <v>4250</v>
      </c>
      <c r="R1325" s="13">
        <f>Data!$M1325+5%</f>
        <v>0.5</v>
      </c>
    </row>
    <row r="1326" spans="1:18" ht="15.75" customHeight="1" x14ac:dyDescent="0.3">
      <c r="A1326" s="1"/>
      <c r="B1326" s="6" t="s">
        <v>27</v>
      </c>
      <c r="C1326" s="6">
        <v>1128299</v>
      </c>
      <c r="D1326" s="7">
        <v>44334</v>
      </c>
      <c r="E1326" s="6" t="s">
        <v>28</v>
      </c>
      <c r="F1326" s="6" t="s">
        <v>63</v>
      </c>
      <c r="G1326" s="6" t="s">
        <v>64</v>
      </c>
      <c r="H1326" s="6" t="s">
        <v>17</v>
      </c>
      <c r="I1326" s="8">
        <v>0.6</v>
      </c>
      <c r="J1326" s="9">
        <v>5750</v>
      </c>
      <c r="K1326" s="10">
        <f t="shared" si="10"/>
        <v>3450</v>
      </c>
      <c r="L1326" s="10">
        <f t="shared" si="11"/>
        <v>1035</v>
      </c>
      <c r="M1326" s="11">
        <v>0.3</v>
      </c>
      <c r="O1326" s="16"/>
      <c r="P1326" s="17">
        <f>Data!$I1326+0.05</f>
        <v>0.65</v>
      </c>
      <c r="Q1326" s="12">
        <f>Data!$J1326+500</f>
        <v>6250</v>
      </c>
      <c r="R1326" s="13">
        <f>Data!$M1326+5%</f>
        <v>0.35</v>
      </c>
    </row>
    <row r="1327" spans="1:18" ht="15.75" customHeight="1" x14ac:dyDescent="0.3">
      <c r="A1327" s="1"/>
      <c r="B1327" s="6" t="s">
        <v>27</v>
      </c>
      <c r="C1327" s="6">
        <v>1128299</v>
      </c>
      <c r="D1327" s="7">
        <v>44334</v>
      </c>
      <c r="E1327" s="6" t="s">
        <v>28</v>
      </c>
      <c r="F1327" s="6" t="s">
        <v>63</v>
      </c>
      <c r="G1327" s="6" t="s">
        <v>64</v>
      </c>
      <c r="H1327" s="6" t="s">
        <v>18</v>
      </c>
      <c r="I1327" s="8">
        <v>0.65</v>
      </c>
      <c r="J1327" s="9">
        <v>4250</v>
      </c>
      <c r="K1327" s="10">
        <f t="shared" si="10"/>
        <v>2762.5</v>
      </c>
      <c r="L1327" s="10">
        <f t="shared" si="11"/>
        <v>690.625</v>
      </c>
      <c r="M1327" s="11">
        <v>0.25</v>
      </c>
      <c r="O1327" s="16"/>
      <c r="P1327" s="17">
        <f>Data!$I1327+0.05</f>
        <v>0.70000000000000007</v>
      </c>
      <c r="Q1327" s="12">
        <f>Data!$J1327+500</f>
        <v>4750</v>
      </c>
      <c r="R1327" s="13">
        <f>Data!$M1327+5%</f>
        <v>0.3</v>
      </c>
    </row>
    <row r="1328" spans="1:18" ht="15.75" customHeight="1" x14ac:dyDescent="0.3">
      <c r="A1328" s="1"/>
      <c r="B1328" s="6" t="s">
        <v>27</v>
      </c>
      <c r="C1328" s="6">
        <v>1128299</v>
      </c>
      <c r="D1328" s="7">
        <v>44334</v>
      </c>
      <c r="E1328" s="6" t="s">
        <v>28</v>
      </c>
      <c r="F1328" s="6" t="s">
        <v>63</v>
      </c>
      <c r="G1328" s="6" t="s">
        <v>64</v>
      </c>
      <c r="H1328" s="6" t="s">
        <v>19</v>
      </c>
      <c r="I1328" s="8">
        <v>0.65</v>
      </c>
      <c r="J1328" s="9">
        <v>4250</v>
      </c>
      <c r="K1328" s="10">
        <f t="shared" si="10"/>
        <v>2762.5</v>
      </c>
      <c r="L1328" s="10">
        <f t="shared" si="11"/>
        <v>828.75</v>
      </c>
      <c r="M1328" s="11">
        <v>0.3</v>
      </c>
      <c r="O1328" s="16"/>
      <c r="P1328" s="17">
        <f>Data!$I1328+0.05</f>
        <v>0.70000000000000007</v>
      </c>
      <c r="Q1328" s="12">
        <f>Data!$J1328+500</f>
        <v>4750</v>
      </c>
      <c r="R1328" s="13">
        <f>Data!$M1328+5%</f>
        <v>0.35</v>
      </c>
    </row>
    <row r="1329" spans="1:18" ht="15.75" customHeight="1" x14ac:dyDescent="0.3">
      <c r="A1329" s="1"/>
      <c r="B1329" s="6" t="s">
        <v>27</v>
      </c>
      <c r="C1329" s="6">
        <v>1128299</v>
      </c>
      <c r="D1329" s="7">
        <v>44334</v>
      </c>
      <c r="E1329" s="6" t="s">
        <v>28</v>
      </c>
      <c r="F1329" s="6" t="s">
        <v>63</v>
      </c>
      <c r="G1329" s="6" t="s">
        <v>64</v>
      </c>
      <c r="H1329" s="6" t="s">
        <v>20</v>
      </c>
      <c r="I1329" s="8">
        <v>0.6</v>
      </c>
      <c r="J1329" s="9">
        <v>3250</v>
      </c>
      <c r="K1329" s="10">
        <f t="shared" si="10"/>
        <v>1950</v>
      </c>
      <c r="L1329" s="10">
        <f t="shared" si="11"/>
        <v>585</v>
      </c>
      <c r="M1329" s="11">
        <v>0.3</v>
      </c>
      <c r="O1329" s="16"/>
      <c r="P1329" s="17">
        <f>Data!$I1329+0.05</f>
        <v>0.65</v>
      </c>
      <c r="Q1329" s="12">
        <f>Data!$J1329+500</f>
        <v>3750</v>
      </c>
      <c r="R1329" s="13">
        <f>Data!$M1329+5%</f>
        <v>0.35</v>
      </c>
    </row>
    <row r="1330" spans="1:18" ht="15.75" customHeight="1" x14ac:dyDescent="0.3">
      <c r="A1330" s="1"/>
      <c r="B1330" s="6" t="s">
        <v>27</v>
      </c>
      <c r="C1330" s="6">
        <v>1128299</v>
      </c>
      <c r="D1330" s="7">
        <v>44334</v>
      </c>
      <c r="E1330" s="6" t="s">
        <v>28</v>
      </c>
      <c r="F1330" s="6" t="s">
        <v>63</v>
      </c>
      <c r="G1330" s="6" t="s">
        <v>64</v>
      </c>
      <c r="H1330" s="6" t="s">
        <v>21</v>
      </c>
      <c r="I1330" s="8">
        <v>0.54999999999999993</v>
      </c>
      <c r="J1330" s="9">
        <v>2250</v>
      </c>
      <c r="K1330" s="10">
        <f t="shared" si="10"/>
        <v>1237.4999999999998</v>
      </c>
      <c r="L1330" s="10">
        <f t="shared" si="11"/>
        <v>247.49999999999997</v>
      </c>
      <c r="M1330" s="11">
        <v>0.2</v>
      </c>
      <c r="O1330" s="16"/>
      <c r="P1330" s="17">
        <f>Data!$I1330-0.05</f>
        <v>0.49999999999999994</v>
      </c>
      <c r="Q1330" s="12">
        <f>Data!$J1330+500</f>
        <v>2750</v>
      </c>
      <c r="R1330" s="13">
        <f>Data!$M1330+5%</f>
        <v>0.25</v>
      </c>
    </row>
    <row r="1331" spans="1:18" ht="15.75" customHeight="1" x14ac:dyDescent="0.3">
      <c r="A1331" s="1"/>
      <c r="B1331" s="6" t="s">
        <v>27</v>
      </c>
      <c r="C1331" s="6">
        <v>1128299</v>
      </c>
      <c r="D1331" s="7">
        <v>44334</v>
      </c>
      <c r="E1331" s="6" t="s">
        <v>28</v>
      </c>
      <c r="F1331" s="6" t="s">
        <v>63</v>
      </c>
      <c r="G1331" s="6" t="s">
        <v>64</v>
      </c>
      <c r="H1331" s="6" t="s">
        <v>22</v>
      </c>
      <c r="I1331" s="8">
        <v>0.7</v>
      </c>
      <c r="J1331" s="9">
        <v>5750</v>
      </c>
      <c r="K1331" s="10">
        <f t="shared" si="10"/>
        <v>4024.9999999999995</v>
      </c>
      <c r="L1331" s="10">
        <f t="shared" si="11"/>
        <v>1811.2499999999998</v>
      </c>
      <c r="M1331" s="11">
        <v>0.45</v>
      </c>
      <c r="O1331" s="16"/>
      <c r="P1331" s="17">
        <f>Data!$I1331-0.05</f>
        <v>0.64999999999999991</v>
      </c>
      <c r="Q1331" s="12">
        <f>Data!$J1331+1000</f>
        <v>6750</v>
      </c>
      <c r="R1331" s="13">
        <f>Data!$M1331+5%</f>
        <v>0.5</v>
      </c>
    </row>
    <row r="1332" spans="1:18" ht="15.75" customHeight="1" x14ac:dyDescent="0.3">
      <c r="A1332" s="1"/>
      <c r="B1332" s="6" t="s">
        <v>27</v>
      </c>
      <c r="C1332" s="6">
        <v>1128299</v>
      </c>
      <c r="D1332" s="7">
        <v>44364</v>
      </c>
      <c r="E1332" s="6" t="s">
        <v>28</v>
      </c>
      <c r="F1332" s="6" t="s">
        <v>63</v>
      </c>
      <c r="G1332" s="6" t="s">
        <v>64</v>
      </c>
      <c r="H1332" s="6" t="s">
        <v>17</v>
      </c>
      <c r="I1332" s="8">
        <v>0.64999999999999991</v>
      </c>
      <c r="J1332" s="9">
        <v>8250</v>
      </c>
      <c r="K1332" s="10">
        <f t="shared" si="10"/>
        <v>5362.4999999999991</v>
      </c>
      <c r="L1332" s="10">
        <f t="shared" si="11"/>
        <v>1608.7499999999998</v>
      </c>
      <c r="M1332" s="11">
        <v>0.3</v>
      </c>
      <c r="O1332" s="16"/>
      <c r="P1332" s="17">
        <f>Data!$I1332-0.05</f>
        <v>0.59999999999999987</v>
      </c>
      <c r="Q1332" s="12">
        <f>Data!$J1332+1000</f>
        <v>9250</v>
      </c>
      <c r="R1332" s="13">
        <f>Data!$M1332+5%</f>
        <v>0.35</v>
      </c>
    </row>
    <row r="1333" spans="1:18" ht="15.75" customHeight="1" x14ac:dyDescent="0.3">
      <c r="A1333" s="1"/>
      <c r="B1333" s="6" t="s">
        <v>27</v>
      </c>
      <c r="C1333" s="6">
        <v>1128299</v>
      </c>
      <c r="D1333" s="7">
        <v>44364</v>
      </c>
      <c r="E1333" s="6" t="s">
        <v>28</v>
      </c>
      <c r="F1333" s="6" t="s">
        <v>63</v>
      </c>
      <c r="G1333" s="6" t="s">
        <v>64</v>
      </c>
      <c r="H1333" s="6" t="s">
        <v>18</v>
      </c>
      <c r="I1333" s="8">
        <v>0.7</v>
      </c>
      <c r="J1333" s="9">
        <v>7000</v>
      </c>
      <c r="K1333" s="10">
        <f t="shared" si="10"/>
        <v>4900</v>
      </c>
      <c r="L1333" s="10">
        <f t="shared" si="11"/>
        <v>1225</v>
      </c>
      <c r="M1333" s="11">
        <v>0.25</v>
      </c>
      <c r="O1333" s="16"/>
      <c r="P1333" s="17">
        <f>Data!$I1333-0.05</f>
        <v>0.64999999999999991</v>
      </c>
      <c r="Q1333" s="12">
        <f>Data!$J1333+1000</f>
        <v>8000</v>
      </c>
      <c r="R1333" s="13">
        <f>Data!$M1333+5%</f>
        <v>0.3</v>
      </c>
    </row>
    <row r="1334" spans="1:18" ht="15.75" customHeight="1" x14ac:dyDescent="0.3">
      <c r="A1334" s="1"/>
      <c r="B1334" s="6" t="s">
        <v>27</v>
      </c>
      <c r="C1334" s="6">
        <v>1128299</v>
      </c>
      <c r="D1334" s="7">
        <v>44364</v>
      </c>
      <c r="E1334" s="6" t="s">
        <v>28</v>
      </c>
      <c r="F1334" s="6" t="s">
        <v>63</v>
      </c>
      <c r="G1334" s="6" t="s">
        <v>64</v>
      </c>
      <c r="H1334" s="6" t="s">
        <v>19</v>
      </c>
      <c r="I1334" s="8">
        <v>0.85</v>
      </c>
      <c r="J1334" s="9">
        <v>7000</v>
      </c>
      <c r="K1334" s="10">
        <f t="shared" si="10"/>
        <v>5950</v>
      </c>
      <c r="L1334" s="10">
        <f t="shared" si="11"/>
        <v>1785</v>
      </c>
      <c r="M1334" s="11">
        <v>0.3</v>
      </c>
      <c r="O1334" s="16"/>
      <c r="P1334" s="17">
        <f>Data!$I1334+0.1</f>
        <v>0.95</v>
      </c>
      <c r="Q1334" s="12">
        <f>Data!$J1334+1000</f>
        <v>8000</v>
      </c>
      <c r="R1334" s="13">
        <f>Data!$M1334+5%</f>
        <v>0.35</v>
      </c>
    </row>
    <row r="1335" spans="1:18" ht="15.75" customHeight="1" x14ac:dyDescent="0.3">
      <c r="A1335" s="1"/>
      <c r="B1335" s="6" t="s">
        <v>27</v>
      </c>
      <c r="C1335" s="6">
        <v>1128299</v>
      </c>
      <c r="D1335" s="7">
        <v>44364</v>
      </c>
      <c r="E1335" s="6" t="s">
        <v>28</v>
      </c>
      <c r="F1335" s="6" t="s">
        <v>63</v>
      </c>
      <c r="G1335" s="6" t="s">
        <v>64</v>
      </c>
      <c r="H1335" s="6" t="s">
        <v>20</v>
      </c>
      <c r="I1335" s="8">
        <v>0.85</v>
      </c>
      <c r="J1335" s="9">
        <v>5750</v>
      </c>
      <c r="K1335" s="10">
        <f t="shared" si="10"/>
        <v>4887.5</v>
      </c>
      <c r="L1335" s="10">
        <f t="shared" si="11"/>
        <v>1466.25</v>
      </c>
      <c r="M1335" s="11">
        <v>0.3</v>
      </c>
      <c r="O1335" s="16"/>
      <c r="P1335" s="17">
        <f>Data!$I1335+0.1</f>
        <v>0.95</v>
      </c>
      <c r="Q1335" s="12">
        <f>Data!$J1335+1000</f>
        <v>6750</v>
      </c>
      <c r="R1335" s="13">
        <f>Data!$M1335+5%</f>
        <v>0.35</v>
      </c>
    </row>
    <row r="1336" spans="1:18" ht="15.75" customHeight="1" x14ac:dyDescent="0.3">
      <c r="A1336" s="1"/>
      <c r="B1336" s="6" t="s">
        <v>27</v>
      </c>
      <c r="C1336" s="6">
        <v>1128299</v>
      </c>
      <c r="D1336" s="7">
        <v>44364</v>
      </c>
      <c r="E1336" s="6" t="s">
        <v>28</v>
      </c>
      <c r="F1336" s="6" t="s">
        <v>63</v>
      </c>
      <c r="G1336" s="6" t="s">
        <v>64</v>
      </c>
      <c r="H1336" s="6" t="s">
        <v>21</v>
      </c>
      <c r="I1336" s="8">
        <v>0.95000000000000007</v>
      </c>
      <c r="J1336" s="9">
        <v>4500</v>
      </c>
      <c r="K1336" s="10">
        <f t="shared" si="10"/>
        <v>4275</v>
      </c>
      <c r="L1336" s="10">
        <f t="shared" si="11"/>
        <v>855</v>
      </c>
      <c r="M1336" s="11">
        <v>0.2</v>
      </c>
      <c r="O1336" s="16"/>
      <c r="P1336" s="17">
        <f>Data!$I1336+0.1</f>
        <v>1.05</v>
      </c>
      <c r="Q1336" s="12">
        <f>Data!$J1336+1000</f>
        <v>5500</v>
      </c>
      <c r="R1336" s="13">
        <f>Data!$M1336+5%</f>
        <v>0.25</v>
      </c>
    </row>
    <row r="1337" spans="1:18" ht="15.75" customHeight="1" x14ac:dyDescent="0.3">
      <c r="A1337" s="1"/>
      <c r="B1337" s="6" t="s">
        <v>27</v>
      </c>
      <c r="C1337" s="6">
        <v>1128299</v>
      </c>
      <c r="D1337" s="7">
        <v>44364</v>
      </c>
      <c r="E1337" s="6" t="s">
        <v>28</v>
      </c>
      <c r="F1337" s="6" t="s">
        <v>63</v>
      </c>
      <c r="G1337" s="6" t="s">
        <v>64</v>
      </c>
      <c r="H1337" s="6" t="s">
        <v>22</v>
      </c>
      <c r="I1337" s="8">
        <v>1.1000000000000001</v>
      </c>
      <c r="J1337" s="9">
        <v>7500</v>
      </c>
      <c r="K1337" s="10">
        <f t="shared" si="10"/>
        <v>8250</v>
      </c>
      <c r="L1337" s="10">
        <f t="shared" si="11"/>
        <v>3712.5</v>
      </c>
      <c r="M1337" s="11">
        <v>0.45</v>
      </c>
      <c r="O1337" s="16"/>
      <c r="P1337" s="17">
        <f>Data!$I1337+0.1</f>
        <v>1.2000000000000002</v>
      </c>
      <c r="Q1337" s="12">
        <f>Data!$J1337+1000</f>
        <v>8500</v>
      </c>
      <c r="R1337" s="13">
        <f>Data!$M1337+5%</f>
        <v>0.5</v>
      </c>
    </row>
    <row r="1338" spans="1:18" ht="15.75" customHeight="1" x14ac:dyDescent="0.3">
      <c r="A1338" s="1"/>
      <c r="B1338" s="6" t="s">
        <v>27</v>
      </c>
      <c r="C1338" s="6">
        <v>1128299</v>
      </c>
      <c r="D1338" s="7">
        <v>44393</v>
      </c>
      <c r="E1338" s="6" t="s">
        <v>28</v>
      </c>
      <c r="F1338" s="6" t="s">
        <v>63</v>
      </c>
      <c r="G1338" s="6" t="s">
        <v>64</v>
      </c>
      <c r="H1338" s="6" t="s">
        <v>17</v>
      </c>
      <c r="I1338" s="8">
        <v>0.9</v>
      </c>
      <c r="J1338" s="9">
        <v>9000</v>
      </c>
      <c r="K1338" s="10">
        <f t="shared" si="10"/>
        <v>8100</v>
      </c>
      <c r="L1338" s="10">
        <f t="shared" si="11"/>
        <v>2430</v>
      </c>
      <c r="M1338" s="11">
        <v>0.3</v>
      </c>
      <c r="O1338" s="16"/>
      <c r="P1338" s="17">
        <f>Data!$I1338+0.1</f>
        <v>1</v>
      </c>
      <c r="Q1338" s="12">
        <f>Data!$J1338+1000</f>
        <v>10000</v>
      </c>
      <c r="R1338" s="13">
        <f>Data!$M1338+5%</f>
        <v>0.35</v>
      </c>
    </row>
    <row r="1339" spans="1:18" ht="15.75" customHeight="1" x14ac:dyDescent="0.3">
      <c r="A1339" s="1"/>
      <c r="B1339" s="6" t="s">
        <v>27</v>
      </c>
      <c r="C1339" s="6">
        <v>1128299</v>
      </c>
      <c r="D1339" s="7">
        <v>44393</v>
      </c>
      <c r="E1339" s="6" t="s">
        <v>28</v>
      </c>
      <c r="F1339" s="6" t="s">
        <v>63</v>
      </c>
      <c r="G1339" s="6" t="s">
        <v>64</v>
      </c>
      <c r="H1339" s="6" t="s">
        <v>18</v>
      </c>
      <c r="I1339" s="8">
        <v>0.95000000000000007</v>
      </c>
      <c r="J1339" s="9">
        <v>7500</v>
      </c>
      <c r="K1339" s="10">
        <f t="shared" si="10"/>
        <v>7125.0000000000009</v>
      </c>
      <c r="L1339" s="10">
        <f t="shared" si="11"/>
        <v>1781.2500000000002</v>
      </c>
      <c r="M1339" s="11">
        <v>0.25</v>
      </c>
      <c r="O1339" s="16"/>
      <c r="P1339" s="17">
        <f>Data!$I1339+0.1</f>
        <v>1.05</v>
      </c>
      <c r="Q1339" s="12">
        <f>Data!$J1339+1000</f>
        <v>8500</v>
      </c>
      <c r="R1339" s="13">
        <f>Data!$M1339+5%</f>
        <v>0.3</v>
      </c>
    </row>
    <row r="1340" spans="1:18" ht="15.75" customHeight="1" x14ac:dyDescent="0.3">
      <c r="A1340" s="1"/>
      <c r="B1340" s="6" t="s">
        <v>27</v>
      </c>
      <c r="C1340" s="6">
        <v>1128299</v>
      </c>
      <c r="D1340" s="7">
        <v>44393</v>
      </c>
      <c r="E1340" s="6" t="s">
        <v>28</v>
      </c>
      <c r="F1340" s="6" t="s">
        <v>63</v>
      </c>
      <c r="G1340" s="6" t="s">
        <v>64</v>
      </c>
      <c r="H1340" s="6" t="s">
        <v>19</v>
      </c>
      <c r="I1340" s="8">
        <v>0.95000000000000007</v>
      </c>
      <c r="J1340" s="9">
        <v>7000</v>
      </c>
      <c r="K1340" s="10">
        <f t="shared" si="10"/>
        <v>6650.0000000000009</v>
      </c>
      <c r="L1340" s="10">
        <f t="shared" si="11"/>
        <v>1995.0000000000002</v>
      </c>
      <c r="M1340" s="11">
        <v>0.3</v>
      </c>
      <c r="O1340" s="16"/>
      <c r="P1340" s="17">
        <f>Data!$I1340+0.1</f>
        <v>1.05</v>
      </c>
      <c r="Q1340" s="12">
        <f>Data!$J1340+1000</f>
        <v>8000</v>
      </c>
      <c r="R1340" s="13">
        <f>Data!$M1340+5%</f>
        <v>0.35</v>
      </c>
    </row>
    <row r="1341" spans="1:18" ht="15.75" customHeight="1" x14ac:dyDescent="0.3">
      <c r="A1341" s="1"/>
      <c r="B1341" s="6" t="s">
        <v>27</v>
      </c>
      <c r="C1341" s="6">
        <v>1128299</v>
      </c>
      <c r="D1341" s="7">
        <v>44393</v>
      </c>
      <c r="E1341" s="6" t="s">
        <v>28</v>
      </c>
      <c r="F1341" s="6" t="s">
        <v>63</v>
      </c>
      <c r="G1341" s="6" t="s">
        <v>64</v>
      </c>
      <c r="H1341" s="6" t="s">
        <v>20</v>
      </c>
      <c r="I1341" s="8">
        <v>0.9</v>
      </c>
      <c r="J1341" s="9">
        <v>6000</v>
      </c>
      <c r="K1341" s="10">
        <f t="shared" si="10"/>
        <v>5400</v>
      </c>
      <c r="L1341" s="10">
        <f t="shared" si="11"/>
        <v>1620</v>
      </c>
      <c r="M1341" s="11">
        <v>0.3</v>
      </c>
      <c r="O1341" s="16"/>
      <c r="P1341" s="17">
        <f>Data!$I1341+0.1</f>
        <v>1</v>
      </c>
      <c r="Q1341" s="12">
        <f>Data!$J1341+1000</f>
        <v>7000</v>
      </c>
      <c r="R1341" s="13">
        <f>Data!$M1341+5%</f>
        <v>0.35</v>
      </c>
    </row>
    <row r="1342" spans="1:18" ht="15.75" customHeight="1" x14ac:dyDescent="0.3">
      <c r="A1342" s="1"/>
      <c r="B1342" s="6" t="s">
        <v>27</v>
      </c>
      <c r="C1342" s="6">
        <v>1128299</v>
      </c>
      <c r="D1342" s="7">
        <v>44393</v>
      </c>
      <c r="E1342" s="6" t="s">
        <v>28</v>
      </c>
      <c r="F1342" s="6" t="s">
        <v>63</v>
      </c>
      <c r="G1342" s="6" t="s">
        <v>64</v>
      </c>
      <c r="H1342" s="6" t="s">
        <v>21</v>
      </c>
      <c r="I1342" s="8">
        <v>0.95000000000000007</v>
      </c>
      <c r="J1342" s="9">
        <v>6500</v>
      </c>
      <c r="K1342" s="10">
        <f t="shared" si="10"/>
        <v>6175</v>
      </c>
      <c r="L1342" s="10">
        <f t="shared" si="11"/>
        <v>1235</v>
      </c>
      <c r="M1342" s="11">
        <v>0.2</v>
      </c>
      <c r="O1342" s="16"/>
      <c r="P1342" s="17">
        <f>Data!$I1342+0.1</f>
        <v>1.05</v>
      </c>
      <c r="Q1342" s="12">
        <f>Data!$J1342+1000</f>
        <v>7500</v>
      </c>
      <c r="R1342" s="13">
        <f>Data!$M1342+5%</f>
        <v>0.25</v>
      </c>
    </row>
    <row r="1343" spans="1:18" ht="15.75" customHeight="1" x14ac:dyDescent="0.3">
      <c r="A1343" s="1"/>
      <c r="B1343" s="6" t="s">
        <v>27</v>
      </c>
      <c r="C1343" s="6">
        <v>1128299</v>
      </c>
      <c r="D1343" s="7">
        <v>44393</v>
      </c>
      <c r="E1343" s="6" t="s">
        <v>28</v>
      </c>
      <c r="F1343" s="6" t="s">
        <v>63</v>
      </c>
      <c r="G1343" s="6" t="s">
        <v>64</v>
      </c>
      <c r="H1343" s="6" t="s">
        <v>22</v>
      </c>
      <c r="I1343" s="8">
        <v>1.1000000000000001</v>
      </c>
      <c r="J1343" s="9">
        <v>6500</v>
      </c>
      <c r="K1343" s="10">
        <f t="shared" si="10"/>
        <v>7150.0000000000009</v>
      </c>
      <c r="L1343" s="10">
        <f t="shared" si="11"/>
        <v>3217.5000000000005</v>
      </c>
      <c r="M1343" s="11">
        <v>0.45</v>
      </c>
      <c r="O1343" s="16"/>
      <c r="P1343" s="17">
        <f>Data!$I1343+0.1</f>
        <v>1.2000000000000002</v>
      </c>
      <c r="Q1343" s="12">
        <f>Data!$J1343+1000</f>
        <v>7500</v>
      </c>
      <c r="R1343" s="13">
        <f>Data!$M1343+5%</f>
        <v>0.5</v>
      </c>
    </row>
    <row r="1344" spans="1:18" ht="15.75" customHeight="1" x14ac:dyDescent="0.3">
      <c r="A1344" s="1"/>
      <c r="B1344" s="6" t="s">
        <v>27</v>
      </c>
      <c r="C1344" s="6">
        <v>1128299</v>
      </c>
      <c r="D1344" s="7">
        <v>44425</v>
      </c>
      <c r="E1344" s="6" t="s">
        <v>28</v>
      </c>
      <c r="F1344" s="6" t="s">
        <v>63</v>
      </c>
      <c r="G1344" s="6" t="s">
        <v>64</v>
      </c>
      <c r="H1344" s="6" t="s">
        <v>17</v>
      </c>
      <c r="I1344" s="8">
        <v>0.95000000000000007</v>
      </c>
      <c r="J1344" s="9">
        <v>8500</v>
      </c>
      <c r="K1344" s="10">
        <f t="shared" si="10"/>
        <v>8075.0000000000009</v>
      </c>
      <c r="L1344" s="10">
        <f t="shared" si="11"/>
        <v>2422.5</v>
      </c>
      <c r="M1344" s="11">
        <v>0.3</v>
      </c>
      <c r="O1344" s="16"/>
      <c r="P1344" s="17">
        <f>Data!$I1344+0.1</f>
        <v>1.05</v>
      </c>
      <c r="Q1344" s="12">
        <f>Data!$J1344+1000</f>
        <v>9500</v>
      </c>
      <c r="R1344" s="13">
        <f>Data!$M1344+5%</f>
        <v>0.35</v>
      </c>
    </row>
    <row r="1345" spans="1:18" ht="15.75" customHeight="1" x14ac:dyDescent="0.3">
      <c r="A1345" s="1"/>
      <c r="B1345" s="6" t="s">
        <v>27</v>
      </c>
      <c r="C1345" s="6">
        <v>1128299</v>
      </c>
      <c r="D1345" s="7">
        <v>44425</v>
      </c>
      <c r="E1345" s="6" t="s">
        <v>28</v>
      </c>
      <c r="F1345" s="6" t="s">
        <v>63</v>
      </c>
      <c r="G1345" s="6" t="s">
        <v>64</v>
      </c>
      <c r="H1345" s="6" t="s">
        <v>18</v>
      </c>
      <c r="I1345" s="8">
        <v>0.85000000000000009</v>
      </c>
      <c r="J1345" s="9">
        <v>8250</v>
      </c>
      <c r="K1345" s="10">
        <f t="shared" si="10"/>
        <v>7012.5000000000009</v>
      </c>
      <c r="L1345" s="10">
        <f t="shared" si="11"/>
        <v>1753.1250000000002</v>
      </c>
      <c r="M1345" s="11">
        <v>0.25</v>
      </c>
      <c r="O1345" s="16"/>
      <c r="P1345" s="17">
        <f>Data!$I1345+0.1</f>
        <v>0.95000000000000007</v>
      </c>
      <c r="Q1345" s="12">
        <f>Data!$J1345+1000</f>
        <v>9250</v>
      </c>
      <c r="R1345" s="13">
        <f>Data!$M1345+5%</f>
        <v>0.3</v>
      </c>
    </row>
    <row r="1346" spans="1:18" ht="15.75" customHeight="1" x14ac:dyDescent="0.3">
      <c r="A1346" s="1"/>
      <c r="B1346" s="6" t="s">
        <v>27</v>
      </c>
      <c r="C1346" s="6">
        <v>1128299</v>
      </c>
      <c r="D1346" s="7">
        <v>44425</v>
      </c>
      <c r="E1346" s="6" t="s">
        <v>28</v>
      </c>
      <c r="F1346" s="6" t="s">
        <v>63</v>
      </c>
      <c r="G1346" s="6" t="s">
        <v>64</v>
      </c>
      <c r="H1346" s="6" t="s">
        <v>19</v>
      </c>
      <c r="I1346" s="8">
        <v>0.8</v>
      </c>
      <c r="J1346" s="9">
        <v>7000</v>
      </c>
      <c r="K1346" s="10">
        <f t="shared" si="10"/>
        <v>5600</v>
      </c>
      <c r="L1346" s="10">
        <f t="shared" si="11"/>
        <v>1680</v>
      </c>
      <c r="M1346" s="11">
        <v>0.3</v>
      </c>
      <c r="O1346" s="16"/>
      <c r="P1346" s="17">
        <f>Data!$I1346+0.1</f>
        <v>0.9</v>
      </c>
      <c r="Q1346" s="12">
        <f>Data!$J1346+1000</f>
        <v>8000</v>
      </c>
      <c r="R1346" s="13">
        <f>Data!$M1346+5%</f>
        <v>0.35</v>
      </c>
    </row>
    <row r="1347" spans="1:18" ht="15.75" customHeight="1" x14ac:dyDescent="0.3">
      <c r="A1347" s="1"/>
      <c r="B1347" s="6" t="s">
        <v>27</v>
      </c>
      <c r="C1347" s="6">
        <v>1128299</v>
      </c>
      <c r="D1347" s="7">
        <v>44425</v>
      </c>
      <c r="E1347" s="6" t="s">
        <v>28</v>
      </c>
      <c r="F1347" s="6" t="s">
        <v>63</v>
      </c>
      <c r="G1347" s="6" t="s">
        <v>64</v>
      </c>
      <c r="H1347" s="6" t="s">
        <v>20</v>
      </c>
      <c r="I1347" s="8">
        <v>0.8</v>
      </c>
      <c r="J1347" s="9">
        <v>4750</v>
      </c>
      <c r="K1347" s="10">
        <f t="shared" si="10"/>
        <v>3800</v>
      </c>
      <c r="L1347" s="10">
        <f t="shared" si="11"/>
        <v>1140</v>
      </c>
      <c r="M1347" s="11">
        <v>0.3</v>
      </c>
      <c r="O1347" s="16"/>
      <c r="P1347" s="17">
        <f>Data!$I1347+0.1</f>
        <v>0.9</v>
      </c>
      <c r="Q1347" s="12">
        <f>Data!$J1347-500</f>
        <v>4250</v>
      </c>
      <c r="R1347" s="13">
        <f>Data!$M1347+5%</f>
        <v>0.35</v>
      </c>
    </row>
    <row r="1348" spans="1:18" ht="15.75" customHeight="1" x14ac:dyDescent="0.3">
      <c r="A1348" s="1"/>
      <c r="B1348" s="6" t="s">
        <v>27</v>
      </c>
      <c r="C1348" s="6">
        <v>1128299</v>
      </c>
      <c r="D1348" s="7">
        <v>44425</v>
      </c>
      <c r="E1348" s="6" t="s">
        <v>28</v>
      </c>
      <c r="F1348" s="6" t="s">
        <v>63</v>
      </c>
      <c r="G1348" s="6" t="s">
        <v>64</v>
      </c>
      <c r="H1348" s="6" t="s">
        <v>21</v>
      </c>
      <c r="I1348" s="8">
        <v>0.79999999999999993</v>
      </c>
      <c r="J1348" s="9">
        <v>4750</v>
      </c>
      <c r="K1348" s="10">
        <f t="shared" si="10"/>
        <v>3799.9999999999995</v>
      </c>
      <c r="L1348" s="10">
        <f t="shared" si="11"/>
        <v>760</v>
      </c>
      <c r="M1348" s="11">
        <v>0.2</v>
      </c>
      <c r="O1348" s="16"/>
      <c r="P1348" s="17">
        <f>Data!$I1348+0.1</f>
        <v>0.89999999999999991</v>
      </c>
      <c r="Q1348" s="12">
        <f>Data!$J1348-500</f>
        <v>4250</v>
      </c>
      <c r="R1348" s="13">
        <f>Data!$M1348+5%</f>
        <v>0.25</v>
      </c>
    </row>
    <row r="1349" spans="1:18" ht="15.75" customHeight="1" x14ac:dyDescent="0.3">
      <c r="A1349" s="1"/>
      <c r="B1349" s="6" t="s">
        <v>27</v>
      </c>
      <c r="C1349" s="6">
        <v>1128299</v>
      </c>
      <c r="D1349" s="7">
        <v>44425</v>
      </c>
      <c r="E1349" s="6" t="s">
        <v>28</v>
      </c>
      <c r="F1349" s="6" t="s">
        <v>63</v>
      </c>
      <c r="G1349" s="6" t="s">
        <v>64</v>
      </c>
      <c r="H1349" s="6" t="s">
        <v>22</v>
      </c>
      <c r="I1349" s="8">
        <v>0.85</v>
      </c>
      <c r="J1349" s="9">
        <v>3000</v>
      </c>
      <c r="K1349" s="10">
        <f t="shared" si="10"/>
        <v>2550</v>
      </c>
      <c r="L1349" s="10">
        <f t="shared" si="11"/>
        <v>1147.5</v>
      </c>
      <c r="M1349" s="11">
        <v>0.45</v>
      </c>
      <c r="O1349" s="16"/>
      <c r="P1349" s="17">
        <f>Data!$I1349+0.1</f>
        <v>0.95</v>
      </c>
      <c r="Q1349" s="12">
        <f>Data!$J1349-500</f>
        <v>2500</v>
      </c>
      <c r="R1349" s="13">
        <f>Data!$M1349+5%</f>
        <v>0.5</v>
      </c>
    </row>
    <row r="1350" spans="1:18" ht="15.75" customHeight="1" x14ac:dyDescent="0.3">
      <c r="A1350" s="1"/>
      <c r="B1350" s="6" t="s">
        <v>27</v>
      </c>
      <c r="C1350" s="6">
        <v>1128299</v>
      </c>
      <c r="D1350" s="7">
        <v>44457</v>
      </c>
      <c r="E1350" s="6" t="s">
        <v>28</v>
      </c>
      <c r="F1350" s="6" t="s">
        <v>63</v>
      </c>
      <c r="G1350" s="6" t="s">
        <v>64</v>
      </c>
      <c r="H1350" s="6" t="s">
        <v>17</v>
      </c>
      <c r="I1350" s="8">
        <v>0.60000000000000009</v>
      </c>
      <c r="J1350" s="9">
        <v>5000</v>
      </c>
      <c r="K1350" s="10">
        <f t="shared" si="10"/>
        <v>3000.0000000000005</v>
      </c>
      <c r="L1350" s="10">
        <f t="shared" si="11"/>
        <v>900.00000000000011</v>
      </c>
      <c r="M1350" s="11">
        <v>0.3</v>
      </c>
      <c r="O1350" s="16"/>
      <c r="P1350" s="17">
        <f>Data!$I1350-0.05</f>
        <v>0.55000000000000004</v>
      </c>
      <c r="Q1350" s="12">
        <f>Data!$J1350-500</f>
        <v>4500</v>
      </c>
      <c r="R1350" s="13">
        <f>Data!$M1350+5%</f>
        <v>0.35</v>
      </c>
    </row>
    <row r="1351" spans="1:18" ht="15.75" customHeight="1" x14ac:dyDescent="0.3">
      <c r="A1351" s="1"/>
      <c r="B1351" s="6" t="s">
        <v>27</v>
      </c>
      <c r="C1351" s="6">
        <v>1128299</v>
      </c>
      <c r="D1351" s="7">
        <v>44457</v>
      </c>
      <c r="E1351" s="6" t="s">
        <v>28</v>
      </c>
      <c r="F1351" s="6" t="s">
        <v>63</v>
      </c>
      <c r="G1351" s="6" t="s">
        <v>64</v>
      </c>
      <c r="H1351" s="6" t="s">
        <v>18</v>
      </c>
      <c r="I1351" s="8">
        <v>0.65000000000000013</v>
      </c>
      <c r="J1351" s="9">
        <v>5000</v>
      </c>
      <c r="K1351" s="10">
        <f t="shared" si="10"/>
        <v>3250.0000000000005</v>
      </c>
      <c r="L1351" s="10">
        <f t="shared" si="11"/>
        <v>812.50000000000011</v>
      </c>
      <c r="M1351" s="11">
        <v>0.25</v>
      </c>
      <c r="O1351" s="16"/>
      <c r="P1351" s="17">
        <f>Data!$I1351-0.05</f>
        <v>0.60000000000000009</v>
      </c>
      <c r="Q1351" s="12">
        <f>Data!$J1351-500</f>
        <v>4500</v>
      </c>
      <c r="R1351" s="13">
        <f>Data!$M1351+5%</f>
        <v>0.3</v>
      </c>
    </row>
    <row r="1352" spans="1:18" ht="15.75" customHeight="1" x14ac:dyDescent="0.3">
      <c r="A1352" s="1"/>
      <c r="B1352" s="6" t="s">
        <v>27</v>
      </c>
      <c r="C1352" s="6">
        <v>1128299</v>
      </c>
      <c r="D1352" s="7">
        <v>44457</v>
      </c>
      <c r="E1352" s="6" t="s">
        <v>28</v>
      </c>
      <c r="F1352" s="6" t="s">
        <v>63</v>
      </c>
      <c r="G1352" s="6" t="s">
        <v>64</v>
      </c>
      <c r="H1352" s="6" t="s">
        <v>19</v>
      </c>
      <c r="I1352" s="8">
        <v>0.60000000000000009</v>
      </c>
      <c r="J1352" s="9">
        <v>3000</v>
      </c>
      <c r="K1352" s="10">
        <f t="shared" si="10"/>
        <v>1800.0000000000002</v>
      </c>
      <c r="L1352" s="10">
        <f t="shared" si="11"/>
        <v>540</v>
      </c>
      <c r="M1352" s="11">
        <v>0.3</v>
      </c>
      <c r="O1352" s="16"/>
      <c r="P1352" s="17">
        <f>Data!$I1352-0.05</f>
        <v>0.55000000000000004</v>
      </c>
      <c r="Q1352" s="12">
        <f>Data!$J1352-750</f>
        <v>2250</v>
      </c>
      <c r="R1352" s="13">
        <f>Data!$M1352+5%</f>
        <v>0.35</v>
      </c>
    </row>
    <row r="1353" spans="1:18" ht="15.75" customHeight="1" x14ac:dyDescent="0.3">
      <c r="A1353" s="1"/>
      <c r="B1353" s="6" t="s">
        <v>27</v>
      </c>
      <c r="C1353" s="6">
        <v>1128299</v>
      </c>
      <c r="D1353" s="7">
        <v>44457</v>
      </c>
      <c r="E1353" s="6" t="s">
        <v>28</v>
      </c>
      <c r="F1353" s="6" t="s">
        <v>63</v>
      </c>
      <c r="G1353" s="6" t="s">
        <v>64</v>
      </c>
      <c r="H1353" s="6" t="s">
        <v>20</v>
      </c>
      <c r="I1353" s="8">
        <v>0.60000000000000009</v>
      </c>
      <c r="J1353" s="9">
        <v>2500</v>
      </c>
      <c r="K1353" s="10">
        <f t="shared" si="10"/>
        <v>1500.0000000000002</v>
      </c>
      <c r="L1353" s="10">
        <f t="shared" si="11"/>
        <v>450.00000000000006</v>
      </c>
      <c r="M1353" s="11">
        <v>0.3</v>
      </c>
      <c r="O1353" s="16"/>
      <c r="P1353" s="17">
        <f>Data!$I1353-0.05</f>
        <v>0.55000000000000004</v>
      </c>
      <c r="Q1353" s="12">
        <f>Data!$J1353-750</f>
        <v>1750</v>
      </c>
      <c r="R1353" s="13">
        <f>Data!$M1353+5%</f>
        <v>0.35</v>
      </c>
    </row>
    <row r="1354" spans="1:18" ht="15.75" customHeight="1" x14ac:dyDescent="0.3">
      <c r="A1354" s="1"/>
      <c r="B1354" s="6" t="s">
        <v>27</v>
      </c>
      <c r="C1354" s="6">
        <v>1128299</v>
      </c>
      <c r="D1354" s="7">
        <v>44457</v>
      </c>
      <c r="E1354" s="6" t="s">
        <v>28</v>
      </c>
      <c r="F1354" s="6" t="s">
        <v>63</v>
      </c>
      <c r="G1354" s="6" t="s">
        <v>64</v>
      </c>
      <c r="H1354" s="6" t="s">
        <v>21</v>
      </c>
      <c r="I1354" s="8">
        <v>0.70000000000000007</v>
      </c>
      <c r="J1354" s="9">
        <v>2750</v>
      </c>
      <c r="K1354" s="10">
        <f t="shared" si="10"/>
        <v>1925.0000000000002</v>
      </c>
      <c r="L1354" s="10">
        <f t="shared" si="11"/>
        <v>385.00000000000006</v>
      </c>
      <c r="M1354" s="11">
        <v>0.2</v>
      </c>
      <c r="O1354" s="16"/>
      <c r="P1354" s="17">
        <f>Data!$I1354-0.05</f>
        <v>0.65</v>
      </c>
      <c r="Q1354" s="12">
        <f>Data!$J1354-750</f>
        <v>2000</v>
      </c>
      <c r="R1354" s="13">
        <f>Data!$M1354+5%</f>
        <v>0.25</v>
      </c>
    </row>
    <row r="1355" spans="1:18" ht="15.75" customHeight="1" x14ac:dyDescent="0.3">
      <c r="A1355" s="1"/>
      <c r="B1355" s="6" t="s">
        <v>27</v>
      </c>
      <c r="C1355" s="6">
        <v>1128299</v>
      </c>
      <c r="D1355" s="7">
        <v>44457</v>
      </c>
      <c r="E1355" s="6" t="s">
        <v>28</v>
      </c>
      <c r="F1355" s="6" t="s">
        <v>63</v>
      </c>
      <c r="G1355" s="6" t="s">
        <v>64</v>
      </c>
      <c r="H1355" s="6" t="s">
        <v>22</v>
      </c>
      <c r="I1355" s="8">
        <v>0.54999999999999993</v>
      </c>
      <c r="J1355" s="9">
        <v>3000</v>
      </c>
      <c r="K1355" s="10">
        <f t="shared" si="10"/>
        <v>1649.9999999999998</v>
      </c>
      <c r="L1355" s="10">
        <f t="shared" si="11"/>
        <v>742.49999999999989</v>
      </c>
      <c r="M1355" s="11">
        <v>0.45</v>
      </c>
      <c r="O1355" s="16"/>
      <c r="P1355" s="17">
        <f>Data!$I1355-0.05</f>
        <v>0.49999999999999994</v>
      </c>
      <c r="Q1355" s="12">
        <f>Data!$J1355-750</f>
        <v>2250</v>
      </c>
      <c r="R1355" s="13">
        <f>Data!$M1355+5%</f>
        <v>0.5</v>
      </c>
    </row>
    <row r="1356" spans="1:18" ht="15.75" customHeight="1" x14ac:dyDescent="0.3">
      <c r="A1356" s="1"/>
      <c r="B1356" s="6" t="s">
        <v>27</v>
      </c>
      <c r="C1356" s="6">
        <v>1128299</v>
      </c>
      <c r="D1356" s="7">
        <v>44486</v>
      </c>
      <c r="E1356" s="6" t="s">
        <v>28</v>
      </c>
      <c r="F1356" s="6" t="s">
        <v>63</v>
      </c>
      <c r="G1356" s="6" t="s">
        <v>64</v>
      </c>
      <c r="H1356" s="6" t="s">
        <v>17</v>
      </c>
      <c r="I1356" s="8">
        <v>0.5</v>
      </c>
      <c r="J1356" s="9">
        <v>4000</v>
      </c>
      <c r="K1356" s="10">
        <f t="shared" si="10"/>
        <v>2000</v>
      </c>
      <c r="L1356" s="10">
        <f t="shared" si="11"/>
        <v>600</v>
      </c>
      <c r="M1356" s="11">
        <v>0.3</v>
      </c>
      <c r="O1356" s="16"/>
      <c r="P1356" s="17">
        <f>Data!$I1356-0.05</f>
        <v>0.45</v>
      </c>
      <c r="Q1356" s="12">
        <f>Data!$J1356-750</f>
        <v>3250</v>
      </c>
      <c r="R1356" s="13">
        <f>Data!$M1356+5%</f>
        <v>0.35</v>
      </c>
    </row>
    <row r="1357" spans="1:18" ht="15.75" customHeight="1" x14ac:dyDescent="0.3">
      <c r="A1357" s="1"/>
      <c r="B1357" s="6" t="s">
        <v>27</v>
      </c>
      <c r="C1357" s="6">
        <v>1128299</v>
      </c>
      <c r="D1357" s="7">
        <v>44486</v>
      </c>
      <c r="E1357" s="6" t="s">
        <v>28</v>
      </c>
      <c r="F1357" s="6" t="s">
        <v>63</v>
      </c>
      <c r="G1357" s="6" t="s">
        <v>64</v>
      </c>
      <c r="H1357" s="6" t="s">
        <v>18</v>
      </c>
      <c r="I1357" s="8">
        <v>0.65000000000000013</v>
      </c>
      <c r="J1357" s="9">
        <v>5750</v>
      </c>
      <c r="K1357" s="10">
        <f t="shared" si="10"/>
        <v>3737.5000000000009</v>
      </c>
      <c r="L1357" s="10">
        <f t="shared" si="11"/>
        <v>934.37500000000023</v>
      </c>
      <c r="M1357" s="11">
        <v>0.25</v>
      </c>
      <c r="O1357" s="16"/>
      <c r="P1357" s="17">
        <f>Data!$I1357-0</f>
        <v>0.65000000000000013</v>
      </c>
      <c r="Q1357" s="12">
        <f>Data!$J1357+1000</f>
        <v>6750</v>
      </c>
      <c r="R1357" s="13">
        <f>Data!$M1357+5%</f>
        <v>0.3</v>
      </c>
    </row>
    <row r="1358" spans="1:18" ht="15.75" customHeight="1" x14ac:dyDescent="0.3">
      <c r="A1358" s="1"/>
      <c r="B1358" s="6" t="s">
        <v>27</v>
      </c>
      <c r="C1358" s="6">
        <v>1128299</v>
      </c>
      <c r="D1358" s="7">
        <v>44486</v>
      </c>
      <c r="E1358" s="6" t="s">
        <v>28</v>
      </c>
      <c r="F1358" s="6" t="s">
        <v>63</v>
      </c>
      <c r="G1358" s="6" t="s">
        <v>64</v>
      </c>
      <c r="H1358" s="6" t="s">
        <v>19</v>
      </c>
      <c r="I1358" s="8">
        <v>0.60000000000000009</v>
      </c>
      <c r="J1358" s="9">
        <v>4000</v>
      </c>
      <c r="K1358" s="10">
        <f t="shared" si="10"/>
        <v>2400.0000000000005</v>
      </c>
      <c r="L1358" s="10">
        <f t="shared" si="11"/>
        <v>720.00000000000011</v>
      </c>
      <c r="M1358" s="11">
        <v>0.3</v>
      </c>
      <c r="O1358" s="16"/>
      <c r="P1358" s="17">
        <f>Data!$I1358-0</f>
        <v>0.60000000000000009</v>
      </c>
      <c r="Q1358" s="12">
        <f>Data!$J1358+1000</f>
        <v>5000</v>
      </c>
      <c r="R1358" s="13">
        <f>Data!$M1358+5%</f>
        <v>0.35</v>
      </c>
    </row>
    <row r="1359" spans="1:18" ht="15.75" customHeight="1" x14ac:dyDescent="0.3">
      <c r="A1359" s="1"/>
      <c r="B1359" s="6" t="s">
        <v>27</v>
      </c>
      <c r="C1359" s="6">
        <v>1128299</v>
      </c>
      <c r="D1359" s="7">
        <v>44486</v>
      </c>
      <c r="E1359" s="6" t="s">
        <v>28</v>
      </c>
      <c r="F1359" s="6" t="s">
        <v>63</v>
      </c>
      <c r="G1359" s="6" t="s">
        <v>64</v>
      </c>
      <c r="H1359" s="6" t="s">
        <v>20</v>
      </c>
      <c r="I1359" s="8">
        <v>0.55000000000000004</v>
      </c>
      <c r="J1359" s="9">
        <v>3750</v>
      </c>
      <c r="K1359" s="10">
        <f t="shared" si="10"/>
        <v>2062.5</v>
      </c>
      <c r="L1359" s="10">
        <f t="shared" si="11"/>
        <v>618.75</v>
      </c>
      <c r="M1359" s="11">
        <v>0.3</v>
      </c>
      <c r="O1359" s="16"/>
      <c r="P1359" s="17">
        <f>Data!$I1359-0</f>
        <v>0.55000000000000004</v>
      </c>
      <c r="Q1359" s="12">
        <f>Data!$J1359+1000</f>
        <v>4750</v>
      </c>
      <c r="R1359" s="13">
        <f>Data!$M1359+5%</f>
        <v>0.35</v>
      </c>
    </row>
    <row r="1360" spans="1:18" ht="15.75" customHeight="1" x14ac:dyDescent="0.3">
      <c r="A1360" s="1"/>
      <c r="B1360" s="6" t="s">
        <v>27</v>
      </c>
      <c r="C1360" s="6">
        <v>1128299</v>
      </c>
      <c r="D1360" s="7">
        <v>44486</v>
      </c>
      <c r="E1360" s="6" t="s">
        <v>28</v>
      </c>
      <c r="F1360" s="6" t="s">
        <v>63</v>
      </c>
      <c r="G1360" s="6" t="s">
        <v>64</v>
      </c>
      <c r="H1360" s="6" t="s">
        <v>21</v>
      </c>
      <c r="I1360" s="8">
        <v>0.65</v>
      </c>
      <c r="J1360" s="9">
        <v>3500</v>
      </c>
      <c r="K1360" s="10">
        <f t="shared" si="10"/>
        <v>2275</v>
      </c>
      <c r="L1360" s="10">
        <f t="shared" si="11"/>
        <v>455</v>
      </c>
      <c r="M1360" s="11">
        <v>0.2</v>
      </c>
      <c r="O1360" s="16"/>
      <c r="P1360" s="17">
        <f>Data!$I1360-0</f>
        <v>0.65</v>
      </c>
      <c r="Q1360" s="12">
        <f>Data!$J1360+1000</f>
        <v>4500</v>
      </c>
      <c r="R1360" s="13">
        <f>Data!$M1360+5%</f>
        <v>0.25</v>
      </c>
    </row>
    <row r="1361" spans="1:18" ht="15.75" customHeight="1" x14ac:dyDescent="0.3">
      <c r="A1361" s="1"/>
      <c r="B1361" s="6" t="s">
        <v>27</v>
      </c>
      <c r="C1361" s="6">
        <v>1128299</v>
      </c>
      <c r="D1361" s="7">
        <v>44486</v>
      </c>
      <c r="E1361" s="6" t="s">
        <v>28</v>
      </c>
      <c r="F1361" s="6" t="s">
        <v>63</v>
      </c>
      <c r="G1361" s="6" t="s">
        <v>64</v>
      </c>
      <c r="H1361" s="6" t="s">
        <v>22</v>
      </c>
      <c r="I1361" s="8">
        <v>0.70000000000000007</v>
      </c>
      <c r="J1361" s="9">
        <v>4000</v>
      </c>
      <c r="K1361" s="10">
        <f t="shared" si="10"/>
        <v>2800.0000000000005</v>
      </c>
      <c r="L1361" s="10">
        <f t="shared" si="11"/>
        <v>1260.0000000000002</v>
      </c>
      <c r="M1361" s="11">
        <v>0.45</v>
      </c>
      <c r="O1361" s="16"/>
      <c r="P1361" s="17">
        <f>Data!$I1361-0</f>
        <v>0.70000000000000007</v>
      </c>
      <c r="Q1361" s="12">
        <f>Data!$J1361+1000</f>
        <v>5000</v>
      </c>
      <c r="R1361" s="13">
        <f>Data!$M1361+5%</f>
        <v>0.5</v>
      </c>
    </row>
    <row r="1362" spans="1:18" ht="15.75" customHeight="1" x14ac:dyDescent="0.3">
      <c r="A1362" s="1"/>
      <c r="B1362" s="6" t="s">
        <v>27</v>
      </c>
      <c r="C1362" s="6">
        <v>1128299</v>
      </c>
      <c r="D1362" s="7">
        <v>44517</v>
      </c>
      <c r="E1362" s="6" t="s">
        <v>28</v>
      </c>
      <c r="F1362" s="6" t="s">
        <v>63</v>
      </c>
      <c r="G1362" s="6" t="s">
        <v>64</v>
      </c>
      <c r="H1362" s="6" t="s">
        <v>17</v>
      </c>
      <c r="I1362" s="8">
        <v>0.55000000000000004</v>
      </c>
      <c r="J1362" s="9">
        <v>6250</v>
      </c>
      <c r="K1362" s="10">
        <f t="shared" si="10"/>
        <v>3437.5000000000005</v>
      </c>
      <c r="L1362" s="10">
        <f t="shared" si="11"/>
        <v>1031.25</v>
      </c>
      <c r="M1362" s="11">
        <v>0.3</v>
      </c>
      <c r="O1362" s="16"/>
      <c r="P1362" s="17">
        <f>Data!$I1362-0</f>
        <v>0.55000000000000004</v>
      </c>
      <c r="Q1362" s="12">
        <f>Data!$J1362+1000</f>
        <v>7250</v>
      </c>
      <c r="R1362" s="13">
        <f>Data!$M1362+5%</f>
        <v>0.35</v>
      </c>
    </row>
    <row r="1363" spans="1:18" ht="15.75" customHeight="1" x14ac:dyDescent="0.3">
      <c r="A1363" s="1"/>
      <c r="B1363" s="6" t="s">
        <v>27</v>
      </c>
      <c r="C1363" s="6">
        <v>1128299</v>
      </c>
      <c r="D1363" s="7">
        <v>44517</v>
      </c>
      <c r="E1363" s="6" t="s">
        <v>28</v>
      </c>
      <c r="F1363" s="6" t="s">
        <v>63</v>
      </c>
      <c r="G1363" s="6" t="s">
        <v>64</v>
      </c>
      <c r="H1363" s="6" t="s">
        <v>18</v>
      </c>
      <c r="I1363" s="8">
        <v>0.60000000000000009</v>
      </c>
      <c r="J1363" s="9">
        <v>7000</v>
      </c>
      <c r="K1363" s="10">
        <f t="shared" si="10"/>
        <v>4200.0000000000009</v>
      </c>
      <c r="L1363" s="10">
        <f t="shared" si="11"/>
        <v>1050.0000000000002</v>
      </c>
      <c r="M1363" s="11">
        <v>0.25</v>
      </c>
      <c r="O1363" s="16"/>
      <c r="P1363" s="17">
        <f>Data!$I1363-0</f>
        <v>0.60000000000000009</v>
      </c>
      <c r="Q1363" s="12">
        <f>Data!$J1363+1000</f>
        <v>8000</v>
      </c>
      <c r="R1363" s="13">
        <f>Data!$M1363+5%</f>
        <v>0.3</v>
      </c>
    </row>
    <row r="1364" spans="1:18" ht="15.75" customHeight="1" x14ac:dyDescent="0.3">
      <c r="A1364" s="1"/>
      <c r="B1364" s="6" t="s">
        <v>27</v>
      </c>
      <c r="C1364" s="6">
        <v>1128299</v>
      </c>
      <c r="D1364" s="7">
        <v>44517</v>
      </c>
      <c r="E1364" s="6" t="s">
        <v>28</v>
      </c>
      <c r="F1364" s="6" t="s">
        <v>63</v>
      </c>
      <c r="G1364" s="6" t="s">
        <v>64</v>
      </c>
      <c r="H1364" s="6" t="s">
        <v>19</v>
      </c>
      <c r="I1364" s="8">
        <v>0.55000000000000004</v>
      </c>
      <c r="J1364" s="9">
        <v>5250</v>
      </c>
      <c r="K1364" s="10">
        <f t="shared" si="10"/>
        <v>2887.5000000000005</v>
      </c>
      <c r="L1364" s="10">
        <f t="shared" si="11"/>
        <v>866.25000000000011</v>
      </c>
      <c r="M1364" s="11">
        <v>0.3</v>
      </c>
      <c r="O1364" s="16"/>
      <c r="P1364" s="17">
        <f>Data!$I1364-0</f>
        <v>0.55000000000000004</v>
      </c>
      <c r="Q1364" s="12">
        <f>Data!$J1364+1000</f>
        <v>6250</v>
      </c>
      <c r="R1364" s="13">
        <f>Data!$M1364+5%</f>
        <v>0.35</v>
      </c>
    </row>
    <row r="1365" spans="1:18" ht="15.75" customHeight="1" x14ac:dyDescent="0.3">
      <c r="A1365" s="1"/>
      <c r="B1365" s="6" t="s">
        <v>27</v>
      </c>
      <c r="C1365" s="6">
        <v>1128299</v>
      </c>
      <c r="D1365" s="7">
        <v>44517</v>
      </c>
      <c r="E1365" s="6" t="s">
        <v>28</v>
      </c>
      <c r="F1365" s="6" t="s">
        <v>63</v>
      </c>
      <c r="G1365" s="6" t="s">
        <v>64</v>
      </c>
      <c r="H1365" s="6" t="s">
        <v>20</v>
      </c>
      <c r="I1365" s="8">
        <v>0.65000000000000013</v>
      </c>
      <c r="J1365" s="9">
        <v>5000</v>
      </c>
      <c r="K1365" s="10">
        <f t="shared" si="10"/>
        <v>3250.0000000000005</v>
      </c>
      <c r="L1365" s="10">
        <f t="shared" si="11"/>
        <v>975.00000000000011</v>
      </c>
      <c r="M1365" s="11">
        <v>0.3</v>
      </c>
      <c r="O1365" s="16"/>
      <c r="P1365" s="17">
        <f>Data!$I1365-0</f>
        <v>0.65000000000000013</v>
      </c>
      <c r="Q1365" s="12">
        <f>Data!$J1365+1000</f>
        <v>6000</v>
      </c>
      <c r="R1365" s="13">
        <f>Data!$M1365+5%</f>
        <v>0.35</v>
      </c>
    </row>
    <row r="1366" spans="1:18" ht="15.75" customHeight="1" x14ac:dyDescent="0.3">
      <c r="A1366" s="1"/>
      <c r="B1366" s="6" t="s">
        <v>27</v>
      </c>
      <c r="C1366" s="6">
        <v>1128299</v>
      </c>
      <c r="D1366" s="7">
        <v>44517</v>
      </c>
      <c r="E1366" s="6" t="s">
        <v>28</v>
      </c>
      <c r="F1366" s="6" t="s">
        <v>63</v>
      </c>
      <c r="G1366" s="6" t="s">
        <v>64</v>
      </c>
      <c r="H1366" s="6" t="s">
        <v>21</v>
      </c>
      <c r="I1366" s="8">
        <v>0.85000000000000009</v>
      </c>
      <c r="J1366" s="9">
        <v>4750</v>
      </c>
      <c r="K1366" s="10">
        <f t="shared" si="10"/>
        <v>4037.5000000000005</v>
      </c>
      <c r="L1366" s="10">
        <f t="shared" si="11"/>
        <v>807.50000000000011</v>
      </c>
      <c r="M1366" s="11">
        <v>0.2</v>
      </c>
      <c r="O1366" s="16"/>
      <c r="P1366" s="17">
        <f>Data!$I1366-0</f>
        <v>0.85000000000000009</v>
      </c>
      <c r="Q1366" s="12">
        <f>Data!$J1366+1000</f>
        <v>5750</v>
      </c>
      <c r="R1366" s="13">
        <f>Data!$M1366+5%</f>
        <v>0.25</v>
      </c>
    </row>
    <row r="1367" spans="1:18" ht="15.75" customHeight="1" x14ac:dyDescent="0.3">
      <c r="A1367" s="1"/>
      <c r="B1367" s="6" t="s">
        <v>27</v>
      </c>
      <c r="C1367" s="6">
        <v>1128299</v>
      </c>
      <c r="D1367" s="7">
        <v>44517</v>
      </c>
      <c r="E1367" s="6" t="s">
        <v>28</v>
      </c>
      <c r="F1367" s="6" t="s">
        <v>63</v>
      </c>
      <c r="G1367" s="6" t="s">
        <v>64</v>
      </c>
      <c r="H1367" s="6" t="s">
        <v>22</v>
      </c>
      <c r="I1367" s="8">
        <v>0.90000000000000013</v>
      </c>
      <c r="J1367" s="9">
        <v>6000</v>
      </c>
      <c r="K1367" s="10">
        <f t="shared" si="10"/>
        <v>5400.0000000000009</v>
      </c>
      <c r="L1367" s="10">
        <f t="shared" si="11"/>
        <v>2430.0000000000005</v>
      </c>
      <c r="M1367" s="11">
        <v>0.45</v>
      </c>
      <c r="O1367" s="16"/>
      <c r="P1367" s="17">
        <f>Data!$I1367-0</f>
        <v>0.90000000000000013</v>
      </c>
      <c r="Q1367" s="12">
        <f>Data!$J1367+1000</f>
        <v>7000</v>
      </c>
      <c r="R1367" s="13">
        <f>Data!$M1367+5%</f>
        <v>0.5</v>
      </c>
    </row>
    <row r="1368" spans="1:18" ht="15.75" customHeight="1" x14ac:dyDescent="0.3">
      <c r="A1368" s="1"/>
      <c r="B1368" s="6" t="s">
        <v>27</v>
      </c>
      <c r="C1368" s="6">
        <v>1128299</v>
      </c>
      <c r="D1368" s="7">
        <v>44546</v>
      </c>
      <c r="E1368" s="6" t="s">
        <v>28</v>
      </c>
      <c r="F1368" s="6" t="s">
        <v>63</v>
      </c>
      <c r="G1368" s="6" t="s">
        <v>64</v>
      </c>
      <c r="H1368" s="6" t="s">
        <v>17</v>
      </c>
      <c r="I1368" s="8">
        <v>0.75000000000000011</v>
      </c>
      <c r="J1368" s="9">
        <v>8000</v>
      </c>
      <c r="K1368" s="10">
        <f t="shared" si="10"/>
        <v>6000.0000000000009</v>
      </c>
      <c r="L1368" s="10">
        <f t="shared" si="11"/>
        <v>1800.0000000000002</v>
      </c>
      <c r="M1368" s="11">
        <v>0.3</v>
      </c>
      <c r="O1368" s="16"/>
      <c r="P1368" s="17">
        <f>Data!$I1368-0</f>
        <v>0.75000000000000011</v>
      </c>
      <c r="Q1368" s="12">
        <f>Data!$J1368+1000</f>
        <v>9000</v>
      </c>
      <c r="R1368" s="13">
        <f>Data!$M1368+5%</f>
        <v>0.35</v>
      </c>
    </row>
    <row r="1369" spans="1:18" ht="15.75" customHeight="1" x14ac:dyDescent="0.3">
      <c r="A1369" s="1"/>
      <c r="B1369" s="6" t="s">
        <v>27</v>
      </c>
      <c r="C1369" s="6">
        <v>1128299</v>
      </c>
      <c r="D1369" s="7">
        <v>44546</v>
      </c>
      <c r="E1369" s="6" t="s">
        <v>28</v>
      </c>
      <c r="F1369" s="6" t="s">
        <v>63</v>
      </c>
      <c r="G1369" s="6" t="s">
        <v>64</v>
      </c>
      <c r="H1369" s="6" t="s">
        <v>18</v>
      </c>
      <c r="I1369" s="8">
        <v>0.8500000000000002</v>
      </c>
      <c r="J1369" s="9">
        <v>8000</v>
      </c>
      <c r="K1369" s="10">
        <f t="shared" si="10"/>
        <v>6800.0000000000018</v>
      </c>
      <c r="L1369" s="10">
        <f t="shared" si="11"/>
        <v>1700.0000000000005</v>
      </c>
      <c r="M1369" s="11">
        <v>0.25</v>
      </c>
      <c r="O1369" s="16"/>
      <c r="P1369" s="17">
        <f>Data!$I1369-0</f>
        <v>0.8500000000000002</v>
      </c>
      <c r="Q1369" s="12">
        <f>Data!$J1369+1000</f>
        <v>9000</v>
      </c>
      <c r="R1369" s="13">
        <f>Data!$M1369+5%</f>
        <v>0.3</v>
      </c>
    </row>
    <row r="1370" spans="1:18" ht="15.75" customHeight="1" x14ac:dyDescent="0.3">
      <c r="A1370" s="1"/>
      <c r="B1370" s="6" t="s">
        <v>27</v>
      </c>
      <c r="C1370" s="6">
        <v>1128299</v>
      </c>
      <c r="D1370" s="7">
        <v>44546</v>
      </c>
      <c r="E1370" s="6" t="s">
        <v>28</v>
      </c>
      <c r="F1370" s="6" t="s">
        <v>63</v>
      </c>
      <c r="G1370" s="6" t="s">
        <v>64</v>
      </c>
      <c r="H1370" s="6" t="s">
        <v>19</v>
      </c>
      <c r="I1370" s="8">
        <v>0.80000000000000016</v>
      </c>
      <c r="J1370" s="9">
        <v>6000</v>
      </c>
      <c r="K1370" s="10">
        <f t="shared" si="10"/>
        <v>4800.0000000000009</v>
      </c>
      <c r="L1370" s="10">
        <f t="shared" si="11"/>
        <v>1440.0000000000002</v>
      </c>
      <c r="M1370" s="11">
        <v>0.3</v>
      </c>
      <c r="O1370" s="16"/>
      <c r="P1370" s="17">
        <f>Data!$I1370-0</f>
        <v>0.80000000000000016</v>
      </c>
      <c r="Q1370" s="12">
        <f>Data!$J1370+1000</f>
        <v>7000</v>
      </c>
      <c r="R1370" s="13">
        <f>Data!$M1370+5%</f>
        <v>0.35</v>
      </c>
    </row>
    <row r="1371" spans="1:18" ht="15.75" customHeight="1" x14ac:dyDescent="0.3">
      <c r="A1371" s="1"/>
      <c r="B1371" s="6" t="s">
        <v>27</v>
      </c>
      <c r="C1371" s="6">
        <v>1128299</v>
      </c>
      <c r="D1371" s="7">
        <v>44546</v>
      </c>
      <c r="E1371" s="6" t="s">
        <v>28</v>
      </c>
      <c r="F1371" s="6" t="s">
        <v>63</v>
      </c>
      <c r="G1371" s="6" t="s">
        <v>64</v>
      </c>
      <c r="H1371" s="6" t="s">
        <v>20</v>
      </c>
      <c r="I1371" s="8">
        <v>0.80000000000000016</v>
      </c>
      <c r="J1371" s="9">
        <v>6000</v>
      </c>
      <c r="K1371" s="10">
        <f t="shared" si="10"/>
        <v>4800.0000000000009</v>
      </c>
      <c r="L1371" s="10">
        <f t="shared" si="11"/>
        <v>1440.0000000000002</v>
      </c>
      <c r="M1371" s="11">
        <v>0.3</v>
      </c>
      <c r="O1371" s="16"/>
      <c r="P1371" s="17">
        <f>Data!$I1371-0</f>
        <v>0.80000000000000016</v>
      </c>
      <c r="Q1371" s="12">
        <f>Data!$J1371+1000</f>
        <v>7000</v>
      </c>
      <c r="R1371" s="13">
        <f>Data!$M1371+5%</f>
        <v>0.35</v>
      </c>
    </row>
    <row r="1372" spans="1:18" ht="15.75" customHeight="1" x14ac:dyDescent="0.3">
      <c r="A1372" s="1"/>
      <c r="B1372" s="6" t="s">
        <v>27</v>
      </c>
      <c r="C1372" s="6">
        <v>1128299</v>
      </c>
      <c r="D1372" s="7">
        <v>44546</v>
      </c>
      <c r="E1372" s="6" t="s">
        <v>28</v>
      </c>
      <c r="F1372" s="6" t="s">
        <v>63</v>
      </c>
      <c r="G1372" s="6" t="s">
        <v>64</v>
      </c>
      <c r="H1372" s="6" t="s">
        <v>21</v>
      </c>
      <c r="I1372" s="8">
        <v>0.90000000000000013</v>
      </c>
      <c r="J1372" s="9">
        <v>5250</v>
      </c>
      <c r="K1372" s="10">
        <f t="shared" si="10"/>
        <v>4725.0000000000009</v>
      </c>
      <c r="L1372" s="10">
        <f t="shared" si="11"/>
        <v>945.00000000000023</v>
      </c>
      <c r="M1372" s="11">
        <v>0.2</v>
      </c>
      <c r="O1372" s="16"/>
      <c r="P1372" s="17">
        <f>Data!$I1372-0</f>
        <v>0.90000000000000013</v>
      </c>
      <c r="Q1372" s="12">
        <f>Data!$J1372+1000</f>
        <v>6250</v>
      </c>
      <c r="R1372" s="13">
        <f>Data!$M1372+5%</f>
        <v>0.25</v>
      </c>
    </row>
    <row r="1373" spans="1:18" ht="15.75" customHeight="1" x14ac:dyDescent="0.3">
      <c r="A1373" s="1"/>
      <c r="B1373" s="6" t="s">
        <v>27</v>
      </c>
      <c r="C1373" s="6">
        <v>1128299</v>
      </c>
      <c r="D1373" s="7">
        <v>44546</v>
      </c>
      <c r="E1373" s="6" t="s">
        <v>28</v>
      </c>
      <c r="F1373" s="6" t="s">
        <v>63</v>
      </c>
      <c r="G1373" s="6" t="s">
        <v>64</v>
      </c>
      <c r="H1373" s="6" t="s">
        <v>22</v>
      </c>
      <c r="I1373" s="8">
        <v>0.95000000000000018</v>
      </c>
      <c r="J1373" s="9">
        <v>6250</v>
      </c>
      <c r="K1373" s="10">
        <f t="shared" si="10"/>
        <v>5937.5000000000009</v>
      </c>
      <c r="L1373" s="10">
        <f t="shared" si="11"/>
        <v>2671.8750000000005</v>
      </c>
      <c r="M1373" s="11">
        <v>0.45</v>
      </c>
      <c r="O1373" s="16"/>
      <c r="P1373" s="17">
        <f>Data!$I1373-0</f>
        <v>0.95000000000000018</v>
      </c>
      <c r="Q1373" s="12">
        <f>Data!$J1373+1000</f>
        <v>7250</v>
      </c>
      <c r="R1373" s="13">
        <f>Data!$M1373+5%</f>
        <v>0.5</v>
      </c>
    </row>
    <row r="1374" spans="1:18" ht="15.75" customHeight="1" x14ac:dyDescent="0.3">
      <c r="A1374" s="1" t="s">
        <v>39</v>
      </c>
      <c r="B1374" s="6" t="s">
        <v>14</v>
      </c>
      <c r="C1374" s="6">
        <v>1185732</v>
      </c>
      <c r="D1374" s="7">
        <v>44208</v>
      </c>
      <c r="E1374" s="6" t="s">
        <v>46</v>
      </c>
      <c r="F1374" s="6" t="s">
        <v>47</v>
      </c>
      <c r="G1374" s="6" t="s">
        <v>65</v>
      </c>
      <c r="H1374" s="6" t="s">
        <v>17</v>
      </c>
      <c r="I1374" s="8">
        <v>0.45</v>
      </c>
      <c r="J1374" s="9">
        <v>8500</v>
      </c>
      <c r="K1374" s="10">
        <f t="shared" si="10"/>
        <v>3825</v>
      </c>
      <c r="L1374" s="10">
        <f t="shared" si="11"/>
        <v>1721.25</v>
      </c>
      <c r="M1374" s="11">
        <v>0.45</v>
      </c>
      <c r="P1374" s="12"/>
    </row>
    <row r="1375" spans="1:18" ht="15.75" customHeight="1" x14ac:dyDescent="0.3">
      <c r="A1375" s="1"/>
      <c r="B1375" s="6" t="s">
        <v>14</v>
      </c>
      <c r="C1375" s="6">
        <v>1185732</v>
      </c>
      <c r="D1375" s="7">
        <v>44208</v>
      </c>
      <c r="E1375" s="6" t="s">
        <v>46</v>
      </c>
      <c r="F1375" s="6" t="s">
        <v>47</v>
      </c>
      <c r="G1375" s="6" t="s">
        <v>65</v>
      </c>
      <c r="H1375" s="6" t="s">
        <v>18</v>
      </c>
      <c r="I1375" s="8">
        <v>0.45</v>
      </c>
      <c r="J1375" s="9">
        <v>6500</v>
      </c>
      <c r="K1375" s="10">
        <f t="shared" si="10"/>
        <v>2925</v>
      </c>
      <c r="L1375" s="10">
        <f t="shared" si="11"/>
        <v>1023.7499999999999</v>
      </c>
      <c r="M1375" s="11">
        <v>0.35</v>
      </c>
      <c r="P1375" s="12"/>
    </row>
    <row r="1376" spans="1:18" ht="15.75" customHeight="1" x14ac:dyDescent="0.3">
      <c r="A1376" s="1"/>
      <c r="B1376" s="6" t="s">
        <v>14</v>
      </c>
      <c r="C1376" s="6">
        <v>1185732</v>
      </c>
      <c r="D1376" s="7">
        <v>44208</v>
      </c>
      <c r="E1376" s="6" t="s">
        <v>46</v>
      </c>
      <c r="F1376" s="6" t="s">
        <v>47</v>
      </c>
      <c r="G1376" s="6" t="s">
        <v>65</v>
      </c>
      <c r="H1376" s="6" t="s">
        <v>19</v>
      </c>
      <c r="I1376" s="8">
        <v>0.35000000000000003</v>
      </c>
      <c r="J1376" s="9">
        <v>6500</v>
      </c>
      <c r="K1376" s="10">
        <f t="shared" si="10"/>
        <v>2275</v>
      </c>
      <c r="L1376" s="10">
        <f t="shared" si="11"/>
        <v>568.75</v>
      </c>
      <c r="M1376" s="11">
        <v>0.25</v>
      </c>
      <c r="P1376" s="12"/>
    </row>
    <row r="1377" spans="1:16" ht="15.75" customHeight="1" x14ac:dyDescent="0.3">
      <c r="A1377" s="1"/>
      <c r="B1377" s="6" t="s">
        <v>14</v>
      </c>
      <c r="C1377" s="6">
        <v>1185732</v>
      </c>
      <c r="D1377" s="7">
        <v>44208</v>
      </c>
      <c r="E1377" s="6" t="s">
        <v>46</v>
      </c>
      <c r="F1377" s="6" t="s">
        <v>47</v>
      </c>
      <c r="G1377" s="6" t="s">
        <v>65</v>
      </c>
      <c r="H1377" s="6" t="s">
        <v>20</v>
      </c>
      <c r="I1377" s="8">
        <v>0.39999999999999997</v>
      </c>
      <c r="J1377" s="9">
        <v>5000</v>
      </c>
      <c r="K1377" s="10">
        <f t="shared" si="10"/>
        <v>1999.9999999999998</v>
      </c>
      <c r="L1377" s="10">
        <f t="shared" si="11"/>
        <v>599.99999999999989</v>
      </c>
      <c r="M1377" s="11">
        <v>0.3</v>
      </c>
      <c r="P1377" s="12"/>
    </row>
    <row r="1378" spans="1:16" ht="15.75" customHeight="1" x14ac:dyDescent="0.3">
      <c r="A1378" s="1"/>
      <c r="B1378" s="6" t="s">
        <v>14</v>
      </c>
      <c r="C1378" s="6">
        <v>1185732</v>
      </c>
      <c r="D1378" s="7">
        <v>44208</v>
      </c>
      <c r="E1378" s="6" t="s">
        <v>46</v>
      </c>
      <c r="F1378" s="6" t="s">
        <v>47</v>
      </c>
      <c r="G1378" s="6" t="s">
        <v>65</v>
      </c>
      <c r="H1378" s="6" t="s">
        <v>21</v>
      </c>
      <c r="I1378" s="8">
        <v>0.55000000000000004</v>
      </c>
      <c r="J1378" s="9">
        <v>5500</v>
      </c>
      <c r="K1378" s="10">
        <f t="shared" si="10"/>
        <v>3025.0000000000005</v>
      </c>
      <c r="L1378" s="10">
        <f t="shared" si="11"/>
        <v>1058.75</v>
      </c>
      <c r="M1378" s="11">
        <v>0.35</v>
      </c>
      <c r="P1378" s="12"/>
    </row>
    <row r="1379" spans="1:16" ht="15.75" customHeight="1" x14ac:dyDescent="0.3">
      <c r="A1379" s="1"/>
      <c r="B1379" s="6" t="s">
        <v>14</v>
      </c>
      <c r="C1379" s="6">
        <v>1185732</v>
      </c>
      <c r="D1379" s="7">
        <v>44208</v>
      </c>
      <c r="E1379" s="6" t="s">
        <v>46</v>
      </c>
      <c r="F1379" s="6" t="s">
        <v>47</v>
      </c>
      <c r="G1379" s="6" t="s">
        <v>65</v>
      </c>
      <c r="H1379" s="6" t="s">
        <v>22</v>
      </c>
      <c r="I1379" s="8">
        <v>0.45</v>
      </c>
      <c r="J1379" s="9">
        <v>6500</v>
      </c>
      <c r="K1379" s="10">
        <f t="shared" si="10"/>
        <v>2925</v>
      </c>
      <c r="L1379" s="10">
        <f t="shared" si="11"/>
        <v>1462.5</v>
      </c>
      <c r="M1379" s="11">
        <v>0.5</v>
      </c>
      <c r="P1379" s="12"/>
    </row>
    <row r="1380" spans="1:16" ht="15.75" customHeight="1" x14ac:dyDescent="0.3">
      <c r="A1380" s="1"/>
      <c r="B1380" s="6" t="s">
        <v>14</v>
      </c>
      <c r="C1380" s="6">
        <v>1185732</v>
      </c>
      <c r="D1380" s="7">
        <v>44237</v>
      </c>
      <c r="E1380" s="6" t="s">
        <v>46</v>
      </c>
      <c r="F1380" s="6" t="s">
        <v>47</v>
      </c>
      <c r="G1380" s="6" t="s">
        <v>65</v>
      </c>
      <c r="H1380" s="6" t="s">
        <v>17</v>
      </c>
      <c r="I1380" s="8">
        <v>0.45</v>
      </c>
      <c r="J1380" s="9">
        <v>9000</v>
      </c>
      <c r="K1380" s="10">
        <f t="shared" si="10"/>
        <v>4050</v>
      </c>
      <c r="L1380" s="10">
        <f t="shared" si="11"/>
        <v>1822.5</v>
      </c>
      <c r="M1380" s="11">
        <v>0.45</v>
      </c>
      <c r="P1380" s="12"/>
    </row>
    <row r="1381" spans="1:16" ht="15.75" customHeight="1" x14ac:dyDescent="0.3">
      <c r="A1381" s="1"/>
      <c r="B1381" s="6" t="s">
        <v>14</v>
      </c>
      <c r="C1381" s="6">
        <v>1185732</v>
      </c>
      <c r="D1381" s="7">
        <v>44237</v>
      </c>
      <c r="E1381" s="6" t="s">
        <v>46</v>
      </c>
      <c r="F1381" s="6" t="s">
        <v>47</v>
      </c>
      <c r="G1381" s="6" t="s">
        <v>65</v>
      </c>
      <c r="H1381" s="6" t="s">
        <v>18</v>
      </c>
      <c r="I1381" s="8">
        <v>0.45</v>
      </c>
      <c r="J1381" s="9">
        <v>5500</v>
      </c>
      <c r="K1381" s="10">
        <f t="shared" si="10"/>
        <v>2475</v>
      </c>
      <c r="L1381" s="10">
        <f t="shared" si="11"/>
        <v>866.25</v>
      </c>
      <c r="M1381" s="11">
        <v>0.35</v>
      </c>
      <c r="P1381" s="12"/>
    </row>
    <row r="1382" spans="1:16" ht="15.75" customHeight="1" x14ac:dyDescent="0.3">
      <c r="A1382" s="1"/>
      <c r="B1382" s="6" t="s">
        <v>14</v>
      </c>
      <c r="C1382" s="6">
        <v>1185732</v>
      </c>
      <c r="D1382" s="7">
        <v>44237</v>
      </c>
      <c r="E1382" s="6" t="s">
        <v>46</v>
      </c>
      <c r="F1382" s="6" t="s">
        <v>47</v>
      </c>
      <c r="G1382" s="6" t="s">
        <v>65</v>
      </c>
      <c r="H1382" s="6" t="s">
        <v>19</v>
      </c>
      <c r="I1382" s="8">
        <v>0.35000000000000003</v>
      </c>
      <c r="J1382" s="9">
        <v>6000</v>
      </c>
      <c r="K1382" s="10">
        <f t="shared" si="10"/>
        <v>2100</v>
      </c>
      <c r="L1382" s="10">
        <f t="shared" si="11"/>
        <v>525</v>
      </c>
      <c r="M1382" s="11">
        <v>0.25</v>
      </c>
      <c r="P1382" s="12"/>
    </row>
    <row r="1383" spans="1:16" ht="15.75" customHeight="1" x14ac:dyDescent="0.3">
      <c r="A1383" s="1"/>
      <c r="B1383" s="6" t="s">
        <v>14</v>
      </c>
      <c r="C1383" s="6">
        <v>1185732</v>
      </c>
      <c r="D1383" s="7">
        <v>44237</v>
      </c>
      <c r="E1383" s="6" t="s">
        <v>46</v>
      </c>
      <c r="F1383" s="6" t="s">
        <v>47</v>
      </c>
      <c r="G1383" s="6" t="s">
        <v>65</v>
      </c>
      <c r="H1383" s="6" t="s">
        <v>20</v>
      </c>
      <c r="I1383" s="8">
        <v>0.39999999999999997</v>
      </c>
      <c r="J1383" s="9">
        <v>4750</v>
      </c>
      <c r="K1383" s="10">
        <f t="shared" si="10"/>
        <v>1899.9999999999998</v>
      </c>
      <c r="L1383" s="10">
        <f t="shared" si="11"/>
        <v>569.99999999999989</v>
      </c>
      <c r="M1383" s="11">
        <v>0.3</v>
      </c>
      <c r="P1383" s="12"/>
    </row>
    <row r="1384" spans="1:16" ht="15.75" customHeight="1" x14ac:dyDescent="0.3">
      <c r="A1384" s="1"/>
      <c r="B1384" s="6" t="s">
        <v>14</v>
      </c>
      <c r="C1384" s="6">
        <v>1185732</v>
      </c>
      <c r="D1384" s="7">
        <v>44237</v>
      </c>
      <c r="E1384" s="6" t="s">
        <v>46</v>
      </c>
      <c r="F1384" s="6" t="s">
        <v>47</v>
      </c>
      <c r="G1384" s="6" t="s">
        <v>65</v>
      </c>
      <c r="H1384" s="6" t="s">
        <v>21</v>
      </c>
      <c r="I1384" s="8">
        <v>0.55000000000000004</v>
      </c>
      <c r="J1384" s="9">
        <v>5500</v>
      </c>
      <c r="K1384" s="10">
        <f t="shared" si="10"/>
        <v>3025.0000000000005</v>
      </c>
      <c r="L1384" s="10">
        <f t="shared" si="11"/>
        <v>1058.75</v>
      </c>
      <c r="M1384" s="11">
        <v>0.35</v>
      </c>
      <c r="P1384" s="12"/>
    </row>
    <row r="1385" spans="1:16" ht="15.75" customHeight="1" x14ac:dyDescent="0.3">
      <c r="A1385" s="1"/>
      <c r="B1385" s="6" t="s">
        <v>14</v>
      </c>
      <c r="C1385" s="6">
        <v>1185732</v>
      </c>
      <c r="D1385" s="7">
        <v>44237</v>
      </c>
      <c r="E1385" s="6" t="s">
        <v>46</v>
      </c>
      <c r="F1385" s="6" t="s">
        <v>47</v>
      </c>
      <c r="G1385" s="6" t="s">
        <v>65</v>
      </c>
      <c r="H1385" s="6" t="s">
        <v>22</v>
      </c>
      <c r="I1385" s="8">
        <v>0.45</v>
      </c>
      <c r="J1385" s="9">
        <v>6500</v>
      </c>
      <c r="K1385" s="10">
        <f t="shared" si="10"/>
        <v>2925</v>
      </c>
      <c r="L1385" s="10">
        <f t="shared" si="11"/>
        <v>1462.5</v>
      </c>
      <c r="M1385" s="11">
        <v>0.5</v>
      </c>
      <c r="P1385" s="12"/>
    </row>
    <row r="1386" spans="1:16" ht="15.75" customHeight="1" x14ac:dyDescent="0.3">
      <c r="A1386" s="1"/>
      <c r="B1386" s="6" t="s">
        <v>14</v>
      </c>
      <c r="C1386" s="6">
        <v>1185732</v>
      </c>
      <c r="D1386" s="7">
        <v>44263</v>
      </c>
      <c r="E1386" s="6" t="s">
        <v>46</v>
      </c>
      <c r="F1386" s="6" t="s">
        <v>47</v>
      </c>
      <c r="G1386" s="6" t="s">
        <v>65</v>
      </c>
      <c r="H1386" s="6" t="s">
        <v>17</v>
      </c>
      <c r="I1386" s="8">
        <v>0.45</v>
      </c>
      <c r="J1386" s="9">
        <v>8700</v>
      </c>
      <c r="K1386" s="10">
        <f t="shared" si="10"/>
        <v>3915</v>
      </c>
      <c r="L1386" s="10">
        <f t="shared" si="11"/>
        <v>1761.75</v>
      </c>
      <c r="M1386" s="11">
        <v>0.45</v>
      </c>
      <c r="P1386" s="12"/>
    </row>
    <row r="1387" spans="1:16" ht="15.75" customHeight="1" x14ac:dyDescent="0.3">
      <c r="A1387" s="1"/>
      <c r="B1387" s="6" t="s">
        <v>14</v>
      </c>
      <c r="C1387" s="6">
        <v>1185732</v>
      </c>
      <c r="D1387" s="7">
        <v>44263</v>
      </c>
      <c r="E1387" s="6" t="s">
        <v>46</v>
      </c>
      <c r="F1387" s="6" t="s">
        <v>47</v>
      </c>
      <c r="G1387" s="6" t="s">
        <v>65</v>
      </c>
      <c r="H1387" s="6" t="s">
        <v>18</v>
      </c>
      <c r="I1387" s="8">
        <v>0.45</v>
      </c>
      <c r="J1387" s="9">
        <v>5500</v>
      </c>
      <c r="K1387" s="10">
        <f t="shared" si="10"/>
        <v>2475</v>
      </c>
      <c r="L1387" s="10">
        <f t="shared" si="11"/>
        <v>866.25</v>
      </c>
      <c r="M1387" s="11">
        <v>0.35</v>
      </c>
      <c r="P1387" s="12"/>
    </row>
    <row r="1388" spans="1:16" ht="15.75" customHeight="1" x14ac:dyDescent="0.3">
      <c r="A1388" s="1"/>
      <c r="B1388" s="6" t="s">
        <v>14</v>
      </c>
      <c r="C1388" s="6">
        <v>1185732</v>
      </c>
      <c r="D1388" s="7">
        <v>44263</v>
      </c>
      <c r="E1388" s="6" t="s">
        <v>46</v>
      </c>
      <c r="F1388" s="6" t="s">
        <v>47</v>
      </c>
      <c r="G1388" s="6" t="s">
        <v>65</v>
      </c>
      <c r="H1388" s="6" t="s">
        <v>19</v>
      </c>
      <c r="I1388" s="8">
        <v>0.35000000000000003</v>
      </c>
      <c r="J1388" s="9">
        <v>5750</v>
      </c>
      <c r="K1388" s="10">
        <f t="shared" si="10"/>
        <v>2012.5000000000002</v>
      </c>
      <c r="L1388" s="10">
        <f t="shared" si="11"/>
        <v>503.12500000000006</v>
      </c>
      <c r="M1388" s="11">
        <v>0.25</v>
      </c>
      <c r="P1388" s="12"/>
    </row>
    <row r="1389" spans="1:16" ht="15.75" customHeight="1" x14ac:dyDescent="0.3">
      <c r="A1389" s="1"/>
      <c r="B1389" s="6" t="s">
        <v>14</v>
      </c>
      <c r="C1389" s="6">
        <v>1185732</v>
      </c>
      <c r="D1389" s="7">
        <v>44263</v>
      </c>
      <c r="E1389" s="6" t="s">
        <v>46</v>
      </c>
      <c r="F1389" s="6" t="s">
        <v>47</v>
      </c>
      <c r="G1389" s="6" t="s">
        <v>65</v>
      </c>
      <c r="H1389" s="6" t="s">
        <v>20</v>
      </c>
      <c r="I1389" s="8">
        <v>0.39999999999999997</v>
      </c>
      <c r="J1389" s="9">
        <v>4250</v>
      </c>
      <c r="K1389" s="10">
        <f t="shared" si="10"/>
        <v>1699.9999999999998</v>
      </c>
      <c r="L1389" s="10">
        <f t="shared" si="11"/>
        <v>509.99999999999989</v>
      </c>
      <c r="M1389" s="11">
        <v>0.3</v>
      </c>
      <c r="P1389" s="12"/>
    </row>
    <row r="1390" spans="1:16" ht="15.75" customHeight="1" x14ac:dyDescent="0.3">
      <c r="A1390" s="1"/>
      <c r="B1390" s="6" t="s">
        <v>14</v>
      </c>
      <c r="C1390" s="6">
        <v>1185732</v>
      </c>
      <c r="D1390" s="7">
        <v>44263</v>
      </c>
      <c r="E1390" s="6" t="s">
        <v>46</v>
      </c>
      <c r="F1390" s="6" t="s">
        <v>47</v>
      </c>
      <c r="G1390" s="6" t="s">
        <v>65</v>
      </c>
      <c r="H1390" s="6" t="s">
        <v>21</v>
      </c>
      <c r="I1390" s="8">
        <v>0.55000000000000004</v>
      </c>
      <c r="J1390" s="9">
        <v>4750</v>
      </c>
      <c r="K1390" s="10">
        <f t="shared" si="10"/>
        <v>2612.5</v>
      </c>
      <c r="L1390" s="10">
        <f t="shared" si="11"/>
        <v>914.37499999999989</v>
      </c>
      <c r="M1390" s="11">
        <v>0.35</v>
      </c>
      <c r="P1390" s="12"/>
    </row>
    <row r="1391" spans="1:16" ht="15.75" customHeight="1" x14ac:dyDescent="0.3">
      <c r="A1391" s="1"/>
      <c r="B1391" s="6" t="s">
        <v>14</v>
      </c>
      <c r="C1391" s="6">
        <v>1185732</v>
      </c>
      <c r="D1391" s="7">
        <v>44263</v>
      </c>
      <c r="E1391" s="6" t="s">
        <v>46</v>
      </c>
      <c r="F1391" s="6" t="s">
        <v>47</v>
      </c>
      <c r="G1391" s="6" t="s">
        <v>65</v>
      </c>
      <c r="H1391" s="6" t="s">
        <v>22</v>
      </c>
      <c r="I1391" s="8">
        <v>0.45</v>
      </c>
      <c r="J1391" s="9">
        <v>5750</v>
      </c>
      <c r="K1391" s="10">
        <f t="shared" si="10"/>
        <v>2587.5</v>
      </c>
      <c r="L1391" s="10">
        <f t="shared" si="11"/>
        <v>1293.75</v>
      </c>
      <c r="M1391" s="11">
        <v>0.5</v>
      </c>
      <c r="P1391" s="12"/>
    </row>
    <row r="1392" spans="1:16" ht="15.75" customHeight="1" x14ac:dyDescent="0.3">
      <c r="A1392" s="1"/>
      <c r="B1392" s="6" t="s">
        <v>14</v>
      </c>
      <c r="C1392" s="6">
        <v>1185732</v>
      </c>
      <c r="D1392" s="7">
        <v>44295</v>
      </c>
      <c r="E1392" s="6" t="s">
        <v>46</v>
      </c>
      <c r="F1392" s="6" t="s">
        <v>47</v>
      </c>
      <c r="G1392" s="6" t="s">
        <v>65</v>
      </c>
      <c r="H1392" s="6" t="s">
        <v>17</v>
      </c>
      <c r="I1392" s="8">
        <v>0.45</v>
      </c>
      <c r="J1392" s="9">
        <v>8250</v>
      </c>
      <c r="K1392" s="10">
        <f t="shared" si="10"/>
        <v>3712.5</v>
      </c>
      <c r="L1392" s="10">
        <f t="shared" si="11"/>
        <v>1670.625</v>
      </c>
      <c r="M1392" s="11">
        <v>0.45</v>
      </c>
      <c r="P1392" s="12"/>
    </row>
    <row r="1393" spans="1:16" ht="15.75" customHeight="1" x14ac:dyDescent="0.3">
      <c r="A1393" s="1"/>
      <c r="B1393" s="6" t="s">
        <v>14</v>
      </c>
      <c r="C1393" s="6">
        <v>1185732</v>
      </c>
      <c r="D1393" s="7">
        <v>44295</v>
      </c>
      <c r="E1393" s="6" t="s">
        <v>46</v>
      </c>
      <c r="F1393" s="6" t="s">
        <v>47</v>
      </c>
      <c r="G1393" s="6" t="s">
        <v>65</v>
      </c>
      <c r="H1393" s="6" t="s">
        <v>18</v>
      </c>
      <c r="I1393" s="8">
        <v>0.45</v>
      </c>
      <c r="J1393" s="9">
        <v>5250</v>
      </c>
      <c r="K1393" s="10">
        <f t="shared" si="10"/>
        <v>2362.5</v>
      </c>
      <c r="L1393" s="10">
        <f t="shared" si="11"/>
        <v>826.875</v>
      </c>
      <c r="M1393" s="11">
        <v>0.35</v>
      </c>
      <c r="P1393" s="12"/>
    </row>
    <row r="1394" spans="1:16" ht="15.75" customHeight="1" x14ac:dyDescent="0.3">
      <c r="A1394" s="1"/>
      <c r="B1394" s="6" t="s">
        <v>14</v>
      </c>
      <c r="C1394" s="6">
        <v>1185732</v>
      </c>
      <c r="D1394" s="7">
        <v>44295</v>
      </c>
      <c r="E1394" s="6" t="s">
        <v>46</v>
      </c>
      <c r="F1394" s="6" t="s">
        <v>47</v>
      </c>
      <c r="G1394" s="6" t="s">
        <v>65</v>
      </c>
      <c r="H1394" s="6" t="s">
        <v>19</v>
      </c>
      <c r="I1394" s="8">
        <v>0.35000000000000003</v>
      </c>
      <c r="J1394" s="9">
        <v>5250</v>
      </c>
      <c r="K1394" s="10">
        <f t="shared" si="10"/>
        <v>1837.5000000000002</v>
      </c>
      <c r="L1394" s="10">
        <f t="shared" si="11"/>
        <v>459.37500000000006</v>
      </c>
      <c r="M1394" s="11">
        <v>0.25</v>
      </c>
      <c r="P1394" s="12"/>
    </row>
    <row r="1395" spans="1:16" ht="15.75" customHeight="1" x14ac:dyDescent="0.3">
      <c r="A1395" s="1"/>
      <c r="B1395" s="6" t="s">
        <v>14</v>
      </c>
      <c r="C1395" s="6">
        <v>1185732</v>
      </c>
      <c r="D1395" s="7">
        <v>44295</v>
      </c>
      <c r="E1395" s="6" t="s">
        <v>46</v>
      </c>
      <c r="F1395" s="6" t="s">
        <v>47</v>
      </c>
      <c r="G1395" s="6" t="s">
        <v>65</v>
      </c>
      <c r="H1395" s="6" t="s">
        <v>20</v>
      </c>
      <c r="I1395" s="8">
        <v>0.39999999999999997</v>
      </c>
      <c r="J1395" s="9">
        <v>4500</v>
      </c>
      <c r="K1395" s="10">
        <f t="shared" si="10"/>
        <v>1799.9999999999998</v>
      </c>
      <c r="L1395" s="10">
        <f t="shared" si="11"/>
        <v>539.99999999999989</v>
      </c>
      <c r="M1395" s="11">
        <v>0.3</v>
      </c>
      <c r="P1395" s="12"/>
    </row>
    <row r="1396" spans="1:16" ht="15.75" customHeight="1" x14ac:dyDescent="0.3">
      <c r="A1396" s="1"/>
      <c r="B1396" s="6" t="s">
        <v>14</v>
      </c>
      <c r="C1396" s="6">
        <v>1185732</v>
      </c>
      <c r="D1396" s="7">
        <v>44295</v>
      </c>
      <c r="E1396" s="6" t="s">
        <v>46</v>
      </c>
      <c r="F1396" s="6" t="s">
        <v>47</v>
      </c>
      <c r="G1396" s="6" t="s">
        <v>65</v>
      </c>
      <c r="H1396" s="6" t="s">
        <v>21</v>
      </c>
      <c r="I1396" s="8">
        <v>0.55000000000000004</v>
      </c>
      <c r="J1396" s="9">
        <v>4750</v>
      </c>
      <c r="K1396" s="10">
        <f t="shared" si="10"/>
        <v>2612.5</v>
      </c>
      <c r="L1396" s="10">
        <f t="shared" si="11"/>
        <v>914.37499999999989</v>
      </c>
      <c r="M1396" s="11">
        <v>0.35</v>
      </c>
      <c r="P1396" s="12"/>
    </row>
    <row r="1397" spans="1:16" ht="15.75" customHeight="1" x14ac:dyDescent="0.3">
      <c r="A1397" s="1"/>
      <c r="B1397" s="6" t="s">
        <v>14</v>
      </c>
      <c r="C1397" s="6">
        <v>1185732</v>
      </c>
      <c r="D1397" s="7">
        <v>44295</v>
      </c>
      <c r="E1397" s="6" t="s">
        <v>46</v>
      </c>
      <c r="F1397" s="6" t="s">
        <v>47</v>
      </c>
      <c r="G1397" s="6" t="s">
        <v>65</v>
      </c>
      <c r="H1397" s="6" t="s">
        <v>22</v>
      </c>
      <c r="I1397" s="8">
        <v>0.45</v>
      </c>
      <c r="J1397" s="9">
        <v>6000</v>
      </c>
      <c r="K1397" s="10">
        <f t="shared" si="10"/>
        <v>2700</v>
      </c>
      <c r="L1397" s="10">
        <f t="shared" si="11"/>
        <v>1350</v>
      </c>
      <c r="M1397" s="11">
        <v>0.5</v>
      </c>
      <c r="P1397" s="12"/>
    </row>
    <row r="1398" spans="1:16" ht="15.75" customHeight="1" x14ac:dyDescent="0.3">
      <c r="A1398" s="1"/>
      <c r="B1398" s="6" t="s">
        <v>14</v>
      </c>
      <c r="C1398" s="6">
        <v>1185732</v>
      </c>
      <c r="D1398" s="7">
        <v>44324</v>
      </c>
      <c r="E1398" s="6" t="s">
        <v>46</v>
      </c>
      <c r="F1398" s="6" t="s">
        <v>47</v>
      </c>
      <c r="G1398" s="6" t="s">
        <v>65</v>
      </c>
      <c r="H1398" s="6" t="s">
        <v>17</v>
      </c>
      <c r="I1398" s="8">
        <v>0.55000000000000004</v>
      </c>
      <c r="J1398" s="9">
        <v>8700</v>
      </c>
      <c r="K1398" s="10">
        <f t="shared" si="10"/>
        <v>4785</v>
      </c>
      <c r="L1398" s="10">
        <f t="shared" si="11"/>
        <v>2153.25</v>
      </c>
      <c r="M1398" s="11">
        <v>0.45</v>
      </c>
      <c r="P1398" s="12"/>
    </row>
    <row r="1399" spans="1:16" ht="15.75" customHeight="1" x14ac:dyDescent="0.3">
      <c r="A1399" s="1"/>
      <c r="B1399" s="6" t="s">
        <v>14</v>
      </c>
      <c r="C1399" s="6">
        <v>1185732</v>
      </c>
      <c r="D1399" s="7">
        <v>44324</v>
      </c>
      <c r="E1399" s="6" t="s">
        <v>46</v>
      </c>
      <c r="F1399" s="6" t="s">
        <v>47</v>
      </c>
      <c r="G1399" s="6" t="s">
        <v>65</v>
      </c>
      <c r="H1399" s="6" t="s">
        <v>18</v>
      </c>
      <c r="I1399" s="8">
        <v>0.55000000000000004</v>
      </c>
      <c r="J1399" s="9">
        <v>5750</v>
      </c>
      <c r="K1399" s="10">
        <f t="shared" si="10"/>
        <v>3162.5000000000005</v>
      </c>
      <c r="L1399" s="10">
        <f t="shared" si="11"/>
        <v>1106.875</v>
      </c>
      <c r="M1399" s="11">
        <v>0.35</v>
      </c>
      <c r="P1399" s="12"/>
    </row>
    <row r="1400" spans="1:16" ht="15.75" customHeight="1" x14ac:dyDescent="0.3">
      <c r="A1400" s="1"/>
      <c r="B1400" s="6" t="s">
        <v>14</v>
      </c>
      <c r="C1400" s="6">
        <v>1185732</v>
      </c>
      <c r="D1400" s="7">
        <v>44324</v>
      </c>
      <c r="E1400" s="6" t="s">
        <v>46</v>
      </c>
      <c r="F1400" s="6" t="s">
        <v>47</v>
      </c>
      <c r="G1400" s="6" t="s">
        <v>65</v>
      </c>
      <c r="H1400" s="6" t="s">
        <v>19</v>
      </c>
      <c r="I1400" s="8">
        <v>0.5</v>
      </c>
      <c r="J1400" s="9">
        <v>5500</v>
      </c>
      <c r="K1400" s="10">
        <f t="shared" si="10"/>
        <v>2750</v>
      </c>
      <c r="L1400" s="10">
        <f t="shared" si="11"/>
        <v>687.5</v>
      </c>
      <c r="M1400" s="11">
        <v>0.25</v>
      </c>
      <c r="P1400" s="12"/>
    </row>
    <row r="1401" spans="1:16" ht="15.75" customHeight="1" x14ac:dyDescent="0.3">
      <c r="A1401" s="1"/>
      <c r="B1401" s="6" t="s">
        <v>14</v>
      </c>
      <c r="C1401" s="6">
        <v>1185732</v>
      </c>
      <c r="D1401" s="7">
        <v>44324</v>
      </c>
      <c r="E1401" s="6" t="s">
        <v>46</v>
      </c>
      <c r="F1401" s="6" t="s">
        <v>47</v>
      </c>
      <c r="G1401" s="6" t="s">
        <v>65</v>
      </c>
      <c r="H1401" s="6" t="s">
        <v>20</v>
      </c>
      <c r="I1401" s="8">
        <v>0.5</v>
      </c>
      <c r="J1401" s="9">
        <v>5000</v>
      </c>
      <c r="K1401" s="10">
        <f t="shared" si="10"/>
        <v>2500</v>
      </c>
      <c r="L1401" s="10">
        <f t="shared" si="11"/>
        <v>750</v>
      </c>
      <c r="M1401" s="11">
        <v>0.3</v>
      </c>
      <c r="P1401" s="12"/>
    </row>
    <row r="1402" spans="1:16" ht="15.75" customHeight="1" x14ac:dyDescent="0.3">
      <c r="A1402" s="1"/>
      <c r="B1402" s="6" t="s">
        <v>14</v>
      </c>
      <c r="C1402" s="6">
        <v>1185732</v>
      </c>
      <c r="D1402" s="7">
        <v>44324</v>
      </c>
      <c r="E1402" s="6" t="s">
        <v>46</v>
      </c>
      <c r="F1402" s="6" t="s">
        <v>47</v>
      </c>
      <c r="G1402" s="6" t="s">
        <v>65</v>
      </c>
      <c r="H1402" s="6" t="s">
        <v>21</v>
      </c>
      <c r="I1402" s="8">
        <v>0.6</v>
      </c>
      <c r="J1402" s="9">
        <v>5250</v>
      </c>
      <c r="K1402" s="10">
        <f t="shared" si="10"/>
        <v>3150</v>
      </c>
      <c r="L1402" s="10">
        <f t="shared" si="11"/>
        <v>1102.5</v>
      </c>
      <c r="M1402" s="11">
        <v>0.35</v>
      </c>
      <c r="P1402" s="12"/>
    </row>
    <row r="1403" spans="1:16" ht="15.75" customHeight="1" x14ac:dyDescent="0.3">
      <c r="A1403" s="1"/>
      <c r="B1403" s="6" t="s">
        <v>14</v>
      </c>
      <c r="C1403" s="6">
        <v>1185732</v>
      </c>
      <c r="D1403" s="7">
        <v>44324</v>
      </c>
      <c r="E1403" s="6" t="s">
        <v>46</v>
      </c>
      <c r="F1403" s="6" t="s">
        <v>47</v>
      </c>
      <c r="G1403" s="6" t="s">
        <v>65</v>
      </c>
      <c r="H1403" s="6" t="s">
        <v>22</v>
      </c>
      <c r="I1403" s="8">
        <v>0.65</v>
      </c>
      <c r="J1403" s="9">
        <v>6250</v>
      </c>
      <c r="K1403" s="10">
        <f t="shared" si="10"/>
        <v>4062.5</v>
      </c>
      <c r="L1403" s="10">
        <f t="shared" si="11"/>
        <v>2031.25</v>
      </c>
      <c r="M1403" s="11">
        <v>0.5</v>
      </c>
      <c r="P1403" s="12"/>
    </row>
    <row r="1404" spans="1:16" ht="15.75" customHeight="1" x14ac:dyDescent="0.3">
      <c r="A1404" s="1"/>
      <c r="B1404" s="6" t="s">
        <v>14</v>
      </c>
      <c r="C1404" s="6">
        <v>1185732</v>
      </c>
      <c r="D1404" s="7">
        <v>44357</v>
      </c>
      <c r="E1404" s="6" t="s">
        <v>46</v>
      </c>
      <c r="F1404" s="6" t="s">
        <v>47</v>
      </c>
      <c r="G1404" s="6" t="s">
        <v>65</v>
      </c>
      <c r="H1404" s="6" t="s">
        <v>17</v>
      </c>
      <c r="I1404" s="8">
        <v>0.6</v>
      </c>
      <c r="J1404" s="9">
        <v>8750</v>
      </c>
      <c r="K1404" s="10">
        <f t="shared" si="10"/>
        <v>5250</v>
      </c>
      <c r="L1404" s="10">
        <f t="shared" si="11"/>
        <v>2362.5</v>
      </c>
      <c r="M1404" s="11">
        <v>0.45</v>
      </c>
      <c r="P1404" s="12"/>
    </row>
    <row r="1405" spans="1:16" ht="15.75" customHeight="1" x14ac:dyDescent="0.3">
      <c r="A1405" s="1"/>
      <c r="B1405" s="6" t="s">
        <v>14</v>
      </c>
      <c r="C1405" s="6">
        <v>1185732</v>
      </c>
      <c r="D1405" s="7">
        <v>44357</v>
      </c>
      <c r="E1405" s="6" t="s">
        <v>46</v>
      </c>
      <c r="F1405" s="6" t="s">
        <v>47</v>
      </c>
      <c r="G1405" s="6" t="s">
        <v>65</v>
      </c>
      <c r="H1405" s="6" t="s">
        <v>18</v>
      </c>
      <c r="I1405" s="8">
        <v>0.55000000000000004</v>
      </c>
      <c r="J1405" s="9">
        <v>6250</v>
      </c>
      <c r="K1405" s="10">
        <f t="shared" si="10"/>
        <v>3437.5000000000005</v>
      </c>
      <c r="L1405" s="10">
        <f t="shared" si="11"/>
        <v>1203.125</v>
      </c>
      <c r="M1405" s="11">
        <v>0.35</v>
      </c>
      <c r="P1405" s="12"/>
    </row>
    <row r="1406" spans="1:16" ht="15.75" customHeight="1" x14ac:dyDescent="0.3">
      <c r="A1406" s="1"/>
      <c r="B1406" s="6" t="s">
        <v>14</v>
      </c>
      <c r="C1406" s="6">
        <v>1185732</v>
      </c>
      <c r="D1406" s="7">
        <v>44357</v>
      </c>
      <c r="E1406" s="6" t="s">
        <v>46</v>
      </c>
      <c r="F1406" s="6" t="s">
        <v>47</v>
      </c>
      <c r="G1406" s="6" t="s">
        <v>65</v>
      </c>
      <c r="H1406" s="6" t="s">
        <v>19</v>
      </c>
      <c r="I1406" s="8">
        <v>0.5</v>
      </c>
      <c r="J1406" s="9">
        <v>6000</v>
      </c>
      <c r="K1406" s="10">
        <f t="shared" si="10"/>
        <v>3000</v>
      </c>
      <c r="L1406" s="10">
        <f t="shared" si="11"/>
        <v>750</v>
      </c>
      <c r="M1406" s="11">
        <v>0.25</v>
      </c>
      <c r="P1406" s="12"/>
    </row>
    <row r="1407" spans="1:16" ht="15.75" customHeight="1" x14ac:dyDescent="0.3">
      <c r="A1407" s="1"/>
      <c r="B1407" s="6" t="s">
        <v>14</v>
      </c>
      <c r="C1407" s="6">
        <v>1185732</v>
      </c>
      <c r="D1407" s="7">
        <v>44357</v>
      </c>
      <c r="E1407" s="6" t="s">
        <v>46</v>
      </c>
      <c r="F1407" s="6" t="s">
        <v>47</v>
      </c>
      <c r="G1407" s="6" t="s">
        <v>65</v>
      </c>
      <c r="H1407" s="6" t="s">
        <v>20</v>
      </c>
      <c r="I1407" s="8">
        <v>0.5</v>
      </c>
      <c r="J1407" s="9">
        <v>5750</v>
      </c>
      <c r="K1407" s="10">
        <f t="shared" si="10"/>
        <v>2875</v>
      </c>
      <c r="L1407" s="10">
        <f t="shared" si="11"/>
        <v>862.5</v>
      </c>
      <c r="M1407" s="11">
        <v>0.3</v>
      </c>
      <c r="P1407" s="12"/>
    </row>
    <row r="1408" spans="1:16" ht="15.75" customHeight="1" x14ac:dyDescent="0.3">
      <c r="A1408" s="1"/>
      <c r="B1408" s="6" t="s">
        <v>14</v>
      </c>
      <c r="C1408" s="6">
        <v>1185732</v>
      </c>
      <c r="D1408" s="7">
        <v>44357</v>
      </c>
      <c r="E1408" s="6" t="s">
        <v>46</v>
      </c>
      <c r="F1408" s="6" t="s">
        <v>47</v>
      </c>
      <c r="G1408" s="6" t="s">
        <v>65</v>
      </c>
      <c r="H1408" s="6" t="s">
        <v>21</v>
      </c>
      <c r="I1408" s="8">
        <v>0.65</v>
      </c>
      <c r="J1408" s="9">
        <v>5750</v>
      </c>
      <c r="K1408" s="10">
        <f t="shared" si="10"/>
        <v>3737.5</v>
      </c>
      <c r="L1408" s="10">
        <f t="shared" si="11"/>
        <v>1308.125</v>
      </c>
      <c r="M1408" s="11">
        <v>0.35</v>
      </c>
      <c r="P1408" s="12"/>
    </row>
    <row r="1409" spans="1:16" ht="15.75" customHeight="1" x14ac:dyDescent="0.3">
      <c r="A1409" s="1"/>
      <c r="B1409" s="6" t="s">
        <v>14</v>
      </c>
      <c r="C1409" s="6">
        <v>1185732</v>
      </c>
      <c r="D1409" s="7">
        <v>44357</v>
      </c>
      <c r="E1409" s="6" t="s">
        <v>46</v>
      </c>
      <c r="F1409" s="6" t="s">
        <v>47</v>
      </c>
      <c r="G1409" s="6" t="s">
        <v>65</v>
      </c>
      <c r="H1409" s="6" t="s">
        <v>22</v>
      </c>
      <c r="I1409" s="8">
        <v>0.70000000000000007</v>
      </c>
      <c r="J1409" s="9">
        <v>7250</v>
      </c>
      <c r="K1409" s="10">
        <f t="shared" si="10"/>
        <v>5075.0000000000009</v>
      </c>
      <c r="L1409" s="10">
        <f t="shared" si="11"/>
        <v>2537.5000000000005</v>
      </c>
      <c r="M1409" s="11">
        <v>0.5</v>
      </c>
      <c r="P1409" s="12"/>
    </row>
    <row r="1410" spans="1:16" ht="15.75" customHeight="1" x14ac:dyDescent="0.3">
      <c r="A1410" s="1"/>
      <c r="B1410" s="6" t="s">
        <v>14</v>
      </c>
      <c r="C1410" s="6">
        <v>1185732</v>
      </c>
      <c r="D1410" s="7">
        <v>44385</v>
      </c>
      <c r="E1410" s="6" t="s">
        <v>46</v>
      </c>
      <c r="F1410" s="6" t="s">
        <v>47</v>
      </c>
      <c r="G1410" s="6" t="s">
        <v>65</v>
      </c>
      <c r="H1410" s="6" t="s">
        <v>17</v>
      </c>
      <c r="I1410" s="8">
        <v>0.65</v>
      </c>
      <c r="J1410" s="9">
        <v>9500</v>
      </c>
      <c r="K1410" s="10">
        <f t="shared" si="10"/>
        <v>6175</v>
      </c>
      <c r="L1410" s="10">
        <f t="shared" si="11"/>
        <v>2778.75</v>
      </c>
      <c r="M1410" s="11">
        <v>0.45</v>
      </c>
      <c r="P1410" s="12"/>
    </row>
    <row r="1411" spans="1:16" ht="15.75" customHeight="1" x14ac:dyDescent="0.3">
      <c r="A1411" s="1"/>
      <c r="B1411" s="6" t="s">
        <v>14</v>
      </c>
      <c r="C1411" s="6">
        <v>1185732</v>
      </c>
      <c r="D1411" s="7">
        <v>44385</v>
      </c>
      <c r="E1411" s="6" t="s">
        <v>46</v>
      </c>
      <c r="F1411" s="6" t="s">
        <v>47</v>
      </c>
      <c r="G1411" s="6" t="s">
        <v>65</v>
      </c>
      <c r="H1411" s="6" t="s">
        <v>18</v>
      </c>
      <c r="I1411" s="8">
        <v>0.60000000000000009</v>
      </c>
      <c r="J1411" s="9">
        <v>7000</v>
      </c>
      <c r="K1411" s="10">
        <f t="shared" si="10"/>
        <v>4200.0000000000009</v>
      </c>
      <c r="L1411" s="10">
        <f t="shared" si="11"/>
        <v>1470.0000000000002</v>
      </c>
      <c r="M1411" s="11">
        <v>0.35</v>
      </c>
      <c r="P1411" s="12"/>
    </row>
    <row r="1412" spans="1:16" ht="15.75" customHeight="1" x14ac:dyDescent="0.3">
      <c r="A1412" s="1"/>
      <c r="B1412" s="6" t="s">
        <v>14</v>
      </c>
      <c r="C1412" s="6">
        <v>1185732</v>
      </c>
      <c r="D1412" s="7">
        <v>44385</v>
      </c>
      <c r="E1412" s="6" t="s">
        <v>46</v>
      </c>
      <c r="F1412" s="6" t="s">
        <v>47</v>
      </c>
      <c r="G1412" s="6" t="s">
        <v>65</v>
      </c>
      <c r="H1412" s="6" t="s">
        <v>19</v>
      </c>
      <c r="I1412" s="8">
        <v>0.55000000000000004</v>
      </c>
      <c r="J1412" s="9">
        <v>6250</v>
      </c>
      <c r="K1412" s="10">
        <f t="shared" si="10"/>
        <v>3437.5000000000005</v>
      </c>
      <c r="L1412" s="10">
        <f t="shared" si="11"/>
        <v>859.37500000000011</v>
      </c>
      <c r="M1412" s="11">
        <v>0.25</v>
      </c>
      <c r="P1412" s="12"/>
    </row>
    <row r="1413" spans="1:16" ht="15.75" customHeight="1" x14ac:dyDescent="0.3">
      <c r="A1413" s="1"/>
      <c r="B1413" s="6" t="s">
        <v>14</v>
      </c>
      <c r="C1413" s="6">
        <v>1185732</v>
      </c>
      <c r="D1413" s="7">
        <v>44385</v>
      </c>
      <c r="E1413" s="6" t="s">
        <v>46</v>
      </c>
      <c r="F1413" s="6" t="s">
        <v>47</v>
      </c>
      <c r="G1413" s="6" t="s">
        <v>65</v>
      </c>
      <c r="H1413" s="6" t="s">
        <v>20</v>
      </c>
      <c r="I1413" s="8">
        <v>0.55000000000000004</v>
      </c>
      <c r="J1413" s="9">
        <v>5750</v>
      </c>
      <c r="K1413" s="10">
        <f t="shared" si="10"/>
        <v>3162.5000000000005</v>
      </c>
      <c r="L1413" s="10">
        <f t="shared" si="11"/>
        <v>948.75000000000011</v>
      </c>
      <c r="M1413" s="11">
        <v>0.3</v>
      </c>
      <c r="P1413" s="12"/>
    </row>
    <row r="1414" spans="1:16" ht="15.75" customHeight="1" x14ac:dyDescent="0.3">
      <c r="A1414" s="1"/>
      <c r="B1414" s="6" t="s">
        <v>14</v>
      </c>
      <c r="C1414" s="6">
        <v>1185732</v>
      </c>
      <c r="D1414" s="7">
        <v>44385</v>
      </c>
      <c r="E1414" s="6" t="s">
        <v>46</v>
      </c>
      <c r="F1414" s="6" t="s">
        <v>47</v>
      </c>
      <c r="G1414" s="6" t="s">
        <v>65</v>
      </c>
      <c r="H1414" s="6" t="s">
        <v>21</v>
      </c>
      <c r="I1414" s="8">
        <v>0.65</v>
      </c>
      <c r="J1414" s="9">
        <v>6000</v>
      </c>
      <c r="K1414" s="10">
        <f t="shared" si="10"/>
        <v>3900</v>
      </c>
      <c r="L1414" s="10">
        <f t="shared" si="11"/>
        <v>1365</v>
      </c>
      <c r="M1414" s="11">
        <v>0.35</v>
      </c>
      <c r="P1414" s="12"/>
    </row>
    <row r="1415" spans="1:16" ht="15.75" customHeight="1" x14ac:dyDescent="0.3">
      <c r="A1415" s="1"/>
      <c r="B1415" s="6" t="s">
        <v>14</v>
      </c>
      <c r="C1415" s="6">
        <v>1185732</v>
      </c>
      <c r="D1415" s="7">
        <v>44385</v>
      </c>
      <c r="E1415" s="6" t="s">
        <v>46</v>
      </c>
      <c r="F1415" s="6" t="s">
        <v>47</v>
      </c>
      <c r="G1415" s="6" t="s">
        <v>65</v>
      </c>
      <c r="H1415" s="6" t="s">
        <v>22</v>
      </c>
      <c r="I1415" s="8">
        <v>0.70000000000000007</v>
      </c>
      <c r="J1415" s="9">
        <v>7750</v>
      </c>
      <c r="K1415" s="10">
        <f t="shared" si="10"/>
        <v>5425.0000000000009</v>
      </c>
      <c r="L1415" s="10">
        <f t="shared" si="11"/>
        <v>2712.5000000000005</v>
      </c>
      <c r="M1415" s="11">
        <v>0.5</v>
      </c>
      <c r="P1415" s="12"/>
    </row>
    <row r="1416" spans="1:16" ht="15.75" customHeight="1" x14ac:dyDescent="0.3">
      <c r="A1416" s="1"/>
      <c r="B1416" s="6" t="s">
        <v>14</v>
      </c>
      <c r="C1416" s="6">
        <v>1185732</v>
      </c>
      <c r="D1416" s="7">
        <v>44417</v>
      </c>
      <c r="E1416" s="6" t="s">
        <v>46</v>
      </c>
      <c r="F1416" s="6" t="s">
        <v>47</v>
      </c>
      <c r="G1416" s="6" t="s">
        <v>65</v>
      </c>
      <c r="H1416" s="6" t="s">
        <v>17</v>
      </c>
      <c r="I1416" s="8">
        <v>0.65</v>
      </c>
      <c r="J1416" s="9">
        <v>9250</v>
      </c>
      <c r="K1416" s="10">
        <f t="shared" si="10"/>
        <v>6012.5</v>
      </c>
      <c r="L1416" s="10">
        <f t="shared" si="11"/>
        <v>2705.625</v>
      </c>
      <c r="M1416" s="11">
        <v>0.45</v>
      </c>
      <c r="P1416" s="12"/>
    </row>
    <row r="1417" spans="1:16" ht="15.75" customHeight="1" x14ac:dyDescent="0.3">
      <c r="A1417" s="1"/>
      <c r="B1417" s="6" t="s">
        <v>14</v>
      </c>
      <c r="C1417" s="6">
        <v>1185732</v>
      </c>
      <c r="D1417" s="7">
        <v>44417</v>
      </c>
      <c r="E1417" s="6" t="s">
        <v>46</v>
      </c>
      <c r="F1417" s="6" t="s">
        <v>47</v>
      </c>
      <c r="G1417" s="6" t="s">
        <v>65</v>
      </c>
      <c r="H1417" s="6" t="s">
        <v>18</v>
      </c>
      <c r="I1417" s="8">
        <v>0.60000000000000009</v>
      </c>
      <c r="J1417" s="9">
        <v>7000</v>
      </c>
      <c r="K1417" s="10">
        <f t="shared" si="10"/>
        <v>4200.0000000000009</v>
      </c>
      <c r="L1417" s="10">
        <f t="shared" si="11"/>
        <v>1470.0000000000002</v>
      </c>
      <c r="M1417" s="11">
        <v>0.35</v>
      </c>
      <c r="P1417" s="12"/>
    </row>
    <row r="1418" spans="1:16" ht="15.75" customHeight="1" x14ac:dyDescent="0.3">
      <c r="A1418" s="1"/>
      <c r="B1418" s="6" t="s">
        <v>14</v>
      </c>
      <c r="C1418" s="6">
        <v>1185732</v>
      </c>
      <c r="D1418" s="7">
        <v>44417</v>
      </c>
      <c r="E1418" s="6" t="s">
        <v>46</v>
      </c>
      <c r="F1418" s="6" t="s">
        <v>47</v>
      </c>
      <c r="G1418" s="6" t="s">
        <v>65</v>
      </c>
      <c r="H1418" s="6" t="s">
        <v>19</v>
      </c>
      <c r="I1418" s="8">
        <v>0.55000000000000004</v>
      </c>
      <c r="J1418" s="9">
        <v>6250</v>
      </c>
      <c r="K1418" s="10">
        <f t="shared" si="10"/>
        <v>3437.5000000000005</v>
      </c>
      <c r="L1418" s="10">
        <f t="shared" si="11"/>
        <v>859.37500000000011</v>
      </c>
      <c r="M1418" s="11">
        <v>0.25</v>
      </c>
      <c r="P1418" s="12"/>
    </row>
    <row r="1419" spans="1:16" ht="15.75" customHeight="1" x14ac:dyDescent="0.3">
      <c r="A1419" s="1"/>
      <c r="B1419" s="6" t="s">
        <v>14</v>
      </c>
      <c r="C1419" s="6">
        <v>1185732</v>
      </c>
      <c r="D1419" s="7">
        <v>44417</v>
      </c>
      <c r="E1419" s="6" t="s">
        <v>46</v>
      </c>
      <c r="F1419" s="6" t="s">
        <v>47</v>
      </c>
      <c r="G1419" s="6" t="s">
        <v>65</v>
      </c>
      <c r="H1419" s="6" t="s">
        <v>20</v>
      </c>
      <c r="I1419" s="8">
        <v>0.45</v>
      </c>
      <c r="J1419" s="9">
        <v>5750</v>
      </c>
      <c r="K1419" s="10">
        <f t="shared" si="10"/>
        <v>2587.5</v>
      </c>
      <c r="L1419" s="10">
        <f t="shared" si="11"/>
        <v>776.25</v>
      </c>
      <c r="M1419" s="11">
        <v>0.3</v>
      </c>
      <c r="P1419" s="12"/>
    </row>
    <row r="1420" spans="1:16" ht="15.75" customHeight="1" x14ac:dyDescent="0.3">
      <c r="A1420" s="1"/>
      <c r="B1420" s="6" t="s">
        <v>14</v>
      </c>
      <c r="C1420" s="6">
        <v>1185732</v>
      </c>
      <c r="D1420" s="7">
        <v>44417</v>
      </c>
      <c r="E1420" s="6" t="s">
        <v>46</v>
      </c>
      <c r="F1420" s="6" t="s">
        <v>47</v>
      </c>
      <c r="G1420" s="6" t="s">
        <v>65</v>
      </c>
      <c r="H1420" s="6" t="s">
        <v>21</v>
      </c>
      <c r="I1420" s="8">
        <v>0.55000000000000004</v>
      </c>
      <c r="J1420" s="9">
        <v>5500</v>
      </c>
      <c r="K1420" s="10">
        <f t="shared" si="10"/>
        <v>3025.0000000000005</v>
      </c>
      <c r="L1420" s="10">
        <f t="shared" si="11"/>
        <v>1058.75</v>
      </c>
      <c r="M1420" s="11">
        <v>0.35</v>
      </c>
      <c r="P1420" s="12"/>
    </row>
    <row r="1421" spans="1:16" ht="15.75" customHeight="1" x14ac:dyDescent="0.3">
      <c r="A1421" s="1"/>
      <c r="B1421" s="6" t="s">
        <v>14</v>
      </c>
      <c r="C1421" s="6">
        <v>1185732</v>
      </c>
      <c r="D1421" s="7">
        <v>44417</v>
      </c>
      <c r="E1421" s="6" t="s">
        <v>46</v>
      </c>
      <c r="F1421" s="6" t="s">
        <v>47</v>
      </c>
      <c r="G1421" s="6" t="s">
        <v>65</v>
      </c>
      <c r="H1421" s="6" t="s">
        <v>22</v>
      </c>
      <c r="I1421" s="8">
        <v>0.60000000000000009</v>
      </c>
      <c r="J1421" s="9">
        <v>7250</v>
      </c>
      <c r="K1421" s="10">
        <f t="shared" si="10"/>
        <v>4350.0000000000009</v>
      </c>
      <c r="L1421" s="10">
        <f t="shared" si="11"/>
        <v>2175.0000000000005</v>
      </c>
      <c r="M1421" s="11">
        <v>0.5</v>
      </c>
      <c r="P1421" s="12"/>
    </row>
    <row r="1422" spans="1:16" ht="15.75" customHeight="1" x14ac:dyDescent="0.3">
      <c r="A1422" s="1"/>
      <c r="B1422" s="6" t="s">
        <v>14</v>
      </c>
      <c r="C1422" s="6">
        <v>1185732</v>
      </c>
      <c r="D1422" s="7">
        <v>44447</v>
      </c>
      <c r="E1422" s="6" t="s">
        <v>46</v>
      </c>
      <c r="F1422" s="6" t="s">
        <v>47</v>
      </c>
      <c r="G1422" s="6" t="s">
        <v>65</v>
      </c>
      <c r="H1422" s="6" t="s">
        <v>17</v>
      </c>
      <c r="I1422" s="8">
        <v>0.55000000000000004</v>
      </c>
      <c r="J1422" s="9">
        <v>8500</v>
      </c>
      <c r="K1422" s="10">
        <f t="shared" si="10"/>
        <v>4675</v>
      </c>
      <c r="L1422" s="10">
        <f t="shared" si="11"/>
        <v>2103.75</v>
      </c>
      <c r="M1422" s="11">
        <v>0.45</v>
      </c>
      <c r="P1422" s="12"/>
    </row>
    <row r="1423" spans="1:16" ht="15.75" customHeight="1" x14ac:dyDescent="0.3">
      <c r="A1423" s="1"/>
      <c r="B1423" s="6" t="s">
        <v>14</v>
      </c>
      <c r="C1423" s="6">
        <v>1185732</v>
      </c>
      <c r="D1423" s="7">
        <v>44447</v>
      </c>
      <c r="E1423" s="6" t="s">
        <v>46</v>
      </c>
      <c r="F1423" s="6" t="s">
        <v>47</v>
      </c>
      <c r="G1423" s="6" t="s">
        <v>65</v>
      </c>
      <c r="H1423" s="6" t="s">
        <v>18</v>
      </c>
      <c r="I1423" s="8">
        <v>0.50000000000000011</v>
      </c>
      <c r="J1423" s="9">
        <v>6500</v>
      </c>
      <c r="K1423" s="10">
        <f t="shared" si="10"/>
        <v>3250.0000000000009</v>
      </c>
      <c r="L1423" s="10">
        <f t="shared" si="11"/>
        <v>1137.5000000000002</v>
      </c>
      <c r="M1423" s="11">
        <v>0.35</v>
      </c>
      <c r="P1423" s="12"/>
    </row>
    <row r="1424" spans="1:16" ht="15.75" customHeight="1" x14ac:dyDescent="0.3">
      <c r="A1424" s="1"/>
      <c r="B1424" s="6" t="s">
        <v>14</v>
      </c>
      <c r="C1424" s="6">
        <v>1185732</v>
      </c>
      <c r="D1424" s="7">
        <v>44447</v>
      </c>
      <c r="E1424" s="6" t="s">
        <v>46</v>
      </c>
      <c r="F1424" s="6" t="s">
        <v>47</v>
      </c>
      <c r="G1424" s="6" t="s">
        <v>65</v>
      </c>
      <c r="H1424" s="6" t="s">
        <v>19</v>
      </c>
      <c r="I1424" s="8">
        <v>0.45</v>
      </c>
      <c r="J1424" s="9">
        <v>5500</v>
      </c>
      <c r="K1424" s="10">
        <f t="shared" si="10"/>
        <v>2475</v>
      </c>
      <c r="L1424" s="10">
        <f t="shared" si="11"/>
        <v>618.75</v>
      </c>
      <c r="M1424" s="11">
        <v>0.25</v>
      </c>
      <c r="P1424" s="12"/>
    </row>
    <row r="1425" spans="1:16" ht="15.75" customHeight="1" x14ac:dyDescent="0.3">
      <c r="A1425" s="1"/>
      <c r="B1425" s="6" t="s">
        <v>14</v>
      </c>
      <c r="C1425" s="6">
        <v>1185732</v>
      </c>
      <c r="D1425" s="7">
        <v>44447</v>
      </c>
      <c r="E1425" s="6" t="s">
        <v>46</v>
      </c>
      <c r="F1425" s="6" t="s">
        <v>47</v>
      </c>
      <c r="G1425" s="6" t="s">
        <v>65</v>
      </c>
      <c r="H1425" s="6" t="s">
        <v>20</v>
      </c>
      <c r="I1425" s="8">
        <v>0.45</v>
      </c>
      <c r="J1425" s="9">
        <v>5250</v>
      </c>
      <c r="K1425" s="10">
        <f t="shared" si="10"/>
        <v>2362.5</v>
      </c>
      <c r="L1425" s="10">
        <f t="shared" si="11"/>
        <v>708.75</v>
      </c>
      <c r="M1425" s="11">
        <v>0.3</v>
      </c>
      <c r="P1425" s="12"/>
    </row>
    <row r="1426" spans="1:16" ht="15.75" customHeight="1" x14ac:dyDescent="0.3">
      <c r="A1426" s="1"/>
      <c r="B1426" s="6" t="s">
        <v>14</v>
      </c>
      <c r="C1426" s="6">
        <v>1185732</v>
      </c>
      <c r="D1426" s="7">
        <v>44447</v>
      </c>
      <c r="E1426" s="6" t="s">
        <v>46</v>
      </c>
      <c r="F1426" s="6" t="s">
        <v>47</v>
      </c>
      <c r="G1426" s="6" t="s">
        <v>65</v>
      </c>
      <c r="H1426" s="6" t="s">
        <v>21</v>
      </c>
      <c r="I1426" s="8">
        <v>0.55000000000000004</v>
      </c>
      <c r="J1426" s="9">
        <v>5250</v>
      </c>
      <c r="K1426" s="10">
        <f t="shared" si="10"/>
        <v>2887.5000000000005</v>
      </c>
      <c r="L1426" s="10">
        <f t="shared" si="11"/>
        <v>1010.6250000000001</v>
      </c>
      <c r="M1426" s="11">
        <v>0.35</v>
      </c>
      <c r="P1426" s="12"/>
    </row>
    <row r="1427" spans="1:16" ht="15.75" customHeight="1" x14ac:dyDescent="0.3">
      <c r="A1427" s="1"/>
      <c r="B1427" s="6" t="s">
        <v>14</v>
      </c>
      <c r="C1427" s="6">
        <v>1185732</v>
      </c>
      <c r="D1427" s="7">
        <v>44447</v>
      </c>
      <c r="E1427" s="6" t="s">
        <v>46</v>
      </c>
      <c r="F1427" s="6" t="s">
        <v>47</v>
      </c>
      <c r="G1427" s="6" t="s">
        <v>65</v>
      </c>
      <c r="H1427" s="6" t="s">
        <v>22</v>
      </c>
      <c r="I1427" s="8">
        <v>0.60000000000000009</v>
      </c>
      <c r="J1427" s="9">
        <v>6250</v>
      </c>
      <c r="K1427" s="10">
        <f t="shared" si="10"/>
        <v>3750.0000000000005</v>
      </c>
      <c r="L1427" s="10">
        <f t="shared" si="11"/>
        <v>1875.0000000000002</v>
      </c>
      <c r="M1427" s="11">
        <v>0.5</v>
      </c>
      <c r="P1427" s="12"/>
    </row>
    <row r="1428" spans="1:16" ht="15.75" customHeight="1" x14ac:dyDescent="0.3">
      <c r="A1428" s="1"/>
      <c r="B1428" s="6" t="s">
        <v>14</v>
      </c>
      <c r="C1428" s="6">
        <v>1185732</v>
      </c>
      <c r="D1428" s="7">
        <v>44479</v>
      </c>
      <c r="E1428" s="6" t="s">
        <v>46</v>
      </c>
      <c r="F1428" s="6" t="s">
        <v>47</v>
      </c>
      <c r="G1428" s="6" t="s">
        <v>65</v>
      </c>
      <c r="H1428" s="6" t="s">
        <v>17</v>
      </c>
      <c r="I1428" s="8">
        <v>0.60000000000000009</v>
      </c>
      <c r="J1428" s="9">
        <v>8000</v>
      </c>
      <c r="K1428" s="10">
        <f t="shared" si="10"/>
        <v>4800.0000000000009</v>
      </c>
      <c r="L1428" s="10">
        <f t="shared" si="11"/>
        <v>2160.0000000000005</v>
      </c>
      <c r="M1428" s="11">
        <v>0.45</v>
      </c>
      <c r="P1428" s="12"/>
    </row>
    <row r="1429" spans="1:16" ht="15.75" customHeight="1" x14ac:dyDescent="0.3">
      <c r="A1429" s="1"/>
      <c r="B1429" s="6" t="s">
        <v>14</v>
      </c>
      <c r="C1429" s="6">
        <v>1185732</v>
      </c>
      <c r="D1429" s="7">
        <v>44479</v>
      </c>
      <c r="E1429" s="6" t="s">
        <v>46</v>
      </c>
      <c r="F1429" s="6" t="s">
        <v>47</v>
      </c>
      <c r="G1429" s="6" t="s">
        <v>65</v>
      </c>
      <c r="H1429" s="6" t="s">
        <v>18</v>
      </c>
      <c r="I1429" s="8">
        <v>0.50000000000000011</v>
      </c>
      <c r="J1429" s="9">
        <v>6250</v>
      </c>
      <c r="K1429" s="10">
        <f t="shared" si="10"/>
        <v>3125.0000000000009</v>
      </c>
      <c r="L1429" s="10">
        <f t="shared" si="11"/>
        <v>1093.7500000000002</v>
      </c>
      <c r="M1429" s="11">
        <v>0.35</v>
      </c>
      <c r="P1429" s="12"/>
    </row>
    <row r="1430" spans="1:16" ht="15.75" customHeight="1" x14ac:dyDescent="0.3">
      <c r="A1430" s="1"/>
      <c r="B1430" s="6" t="s">
        <v>14</v>
      </c>
      <c r="C1430" s="6">
        <v>1185732</v>
      </c>
      <c r="D1430" s="7">
        <v>44479</v>
      </c>
      <c r="E1430" s="6" t="s">
        <v>46</v>
      </c>
      <c r="F1430" s="6" t="s">
        <v>47</v>
      </c>
      <c r="G1430" s="6" t="s">
        <v>65</v>
      </c>
      <c r="H1430" s="6" t="s">
        <v>19</v>
      </c>
      <c r="I1430" s="8">
        <v>0.50000000000000011</v>
      </c>
      <c r="J1430" s="9">
        <v>5250</v>
      </c>
      <c r="K1430" s="10">
        <f t="shared" si="10"/>
        <v>2625.0000000000005</v>
      </c>
      <c r="L1430" s="10">
        <f t="shared" si="11"/>
        <v>656.25000000000011</v>
      </c>
      <c r="M1430" s="11">
        <v>0.25</v>
      </c>
      <c r="P1430" s="12"/>
    </row>
    <row r="1431" spans="1:16" ht="15.75" customHeight="1" x14ac:dyDescent="0.3">
      <c r="A1431" s="1"/>
      <c r="B1431" s="6" t="s">
        <v>14</v>
      </c>
      <c r="C1431" s="6">
        <v>1185732</v>
      </c>
      <c r="D1431" s="7">
        <v>44479</v>
      </c>
      <c r="E1431" s="6" t="s">
        <v>46</v>
      </c>
      <c r="F1431" s="6" t="s">
        <v>47</v>
      </c>
      <c r="G1431" s="6" t="s">
        <v>65</v>
      </c>
      <c r="H1431" s="6" t="s">
        <v>20</v>
      </c>
      <c r="I1431" s="8">
        <v>0.50000000000000011</v>
      </c>
      <c r="J1431" s="9">
        <v>5000</v>
      </c>
      <c r="K1431" s="10">
        <f t="shared" si="10"/>
        <v>2500.0000000000005</v>
      </c>
      <c r="L1431" s="10">
        <f t="shared" si="11"/>
        <v>750.00000000000011</v>
      </c>
      <c r="M1431" s="11">
        <v>0.3</v>
      </c>
      <c r="P1431" s="12"/>
    </row>
    <row r="1432" spans="1:16" ht="15.75" customHeight="1" x14ac:dyDescent="0.3">
      <c r="A1432" s="1"/>
      <c r="B1432" s="6" t="s">
        <v>14</v>
      </c>
      <c r="C1432" s="6">
        <v>1185732</v>
      </c>
      <c r="D1432" s="7">
        <v>44479</v>
      </c>
      <c r="E1432" s="6" t="s">
        <v>46</v>
      </c>
      <c r="F1432" s="6" t="s">
        <v>47</v>
      </c>
      <c r="G1432" s="6" t="s">
        <v>65</v>
      </c>
      <c r="H1432" s="6" t="s">
        <v>21</v>
      </c>
      <c r="I1432" s="8">
        <v>0.60000000000000009</v>
      </c>
      <c r="J1432" s="9">
        <v>5000</v>
      </c>
      <c r="K1432" s="10">
        <f t="shared" si="10"/>
        <v>3000.0000000000005</v>
      </c>
      <c r="L1432" s="10">
        <f t="shared" si="11"/>
        <v>1050</v>
      </c>
      <c r="M1432" s="11">
        <v>0.35</v>
      </c>
      <c r="P1432" s="12"/>
    </row>
    <row r="1433" spans="1:16" ht="15.75" customHeight="1" x14ac:dyDescent="0.3">
      <c r="A1433" s="1"/>
      <c r="B1433" s="6" t="s">
        <v>14</v>
      </c>
      <c r="C1433" s="6">
        <v>1185732</v>
      </c>
      <c r="D1433" s="7">
        <v>44479</v>
      </c>
      <c r="E1433" s="6" t="s">
        <v>46</v>
      </c>
      <c r="F1433" s="6" t="s">
        <v>47</v>
      </c>
      <c r="G1433" s="6" t="s">
        <v>65</v>
      </c>
      <c r="H1433" s="6" t="s">
        <v>22</v>
      </c>
      <c r="I1433" s="8">
        <v>0.65</v>
      </c>
      <c r="J1433" s="9">
        <v>6250</v>
      </c>
      <c r="K1433" s="10">
        <f t="shared" si="10"/>
        <v>4062.5</v>
      </c>
      <c r="L1433" s="10">
        <f t="shared" si="11"/>
        <v>2031.25</v>
      </c>
      <c r="M1433" s="11">
        <v>0.5</v>
      </c>
      <c r="P1433" s="12"/>
    </row>
    <row r="1434" spans="1:16" ht="15.75" customHeight="1" x14ac:dyDescent="0.3">
      <c r="A1434" s="1"/>
      <c r="B1434" s="6" t="s">
        <v>14</v>
      </c>
      <c r="C1434" s="6">
        <v>1185732</v>
      </c>
      <c r="D1434" s="7">
        <v>44509</v>
      </c>
      <c r="E1434" s="6" t="s">
        <v>46</v>
      </c>
      <c r="F1434" s="6" t="s">
        <v>47</v>
      </c>
      <c r="G1434" s="6" t="s">
        <v>65</v>
      </c>
      <c r="H1434" s="6" t="s">
        <v>17</v>
      </c>
      <c r="I1434" s="8">
        <v>0.60000000000000009</v>
      </c>
      <c r="J1434" s="9">
        <v>7750</v>
      </c>
      <c r="K1434" s="10">
        <f t="shared" si="10"/>
        <v>4650.0000000000009</v>
      </c>
      <c r="L1434" s="10">
        <f t="shared" si="11"/>
        <v>2092.5000000000005</v>
      </c>
      <c r="M1434" s="11">
        <v>0.45</v>
      </c>
      <c r="P1434" s="12"/>
    </row>
    <row r="1435" spans="1:16" ht="15.75" customHeight="1" x14ac:dyDescent="0.3">
      <c r="A1435" s="1"/>
      <c r="B1435" s="6" t="s">
        <v>14</v>
      </c>
      <c r="C1435" s="6">
        <v>1185732</v>
      </c>
      <c r="D1435" s="7">
        <v>44509</v>
      </c>
      <c r="E1435" s="6" t="s">
        <v>46</v>
      </c>
      <c r="F1435" s="6" t="s">
        <v>47</v>
      </c>
      <c r="G1435" s="6" t="s">
        <v>65</v>
      </c>
      <c r="H1435" s="6" t="s">
        <v>18</v>
      </c>
      <c r="I1435" s="8">
        <v>0.50000000000000011</v>
      </c>
      <c r="J1435" s="9">
        <v>6000</v>
      </c>
      <c r="K1435" s="10">
        <f t="shared" si="10"/>
        <v>3000.0000000000005</v>
      </c>
      <c r="L1435" s="10">
        <f t="shared" si="11"/>
        <v>1050</v>
      </c>
      <c r="M1435" s="11">
        <v>0.35</v>
      </c>
      <c r="P1435" s="12"/>
    </row>
    <row r="1436" spans="1:16" ht="15.75" customHeight="1" x14ac:dyDescent="0.3">
      <c r="A1436" s="1"/>
      <c r="B1436" s="6" t="s">
        <v>14</v>
      </c>
      <c r="C1436" s="6">
        <v>1185732</v>
      </c>
      <c r="D1436" s="7">
        <v>44509</v>
      </c>
      <c r="E1436" s="6" t="s">
        <v>46</v>
      </c>
      <c r="F1436" s="6" t="s">
        <v>47</v>
      </c>
      <c r="G1436" s="6" t="s">
        <v>65</v>
      </c>
      <c r="H1436" s="6" t="s">
        <v>19</v>
      </c>
      <c r="I1436" s="8">
        <v>0.50000000000000011</v>
      </c>
      <c r="J1436" s="9">
        <v>5450</v>
      </c>
      <c r="K1436" s="10">
        <f t="shared" si="10"/>
        <v>2725.0000000000005</v>
      </c>
      <c r="L1436" s="10">
        <f t="shared" si="11"/>
        <v>681.25000000000011</v>
      </c>
      <c r="M1436" s="11">
        <v>0.25</v>
      </c>
      <c r="P1436" s="12"/>
    </row>
    <row r="1437" spans="1:16" ht="15.75" customHeight="1" x14ac:dyDescent="0.3">
      <c r="A1437" s="1"/>
      <c r="B1437" s="6" t="s">
        <v>14</v>
      </c>
      <c r="C1437" s="6">
        <v>1185732</v>
      </c>
      <c r="D1437" s="7">
        <v>44509</v>
      </c>
      <c r="E1437" s="6" t="s">
        <v>46</v>
      </c>
      <c r="F1437" s="6" t="s">
        <v>47</v>
      </c>
      <c r="G1437" s="6" t="s">
        <v>65</v>
      </c>
      <c r="H1437" s="6" t="s">
        <v>20</v>
      </c>
      <c r="I1437" s="8">
        <v>0.50000000000000011</v>
      </c>
      <c r="J1437" s="9">
        <v>5750</v>
      </c>
      <c r="K1437" s="10">
        <f t="shared" si="10"/>
        <v>2875.0000000000005</v>
      </c>
      <c r="L1437" s="10">
        <f t="shared" si="11"/>
        <v>862.50000000000011</v>
      </c>
      <c r="M1437" s="11">
        <v>0.3</v>
      </c>
      <c r="P1437" s="12"/>
    </row>
    <row r="1438" spans="1:16" ht="15.75" customHeight="1" x14ac:dyDescent="0.3">
      <c r="A1438" s="1"/>
      <c r="B1438" s="6" t="s">
        <v>14</v>
      </c>
      <c r="C1438" s="6">
        <v>1185732</v>
      </c>
      <c r="D1438" s="7">
        <v>44509</v>
      </c>
      <c r="E1438" s="6" t="s">
        <v>46</v>
      </c>
      <c r="F1438" s="6" t="s">
        <v>47</v>
      </c>
      <c r="G1438" s="6" t="s">
        <v>65</v>
      </c>
      <c r="H1438" s="6" t="s">
        <v>21</v>
      </c>
      <c r="I1438" s="8">
        <v>0.65</v>
      </c>
      <c r="J1438" s="9">
        <v>5500</v>
      </c>
      <c r="K1438" s="10">
        <f t="shared" si="10"/>
        <v>3575</v>
      </c>
      <c r="L1438" s="10">
        <f t="shared" si="11"/>
        <v>1251.25</v>
      </c>
      <c r="M1438" s="11">
        <v>0.35</v>
      </c>
      <c r="P1438" s="12"/>
    </row>
    <row r="1439" spans="1:16" ht="15.75" customHeight="1" x14ac:dyDescent="0.3">
      <c r="A1439" s="1"/>
      <c r="B1439" s="6" t="s">
        <v>14</v>
      </c>
      <c r="C1439" s="6">
        <v>1185732</v>
      </c>
      <c r="D1439" s="7">
        <v>44509</v>
      </c>
      <c r="E1439" s="6" t="s">
        <v>46</v>
      </c>
      <c r="F1439" s="6" t="s">
        <v>47</v>
      </c>
      <c r="G1439" s="6" t="s">
        <v>65</v>
      </c>
      <c r="H1439" s="6" t="s">
        <v>22</v>
      </c>
      <c r="I1439" s="8">
        <v>0.7</v>
      </c>
      <c r="J1439" s="9">
        <v>6500</v>
      </c>
      <c r="K1439" s="10">
        <f t="shared" si="10"/>
        <v>4550</v>
      </c>
      <c r="L1439" s="10">
        <f t="shared" si="11"/>
        <v>2275</v>
      </c>
      <c r="M1439" s="11">
        <v>0.5</v>
      </c>
      <c r="P1439" s="12"/>
    </row>
    <row r="1440" spans="1:16" ht="15.75" customHeight="1" x14ac:dyDescent="0.3">
      <c r="A1440" s="1"/>
      <c r="B1440" s="6" t="s">
        <v>14</v>
      </c>
      <c r="C1440" s="6">
        <v>1185732</v>
      </c>
      <c r="D1440" s="7">
        <v>44538</v>
      </c>
      <c r="E1440" s="6" t="s">
        <v>46</v>
      </c>
      <c r="F1440" s="6" t="s">
        <v>47</v>
      </c>
      <c r="G1440" s="6" t="s">
        <v>65</v>
      </c>
      <c r="H1440" s="6" t="s">
        <v>17</v>
      </c>
      <c r="I1440" s="8">
        <v>0.65</v>
      </c>
      <c r="J1440" s="9">
        <v>8750</v>
      </c>
      <c r="K1440" s="10">
        <f t="shared" si="10"/>
        <v>5687.5</v>
      </c>
      <c r="L1440" s="10">
        <f t="shared" si="11"/>
        <v>2559.375</v>
      </c>
      <c r="M1440" s="11">
        <v>0.45</v>
      </c>
      <c r="P1440" s="12"/>
    </row>
    <row r="1441" spans="1:18" ht="15.75" customHeight="1" x14ac:dyDescent="0.3">
      <c r="A1441" s="1"/>
      <c r="B1441" s="6" t="s">
        <v>14</v>
      </c>
      <c r="C1441" s="6">
        <v>1185732</v>
      </c>
      <c r="D1441" s="7">
        <v>44538</v>
      </c>
      <c r="E1441" s="6" t="s">
        <v>46</v>
      </c>
      <c r="F1441" s="6" t="s">
        <v>47</v>
      </c>
      <c r="G1441" s="6" t="s">
        <v>65</v>
      </c>
      <c r="H1441" s="6" t="s">
        <v>18</v>
      </c>
      <c r="I1441" s="8">
        <v>0.55000000000000004</v>
      </c>
      <c r="J1441" s="9">
        <v>6750</v>
      </c>
      <c r="K1441" s="10">
        <f t="shared" si="10"/>
        <v>3712.5000000000005</v>
      </c>
      <c r="L1441" s="10">
        <f t="shared" si="11"/>
        <v>1299.375</v>
      </c>
      <c r="M1441" s="11">
        <v>0.35</v>
      </c>
      <c r="P1441" s="12"/>
    </row>
    <row r="1442" spans="1:18" ht="15.75" customHeight="1" x14ac:dyDescent="0.3">
      <c r="A1442" s="1"/>
      <c r="B1442" s="6" t="s">
        <v>14</v>
      </c>
      <c r="C1442" s="6">
        <v>1185732</v>
      </c>
      <c r="D1442" s="7">
        <v>44538</v>
      </c>
      <c r="E1442" s="6" t="s">
        <v>46</v>
      </c>
      <c r="F1442" s="6" t="s">
        <v>47</v>
      </c>
      <c r="G1442" s="6" t="s">
        <v>65</v>
      </c>
      <c r="H1442" s="6" t="s">
        <v>19</v>
      </c>
      <c r="I1442" s="8">
        <v>0.55000000000000004</v>
      </c>
      <c r="J1442" s="9">
        <v>6250</v>
      </c>
      <c r="K1442" s="10">
        <f t="shared" si="10"/>
        <v>3437.5000000000005</v>
      </c>
      <c r="L1442" s="10">
        <f t="shared" si="11"/>
        <v>859.37500000000011</v>
      </c>
      <c r="M1442" s="11">
        <v>0.25</v>
      </c>
      <c r="P1442" s="12"/>
    </row>
    <row r="1443" spans="1:18" ht="15.75" customHeight="1" x14ac:dyDescent="0.3">
      <c r="A1443" s="1"/>
      <c r="B1443" s="6" t="s">
        <v>14</v>
      </c>
      <c r="C1443" s="6">
        <v>1185732</v>
      </c>
      <c r="D1443" s="7">
        <v>44538</v>
      </c>
      <c r="E1443" s="6" t="s">
        <v>46</v>
      </c>
      <c r="F1443" s="6" t="s">
        <v>47</v>
      </c>
      <c r="G1443" s="6" t="s">
        <v>65</v>
      </c>
      <c r="H1443" s="6" t="s">
        <v>20</v>
      </c>
      <c r="I1443" s="8">
        <v>0.55000000000000004</v>
      </c>
      <c r="J1443" s="9">
        <v>5750</v>
      </c>
      <c r="K1443" s="10">
        <f t="shared" si="10"/>
        <v>3162.5000000000005</v>
      </c>
      <c r="L1443" s="10">
        <f t="shared" si="11"/>
        <v>948.75000000000011</v>
      </c>
      <c r="M1443" s="11">
        <v>0.3</v>
      </c>
      <c r="P1443" s="12"/>
    </row>
    <row r="1444" spans="1:18" ht="15.75" customHeight="1" x14ac:dyDescent="0.3">
      <c r="A1444" s="1"/>
      <c r="B1444" s="6" t="s">
        <v>14</v>
      </c>
      <c r="C1444" s="6">
        <v>1185732</v>
      </c>
      <c r="D1444" s="7">
        <v>44538</v>
      </c>
      <c r="E1444" s="6" t="s">
        <v>46</v>
      </c>
      <c r="F1444" s="6" t="s">
        <v>47</v>
      </c>
      <c r="G1444" s="6" t="s">
        <v>65</v>
      </c>
      <c r="H1444" s="6" t="s">
        <v>21</v>
      </c>
      <c r="I1444" s="8">
        <v>0.65</v>
      </c>
      <c r="J1444" s="9">
        <v>5750</v>
      </c>
      <c r="K1444" s="10">
        <f t="shared" si="10"/>
        <v>3737.5</v>
      </c>
      <c r="L1444" s="10">
        <f t="shared" si="11"/>
        <v>1308.125</v>
      </c>
      <c r="M1444" s="11">
        <v>0.35</v>
      </c>
      <c r="P1444" s="12"/>
    </row>
    <row r="1445" spans="1:18" ht="15.75" customHeight="1" x14ac:dyDescent="0.3">
      <c r="A1445" s="1"/>
      <c r="B1445" s="6" t="s">
        <v>14</v>
      </c>
      <c r="C1445" s="6">
        <v>1185732</v>
      </c>
      <c r="D1445" s="7">
        <v>44538</v>
      </c>
      <c r="E1445" s="6" t="s">
        <v>46</v>
      </c>
      <c r="F1445" s="6" t="s">
        <v>47</v>
      </c>
      <c r="G1445" s="6" t="s">
        <v>65</v>
      </c>
      <c r="H1445" s="6" t="s">
        <v>22</v>
      </c>
      <c r="I1445" s="8">
        <v>0.7</v>
      </c>
      <c r="J1445" s="9">
        <v>6750</v>
      </c>
      <c r="K1445" s="10">
        <f t="shared" si="10"/>
        <v>4725</v>
      </c>
      <c r="L1445" s="10">
        <f t="shared" si="11"/>
        <v>2362.5</v>
      </c>
      <c r="M1445" s="11">
        <v>0.5</v>
      </c>
      <c r="P1445" s="12"/>
    </row>
    <row r="1446" spans="1:18" ht="15.75" customHeight="1" x14ac:dyDescent="0.3">
      <c r="A1446" s="1" t="s">
        <v>39</v>
      </c>
      <c r="B1446" s="6" t="s">
        <v>14</v>
      </c>
      <c r="C1446" s="6">
        <v>1185732</v>
      </c>
      <c r="D1446" s="7">
        <v>44210</v>
      </c>
      <c r="E1446" s="6" t="s">
        <v>15</v>
      </c>
      <c r="F1446" s="6" t="s">
        <v>16</v>
      </c>
      <c r="G1446" s="6" t="s">
        <v>66</v>
      </c>
      <c r="H1446" s="6" t="s">
        <v>17</v>
      </c>
      <c r="I1446" s="8">
        <v>0.4</v>
      </c>
      <c r="J1446" s="9">
        <v>8000</v>
      </c>
      <c r="K1446" s="10">
        <f t="shared" si="10"/>
        <v>3200</v>
      </c>
      <c r="L1446" s="10">
        <f t="shared" si="11"/>
        <v>1600</v>
      </c>
      <c r="M1446" s="11">
        <v>0.5</v>
      </c>
      <c r="O1446" s="16"/>
      <c r="P1446" s="17"/>
      <c r="Q1446" s="12"/>
      <c r="R1446" s="13"/>
    </row>
    <row r="1447" spans="1:18" ht="15.75" customHeight="1" x14ac:dyDescent="0.3">
      <c r="A1447" s="1"/>
      <c r="B1447" s="6" t="s">
        <v>14</v>
      </c>
      <c r="C1447" s="6">
        <v>1185732</v>
      </c>
      <c r="D1447" s="7">
        <v>44210</v>
      </c>
      <c r="E1447" s="6" t="s">
        <v>15</v>
      </c>
      <c r="F1447" s="6" t="s">
        <v>16</v>
      </c>
      <c r="G1447" s="6" t="s">
        <v>66</v>
      </c>
      <c r="H1447" s="6" t="s">
        <v>18</v>
      </c>
      <c r="I1447" s="8">
        <v>0.4</v>
      </c>
      <c r="J1447" s="9">
        <v>6000</v>
      </c>
      <c r="K1447" s="10">
        <f t="shared" si="10"/>
        <v>2400</v>
      </c>
      <c r="L1447" s="10">
        <f t="shared" si="11"/>
        <v>720</v>
      </c>
      <c r="M1447" s="11">
        <v>0.3</v>
      </c>
      <c r="O1447" s="16"/>
      <c r="P1447" s="17"/>
      <c r="Q1447" s="12"/>
      <c r="R1447" s="13"/>
    </row>
    <row r="1448" spans="1:18" ht="15.75" customHeight="1" x14ac:dyDescent="0.3">
      <c r="A1448" s="1"/>
      <c r="B1448" s="6" t="s">
        <v>14</v>
      </c>
      <c r="C1448" s="6">
        <v>1185732</v>
      </c>
      <c r="D1448" s="7">
        <v>44210</v>
      </c>
      <c r="E1448" s="6" t="s">
        <v>15</v>
      </c>
      <c r="F1448" s="6" t="s">
        <v>16</v>
      </c>
      <c r="G1448" s="6" t="s">
        <v>66</v>
      </c>
      <c r="H1448" s="6" t="s">
        <v>19</v>
      </c>
      <c r="I1448" s="8">
        <v>0.30000000000000004</v>
      </c>
      <c r="J1448" s="9">
        <v>6000</v>
      </c>
      <c r="K1448" s="10">
        <f t="shared" si="10"/>
        <v>1800.0000000000002</v>
      </c>
      <c r="L1448" s="10">
        <f t="shared" si="11"/>
        <v>630</v>
      </c>
      <c r="M1448" s="11">
        <v>0.35</v>
      </c>
      <c r="O1448" s="16"/>
      <c r="P1448" s="17"/>
      <c r="Q1448" s="12"/>
      <c r="R1448" s="13"/>
    </row>
    <row r="1449" spans="1:18" ht="15.75" customHeight="1" x14ac:dyDescent="0.3">
      <c r="A1449" s="1"/>
      <c r="B1449" s="6" t="s">
        <v>14</v>
      </c>
      <c r="C1449" s="6">
        <v>1185732</v>
      </c>
      <c r="D1449" s="7">
        <v>44210</v>
      </c>
      <c r="E1449" s="6" t="s">
        <v>15</v>
      </c>
      <c r="F1449" s="6" t="s">
        <v>16</v>
      </c>
      <c r="G1449" s="6" t="s">
        <v>66</v>
      </c>
      <c r="H1449" s="6" t="s">
        <v>20</v>
      </c>
      <c r="I1449" s="8">
        <v>0.35</v>
      </c>
      <c r="J1449" s="9">
        <v>4500</v>
      </c>
      <c r="K1449" s="10">
        <f t="shared" si="10"/>
        <v>1575</v>
      </c>
      <c r="L1449" s="10">
        <f t="shared" si="11"/>
        <v>551.25</v>
      </c>
      <c r="M1449" s="11">
        <v>0.35</v>
      </c>
      <c r="O1449" s="16"/>
      <c r="P1449" s="17"/>
      <c r="Q1449" s="12"/>
      <c r="R1449" s="13"/>
    </row>
    <row r="1450" spans="1:18" ht="15.75" customHeight="1" x14ac:dyDescent="0.3">
      <c r="A1450" s="1"/>
      <c r="B1450" s="6" t="s">
        <v>14</v>
      </c>
      <c r="C1450" s="6">
        <v>1185732</v>
      </c>
      <c r="D1450" s="7">
        <v>44210</v>
      </c>
      <c r="E1450" s="6" t="s">
        <v>15</v>
      </c>
      <c r="F1450" s="6" t="s">
        <v>16</v>
      </c>
      <c r="G1450" s="6" t="s">
        <v>66</v>
      </c>
      <c r="H1450" s="6" t="s">
        <v>21</v>
      </c>
      <c r="I1450" s="8">
        <v>0.5</v>
      </c>
      <c r="J1450" s="9">
        <v>5000</v>
      </c>
      <c r="K1450" s="10">
        <f t="shared" si="10"/>
        <v>2500</v>
      </c>
      <c r="L1450" s="10">
        <f t="shared" si="11"/>
        <v>750</v>
      </c>
      <c r="M1450" s="11">
        <v>0.3</v>
      </c>
      <c r="O1450" s="16"/>
      <c r="P1450" s="17"/>
      <c r="Q1450" s="12"/>
      <c r="R1450" s="13"/>
    </row>
    <row r="1451" spans="1:18" ht="15.75" customHeight="1" x14ac:dyDescent="0.3">
      <c r="A1451" s="1"/>
      <c r="B1451" s="6" t="s">
        <v>14</v>
      </c>
      <c r="C1451" s="6">
        <v>1185732</v>
      </c>
      <c r="D1451" s="7">
        <v>44210</v>
      </c>
      <c r="E1451" s="6" t="s">
        <v>15</v>
      </c>
      <c r="F1451" s="6" t="s">
        <v>16</v>
      </c>
      <c r="G1451" s="6" t="s">
        <v>66</v>
      </c>
      <c r="H1451" s="6" t="s">
        <v>22</v>
      </c>
      <c r="I1451" s="8">
        <v>0.4</v>
      </c>
      <c r="J1451" s="9">
        <v>6000</v>
      </c>
      <c r="K1451" s="10">
        <f t="shared" si="10"/>
        <v>2400</v>
      </c>
      <c r="L1451" s="10">
        <f t="shared" si="11"/>
        <v>600</v>
      </c>
      <c r="M1451" s="11">
        <v>0.25</v>
      </c>
      <c r="O1451" s="16"/>
      <c r="P1451" s="17"/>
      <c r="Q1451" s="12"/>
      <c r="R1451" s="13"/>
    </row>
    <row r="1452" spans="1:18" ht="15.75" customHeight="1" x14ac:dyDescent="0.3">
      <c r="A1452" s="1"/>
      <c r="B1452" s="6" t="s">
        <v>14</v>
      </c>
      <c r="C1452" s="6">
        <v>1185732</v>
      </c>
      <c r="D1452" s="7">
        <v>44239</v>
      </c>
      <c r="E1452" s="6" t="s">
        <v>15</v>
      </c>
      <c r="F1452" s="6" t="s">
        <v>16</v>
      </c>
      <c r="G1452" s="6" t="s">
        <v>66</v>
      </c>
      <c r="H1452" s="6" t="s">
        <v>17</v>
      </c>
      <c r="I1452" s="8">
        <v>0.4</v>
      </c>
      <c r="J1452" s="9">
        <v>8500</v>
      </c>
      <c r="K1452" s="10">
        <f t="shared" si="10"/>
        <v>3400</v>
      </c>
      <c r="L1452" s="10">
        <f t="shared" si="11"/>
        <v>1700</v>
      </c>
      <c r="M1452" s="11">
        <v>0.5</v>
      </c>
      <c r="O1452" s="16"/>
      <c r="P1452" s="17"/>
      <c r="Q1452" s="12"/>
      <c r="R1452" s="13"/>
    </row>
    <row r="1453" spans="1:18" ht="15.75" customHeight="1" x14ac:dyDescent="0.3">
      <c r="A1453" s="1"/>
      <c r="B1453" s="6" t="s">
        <v>14</v>
      </c>
      <c r="C1453" s="6">
        <v>1185732</v>
      </c>
      <c r="D1453" s="7">
        <v>44239</v>
      </c>
      <c r="E1453" s="6" t="s">
        <v>15</v>
      </c>
      <c r="F1453" s="6" t="s">
        <v>16</v>
      </c>
      <c r="G1453" s="6" t="s">
        <v>66</v>
      </c>
      <c r="H1453" s="6" t="s">
        <v>18</v>
      </c>
      <c r="I1453" s="8">
        <v>0.4</v>
      </c>
      <c r="J1453" s="9">
        <v>5000</v>
      </c>
      <c r="K1453" s="10">
        <f t="shared" si="10"/>
        <v>2000</v>
      </c>
      <c r="L1453" s="10">
        <f t="shared" si="11"/>
        <v>600</v>
      </c>
      <c r="M1453" s="11">
        <v>0.3</v>
      </c>
      <c r="O1453" s="16"/>
      <c r="P1453" s="17"/>
      <c r="Q1453" s="12"/>
      <c r="R1453" s="13"/>
    </row>
    <row r="1454" spans="1:18" ht="15.75" customHeight="1" x14ac:dyDescent="0.3">
      <c r="A1454" s="1"/>
      <c r="B1454" s="6" t="s">
        <v>14</v>
      </c>
      <c r="C1454" s="6">
        <v>1185732</v>
      </c>
      <c r="D1454" s="7">
        <v>44239</v>
      </c>
      <c r="E1454" s="6" t="s">
        <v>15</v>
      </c>
      <c r="F1454" s="6" t="s">
        <v>16</v>
      </c>
      <c r="G1454" s="6" t="s">
        <v>66</v>
      </c>
      <c r="H1454" s="6" t="s">
        <v>19</v>
      </c>
      <c r="I1454" s="8">
        <v>0.30000000000000004</v>
      </c>
      <c r="J1454" s="9">
        <v>5500</v>
      </c>
      <c r="K1454" s="10">
        <f t="shared" si="10"/>
        <v>1650.0000000000002</v>
      </c>
      <c r="L1454" s="10">
        <f t="shared" si="11"/>
        <v>577.5</v>
      </c>
      <c r="M1454" s="11">
        <v>0.35</v>
      </c>
      <c r="O1454" s="16"/>
      <c r="P1454" s="17"/>
      <c r="Q1454" s="12"/>
      <c r="R1454" s="13"/>
    </row>
    <row r="1455" spans="1:18" ht="15.75" customHeight="1" x14ac:dyDescent="0.3">
      <c r="A1455" s="1"/>
      <c r="B1455" s="6" t="s">
        <v>14</v>
      </c>
      <c r="C1455" s="6">
        <v>1185732</v>
      </c>
      <c r="D1455" s="7">
        <v>44239</v>
      </c>
      <c r="E1455" s="6" t="s">
        <v>15</v>
      </c>
      <c r="F1455" s="6" t="s">
        <v>16</v>
      </c>
      <c r="G1455" s="6" t="s">
        <v>66</v>
      </c>
      <c r="H1455" s="6" t="s">
        <v>20</v>
      </c>
      <c r="I1455" s="8">
        <v>0.35</v>
      </c>
      <c r="J1455" s="9">
        <v>4250</v>
      </c>
      <c r="K1455" s="10">
        <f t="shared" si="10"/>
        <v>1487.5</v>
      </c>
      <c r="L1455" s="10">
        <f t="shared" si="11"/>
        <v>520.625</v>
      </c>
      <c r="M1455" s="11">
        <v>0.35</v>
      </c>
      <c r="O1455" s="16"/>
      <c r="P1455" s="17"/>
      <c r="Q1455" s="12"/>
      <c r="R1455" s="13"/>
    </row>
    <row r="1456" spans="1:18" ht="15.75" customHeight="1" x14ac:dyDescent="0.3">
      <c r="A1456" s="1"/>
      <c r="B1456" s="6" t="s">
        <v>14</v>
      </c>
      <c r="C1456" s="6">
        <v>1185732</v>
      </c>
      <c r="D1456" s="7">
        <v>44239</v>
      </c>
      <c r="E1456" s="6" t="s">
        <v>15</v>
      </c>
      <c r="F1456" s="6" t="s">
        <v>16</v>
      </c>
      <c r="G1456" s="6" t="s">
        <v>66</v>
      </c>
      <c r="H1456" s="6" t="s">
        <v>21</v>
      </c>
      <c r="I1456" s="8">
        <v>0.5</v>
      </c>
      <c r="J1456" s="9">
        <v>5000</v>
      </c>
      <c r="K1456" s="10">
        <f t="shared" si="10"/>
        <v>2500</v>
      </c>
      <c r="L1456" s="10">
        <f t="shared" si="11"/>
        <v>750</v>
      </c>
      <c r="M1456" s="11">
        <v>0.3</v>
      </c>
      <c r="O1456" s="16"/>
      <c r="P1456" s="17"/>
      <c r="Q1456" s="12"/>
      <c r="R1456" s="13"/>
    </row>
    <row r="1457" spans="1:18" ht="15.75" customHeight="1" x14ac:dyDescent="0.3">
      <c r="A1457" s="1"/>
      <c r="B1457" s="6" t="s">
        <v>14</v>
      </c>
      <c r="C1457" s="6">
        <v>1185732</v>
      </c>
      <c r="D1457" s="7">
        <v>44239</v>
      </c>
      <c r="E1457" s="6" t="s">
        <v>15</v>
      </c>
      <c r="F1457" s="6" t="s">
        <v>16</v>
      </c>
      <c r="G1457" s="6" t="s">
        <v>66</v>
      </c>
      <c r="H1457" s="6" t="s">
        <v>22</v>
      </c>
      <c r="I1457" s="8">
        <v>0.4</v>
      </c>
      <c r="J1457" s="9">
        <v>6000</v>
      </c>
      <c r="K1457" s="10">
        <f t="shared" si="10"/>
        <v>2400</v>
      </c>
      <c r="L1457" s="10">
        <f t="shared" si="11"/>
        <v>600</v>
      </c>
      <c r="M1457" s="11">
        <v>0.25</v>
      </c>
      <c r="O1457" s="16"/>
      <c r="P1457" s="17"/>
      <c r="Q1457" s="12"/>
      <c r="R1457" s="13"/>
    </row>
    <row r="1458" spans="1:18" ht="15.75" customHeight="1" x14ac:dyDescent="0.3">
      <c r="A1458" s="1"/>
      <c r="B1458" s="6" t="s">
        <v>14</v>
      </c>
      <c r="C1458" s="6">
        <v>1185732</v>
      </c>
      <c r="D1458" s="7">
        <v>44265</v>
      </c>
      <c r="E1458" s="6" t="s">
        <v>15</v>
      </c>
      <c r="F1458" s="6" t="s">
        <v>16</v>
      </c>
      <c r="G1458" s="6" t="s">
        <v>66</v>
      </c>
      <c r="H1458" s="6" t="s">
        <v>17</v>
      </c>
      <c r="I1458" s="8">
        <v>0.4</v>
      </c>
      <c r="J1458" s="9">
        <v>8200</v>
      </c>
      <c r="K1458" s="10">
        <f t="shared" si="10"/>
        <v>3280</v>
      </c>
      <c r="L1458" s="10">
        <f t="shared" si="11"/>
        <v>1640</v>
      </c>
      <c r="M1458" s="11">
        <v>0.5</v>
      </c>
      <c r="O1458" s="16"/>
      <c r="P1458" s="17"/>
      <c r="Q1458" s="12"/>
      <c r="R1458" s="13"/>
    </row>
    <row r="1459" spans="1:18" ht="15.75" customHeight="1" x14ac:dyDescent="0.3">
      <c r="A1459" s="1"/>
      <c r="B1459" s="6" t="s">
        <v>14</v>
      </c>
      <c r="C1459" s="6">
        <v>1185732</v>
      </c>
      <c r="D1459" s="7">
        <v>44265</v>
      </c>
      <c r="E1459" s="6" t="s">
        <v>15</v>
      </c>
      <c r="F1459" s="6" t="s">
        <v>16</v>
      </c>
      <c r="G1459" s="6" t="s">
        <v>66</v>
      </c>
      <c r="H1459" s="6" t="s">
        <v>18</v>
      </c>
      <c r="I1459" s="8">
        <v>0.4</v>
      </c>
      <c r="J1459" s="9">
        <v>5250</v>
      </c>
      <c r="K1459" s="10">
        <f t="shared" si="10"/>
        <v>2100</v>
      </c>
      <c r="L1459" s="10">
        <f t="shared" si="11"/>
        <v>630</v>
      </c>
      <c r="M1459" s="11">
        <v>0.3</v>
      </c>
      <c r="O1459" s="16"/>
      <c r="P1459" s="17"/>
      <c r="Q1459" s="12"/>
      <c r="R1459" s="13"/>
    </row>
    <row r="1460" spans="1:18" ht="15.75" customHeight="1" x14ac:dyDescent="0.3">
      <c r="A1460" s="1"/>
      <c r="B1460" s="6" t="s">
        <v>14</v>
      </c>
      <c r="C1460" s="6">
        <v>1185732</v>
      </c>
      <c r="D1460" s="7">
        <v>44265</v>
      </c>
      <c r="E1460" s="6" t="s">
        <v>15</v>
      </c>
      <c r="F1460" s="6" t="s">
        <v>16</v>
      </c>
      <c r="G1460" s="6" t="s">
        <v>66</v>
      </c>
      <c r="H1460" s="6" t="s">
        <v>19</v>
      </c>
      <c r="I1460" s="8">
        <v>0.30000000000000004</v>
      </c>
      <c r="J1460" s="9">
        <v>5500</v>
      </c>
      <c r="K1460" s="10">
        <f t="shared" si="10"/>
        <v>1650.0000000000002</v>
      </c>
      <c r="L1460" s="10">
        <f t="shared" si="11"/>
        <v>577.5</v>
      </c>
      <c r="M1460" s="11">
        <v>0.35</v>
      </c>
      <c r="O1460" s="16"/>
      <c r="P1460" s="17"/>
      <c r="Q1460" s="12"/>
      <c r="R1460" s="13"/>
    </row>
    <row r="1461" spans="1:18" ht="15.75" customHeight="1" x14ac:dyDescent="0.3">
      <c r="A1461" s="1"/>
      <c r="B1461" s="6" t="s">
        <v>14</v>
      </c>
      <c r="C1461" s="6">
        <v>1185732</v>
      </c>
      <c r="D1461" s="7">
        <v>44265</v>
      </c>
      <c r="E1461" s="6" t="s">
        <v>15</v>
      </c>
      <c r="F1461" s="6" t="s">
        <v>16</v>
      </c>
      <c r="G1461" s="6" t="s">
        <v>66</v>
      </c>
      <c r="H1461" s="6" t="s">
        <v>20</v>
      </c>
      <c r="I1461" s="8">
        <v>0.35</v>
      </c>
      <c r="J1461" s="9">
        <v>4000</v>
      </c>
      <c r="K1461" s="10">
        <f t="shared" si="10"/>
        <v>1400</v>
      </c>
      <c r="L1461" s="10">
        <f t="shared" si="11"/>
        <v>489.99999999999994</v>
      </c>
      <c r="M1461" s="11">
        <v>0.35</v>
      </c>
      <c r="O1461" s="16"/>
      <c r="P1461" s="17"/>
      <c r="Q1461" s="12"/>
      <c r="R1461" s="13"/>
    </row>
    <row r="1462" spans="1:18" ht="15.75" customHeight="1" x14ac:dyDescent="0.3">
      <c r="A1462" s="1"/>
      <c r="B1462" s="6" t="s">
        <v>14</v>
      </c>
      <c r="C1462" s="6">
        <v>1185732</v>
      </c>
      <c r="D1462" s="7">
        <v>44265</v>
      </c>
      <c r="E1462" s="6" t="s">
        <v>15</v>
      </c>
      <c r="F1462" s="6" t="s">
        <v>16</v>
      </c>
      <c r="G1462" s="6" t="s">
        <v>66</v>
      </c>
      <c r="H1462" s="6" t="s">
        <v>21</v>
      </c>
      <c r="I1462" s="8">
        <v>0.5</v>
      </c>
      <c r="J1462" s="9">
        <v>4500</v>
      </c>
      <c r="K1462" s="10">
        <f t="shared" si="10"/>
        <v>2250</v>
      </c>
      <c r="L1462" s="10">
        <f t="shared" si="11"/>
        <v>675</v>
      </c>
      <c r="M1462" s="11">
        <v>0.3</v>
      </c>
      <c r="O1462" s="16"/>
      <c r="P1462" s="17"/>
      <c r="Q1462" s="12"/>
      <c r="R1462" s="13"/>
    </row>
    <row r="1463" spans="1:18" ht="15.75" customHeight="1" x14ac:dyDescent="0.3">
      <c r="A1463" s="1"/>
      <c r="B1463" s="6" t="s">
        <v>14</v>
      </c>
      <c r="C1463" s="6">
        <v>1185732</v>
      </c>
      <c r="D1463" s="7">
        <v>44265</v>
      </c>
      <c r="E1463" s="6" t="s">
        <v>15</v>
      </c>
      <c r="F1463" s="6" t="s">
        <v>16</v>
      </c>
      <c r="G1463" s="6" t="s">
        <v>66</v>
      </c>
      <c r="H1463" s="6" t="s">
        <v>22</v>
      </c>
      <c r="I1463" s="8">
        <v>0.4</v>
      </c>
      <c r="J1463" s="9">
        <v>5500</v>
      </c>
      <c r="K1463" s="10">
        <f t="shared" si="10"/>
        <v>2200</v>
      </c>
      <c r="L1463" s="10">
        <f t="shared" si="11"/>
        <v>550</v>
      </c>
      <c r="M1463" s="11">
        <v>0.25</v>
      </c>
      <c r="O1463" s="16"/>
      <c r="P1463" s="17"/>
      <c r="Q1463" s="12"/>
      <c r="R1463" s="13"/>
    </row>
    <row r="1464" spans="1:18" ht="15.75" customHeight="1" x14ac:dyDescent="0.3">
      <c r="A1464" s="1"/>
      <c r="B1464" s="6" t="s">
        <v>14</v>
      </c>
      <c r="C1464" s="6">
        <v>1185732</v>
      </c>
      <c r="D1464" s="7">
        <v>44297</v>
      </c>
      <c r="E1464" s="6" t="s">
        <v>15</v>
      </c>
      <c r="F1464" s="6" t="s">
        <v>16</v>
      </c>
      <c r="G1464" s="6" t="s">
        <v>66</v>
      </c>
      <c r="H1464" s="6" t="s">
        <v>17</v>
      </c>
      <c r="I1464" s="8">
        <v>0.4</v>
      </c>
      <c r="J1464" s="9">
        <v>8000</v>
      </c>
      <c r="K1464" s="10">
        <f t="shared" si="10"/>
        <v>3200</v>
      </c>
      <c r="L1464" s="10">
        <f t="shared" si="11"/>
        <v>1600</v>
      </c>
      <c r="M1464" s="11">
        <v>0.5</v>
      </c>
      <c r="O1464" s="16"/>
      <c r="P1464" s="17"/>
      <c r="Q1464" s="12"/>
      <c r="R1464" s="13"/>
    </row>
    <row r="1465" spans="1:18" ht="15.75" customHeight="1" x14ac:dyDescent="0.3">
      <c r="A1465" s="1"/>
      <c r="B1465" s="6" t="s">
        <v>14</v>
      </c>
      <c r="C1465" s="6">
        <v>1185732</v>
      </c>
      <c r="D1465" s="7">
        <v>44297</v>
      </c>
      <c r="E1465" s="6" t="s">
        <v>15</v>
      </c>
      <c r="F1465" s="6" t="s">
        <v>16</v>
      </c>
      <c r="G1465" s="6" t="s">
        <v>66</v>
      </c>
      <c r="H1465" s="6" t="s">
        <v>18</v>
      </c>
      <c r="I1465" s="8">
        <v>0.4</v>
      </c>
      <c r="J1465" s="9">
        <v>5000</v>
      </c>
      <c r="K1465" s="10">
        <f t="shared" si="10"/>
        <v>2000</v>
      </c>
      <c r="L1465" s="10">
        <f t="shared" si="11"/>
        <v>600</v>
      </c>
      <c r="M1465" s="11">
        <v>0.3</v>
      </c>
      <c r="O1465" s="16"/>
      <c r="P1465" s="17"/>
      <c r="Q1465" s="12"/>
      <c r="R1465" s="13"/>
    </row>
    <row r="1466" spans="1:18" ht="15.75" customHeight="1" x14ac:dyDescent="0.3">
      <c r="A1466" s="1"/>
      <c r="B1466" s="6" t="s">
        <v>14</v>
      </c>
      <c r="C1466" s="6">
        <v>1185732</v>
      </c>
      <c r="D1466" s="7">
        <v>44297</v>
      </c>
      <c r="E1466" s="6" t="s">
        <v>15</v>
      </c>
      <c r="F1466" s="6" t="s">
        <v>16</v>
      </c>
      <c r="G1466" s="6" t="s">
        <v>66</v>
      </c>
      <c r="H1466" s="6" t="s">
        <v>19</v>
      </c>
      <c r="I1466" s="8">
        <v>0.30000000000000004</v>
      </c>
      <c r="J1466" s="9">
        <v>5000</v>
      </c>
      <c r="K1466" s="10">
        <f t="shared" si="10"/>
        <v>1500.0000000000002</v>
      </c>
      <c r="L1466" s="10">
        <f t="shared" si="11"/>
        <v>525</v>
      </c>
      <c r="M1466" s="11">
        <v>0.35</v>
      </c>
      <c r="O1466" s="16"/>
      <c r="P1466" s="17"/>
      <c r="Q1466" s="12"/>
      <c r="R1466" s="13"/>
    </row>
    <row r="1467" spans="1:18" ht="15.75" customHeight="1" x14ac:dyDescent="0.3">
      <c r="A1467" s="1"/>
      <c r="B1467" s="6" t="s">
        <v>14</v>
      </c>
      <c r="C1467" s="6">
        <v>1185732</v>
      </c>
      <c r="D1467" s="7">
        <v>44297</v>
      </c>
      <c r="E1467" s="6" t="s">
        <v>15</v>
      </c>
      <c r="F1467" s="6" t="s">
        <v>16</v>
      </c>
      <c r="G1467" s="6" t="s">
        <v>66</v>
      </c>
      <c r="H1467" s="6" t="s">
        <v>20</v>
      </c>
      <c r="I1467" s="8">
        <v>0.35</v>
      </c>
      <c r="J1467" s="9">
        <v>4250</v>
      </c>
      <c r="K1467" s="10">
        <f t="shared" si="10"/>
        <v>1487.5</v>
      </c>
      <c r="L1467" s="10">
        <f t="shared" si="11"/>
        <v>520.625</v>
      </c>
      <c r="M1467" s="11">
        <v>0.35</v>
      </c>
      <c r="O1467" s="16"/>
      <c r="P1467" s="17"/>
      <c r="Q1467" s="12"/>
      <c r="R1467" s="13"/>
    </row>
    <row r="1468" spans="1:18" ht="15.75" customHeight="1" x14ac:dyDescent="0.3">
      <c r="A1468" s="1"/>
      <c r="B1468" s="6" t="s">
        <v>14</v>
      </c>
      <c r="C1468" s="6">
        <v>1185732</v>
      </c>
      <c r="D1468" s="7">
        <v>44297</v>
      </c>
      <c r="E1468" s="6" t="s">
        <v>15</v>
      </c>
      <c r="F1468" s="6" t="s">
        <v>16</v>
      </c>
      <c r="G1468" s="6" t="s">
        <v>66</v>
      </c>
      <c r="H1468" s="6" t="s">
        <v>21</v>
      </c>
      <c r="I1468" s="8">
        <v>0.5</v>
      </c>
      <c r="J1468" s="9">
        <v>4250</v>
      </c>
      <c r="K1468" s="10">
        <f t="shared" si="10"/>
        <v>2125</v>
      </c>
      <c r="L1468" s="10">
        <f t="shared" si="11"/>
        <v>637.5</v>
      </c>
      <c r="M1468" s="11">
        <v>0.3</v>
      </c>
      <c r="O1468" s="16"/>
      <c r="P1468" s="17"/>
      <c r="Q1468" s="12"/>
      <c r="R1468" s="13"/>
    </row>
    <row r="1469" spans="1:18" ht="15.75" customHeight="1" x14ac:dyDescent="0.3">
      <c r="A1469" s="1"/>
      <c r="B1469" s="6" t="s">
        <v>14</v>
      </c>
      <c r="C1469" s="6">
        <v>1185732</v>
      </c>
      <c r="D1469" s="7">
        <v>44297</v>
      </c>
      <c r="E1469" s="6" t="s">
        <v>15</v>
      </c>
      <c r="F1469" s="6" t="s">
        <v>16</v>
      </c>
      <c r="G1469" s="6" t="s">
        <v>66</v>
      </c>
      <c r="H1469" s="6" t="s">
        <v>22</v>
      </c>
      <c r="I1469" s="8">
        <v>0.4</v>
      </c>
      <c r="J1469" s="9">
        <v>5500</v>
      </c>
      <c r="K1469" s="10">
        <f t="shared" si="10"/>
        <v>2200</v>
      </c>
      <c r="L1469" s="10">
        <f t="shared" si="11"/>
        <v>550</v>
      </c>
      <c r="M1469" s="11">
        <v>0.25</v>
      </c>
      <c r="O1469" s="16"/>
      <c r="P1469" s="17"/>
      <c r="Q1469" s="12"/>
      <c r="R1469" s="13"/>
    </row>
    <row r="1470" spans="1:18" ht="15.75" customHeight="1" x14ac:dyDescent="0.3">
      <c r="A1470" s="1"/>
      <c r="B1470" s="6" t="s">
        <v>14</v>
      </c>
      <c r="C1470" s="6">
        <v>1185732</v>
      </c>
      <c r="D1470" s="7">
        <v>44326</v>
      </c>
      <c r="E1470" s="6" t="s">
        <v>15</v>
      </c>
      <c r="F1470" s="6" t="s">
        <v>16</v>
      </c>
      <c r="G1470" s="6" t="s">
        <v>66</v>
      </c>
      <c r="H1470" s="6" t="s">
        <v>17</v>
      </c>
      <c r="I1470" s="8">
        <v>0.5</v>
      </c>
      <c r="J1470" s="9">
        <v>8200</v>
      </c>
      <c r="K1470" s="10">
        <f t="shared" si="10"/>
        <v>4100</v>
      </c>
      <c r="L1470" s="10">
        <f t="shared" si="11"/>
        <v>2050</v>
      </c>
      <c r="M1470" s="11">
        <v>0.5</v>
      </c>
      <c r="O1470" s="16"/>
      <c r="P1470" s="17"/>
      <c r="Q1470" s="12"/>
      <c r="R1470" s="13"/>
    </row>
    <row r="1471" spans="1:18" ht="15.75" customHeight="1" x14ac:dyDescent="0.3">
      <c r="A1471" s="1"/>
      <c r="B1471" s="6" t="s">
        <v>14</v>
      </c>
      <c r="C1471" s="6">
        <v>1185732</v>
      </c>
      <c r="D1471" s="7">
        <v>44326</v>
      </c>
      <c r="E1471" s="6" t="s">
        <v>15</v>
      </c>
      <c r="F1471" s="6" t="s">
        <v>16</v>
      </c>
      <c r="G1471" s="6" t="s">
        <v>66</v>
      </c>
      <c r="H1471" s="6" t="s">
        <v>18</v>
      </c>
      <c r="I1471" s="8">
        <v>0.45000000000000007</v>
      </c>
      <c r="J1471" s="9">
        <v>5250</v>
      </c>
      <c r="K1471" s="10">
        <f t="shared" si="10"/>
        <v>2362.5000000000005</v>
      </c>
      <c r="L1471" s="10">
        <f t="shared" si="11"/>
        <v>708.75000000000011</v>
      </c>
      <c r="M1471" s="11">
        <v>0.3</v>
      </c>
      <c r="O1471" s="16"/>
      <c r="P1471" s="17"/>
      <c r="Q1471" s="12"/>
      <c r="R1471" s="13"/>
    </row>
    <row r="1472" spans="1:18" ht="15.75" customHeight="1" x14ac:dyDescent="0.3">
      <c r="A1472" s="1"/>
      <c r="B1472" s="6" t="s">
        <v>14</v>
      </c>
      <c r="C1472" s="6">
        <v>1185732</v>
      </c>
      <c r="D1472" s="7">
        <v>44326</v>
      </c>
      <c r="E1472" s="6" t="s">
        <v>15</v>
      </c>
      <c r="F1472" s="6" t="s">
        <v>16</v>
      </c>
      <c r="G1472" s="6" t="s">
        <v>66</v>
      </c>
      <c r="H1472" s="6" t="s">
        <v>19</v>
      </c>
      <c r="I1472" s="8">
        <v>0.4</v>
      </c>
      <c r="J1472" s="9">
        <v>5000</v>
      </c>
      <c r="K1472" s="10">
        <f t="shared" si="10"/>
        <v>2000</v>
      </c>
      <c r="L1472" s="10">
        <f t="shared" si="11"/>
        <v>700</v>
      </c>
      <c r="M1472" s="11">
        <v>0.35</v>
      </c>
      <c r="O1472" s="16"/>
      <c r="P1472" s="17"/>
      <c r="Q1472" s="12"/>
      <c r="R1472" s="13"/>
    </row>
    <row r="1473" spans="1:18" ht="15.75" customHeight="1" x14ac:dyDescent="0.3">
      <c r="A1473" s="1"/>
      <c r="B1473" s="6" t="s">
        <v>14</v>
      </c>
      <c r="C1473" s="6">
        <v>1185732</v>
      </c>
      <c r="D1473" s="7">
        <v>44326</v>
      </c>
      <c r="E1473" s="6" t="s">
        <v>15</v>
      </c>
      <c r="F1473" s="6" t="s">
        <v>16</v>
      </c>
      <c r="G1473" s="6" t="s">
        <v>66</v>
      </c>
      <c r="H1473" s="6" t="s">
        <v>20</v>
      </c>
      <c r="I1473" s="8">
        <v>0.4</v>
      </c>
      <c r="J1473" s="9">
        <v>4500</v>
      </c>
      <c r="K1473" s="10">
        <f t="shared" si="10"/>
        <v>1800</v>
      </c>
      <c r="L1473" s="10">
        <f t="shared" si="11"/>
        <v>630</v>
      </c>
      <c r="M1473" s="11">
        <v>0.35</v>
      </c>
      <c r="O1473" s="16"/>
      <c r="P1473" s="17"/>
      <c r="Q1473" s="12"/>
      <c r="R1473" s="13"/>
    </row>
    <row r="1474" spans="1:18" ht="15.75" customHeight="1" x14ac:dyDescent="0.3">
      <c r="A1474" s="1"/>
      <c r="B1474" s="6" t="s">
        <v>14</v>
      </c>
      <c r="C1474" s="6">
        <v>1185732</v>
      </c>
      <c r="D1474" s="7">
        <v>44326</v>
      </c>
      <c r="E1474" s="6" t="s">
        <v>15</v>
      </c>
      <c r="F1474" s="6" t="s">
        <v>16</v>
      </c>
      <c r="G1474" s="6" t="s">
        <v>66</v>
      </c>
      <c r="H1474" s="6" t="s">
        <v>21</v>
      </c>
      <c r="I1474" s="8">
        <v>0.5</v>
      </c>
      <c r="J1474" s="9">
        <v>4750</v>
      </c>
      <c r="K1474" s="10">
        <f t="shared" si="10"/>
        <v>2375</v>
      </c>
      <c r="L1474" s="10">
        <f t="shared" si="11"/>
        <v>712.5</v>
      </c>
      <c r="M1474" s="11">
        <v>0.3</v>
      </c>
      <c r="O1474" s="16"/>
      <c r="P1474" s="17"/>
      <c r="Q1474" s="12"/>
      <c r="R1474" s="13"/>
    </row>
    <row r="1475" spans="1:18" ht="15.75" customHeight="1" x14ac:dyDescent="0.3">
      <c r="A1475" s="1"/>
      <c r="B1475" s="6" t="s">
        <v>14</v>
      </c>
      <c r="C1475" s="6">
        <v>1185732</v>
      </c>
      <c r="D1475" s="7">
        <v>44326</v>
      </c>
      <c r="E1475" s="6" t="s">
        <v>15</v>
      </c>
      <c r="F1475" s="6" t="s">
        <v>16</v>
      </c>
      <c r="G1475" s="6" t="s">
        <v>66</v>
      </c>
      <c r="H1475" s="6" t="s">
        <v>22</v>
      </c>
      <c r="I1475" s="8">
        <v>0.55000000000000004</v>
      </c>
      <c r="J1475" s="9">
        <v>6000</v>
      </c>
      <c r="K1475" s="10">
        <f t="shared" si="10"/>
        <v>3300.0000000000005</v>
      </c>
      <c r="L1475" s="10">
        <f t="shared" si="11"/>
        <v>825.00000000000011</v>
      </c>
      <c r="M1475" s="11">
        <v>0.25</v>
      </c>
      <c r="O1475" s="16"/>
      <c r="P1475" s="17"/>
      <c r="Q1475" s="12"/>
      <c r="R1475" s="13"/>
    </row>
    <row r="1476" spans="1:18" ht="15.75" customHeight="1" x14ac:dyDescent="0.3">
      <c r="A1476" s="1"/>
      <c r="B1476" s="6" t="s">
        <v>14</v>
      </c>
      <c r="C1476" s="6">
        <v>1185732</v>
      </c>
      <c r="D1476" s="7">
        <v>44359</v>
      </c>
      <c r="E1476" s="6" t="s">
        <v>15</v>
      </c>
      <c r="F1476" s="6" t="s">
        <v>16</v>
      </c>
      <c r="G1476" s="6" t="s">
        <v>66</v>
      </c>
      <c r="H1476" s="6" t="s">
        <v>17</v>
      </c>
      <c r="I1476" s="8">
        <v>0.5</v>
      </c>
      <c r="J1476" s="9">
        <v>8500</v>
      </c>
      <c r="K1476" s="10">
        <f t="shared" si="10"/>
        <v>4250</v>
      </c>
      <c r="L1476" s="10">
        <f t="shared" si="11"/>
        <v>2125</v>
      </c>
      <c r="M1476" s="11">
        <v>0.5</v>
      </c>
      <c r="O1476" s="16"/>
      <c r="P1476" s="17"/>
      <c r="Q1476" s="12"/>
      <c r="R1476" s="13"/>
    </row>
    <row r="1477" spans="1:18" ht="15.75" customHeight="1" x14ac:dyDescent="0.3">
      <c r="A1477" s="1"/>
      <c r="B1477" s="6" t="s">
        <v>14</v>
      </c>
      <c r="C1477" s="6">
        <v>1185732</v>
      </c>
      <c r="D1477" s="7">
        <v>44359</v>
      </c>
      <c r="E1477" s="6" t="s">
        <v>15</v>
      </c>
      <c r="F1477" s="6" t="s">
        <v>16</v>
      </c>
      <c r="G1477" s="6" t="s">
        <v>66</v>
      </c>
      <c r="H1477" s="6" t="s">
        <v>18</v>
      </c>
      <c r="I1477" s="8">
        <v>0.45000000000000007</v>
      </c>
      <c r="J1477" s="9">
        <v>6000</v>
      </c>
      <c r="K1477" s="10">
        <f t="shared" si="10"/>
        <v>2700.0000000000005</v>
      </c>
      <c r="L1477" s="10">
        <f t="shared" si="11"/>
        <v>810.00000000000011</v>
      </c>
      <c r="M1477" s="11">
        <v>0.3</v>
      </c>
      <c r="O1477" s="16"/>
      <c r="P1477" s="17"/>
      <c r="Q1477" s="12"/>
      <c r="R1477" s="13"/>
    </row>
    <row r="1478" spans="1:18" ht="15.75" customHeight="1" x14ac:dyDescent="0.3">
      <c r="A1478" s="1"/>
      <c r="B1478" s="6" t="s">
        <v>14</v>
      </c>
      <c r="C1478" s="6">
        <v>1185732</v>
      </c>
      <c r="D1478" s="7">
        <v>44359</v>
      </c>
      <c r="E1478" s="6" t="s">
        <v>15</v>
      </c>
      <c r="F1478" s="6" t="s">
        <v>16</v>
      </c>
      <c r="G1478" s="6" t="s">
        <v>66</v>
      </c>
      <c r="H1478" s="6" t="s">
        <v>19</v>
      </c>
      <c r="I1478" s="8">
        <v>0.4</v>
      </c>
      <c r="J1478" s="9">
        <v>5250</v>
      </c>
      <c r="K1478" s="10">
        <f t="shared" si="10"/>
        <v>2100</v>
      </c>
      <c r="L1478" s="10">
        <f t="shared" si="11"/>
        <v>735</v>
      </c>
      <c r="M1478" s="11">
        <v>0.35</v>
      </c>
      <c r="O1478" s="16"/>
      <c r="P1478" s="17"/>
      <c r="Q1478" s="12"/>
      <c r="R1478" s="13"/>
    </row>
    <row r="1479" spans="1:18" ht="15.75" customHeight="1" x14ac:dyDescent="0.3">
      <c r="A1479" s="1"/>
      <c r="B1479" s="6" t="s">
        <v>14</v>
      </c>
      <c r="C1479" s="6">
        <v>1185732</v>
      </c>
      <c r="D1479" s="7">
        <v>44359</v>
      </c>
      <c r="E1479" s="6" t="s">
        <v>15</v>
      </c>
      <c r="F1479" s="6" t="s">
        <v>16</v>
      </c>
      <c r="G1479" s="6" t="s">
        <v>66</v>
      </c>
      <c r="H1479" s="6" t="s">
        <v>20</v>
      </c>
      <c r="I1479" s="8">
        <v>0.4</v>
      </c>
      <c r="J1479" s="9">
        <v>5000</v>
      </c>
      <c r="K1479" s="10">
        <f t="shared" si="10"/>
        <v>2000</v>
      </c>
      <c r="L1479" s="10">
        <f t="shared" si="11"/>
        <v>700</v>
      </c>
      <c r="M1479" s="11">
        <v>0.35</v>
      </c>
      <c r="O1479" s="16"/>
      <c r="P1479" s="17"/>
      <c r="Q1479" s="12"/>
      <c r="R1479" s="13"/>
    </row>
    <row r="1480" spans="1:18" ht="15.75" customHeight="1" x14ac:dyDescent="0.3">
      <c r="A1480" s="1"/>
      <c r="B1480" s="6" t="s">
        <v>14</v>
      </c>
      <c r="C1480" s="6">
        <v>1185732</v>
      </c>
      <c r="D1480" s="7">
        <v>44359</v>
      </c>
      <c r="E1480" s="6" t="s">
        <v>15</v>
      </c>
      <c r="F1480" s="6" t="s">
        <v>16</v>
      </c>
      <c r="G1480" s="6" t="s">
        <v>66</v>
      </c>
      <c r="H1480" s="6" t="s">
        <v>21</v>
      </c>
      <c r="I1480" s="8">
        <v>0.5</v>
      </c>
      <c r="J1480" s="9">
        <v>5000</v>
      </c>
      <c r="K1480" s="10">
        <f t="shared" si="10"/>
        <v>2500</v>
      </c>
      <c r="L1480" s="10">
        <f t="shared" si="11"/>
        <v>750</v>
      </c>
      <c r="M1480" s="11">
        <v>0.3</v>
      </c>
      <c r="O1480" s="16"/>
      <c r="P1480" s="17"/>
      <c r="Q1480" s="12"/>
      <c r="R1480" s="13"/>
    </row>
    <row r="1481" spans="1:18" ht="15.75" customHeight="1" x14ac:dyDescent="0.3">
      <c r="A1481" s="1"/>
      <c r="B1481" s="6" t="s">
        <v>14</v>
      </c>
      <c r="C1481" s="6">
        <v>1185732</v>
      </c>
      <c r="D1481" s="7">
        <v>44359</v>
      </c>
      <c r="E1481" s="6" t="s">
        <v>15</v>
      </c>
      <c r="F1481" s="6" t="s">
        <v>16</v>
      </c>
      <c r="G1481" s="6" t="s">
        <v>66</v>
      </c>
      <c r="H1481" s="6" t="s">
        <v>22</v>
      </c>
      <c r="I1481" s="8">
        <v>0.55000000000000004</v>
      </c>
      <c r="J1481" s="9">
        <v>6500</v>
      </c>
      <c r="K1481" s="10">
        <f t="shared" si="10"/>
        <v>3575.0000000000005</v>
      </c>
      <c r="L1481" s="10">
        <f t="shared" si="11"/>
        <v>893.75000000000011</v>
      </c>
      <c r="M1481" s="11">
        <v>0.25</v>
      </c>
      <c r="O1481" s="16"/>
      <c r="P1481" s="17"/>
      <c r="Q1481" s="12"/>
      <c r="R1481" s="13"/>
    </row>
    <row r="1482" spans="1:18" ht="15.75" customHeight="1" x14ac:dyDescent="0.3">
      <c r="A1482" s="1"/>
      <c r="B1482" s="6" t="s">
        <v>14</v>
      </c>
      <c r="C1482" s="6">
        <v>1185732</v>
      </c>
      <c r="D1482" s="7">
        <v>44387</v>
      </c>
      <c r="E1482" s="6" t="s">
        <v>15</v>
      </c>
      <c r="F1482" s="6" t="s">
        <v>16</v>
      </c>
      <c r="G1482" s="6" t="s">
        <v>66</v>
      </c>
      <c r="H1482" s="6" t="s">
        <v>17</v>
      </c>
      <c r="I1482" s="8">
        <v>0.5</v>
      </c>
      <c r="J1482" s="9">
        <v>8750</v>
      </c>
      <c r="K1482" s="10">
        <f t="shared" si="10"/>
        <v>4375</v>
      </c>
      <c r="L1482" s="10">
        <f t="shared" si="11"/>
        <v>2187.5</v>
      </c>
      <c r="M1482" s="11">
        <v>0.5</v>
      </c>
      <c r="O1482" s="16"/>
      <c r="P1482" s="17"/>
      <c r="Q1482" s="12"/>
      <c r="R1482" s="13"/>
    </row>
    <row r="1483" spans="1:18" ht="15.75" customHeight="1" x14ac:dyDescent="0.3">
      <c r="A1483" s="1"/>
      <c r="B1483" s="6" t="s">
        <v>14</v>
      </c>
      <c r="C1483" s="6">
        <v>1185732</v>
      </c>
      <c r="D1483" s="7">
        <v>44387</v>
      </c>
      <c r="E1483" s="6" t="s">
        <v>15</v>
      </c>
      <c r="F1483" s="6" t="s">
        <v>16</v>
      </c>
      <c r="G1483" s="6" t="s">
        <v>66</v>
      </c>
      <c r="H1483" s="6" t="s">
        <v>18</v>
      </c>
      <c r="I1483" s="8">
        <v>0.45000000000000007</v>
      </c>
      <c r="J1483" s="9">
        <v>6250</v>
      </c>
      <c r="K1483" s="10">
        <f t="shared" si="10"/>
        <v>2812.5000000000005</v>
      </c>
      <c r="L1483" s="10">
        <f t="shared" si="11"/>
        <v>843.75000000000011</v>
      </c>
      <c r="M1483" s="11">
        <v>0.3</v>
      </c>
      <c r="O1483" s="16"/>
      <c r="P1483" s="17"/>
      <c r="Q1483" s="12"/>
      <c r="R1483" s="13"/>
    </row>
    <row r="1484" spans="1:18" ht="15.75" customHeight="1" x14ac:dyDescent="0.3">
      <c r="A1484" s="1"/>
      <c r="B1484" s="6" t="s">
        <v>14</v>
      </c>
      <c r="C1484" s="6">
        <v>1185732</v>
      </c>
      <c r="D1484" s="7">
        <v>44387</v>
      </c>
      <c r="E1484" s="6" t="s">
        <v>15</v>
      </c>
      <c r="F1484" s="6" t="s">
        <v>16</v>
      </c>
      <c r="G1484" s="6" t="s">
        <v>66</v>
      </c>
      <c r="H1484" s="6" t="s">
        <v>19</v>
      </c>
      <c r="I1484" s="8">
        <v>0.4</v>
      </c>
      <c r="J1484" s="9">
        <v>5500</v>
      </c>
      <c r="K1484" s="10">
        <f t="shared" si="10"/>
        <v>2200</v>
      </c>
      <c r="L1484" s="10">
        <f t="shared" si="11"/>
        <v>770</v>
      </c>
      <c r="M1484" s="11">
        <v>0.35</v>
      </c>
      <c r="O1484" s="16"/>
      <c r="P1484" s="17"/>
      <c r="Q1484" s="12"/>
      <c r="R1484" s="13"/>
    </row>
    <row r="1485" spans="1:18" ht="15.75" customHeight="1" x14ac:dyDescent="0.3">
      <c r="A1485" s="1"/>
      <c r="B1485" s="6" t="s">
        <v>14</v>
      </c>
      <c r="C1485" s="6">
        <v>1185732</v>
      </c>
      <c r="D1485" s="7">
        <v>44387</v>
      </c>
      <c r="E1485" s="6" t="s">
        <v>15</v>
      </c>
      <c r="F1485" s="6" t="s">
        <v>16</v>
      </c>
      <c r="G1485" s="6" t="s">
        <v>66</v>
      </c>
      <c r="H1485" s="6" t="s">
        <v>20</v>
      </c>
      <c r="I1485" s="8">
        <v>0.4</v>
      </c>
      <c r="J1485" s="9">
        <v>5000</v>
      </c>
      <c r="K1485" s="10">
        <f t="shared" si="10"/>
        <v>2000</v>
      </c>
      <c r="L1485" s="10">
        <f t="shared" si="11"/>
        <v>700</v>
      </c>
      <c r="M1485" s="11">
        <v>0.35</v>
      </c>
      <c r="O1485" s="16"/>
      <c r="P1485" s="17"/>
      <c r="Q1485" s="12"/>
      <c r="R1485" s="13"/>
    </row>
    <row r="1486" spans="1:18" ht="15.75" customHeight="1" x14ac:dyDescent="0.3">
      <c r="A1486" s="1"/>
      <c r="B1486" s="6" t="s">
        <v>14</v>
      </c>
      <c r="C1486" s="6">
        <v>1185732</v>
      </c>
      <c r="D1486" s="7">
        <v>44387</v>
      </c>
      <c r="E1486" s="6" t="s">
        <v>15</v>
      </c>
      <c r="F1486" s="6" t="s">
        <v>16</v>
      </c>
      <c r="G1486" s="6" t="s">
        <v>66</v>
      </c>
      <c r="H1486" s="6" t="s">
        <v>21</v>
      </c>
      <c r="I1486" s="8">
        <v>0.5</v>
      </c>
      <c r="J1486" s="9">
        <v>5250</v>
      </c>
      <c r="K1486" s="10">
        <f t="shared" si="10"/>
        <v>2625</v>
      </c>
      <c r="L1486" s="10">
        <f t="shared" si="11"/>
        <v>787.5</v>
      </c>
      <c r="M1486" s="11">
        <v>0.3</v>
      </c>
      <c r="O1486" s="16"/>
      <c r="P1486" s="17"/>
      <c r="Q1486" s="12"/>
      <c r="R1486" s="13"/>
    </row>
    <row r="1487" spans="1:18" ht="15.75" customHeight="1" x14ac:dyDescent="0.3">
      <c r="A1487" s="1"/>
      <c r="B1487" s="6" t="s">
        <v>14</v>
      </c>
      <c r="C1487" s="6">
        <v>1185732</v>
      </c>
      <c r="D1487" s="7">
        <v>44387</v>
      </c>
      <c r="E1487" s="6" t="s">
        <v>15</v>
      </c>
      <c r="F1487" s="6" t="s">
        <v>16</v>
      </c>
      <c r="G1487" s="6" t="s">
        <v>66</v>
      </c>
      <c r="H1487" s="6" t="s">
        <v>22</v>
      </c>
      <c r="I1487" s="8">
        <v>0.55000000000000004</v>
      </c>
      <c r="J1487" s="9">
        <v>7000</v>
      </c>
      <c r="K1487" s="10">
        <f t="shared" si="10"/>
        <v>3850.0000000000005</v>
      </c>
      <c r="L1487" s="10">
        <f t="shared" si="11"/>
        <v>962.50000000000011</v>
      </c>
      <c r="M1487" s="11">
        <v>0.25</v>
      </c>
      <c r="O1487" s="16"/>
      <c r="P1487" s="17"/>
      <c r="Q1487" s="12"/>
      <c r="R1487" s="13"/>
    </row>
    <row r="1488" spans="1:18" ht="15.75" customHeight="1" x14ac:dyDescent="0.3">
      <c r="A1488" s="1"/>
      <c r="B1488" s="6" t="s">
        <v>14</v>
      </c>
      <c r="C1488" s="6">
        <v>1185732</v>
      </c>
      <c r="D1488" s="7">
        <v>44419</v>
      </c>
      <c r="E1488" s="6" t="s">
        <v>15</v>
      </c>
      <c r="F1488" s="6" t="s">
        <v>16</v>
      </c>
      <c r="G1488" s="6" t="s">
        <v>66</v>
      </c>
      <c r="H1488" s="6" t="s">
        <v>17</v>
      </c>
      <c r="I1488" s="8">
        <v>0.5</v>
      </c>
      <c r="J1488" s="9">
        <v>8500</v>
      </c>
      <c r="K1488" s="10">
        <f t="shared" si="10"/>
        <v>4250</v>
      </c>
      <c r="L1488" s="10">
        <f t="shared" si="11"/>
        <v>2125</v>
      </c>
      <c r="M1488" s="11">
        <v>0.5</v>
      </c>
      <c r="O1488" s="16"/>
      <c r="P1488" s="17"/>
      <c r="Q1488" s="12"/>
      <c r="R1488" s="13"/>
    </row>
    <row r="1489" spans="1:18" ht="15.75" customHeight="1" x14ac:dyDescent="0.3">
      <c r="A1489" s="1"/>
      <c r="B1489" s="6" t="s">
        <v>14</v>
      </c>
      <c r="C1489" s="6">
        <v>1185732</v>
      </c>
      <c r="D1489" s="7">
        <v>44419</v>
      </c>
      <c r="E1489" s="6" t="s">
        <v>15</v>
      </c>
      <c r="F1489" s="6" t="s">
        <v>16</v>
      </c>
      <c r="G1489" s="6" t="s">
        <v>66</v>
      </c>
      <c r="H1489" s="6" t="s">
        <v>18</v>
      </c>
      <c r="I1489" s="8">
        <v>0.45000000000000007</v>
      </c>
      <c r="J1489" s="9">
        <v>6250</v>
      </c>
      <c r="K1489" s="10">
        <f t="shared" si="10"/>
        <v>2812.5000000000005</v>
      </c>
      <c r="L1489" s="10">
        <f t="shared" si="11"/>
        <v>843.75000000000011</v>
      </c>
      <c r="M1489" s="11">
        <v>0.3</v>
      </c>
      <c r="O1489" s="16"/>
      <c r="P1489" s="17"/>
      <c r="Q1489" s="12"/>
      <c r="R1489" s="13"/>
    </row>
    <row r="1490" spans="1:18" ht="15.75" customHeight="1" x14ac:dyDescent="0.3">
      <c r="A1490" s="1"/>
      <c r="B1490" s="6" t="s">
        <v>14</v>
      </c>
      <c r="C1490" s="6">
        <v>1185732</v>
      </c>
      <c r="D1490" s="7">
        <v>44419</v>
      </c>
      <c r="E1490" s="6" t="s">
        <v>15</v>
      </c>
      <c r="F1490" s="6" t="s">
        <v>16</v>
      </c>
      <c r="G1490" s="6" t="s">
        <v>66</v>
      </c>
      <c r="H1490" s="6" t="s">
        <v>19</v>
      </c>
      <c r="I1490" s="8">
        <v>0.4</v>
      </c>
      <c r="J1490" s="9">
        <v>5500</v>
      </c>
      <c r="K1490" s="10">
        <f t="shared" si="10"/>
        <v>2200</v>
      </c>
      <c r="L1490" s="10">
        <f t="shared" si="11"/>
        <v>770</v>
      </c>
      <c r="M1490" s="11">
        <v>0.35</v>
      </c>
      <c r="O1490" s="16"/>
      <c r="P1490" s="17"/>
      <c r="Q1490" s="12"/>
      <c r="R1490" s="13"/>
    </row>
    <row r="1491" spans="1:18" ht="15.75" customHeight="1" x14ac:dyDescent="0.3">
      <c r="A1491" s="1"/>
      <c r="B1491" s="6" t="s">
        <v>14</v>
      </c>
      <c r="C1491" s="6">
        <v>1185732</v>
      </c>
      <c r="D1491" s="7">
        <v>44419</v>
      </c>
      <c r="E1491" s="6" t="s">
        <v>15</v>
      </c>
      <c r="F1491" s="6" t="s">
        <v>16</v>
      </c>
      <c r="G1491" s="6" t="s">
        <v>66</v>
      </c>
      <c r="H1491" s="6" t="s">
        <v>20</v>
      </c>
      <c r="I1491" s="8">
        <v>0.4</v>
      </c>
      <c r="J1491" s="9">
        <v>5250</v>
      </c>
      <c r="K1491" s="10">
        <f t="shared" si="10"/>
        <v>2100</v>
      </c>
      <c r="L1491" s="10">
        <f t="shared" si="11"/>
        <v>735</v>
      </c>
      <c r="M1491" s="11">
        <v>0.35</v>
      </c>
      <c r="O1491" s="16"/>
      <c r="P1491" s="17"/>
      <c r="Q1491" s="12"/>
      <c r="R1491" s="13"/>
    </row>
    <row r="1492" spans="1:18" ht="15.75" customHeight="1" x14ac:dyDescent="0.3">
      <c r="A1492" s="1"/>
      <c r="B1492" s="6" t="s">
        <v>14</v>
      </c>
      <c r="C1492" s="6">
        <v>1185732</v>
      </c>
      <c r="D1492" s="7">
        <v>44419</v>
      </c>
      <c r="E1492" s="6" t="s">
        <v>15</v>
      </c>
      <c r="F1492" s="6" t="s">
        <v>16</v>
      </c>
      <c r="G1492" s="6" t="s">
        <v>66</v>
      </c>
      <c r="H1492" s="6" t="s">
        <v>21</v>
      </c>
      <c r="I1492" s="8">
        <v>0.5</v>
      </c>
      <c r="J1492" s="9">
        <v>5000</v>
      </c>
      <c r="K1492" s="10">
        <f t="shared" si="10"/>
        <v>2500</v>
      </c>
      <c r="L1492" s="10">
        <f t="shared" si="11"/>
        <v>750</v>
      </c>
      <c r="M1492" s="11">
        <v>0.3</v>
      </c>
      <c r="O1492" s="16"/>
      <c r="P1492" s="17"/>
      <c r="Q1492" s="12"/>
      <c r="R1492" s="13"/>
    </row>
    <row r="1493" spans="1:18" ht="15.75" customHeight="1" x14ac:dyDescent="0.3">
      <c r="A1493" s="1"/>
      <c r="B1493" s="6" t="s">
        <v>14</v>
      </c>
      <c r="C1493" s="6">
        <v>1185732</v>
      </c>
      <c r="D1493" s="7">
        <v>44419</v>
      </c>
      <c r="E1493" s="6" t="s">
        <v>15</v>
      </c>
      <c r="F1493" s="6" t="s">
        <v>16</v>
      </c>
      <c r="G1493" s="6" t="s">
        <v>66</v>
      </c>
      <c r="H1493" s="6" t="s">
        <v>22</v>
      </c>
      <c r="I1493" s="8">
        <v>0.55000000000000004</v>
      </c>
      <c r="J1493" s="9">
        <v>6750</v>
      </c>
      <c r="K1493" s="10">
        <f t="shared" si="10"/>
        <v>3712.5000000000005</v>
      </c>
      <c r="L1493" s="10">
        <f t="shared" si="11"/>
        <v>928.12500000000011</v>
      </c>
      <c r="M1493" s="11">
        <v>0.25</v>
      </c>
      <c r="O1493" s="16"/>
      <c r="P1493" s="17"/>
      <c r="Q1493" s="12"/>
      <c r="R1493" s="13"/>
    </row>
    <row r="1494" spans="1:18" ht="15.75" customHeight="1" x14ac:dyDescent="0.3">
      <c r="A1494" s="1"/>
      <c r="B1494" s="6" t="s">
        <v>14</v>
      </c>
      <c r="C1494" s="6">
        <v>1185732</v>
      </c>
      <c r="D1494" s="7">
        <v>44449</v>
      </c>
      <c r="E1494" s="6" t="s">
        <v>15</v>
      </c>
      <c r="F1494" s="6" t="s">
        <v>16</v>
      </c>
      <c r="G1494" s="6" t="s">
        <v>66</v>
      </c>
      <c r="H1494" s="6" t="s">
        <v>17</v>
      </c>
      <c r="I1494" s="8">
        <v>0.5</v>
      </c>
      <c r="J1494" s="9">
        <v>8000</v>
      </c>
      <c r="K1494" s="10">
        <f t="shared" si="10"/>
        <v>4000</v>
      </c>
      <c r="L1494" s="10">
        <f t="shared" si="11"/>
        <v>2000</v>
      </c>
      <c r="M1494" s="11">
        <v>0.5</v>
      </c>
      <c r="O1494" s="16"/>
      <c r="P1494" s="17"/>
      <c r="Q1494" s="12"/>
      <c r="R1494" s="13"/>
    </row>
    <row r="1495" spans="1:18" ht="15.75" customHeight="1" x14ac:dyDescent="0.3">
      <c r="A1495" s="1"/>
      <c r="B1495" s="6" t="s">
        <v>14</v>
      </c>
      <c r="C1495" s="6">
        <v>1185732</v>
      </c>
      <c r="D1495" s="7">
        <v>44449</v>
      </c>
      <c r="E1495" s="6" t="s">
        <v>15</v>
      </c>
      <c r="F1495" s="6" t="s">
        <v>16</v>
      </c>
      <c r="G1495" s="6" t="s">
        <v>66</v>
      </c>
      <c r="H1495" s="6" t="s">
        <v>18</v>
      </c>
      <c r="I1495" s="8">
        <v>0.45000000000000007</v>
      </c>
      <c r="J1495" s="9">
        <v>6000</v>
      </c>
      <c r="K1495" s="10">
        <f t="shared" si="10"/>
        <v>2700.0000000000005</v>
      </c>
      <c r="L1495" s="10">
        <f t="shared" si="11"/>
        <v>810.00000000000011</v>
      </c>
      <c r="M1495" s="11">
        <v>0.3</v>
      </c>
      <c r="O1495" s="16"/>
      <c r="P1495" s="17"/>
      <c r="Q1495" s="12"/>
      <c r="R1495" s="13"/>
    </row>
    <row r="1496" spans="1:18" ht="15.75" customHeight="1" x14ac:dyDescent="0.3">
      <c r="A1496" s="1"/>
      <c r="B1496" s="6" t="s">
        <v>14</v>
      </c>
      <c r="C1496" s="6">
        <v>1185732</v>
      </c>
      <c r="D1496" s="7">
        <v>44449</v>
      </c>
      <c r="E1496" s="6" t="s">
        <v>15</v>
      </c>
      <c r="F1496" s="6" t="s">
        <v>16</v>
      </c>
      <c r="G1496" s="6" t="s">
        <v>66</v>
      </c>
      <c r="H1496" s="6" t="s">
        <v>19</v>
      </c>
      <c r="I1496" s="8">
        <v>0.4</v>
      </c>
      <c r="J1496" s="9">
        <v>5250</v>
      </c>
      <c r="K1496" s="10">
        <f t="shared" si="10"/>
        <v>2100</v>
      </c>
      <c r="L1496" s="10">
        <f t="shared" si="11"/>
        <v>735</v>
      </c>
      <c r="M1496" s="11">
        <v>0.35</v>
      </c>
      <c r="O1496" s="16"/>
      <c r="P1496" s="17"/>
      <c r="Q1496" s="12"/>
      <c r="R1496" s="13"/>
    </row>
    <row r="1497" spans="1:18" ht="15.75" customHeight="1" x14ac:dyDescent="0.3">
      <c r="A1497" s="1"/>
      <c r="B1497" s="6" t="s">
        <v>14</v>
      </c>
      <c r="C1497" s="6">
        <v>1185732</v>
      </c>
      <c r="D1497" s="7">
        <v>44449</v>
      </c>
      <c r="E1497" s="6" t="s">
        <v>15</v>
      </c>
      <c r="F1497" s="6" t="s">
        <v>16</v>
      </c>
      <c r="G1497" s="6" t="s">
        <v>66</v>
      </c>
      <c r="H1497" s="6" t="s">
        <v>20</v>
      </c>
      <c r="I1497" s="8">
        <v>0.4</v>
      </c>
      <c r="J1497" s="9">
        <v>5000</v>
      </c>
      <c r="K1497" s="10">
        <f t="shared" si="10"/>
        <v>2000</v>
      </c>
      <c r="L1497" s="10">
        <f t="shared" si="11"/>
        <v>700</v>
      </c>
      <c r="M1497" s="11">
        <v>0.35</v>
      </c>
      <c r="O1497" s="16"/>
      <c r="P1497" s="17"/>
      <c r="Q1497" s="12"/>
      <c r="R1497" s="13"/>
    </row>
    <row r="1498" spans="1:18" ht="15.75" customHeight="1" x14ac:dyDescent="0.3">
      <c r="A1498" s="1"/>
      <c r="B1498" s="6" t="s">
        <v>14</v>
      </c>
      <c r="C1498" s="6">
        <v>1185732</v>
      </c>
      <c r="D1498" s="7">
        <v>44449</v>
      </c>
      <c r="E1498" s="6" t="s">
        <v>15</v>
      </c>
      <c r="F1498" s="6" t="s">
        <v>16</v>
      </c>
      <c r="G1498" s="6" t="s">
        <v>66</v>
      </c>
      <c r="H1498" s="6" t="s">
        <v>21</v>
      </c>
      <c r="I1498" s="8">
        <v>0.5</v>
      </c>
      <c r="J1498" s="9">
        <v>5000</v>
      </c>
      <c r="K1498" s="10">
        <f t="shared" si="10"/>
        <v>2500</v>
      </c>
      <c r="L1498" s="10">
        <f t="shared" si="11"/>
        <v>750</v>
      </c>
      <c r="M1498" s="11">
        <v>0.3</v>
      </c>
      <c r="O1498" s="16"/>
      <c r="P1498" s="17"/>
      <c r="Q1498" s="12"/>
      <c r="R1498" s="13"/>
    </row>
    <row r="1499" spans="1:18" ht="15.75" customHeight="1" x14ac:dyDescent="0.3">
      <c r="A1499" s="1"/>
      <c r="B1499" s="6" t="s">
        <v>14</v>
      </c>
      <c r="C1499" s="6">
        <v>1185732</v>
      </c>
      <c r="D1499" s="7">
        <v>44449</v>
      </c>
      <c r="E1499" s="6" t="s">
        <v>15</v>
      </c>
      <c r="F1499" s="6" t="s">
        <v>16</v>
      </c>
      <c r="G1499" s="6" t="s">
        <v>66</v>
      </c>
      <c r="H1499" s="6" t="s">
        <v>22</v>
      </c>
      <c r="I1499" s="8">
        <v>0.55000000000000004</v>
      </c>
      <c r="J1499" s="9">
        <v>6000</v>
      </c>
      <c r="K1499" s="10">
        <f t="shared" si="10"/>
        <v>3300.0000000000005</v>
      </c>
      <c r="L1499" s="10">
        <f t="shared" si="11"/>
        <v>825.00000000000011</v>
      </c>
      <c r="M1499" s="11">
        <v>0.25</v>
      </c>
      <c r="O1499" s="16"/>
      <c r="P1499" s="17"/>
      <c r="Q1499" s="12"/>
      <c r="R1499" s="13"/>
    </row>
    <row r="1500" spans="1:18" ht="15.75" customHeight="1" x14ac:dyDescent="0.3">
      <c r="A1500" s="1"/>
      <c r="B1500" s="6" t="s">
        <v>14</v>
      </c>
      <c r="C1500" s="6">
        <v>1185732</v>
      </c>
      <c r="D1500" s="7">
        <v>44481</v>
      </c>
      <c r="E1500" s="6" t="s">
        <v>15</v>
      </c>
      <c r="F1500" s="6" t="s">
        <v>16</v>
      </c>
      <c r="G1500" s="6" t="s">
        <v>66</v>
      </c>
      <c r="H1500" s="6" t="s">
        <v>17</v>
      </c>
      <c r="I1500" s="8">
        <v>0.55000000000000004</v>
      </c>
      <c r="J1500" s="9">
        <v>7750</v>
      </c>
      <c r="K1500" s="10">
        <f t="shared" si="10"/>
        <v>4262.5</v>
      </c>
      <c r="L1500" s="10">
        <f t="shared" si="11"/>
        <v>2131.25</v>
      </c>
      <c r="M1500" s="11">
        <v>0.5</v>
      </c>
      <c r="O1500" s="16"/>
      <c r="P1500" s="17"/>
      <c r="Q1500" s="12"/>
      <c r="R1500" s="13"/>
    </row>
    <row r="1501" spans="1:18" ht="15.75" customHeight="1" x14ac:dyDescent="0.3">
      <c r="A1501" s="1"/>
      <c r="B1501" s="6" t="s">
        <v>14</v>
      </c>
      <c r="C1501" s="6">
        <v>1185732</v>
      </c>
      <c r="D1501" s="7">
        <v>44481</v>
      </c>
      <c r="E1501" s="6" t="s">
        <v>15</v>
      </c>
      <c r="F1501" s="6" t="s">
        <v>16</v>
      </c>
      <c r="G1501" s="6" t="s">
        <v>66</v>
      </c>
      <c r="H1501" s="6" t="s">
        <v>18</v>
      </c>
      <c r="I1501" s="8">
        <v>0.45000000000000007</v>
      </c>
      <c r="J1501" s="9">
        <v>6000</v>
      </c>
      <c r="K1501" s="10">
        <f t="shared" si="10"/>
        <v>2700.0000000000005</v>
      </c>
      <c r="L1501" s="10">
        <f t="shared" si="11"/>
        <v>810.00000000000011</v>
      </c>
      <c r="M1501" s="11">
        <v>0.3</v>
      </c>
      <c r="O1501" s="16"/>
      <c r="P1501" s="17"/>
      <c r="Q1501" s="12"/>
      <c r="R1501" s="13"/>
    </row>
    <row r="1502" spans="1:18" ht="15.75" customHeight="1" x14ac:dyDescent="0.3">
      <c r="A1502" s="1"/>
      <c r="B1502" s="6" t="s">
        <v>14</v>
      </c>
      <c r="C1502" s="6">
        <v>1185732</v>
      </c>
      <c r="D1502" s="7">
        <v>44481</v>
      </c>
      <c r="E1502" s="6" t="s">
        <v>15</v>
      </c>
      <c r="F1502" s="6" t="s">
        <v>16</v>
      </c>
      <c r="G1502" s="6" t="s">
        <v>66</v>
      </c>
      <c r="H1502" s="6" t="s">
        <v>19</v>
      </c>
      <c r="I1502" s="8">
        <v>0.45000000000000007</v>
      </c>
      <c r="J1502" s="9">
        <v>5000</v>
      </c>
      <c r="K1502" s="10">
        <f t="shared" si="10"/>
        <v>2250.0000000000005</v>
      </c>
      <c r="L1502" s="10">
        <f t="shared" si="11"/>
        <v>787.50000000000011</v>
      </c>
      <c r="M1502" s="11">
        <v>0.35</v>
      </c>
      <c r="O1502" s="16"/>
      <c r="P1502" s="17"/>
      <c r="Q1502" s="12"/>
      <c r="R1502" s="13"/>
    </row>
    <row r="1503" spans="1:18" ht="15.75" customHeight="1" x14ac:dyDescent="0.3">
      <c r="A1503" s="1"/>
      <c r="B1503" s="6" t="s">
        <v>14</v>
      </c>
      <c r="C1503" s="6">
        <v>1185732</v>
      </c>
      <c r="D1503" s="7">
        <v>44481</v>
      </c>
      <c r="E1503" s="6" t="s">
        <v>15</v>
      </c>
      <c r="F1503" s="6" t="s">
        <v>16</v>
      </c>
      <c r="G1503" s="6" t="s">
        <v>66</v>
      </c>
      <c r="H1503" s="6" t="s">
        <v>20</v>
      </c>
      <c r="I1503" s="8">
        <v>0.45000000000000007</v>
      </c>
      <c r="J1503" s="9">
        <v>4750</v>
      </c>
      <c r="K1503" s="10">
        <f t="shared" si="10"/>
        <v>2137.5000000000005</v>
      </c>
      <c r="L1503" s="10">
        <f t="shared" si="11"/>
        <v>748.12500000000011</v>
      </c>
      <c r="M1503" s="11">
        <v>0.35</v>
      </c>
      <c r="O1503" s="16"/>
      <c r="P1503" s="17"/>
      <c r="Q1503" s="12"/>
      <c r="R1503" s="13"/>
    </row>
    <row r="1504" spans="1:18" ht="15.75" customHeight="1" x14ac:dyDescent="0.3">
      <c r="A1504" s="1"/>
      <c r="B1504" s="6" t="s">
        <v>14</v>
      </c>
      <c r="C1504" s="6">
        <v>1185732</v>
      </c>
      <c r="D1504" s="7">
        <v>44481</v>
      </c>
      <c r="E1504" s="6" t="s">
        <v>15</v>
      </c>
      <c r="F1504" s="6" t="s">
        <v>16</v>
      </c>
      <c r="G1504" s="6" t="s">
        <v>66</v>
      </c>
      <c r="H1504" s="6" t="s">
        <v>21</v>
      </c>
      <c r="I1504" s="8">
        <v>0.55000000000000004</v>
      </c>
      <c r="J1504" s="9">
        <v>4750</v>
      </c>
      <c r="K1504" s="10">
        <f t="shared" si="10"/>
        <v>2612.5</v>
      </c>
      <c r="L1504" s="10">
        <f t="shared" si="11"/>
        <v>783.75</v>
      </c>
      <c r="M1504" s="11">
        <v>0.3</v>
      </c>
      <c r="O1504" s="16"/>
      <c r="P1504" s="17"/>
      <c r="Q1504" s="12"/>
      <c r="R1504" s="13"/>
    </row>
    <row r="1505" spans="1:18" ht="15.75" customHeight="1" x14ac:dyDescent="0.3">
      <c r="A1505" s="1"/>
      <c r="B1505" s="6" t="s">
        <v>14</v>
      </c>
      <c r="C1505" s="6">
        <v>1185732</v>
      </c>
      <c r="D1505" s="7">
        <v>44481</v>
      </c>
      <c r="E1505" s="6" t="s">
        <v>15</v>
      </c>
      <c r="F1505" s="6" t="s">
        <v>16</v>
      </c>
      <c r="G1505" s="6" t="s">
        <v>66</v>
      </c>
      <c r="H1505" s="6" t="s">
        <v>22</v>
      </c>
      <c r="I1505" s="8">
        <v>0.6</v>
      </c>
      <c r="J1505" s="9">
        <v>6000</v>
      </c>
      <c r="K1505" s="10">
        <f t="shared" si="10"/>
        <v>3600</v>
      </c>
      <c r="L1505" s="10">
        <f t="shared" si="11"/>
        <v>900</v>
      </c>
      <c r="M1505" s="11">
        <v>0.25</v>
      </c>
      <c r="O1505" s="16"/>
      <c r="P1505" s="17"/>
      <c r="Q1505" s="12"/>
      <c r="R1505" s="13"/>
    </row>
    <row r="1506" spans="1:18" ht="15.75" customHeight="1" x14ac:dyDescent="0.3">
      <c r="A1506" s="1"/>
      <c r="B1506" s="6" t="s">
        <v>14</v>
      </c>
      <c r="C1506" s="6">
        <v>1185732</v>
      </c>
      <c r="D1506" s="7">
        <v>44511</v>
      </c>
      <c r="E1506" s="6" t="s">
        <v>15</v>
      </c>
      <c r="F1506" s="6" t="s">
        <v>16</v>
      </c>
      <c r="G1506" s="6" t="s">
        <v>66</v>
      </c>
      <c r="H1506" s="6" t="s">
        <v>17</v>
      </c>
      <c r="I1506" s="8">
        <v>0.55000000000000004</v>
      </c>
      <c r="J1506" s="9">
        <v>7500</v>
      </c>
      <c r="K1506" s="10">
        <f t="shared" si="10"/>
        <v>4125</v>
      </c>
      <c r="L1506" s="10">
        <f t="shared" si="11"/>
        <v>2062.5</v>
      </c>
      <c r="M1506" s="11">
        <v>0.5</v>
      </c>
      <c r="O1506" s="16"/>
      <c r="P1506" s="17"/>
      <c r="Q1506" s="12"/>
      <c r="R1506" s="13"/>
    </row>
    <row r="1507" spans="1:18" ht="15.75" customHeight="1" x14ac:dyDescent="0.3">
      <c r="A1507" s="1"/>
      <c r="B1507" s="6" t="s">
        <v>14</v>
      </c>
      <c r="C1507" s="6">
        <v>1185732</v>
      </c>
      <c r="D1507" s="7">
        <v>44511</v>
      </c>
      <c r="E1507" s="6" t="s">
        <v>15</v>
      </c>
      <c r="F1507" s="6" t="s">
        <v>16</v>
      </c>
      <c r="G1507" s="6" t="s">
        <v>66</v>
      </c>
      <c r="H1507" s="6" t="s">
        <v>18</v>
      </c>
      <c r="I1507" s="8">
        <v>0.45000000000000007</v>
      </c>
      <c r="J1507" s="9">
        <v>5750</v>
      </c>
      <c r="K1507" s="10">
        <f t="shared" si="10"/>
        <v>2587.5000000000005</v>
      </c>
      <c r="L1507" s="10">
        <f t="shared" si="11"/>
        <v>776.25000000000011</v>
      </c>
      <c r="M1507" s="11">
        <v>0.3</v>
      </c>
      <c r="O1507" s="16"/>
      <c r="P1507" s="17"/>
      <c r="Q1507" s="12"/>
      <c r="R1507" s="13"/>
    </row>
    <row r="1508" spans="1:18" ht="15.75" customHeight="1" x14ac:dyDescent="0.3">
      <c r="A1508" s="1"/>
      <c r="B1508" s="6" t="s">
        <v>14</v>
      </c>
      <c r="C1508" s="6">
        <v>1185732</v>
      </c>
      <c r="D1508" s="7">
        <v>44511</v>
      </c>
      <c r="E1508" s="6" t="s">
        <v>15</v>
      </c>
      <c r="F1508" s="6" t="s">
        <v>16</v>
      </c>
      <c r="G1508" s="6" t="s">
        <v>66</v>
      </c>
      <c r="H1508" s="6" t="s">
        <v>19</v>
      </c>
      <c r="I1508" s="8">
        <v>0.45000000000000007</v>
      </c>
      <c r="J1508" s="9">
        <v>5200</v>
      </c>
      <c r="K1508" s="10">
        <f t="shared" si="10"/>
        <v>2340.0000000000005</v>
      </c>
      <c r="L1508" s="10">
        <f t="shared" si="11"/>
        <v>819.00000000000011</v>
      </c>
      <c r="M1508" s="11">
        <v>0.35</v>
      </c>
      <c r="O1508" s="16"/>
      <c r="P1508" s="17"/>
      <c r="Q1508" s="12"/>
      <c r="R1508" s="13"/>
    </row>
    <row r="1509" spans="1:18" ht="15.75" customHeight="1" x14ac:dyDescent="0.3">
      <c r="A1509" s="1"/>
      <c r="B1509" s="6" t="s">
        <v>14</v>
      </c>
      <c r="C1509" s="6">
        <v>1185732</v>
      </c>
      <c r="D1509" s="7">
        <v>44511</v>
      </c>
      <c r="E1509" s="6" t="s">
        <v>15</v>
      </c>
      <c r="F1509" s="6" t="s">
        <v>16</v>
      </c>
      <c r="G1509" s="6" t="s">
        <v>66</v>
      </c>
      <c r="H1509" s="6" t="s">
        <v>20</v>
      </c>
      <c r="I1509" s="8">
        <v>0.45000000000000007</v>
      </c>
      <c r="J1509" s="9">
        <v>5000</v>
      </c>
      <c r="K1509" s="10">
        <f t="shared" si="10"/>
        <v>2250.0000000000005</v>
      </c>
      <c r="L1509" s="10">
        <f t="shared" si="11"/>
        <v>787.50000000000011</v>
      </c>
      <c r="M1509" s="11">
        <v>0.35</v>
      </c>
      <c r="O1509" s="16"/>
      <c r="P1509" s="17"/>
      <c r="Q1509" s="12"/>
      <c r="R1509" s="13"/>
    </row>
    <row r="1510" spans="1:18" ht="15.75" customHeight="1" x14ac:dyDescent="0.3">
      <c r="A1510" s="1"/>
      <c r="B1510" s="6" t="s">
        <v>14</v>
      </c>
      <c r="C1510" s="6">
        <v>1185732</v>
      </c>
      <c r="D1510" s="7">
        <v>44511</v>
      </c>
      <c r="E1510" s="6" t="s">
        <v>15</v>
      </c>
      <c r="F1510" s="6" t="s">
        <v>16</v>
      </c>
      <c r="G1510" s="6" t="s">
        <v>66</v>
      </c>
      <c r="H1510" s="6" t="s">
        <v>21</v>
      </c>
      <c r="I1510" s="8">
        <v>0.55000000000000004</v>
      </c>
      <c r="J1510" s="9">
        <v>4750</v>
      </c>
      <c r="K1510" s="10">
        <f t="shared" si="10"/>
        <v>2612.5</v>
      </c>
      <c r="L1510" s="10">
        <f t="shared" si="11"/>
        <v>783.75</v>
      </c>
      <c r="M1510" s="11">
        <v>0.3</v>
      </c>
      <c r="O1510" s="16"/>
      <c r="P1510" s="17"/>
      <c r="Q1510" s="12"/>
      <c r="R1510" s="13"/>
    </row>
    <row r="1511" spans="1:18" ht="15.75" customHeight="1" x14ac:dyDescent="0.3">
      <c r="A1511" s="1"/>
      <c r="B1511" s="6" t="s">
        <v>14</v>
      </c>
      <c r="C1511" s="6">
        <v>1185732</v>
      </c>
      <c r="D1511" s="7">
        <v>44511</v>
      </c>
      <c r="E1511" s="6" t="s">
        <v>15</v>
      </c>
      <c r="F1511" s="6" t="s">
        <v>16</v>
      </c>
      <c r="G1511" s="6" t="s">
        <v>66</v>
      </c>
      <c r="H1511" s="6" t="s">
        <v>22</v>
      </c>
      <c r="I1511" s="8">
        <v>0.6</v>
      </c>
      <c r="J1511" s="9">
        <v>5750</v>
      </c>
      <c r="K1511" s="10">
        <f t="shared" si="10"/>
        <v>3450</v>
      </c>
      <c r="L1511" s="10">
        <f t="shared" si="11"/>
        <v>862.5</v>
      </c>
      <c r="M1511" s="11">
        <v>0.25</v>
      </c>
      <c r="O1511" s="16"/>
      <c r="P1511" s="17"/>
      <c r="Q1511" s="12"/>
      <c r="R1511" s="13"/>
    </row>
    <row r="1512" spans="1:18" ht="15.75" customHeight="1" x14ac:dyDescent="0.3">
      <c r="A1512" s="1"/>
      <c r="B1512" s="6" t="s">
        <v>14</v>
      </c>
      <c r="C1512" s="6">
        <v>1185732</v>
      </c>
      <c r="D1512" s="7">
        <v>44540</v>
      </c>
      <c r="E1512" s="6" t="s">
        <v>15</v>
      </c>
      <c r="F1512" s="6" t="s">
        <v>16</v>
      </c>
      <c r="G1512" s="6" t="s">
        <v>66</v>
      </c>
      <c r="H1512" s="6" t="s">
        <v>17</v>
      </c>
      <c r="I1512" s="8">
        <v>0.55000000000000004</v>
      </c>
      <c r="J1512" s="9">
        <v>8000</v>
      </c>
      <c r="K1512" s="10">
        <f t="shared" si="10"/>
        <v>4400</v>
      </c>
      <c r="L1512" s="10">
        <f t="shared" si="11"/>
        <v>2200</v>
      </c>
      <c r="M1512" s="11">
        <v>0.5</v>
      </c>
      <c r="O1512" s="16"/>
      <c r="P1512" s="17"/>
      <c r="Q1512" s="12"/>
      <c r="R1512" s="13"/>
    </row>
    <row r="1513" spans="1:18" ht="15.75" customHeight="1" x14ac:dyDescent="0.3">
      <c r="A1513" s="1"/>
      <c r="B1513" s="6" t="s">
        <v>14</v>
      </c>
      <c r="C1513" s="6">
        <v>1185732</v>
      </c>
      <c r="D1513" s="7">
        <v>44540</v>
      </c>
      <c r="E1513" s="6" t="s">
        <v>15</v>
      </c>
      <c r="F1513" s="6" t="s">
        <v>16</v>
      </c>
      <c r="G1513" s="6" t="s">
        <v>66</v>
      </c>
      <c r="H1513" s="6" t="s">
        <v>18</v>
      </c>
      <c r="I1513" s="8">
        <v>0.45000000000000007</v>
      </c>
      <c r="J1513" s="9">
        <v>6000</v>
      </c>
      <c r="K1513" s="10">
        <f t="shared" si="10"/>
        <v>2700.0000000000005</v>
      </c>
      <c r="L1513" s="10">
        <f t="shared" si="11"/>
        <v>810.00000000000011</v>
      </c>
      <c r="M1513" s="11">
        <v>0.3</v>
      </c>
      <c r="O1513" s="16"/>
      <c r="P1513" s="17"/>
      <c r="Q1513" s="12"/>
      <c r="R1513" s="13"/>
    </row>
    <row r="1514" spans="1:18" ht="15.75" customHeight="1" x14ac:dyDescent="0.3">
      <c r="A1514" s="1"/>
      <c r="B1514" s="6" t="s">
        <v>14</v>
      </c>
      <c r="C1514" s="6">
        <v>1185732</v>
      </c>
      <c r="D1514" s="7">
        <v>44540</v>
      </c>
      <c r="E1514" s="6" t="s">
        <v>15</v>
      </c>
      <c r="F1514" s="6" t="s">
        <v>16</v>
      </c>
      <c r="G1514" s="6" t="s">
        <v>66</v>
      </c>
      <c r="H1514" s="6" t="s">
        <v>19</v>
      </c>
      <c r="I1514" s="8">
        <v>0.45000000000000007</v>
      </c>
      <c r="J1514" s="9">
        <v>5500</v>
      </c>
      <c r="K1514" s="10">
        <f t="shared" si="10"/>
        <v>2475.0000000000005</v>
      </c>
      <c r="L1514" s="10">
        <f t="shared" si="11"/>
        <v>866.25000000000011</v>
      </c>
      <c r="M1514" s="11">
        <v>0.35</v>
      </c>
      <c r="O1514" s="16"/>
      <c r="P1514" s="17"/>
      <c r="Q1514" s="12"/>
      <c r="R1514" s="13"/>
    </row>
    <row r="1515" spans="1:18" ht="15.75" customHeight="1" x14ac:dyDescent="0.3">
      <c r="A1515" s="1"/>
      <c r="B1515" s="6" t="s">
        <v>14</v>
      </c>
      <c r="C1515" s="6">
        <v>1185732</v>
      </c>
      <c r="D1515" s="7">
        <v>44540</v>
      </c>
      <c r="E1515" s="6" t="s">
        <v>15</v>
      </c>
      <c r="F1515" s="6" t="s">
        <v>16</v>
      </c>
      <c r="G1515" s="6" t="s">
        <v>66</v>
      </c>
      <c r="H1515" s="6" t="s">
        <v>20</v>
      </c>
      <c r="I1515" s="8">
        <v>0.45000000000000007</v>
      </c>
      <c r="J1515" s="9">
        <v>5000</v>
      </c>
      <c r="K1515" s="10">
        <f t="shared" si="10"/>
        <v>2250.0000000000005</v>
      </c>
      <c r="L1515" s="10">
        <f t="shared" si="11"/>
        <v>787.50000000000011</v>
      </c>
      <c r="M1515" s="11">
        <v>0.35</v>
      </c>
      <c r="O1515" s="16"/>
      <c r="P1515" s="17"/>
      <c r="Q1515" s="12"/>
      <c r="R1515" s="13"/>
    </row>
    <row r="1516" spans="1:18" ht="15.75" customHeight="1" x14ac:dyDescent="0.3">
      <c r="A1516" s="1"/>
      <c r="B1516" s="6" t="s">
        <v>14</v>
      </c>
      <c r="C1516" s="6">
        <v>1185732</v>
      </c>
      <c r="D1516" s="7">
        <v>44540</v>
      </c>
      <c r="E1516" s="6" t="s">
        <v>15</v>
      </c>
      <c r="F1516" s="6" t="s">
        <v>16</v>
      </c>
      <c r="G1516" s="6" t="s">
        <v>66</v>
      </c>
      <c r="H1516" s="6" t="s">
        <v>21</v>
      </c>
      <c r="I1516" s="8">
        <v>0.55000000000000004</v>
      </c>
      <c r="J1516" s="9">
        <v>5000</v>
      </c>
      <c r="K1516" s="10">
        <f t="shared" si="10"/>
        <v>2750</v>
      </c>
      <c r="L1516" s="10">
        <f t="shared" si="11"/>
        <v>825</v>
      </c>
      <c r="M1516" s="11">
        <v>0.3</v>
      </c>
      <c r="O1516" s="16"/>
      <c r="P1516" s="17"/>
      <c r="Q1516" s="12"/>
      <c r="R1516" s="13"/>
    </row>
    <row r="1517" spans="1:18" ht="15.75" customHeight="1" x14ac:dyDescent="0.3">
      <c r="A1517" s="1"/>
      <c r="B1517" s="6" t="s">
        <v>14</v>
      </c>
      <c r="C1517" s="6">
        <v>1185732</v>
      </c>
      <c r="D1517" s="7">
        <v>44540</v>
      </c>
      <c r="E1517" s="6" t="s">
        <v>15</v>
      </c>
      <c r="F1517" s="6" t="s">
        <v>16</v>
      </c>
      <c r="G1517" s="6" t="s">
        <v>66</v>
      </c>
      <c r="H1517" s="6" t="s">
        <v>22</v>
      </c>
      <c r="I1517" s="8">
        <v>0.6</v>
      </c>
      <c r="J1517" s="9">
        <v>6000</v>
      </c>
      <c r="K1517" s="10">
        <f t="shared" si="10"/>
        <v>3600</v>
      </c>
      <c r="L1517" s="10">
        <f t="shared" si="11"/>
        <v>900</v>
      </c>
      <c r="M1517" s="11">
        <v>0.25</v>
      </c>
      <c r="O1517" s="16"/>
      <c r="P1517" s="17"/>
      <c r="Q1517" s="12"/>
      <c r="R1517" s="13"/>
    </row>
    <row r="1518" spans="1:18" ht="15.75" customHeight="1" x14ac:dyDescent="0.3">
      <c r="A1518" s="1" t="s">
        <v>39</v>
      </c>
      <c r="B1518" s="6" t="s">
        <v>27</v>
      </c>
      <c r="C1518" s="6">
        <v>1128299</v>
      </c>
      <c r="D1518" s="7">
        <v>44220</v>
      </c>
      <c r="E1518" s="6" t="s">
        <v>28</v>
      </c>
      <c r="F1518" s="6" t="s">
        <v>67</v>
      </c>
      <c r="G1518" s="6" t="s">
        <v>68</v>
      </c>
      <c r="H1518" s="6" t="s">
        <v>17</v>
      </c>
      <c r="I1518" s="8">
        <v>0.30000000000000004</v>
      </c>
      <c r="J1518" s="9">
        <v>3500</v>
      </c>
      <c r="K1518" s="10">
        <f t="shared" si="10"/>
        <v>1050.0000000000002</v>
      </c>
      <c r="L1518" s="10">
        <f t="shared" si="11"/>
        <v>367.50000000000006</v>
      </c>
      <c r="M1518" s="11">
        <v>0.35</v>
      </c>
      <c r="O1518" s="16"/>
      <c r="P1518" s="17"/>
      <c r="Q1518" s="12"/>
      <c r="R1518" s="13"/>
    </row>
    <row r="1519" spans="1:18" ht="15.75" customHeight="1" x14ac:dyDescent="0.3">
      <c r="A1519" s="1"/>
      <c r="B1519" s="6" t="s">
        <v>27</v>
      </c>
      <c r="C1519" s="6">
        <v>1128299</v>
      </c>
      <c r="D1519" s="7">
        <v>44220</v>
      </c>
      <c r="E1519" s="6" t="s">
        <v>28</v>
      </c>
      <c r="F1519" s="6" t="s">
        <v>67</v>
      </c>
      <c r="G1519" s="6" t="s">
        <v>68</v>
      </c>
      <c r="H1519" s="6" t="s">
        <v>18</v>
      </c>
      <c r="I1519" s="8">
        <v>0.4</v>
      </c>
      <c r="J1519" s="9">
        <v>3500</v>
      </c>
      <c r="K1519" s="10">
        <f t="shared" si="10"/>
        <v>1400</v>
      </c>
      <c r="L1519" s="10">
        <f t="shared" si="11"/>
        <v>489.99999999999994</v>
      </c>
      <c r="M1519" s="11">
        <v>0.35</v>
      </c>
      <c r="O1519" s="16"/>
      <c r="P1519" s="17"/>
      <c r="Q1519" s="12"/>
      <c r="R1519" s="13"/>
    </row>
    <row r="1520" spans="1:18" ht="15.75" customHeight="1" x14ac:dyDescent="0.3">
      <c r="A1520" s="1"/>
      <c r="B1520" s="6" t="s">
        <v>27</v>
      </c>
      <c r="C1520" s="6">
        <v>1128299</v>
      </c>
      <c r="D1520" s="7">
        <v>44220</v>
      </c>
      <c r="E1520" s="6" t="s">
        <v>28</v>
      </c>
      <c r="F1520" s="6" t="s">
        <v>67</v>
      </c>
      <c r="G1520" s="6" t="s">
        <v>68</v>
      </c>
      <c r="H1520" s="6" t="s">
        <v>19</v>
      </c>
      <c r="I1520" s="8">
        <v>0.4</v>
      </c>
      <c r="J1520" s="9">
        <v>3500</v>
      </c>
      <c r="K1520" s="10">
        <f t="shared" si="10"/>
        <v>1400</v>
      </c>
      <c r="L1520" s="10">
        <f t="shared" si="11"/>
        <v>489.99999999999994</v>
      </c>
      <c r="M1520" s="11">
        <v>0.35</v>
      </c>
      <c r="O1520" s="16"/>
      <c r="P1520" s="17"/>
      <c r="Q1520" s="12"/>
      <c r="R1520" s="13"/>
    </row>
    <row r="1521" spans="1:18" ht="15.75" customHeight="1" x14ac:dyDescent="0.3">
      <c r="A1521" s="1"/>
      <c r="B1521" s="6" t="s">
        <v>27</v>
      </c>
      <c r="C1521" s="6">
        <v>1128299</v>
      </c>
      <c r="D1521" s="7">
        <v>44220</v>
      </c>
      <c r="E1521" s="6" t="s">
        <v>28</v>
      </c>
      <c r="F1521" s="6" t="s">
        <v>67</v>
      </c>
      <c r="G1521" s="6" t="s">
        <v>68</v>
      </c>
      <c r="H1521" s="6" t="s">
        <v>20</v>
      </c>
      <c r="I1521" s="8">
        <v>0.4</v>
      </c>
      <c r="J1521" s="9">
        <v>2000</v>
      </c>
      <c r="K1521" s="10">
        <f t="shared" si="10"/>
        <v>800</v>
      </c>
      <c r="L1521" s="10">
        <f t="shared" si="11"/>
        <v>280</v>
      </c>
      <c r="M1521" s="11">
        <v>0.35</v>
      </c>
      <c r="O1521" s="16"/>
      <c r="P1521" s="17"/>
      <c r="Q1521" s="12"/>
      <c r="R1521" s="13"/>
    </row>
    <row r="1522" spans="1:18" ht="15.75" customHeight="1" x14ac:dyDescent="0.3">
      <c r="A1522" s="1"/>
      <c r="B1522" s="6" t="s">
        <v>27</v>
      </c>
      <c r="C1522" s="6">
        <v>1128299</v>
      </c>
      <c r="D1522" s="7">
        <v>44220</v>
      </c>
      <c r="E1522" s="6" t="s">
        <v>28</v>
      </c>
      <c r="F1522" s="6" t="s">
        <v>67</v>
      </c>
      <c r="G1522" s="6" t="s">
        <v>68</v>
      </c>
      <c r="H1522" s="6" t="s">
        <v>21</v>
      </c>
      <c r="I1522" s="8">
        <v>0.45000000000000007</v>
      </c>
      <c r="J1522" s="9">
        <v>1500</v>
      </c>
      <c r="K1522" s="10">
        <f t="shared" si="10"/>
        <v>675.00000000000011</v>
      </c>
      <c r="L1522" s="10">
        <f t="shared" si="11"/>
        <v>270.00000000000006</v>
      </c>
      <c r="M1522" s="11">
        <v>0.4</v>
      </c>
      <c r="O1522" s="16"/>
      <c r="P1522" s="17"/>
      <c r="Q1522" s="12"/>
      <c r="R1522" s="13"/>
    </row>
    <row r="1523" spans="1:18" ht="15.75" customHeight="1" x14ac:dyDescent="0.3">
      <c r="A1523" s="1"/>
      <c r="B1523" s="6" t="s">
        <v>27</v>
      </c>
      <c r="C1523" s="6">
        <v>1128299</v>
      </c>
      <c r="D1523" s="7">
        <v>44220</v>
      </c>
      <c r="E1523" s="6" t="s">
        <v>28</v>
      </c>
      <c r="F1523" s="6" t="s">
        <v>67</v>
      </c>
      <c r="G1523" s="6" t="s">
        <v>68</v>
      </c>
      <c r="H1523" s="6" t="s">
        <v>22</v>
      </c>
      <c r="I1523" s="8">
        <v>0.4</v>
      </c>
      <c r="J1523" s="9">
        <v>4000</v>
      </c>
      <c r="K1523" s="10">
        <f t="shared" si="10"/>
        <v>1600</v>
      </c>
      <c r="L1523" s="10">
        <f t="shared" si="11"/>
        <v>480</v>
      </c>
      <c r="M1523" s="11">
        <v>0.3</v>
      </c>
      <c r="O1523" s="16"/>
      <c r="P1523" s="17"/>
      <c r="Q1523" s="12"/>
      <c r="R1523" s="13"/>
    </row>
    <row r="1524" spans="1:18" ht="15.75" customHeight="1" x14ac:dyDescent="0.3">
      <c r="A1524" s="1"/>
      <c r="B1524" s="6" t="s">
        <v>27</v>
      </c>
      <c r="C1524" s="6">
        <v>1128299</v>
      </c>
      <c r="D1524" s="7">
        <v>44251</v>
      </c>
      <c r="E1524" s="6" t="s">
        <v>28</v>
      </c>
      <c r="F1524" s="6" t="s">
        <v>67</v>
      </c>
      <c r="G1524" s="6" t="s">
        <v>68</v>
      </c>
      <c r="H1524" s="6" t="s">
        <v>17</v>
      </c>
      <c r="I1524" s="8">
        <v>0.30000000000000004</v>
      </c>
      <c r="J1524" s="9">
        <v>4500</v>
      </c>
      <c r="K1524" s="10">
        <f t="shared" si="10"/>
        <v>1350.0000000000002</v>
      </c>
      <c r="L1524" s="10">
        <f t="shared" si="11"/>
        <v>472.50000000000006</v>
      </c>
      <c r="M1524" s="11">
        <v>0.35</v>
      </c>
      <c r="O1524" s="16"/>
      <c r="P1524" s="17"/>
      <c r="Q1524" s="12"/>
      <c r="R1524" s="13"/>
    </row>
    <row r="1525" spans="1:18" ht="15.75" customHeight="1" x14ac:dyDescent="0.3">
      <c r="A1525" s="1"/>
      <c r="B1525" s="6" t="s">
        <v>27</v>
      </c>
      <c r="C1525" s="6">
        <v>1128299</v>
      </c>
      <c r="D1525" s="7">
        <v>44251</v>
      </c>
      <c r="E1525" s="6" t="s">
        <v>28</v>
      </c>
      <c r="F1525" s="6" t="s">
        <v>67</v>
      </c>
      <c r="G1525" s="6" t="s">
        <v>68</v>
      </c>
      <c r="H1525" s="6" t="s">
        <v>18</v>
      </c>
      <c r="I1525" s="8">
        <v>0.4</v>
      </c>
      <c r="J1525" s="9">
        <v>3500</v>
      </c>
      <c r="K1525" s="10">
        <f t="shared" si="10"/>
        <v>1400</v>
      </c>
      <c r="L1525" s="10">
        <f t="shared" si="11"/>
        <v>489.99999999999994</v>
      </c>
      <c r="M1525" s="11">
        <v>0.35</v>
      </c>
      <c r="O1525" s="16"/>
      <c r="P1525" s="17"/>
      <c r="Q1525" s="12"/>
      <c r="R1525" s="13"/>
    </row>
    <row r="1526" spans="1:18" ht="15.75" customHeight="1" x14ac:dyDescent="0.3">
      <c r="A1526" s="1"/>
      <c r="B1526" s="6" t="s">
        <v>27</v>
      </c>
      <c r="C1526" s="6">
        <v>1128299</v>
      </c>
      <c r="D1526" s="7">
        <v>44251</v>
      </c>
      <c r="E1526" s="6" t="s">
        <v>28</v>
      </c>
      <c r="F1526" s="6" t="s">
        <v>67</v>
      </c>
      <c r="G1526" s="6" t="s">
        <v>68</v>
      </c>
      <c r="H1526" s="6" t="s">
        <v>19</v>
      </c>
      <c r="I1526" s="8">
        <v>0.4</v>
      </c>
      <c r="J1526" s="9">
        <v>3500</v>
      </c>
      <c r="K1526" s="10">
        <f t="shared" si="10"/>
        <v>1400</v>
      </c>
      <c r="L1526" s="10">
        <f t="shared" si="11"/>
        <v>489.99999999999994</v>
      </c>
      <c r="M1526" s="11">
        <v>0.35</v>
      </c>
      <c r="O1526" s="16"/>
      <c r="P1526" s="17"/>
      <c r="Q1526" s="12"/>
      <c r="R1526" s="13"/>
    </row>
    <row r="1527" spans="1:18" ht="15.75" customHeight="1" x14ac:dyDescent="0.3">
      <c r="A1527" s="1"/>
      <c r="B1527" s="6" t="s">
        <v>27</v>
      </c>
      <c r="C1527" s="6">
        <v>1128299</v>
      </c>
      <c r="D1527" s="7">
        <v>44251</v>
      </c>
      <c r="E1527" s="6" t="s">
        <v>28</v>
      </c>
      <c r="F1527" s="6" t="s">
        <v>67</v>
      </c>
      <c r="G1527" s="6" t="s">
        <v>68</v>
      </c>
      <c r="H1527" s="6" t="s">
        <v>20</v>
      </c>
      <c r="I1527" s="8">
        <v>0.4</v>
      </c>
      <c r="J1527" s="9">
        <v>2000</v>
      </c>
      <c r="K1527" s="10">
        <f t="shared" si="10"/>
        <v>800</v>
      </c>
      <c r="L1527" s="10">
        <f t="shared" si="11"/>
        <v>280</v>
      </c>
      <c r="M1527" s="11">
        <v>0.35</v>
      </c>
      <c r="O1527" s="16"/>
      <c r="P1527" s="17"/>
      <c r="Q1527" s="12"/>
      <c r="R1527" s="13"/>
    </row>
    <row r="1528" spans="1:18" ht="15.75" customHeight="1" x14ac:dyDescent="0.3">
      <c r="A1528" s="1"/>
      <c r="B1528" s="6" t="s">
        <v>27</v>
      </c>
      <c r="C1528" s="6">
        <v>1128299</v>
      </c>
      <c r="D1528" s="7">
        <v>44251</v>
      </c>
      <c r="E1528" s="6" t="s">
        <v>28</v>
      </c>
      <c r="F1528" s="6" t="s">
        <v>67</v>
      </c>
      <c r="G1528" s="6" t="s">
        <v>68</v>
      </c>
      <c r="H1528" s="6" t="s">
        <v>21</v>
      </c>
      <c r="I1528" s="8">
        <v>0.45000000000000007</v>
      </c>
      <c r="J1528" s="9">
        <v>1250</v>
      </c>
      <c r="K1528" s="10">
        <f t="shared" si="10"/>
        <v>562.50000000000011</v>
      </c>
      <c r="L1528" s="10">
        <f t="shared" si="11"/>
        <v>225.00000000000006</v>
      </c>
      <c r="M1528" s="11">
        <v>0.4</v>
      </c>
      <c r="O1528" s="16"/>
      <c r="P1528" s="17"/>
      <c r="Q1528" s="12"/>
      <c r="R1528" s="13"/>
    </row>
    <row r="1529" spans="1:18" ht="15.75" customHeight="1" x14ac:dyDescent="0.3">
      <c r="A1529" s="1"/>
      <c r="B1529" s="6" t="s">
        <v>27</v>
      </c>
      <c r="C1529" s="6">
        <v>1128299</v>
      </c>
      <c r="D1529" s="7">
        <v>44251</v>
      </c>
      <c r="E1529" s="6" t="s">
        <v>28</v>
      </c>
      <c r="F1529" s="6" t="s">
        <v>67</v>
      </c>
      <c r="G1529" s="6" t="s">
        <v>68</v>
      </c>
      <c r="H1529" s="6" t="s">
        <v>22</v>
      </c>
      <c r="I1529" s="8">
        <v>0.4</v>
      </c>
      <c r="J1529" s="9">
        <v>3250</v>
      </c>
      <c r="K1529" s="10">
        <f t="shared" si="10"/>
        <v>1300</v>
      </c>
      <c r="L1529" s="10">
        <f t="shared" si="11"/>
        <v>390</v>
      </c>
      <c r="M1529" s="11">
        <v>0.3</v>
      </c>
      <c r="O1529" s="16"/>
      <c r="P1529" s="17"/>
      <c r="Q1529" s="12"/>
      <c r="R1529" s="13"/>
    </row>
    <row r="1530" spans="1:18" ht="15.75" customHeight="1" x14ac:dyDescent="0.3">
      <c r="A1530" s="1"/>
      <c r="B1530" s="6" t="s">
        <v>27</v>
      </c>
      <c r="C1530" s="6">
        <v>1128299</v>
      </c>
      <c r="D1530" s="7">
        <v>44278</v>
      </c>
      <c r="E1530" s="6" t="s">
        <v>28</v>
      </c>
      <c r="F1530" s="6" t="s">
        <v>67</v>
      </c>
      <c r="G1530" s="6" t="s">
        <v>68</v>
      </c>
      <c r="H1530" s="6" t="s">
        <v>17</v>
      </c>
      <c r="I1530" s="8">
        <v>0.4</v>
      </c>
      <c r="J1530" s="9">
        <v>4750</v>
      </c>
      <c r="K1530" s="10">
        <f t="shared" si="10"/>
        <v>1900</v>
      </c>
      <c r="L1530" s="10">
        <f t="shared" si="11"/>
        <v>665</v>
      </c>
      <c r="M1530" s="11">
        <v>0.35</v>
      </c>
      <c r="O1530" s="16"/>
      <c r="P1530" s="17"/>
      <c r="Q1530" s="12"/>
      <c r="R1530" s="13"/>
    </row>
    <row r="1531" spans="1:18" ht="15.75" customHeight="1" x14ac:dyDescent="0.3">
      <c r="A1531" s="1"/>
      <c r="B1531" s="6" t="s">
        <v>27</v>
      </c>
      <c r="C1531" s="6">
        <v>1128299</v>
      </c>
      <c r="D1531" s="7">
        <v>44278</v>
      </c>
      <c r="E1531" s="6" t="s">
        <v>28</v>
      </c>
      <c r="F1531" s="6" t="s">
        <v>67</v>
      </c>
      <c r="G1531" s="6" t="s">
        <v>68</v>
      </c>
      <c r="H1531" s="6" t="s">
        <v>18</v>
      </c>
      <c r="I1531" s="8">
        <v>0.5</v>
      </c>
      <c r="J1531" s="9">
        <v>3250</v>
      </c>
      <c r="K1531" s="10">
        <f t="shared" si="10"/>
        <v>1625</v>
      </c>
      <c r="L1531" s="10">
        <f t="shared" si="11"/>
        <v>568.75</v>
      </c>
      <c r="M1531" s="11">
        <v>0.35</v>
      </c>
      <c r="O1531" s="16"/>
      <c r="P1531" s="17"/>
      <c r="Q1531" s="12"/>
      <c r="R1531" s="13"/>
    </row>
    <row r="1532" spans="1:18" ht="15.75" customHeight="1" x14ac:dyDescent="0.3">
      <c r="A1532" s="1"/>
      <c r="B1532" s="6" t="s">
        <v>27</v>
      </c>
      <c r="C1532" s="6">
        <v>1128299</v>
      </c>
      <c r="D1532" s="7">
        <v>44278</v>
      </c>
      <c r="E1532" s="6" t="s">
        <v>28</v>
      </c>
      <c r="F1532" s="6" t="s">
        <v>67</v>
      </c>
      <c r="G1532" s="6" t="s">
        <v>68</v>
      </c>
      <c r="H1532" s="6" t="s">
        <v>19</v>
      </c>
      <c r="I1532" s="8">
        <v>0.54999999999999993</v>
      </c>
      <c r="J1532" s="9">
        <v>3500</v>
      </c>
      <c r="K1532" s="10">
        <f t="shared" si="10"/>
        <v>1924.9999999999998</v>
      </c>
      <c r="L1532" s="10">
        <f t="shared" si="11"/>
        <v>673.74999999999989</v>
      </c>
      <c r="M1532" s="11">
        <v>0.35</v>
      </c>
      <c r="O1532" s="16"/>
      <c r="P1532" s="17"/>
      <c r="Q1532" s="12"/>
      <c r="R1532" s="13"/>
    </row>
    <row r="1533" spans="1:18" ht="15.75" customHeight="1" x14ac:dyDescent="0.3">
      <c r="A1533" s="1"/>
      <c r="B1533" s="6" t="s">
        <v>27</v>
      </c>
      <c r="C1533" s="6">
        <v>1128299</v>
      </c>
      <c r="D1533" s="7">
        <v>44278</v>
      </c>
      <c r="E1533" s="6" t="s">
        <v>28</v>
      </c>
      <c r="F1533" s="6" t="s">
        <v>67</v>
      </c>
      <c r="G1533" s="6" t="s">
        <v>68</v>
      </c>
      <c r="H1533" s="6" t="s">
        <v>20</v>
      </c>
      <c r="I1533" s="8">
        <v>0.5</v>
      </c>
      <c r="J1533" s="9">
        <v>2500</v>
      </c>
      <c r="K1533" s="10">
        <f t="shared" si="10"/>
        <v>1250</v>
      </c>
      <c r="L1533" s="10">
        <f t="shared" si="11"/>
        <v>437.5</v>
      </c>
      <c r="M1533" s="11">
        <v>0.35</v>
      </c>
      <c r="O1533" s="16"/>
      <c r="P1533" s="17"/>
      <c r="Q1533" s="12"/>
      <c r="R1533" s="13"/>
    </row>
    <row r="1534" spans="1:18" ht="15.75" customHeight="1" x14ac:dyDescent="0.3">
      <c r="A1534" s="1"/>
      <c r="B1534" s="6" t="s">
        <v>27</v>
      </c>
      <c r="C1534" s="6">
        <v>1128299</v>
      </c>
      <c r="D1534" s="7">
        <v>44278</v>
      </c>
      <c r="E1534" s="6" t="s">
        <v>28</v>
      </c>
      <c r="F1534" s="6" t="s">
        <v>67</v>
      </c>
      <c r="G1534" s="6" t="s">
        <v>68</v>
      </c>
      <c r="H1534" s="6" t="s">
        <v>21</v>
      </c>
      <c r="I1534" s="8">
        <v>0.55000000000000004</v>
      </c>
      <c r="J1534" s="9">
        <v>1000</v>
      </c>
      <c r="K1534" s="10">
        <f t="shared" si="10"/>
        <v>550</v>
      </c>
      <c r="L1534" s="10">
        <f t="shared" si="11"/>
        <v>220</v>
      </c>
      <c r="M1534" s="11">
        <v>0.4</v>
      </c>
      <c r="O1534" s="16"/>
      <c r="P1534" s="17"/>
      <c r="Q1534" s="12"/>
      <c r="R1534" s="13"/>
    </row>
    <row r="1535" spans="1:18" ht="15.75" customHeight="1" x14ac:dyDescent="0.3">
      <c r="A1535" s="1"/>
      <c r="B1535" s="6" t="s">
        <v>27</v>
      </c>
      <c r="C1535" s="6">
        <v>1128299</v>
      </c>
      <c r="D1535" s="7">
        <v>44278</v>
      </c>
      <c r="E1535" s="6" t="s">
        <v>28</v>
      </c>
      <c r="F1535" s="6" t="s">
        <v>67</v>
      </c>
      <c r="G1535" s="6" t="s">
        <v>68</v>
      </c>
      <c r="H1535" s="6" t="s">
        <v>22</v>
      </c>
      <c r="I1535" s="8">
        <v>0.5</v>
      </c>
      <c r="J1535" s="9">
        <v>3000</v>
      </c>
      <c r="K1535" s="10">
        <f t="shared" si="10"/>
        <v>1500</v>
      </c>
      <c r="L1535" s="10">
        <f t="shared" si="11"/>
        <v>450</v>
      </c>
      <c r="M1535" s="11">
        <v>0.3</v>
      </c>
      <c r="O1535" s="16"/>
      <c r="P1535" s="17"/>
      <c r="Q1535" s="12"/>
      <c r="R1535" s="13"/>
    </row>
    <row r="1536" spans="1:18" ht="15.75" customHeight="1" x14ac:dyDescent="0.3">
      <c r="A1536" s="1"/>
      <c r="B1536" s="6" t="s">
        <v>27</v>
      </c>
      <c r="C1536" s="6">
        <v>1128299</v>
      </c>
      <c r="D1536" s="7">
        <v>44310</v>
      </c>
      <c r="E1536" s="6" t="s">
        <v>28</v>
      </c>
      <c r="F1536" s="6" t="s">
        <v>67</v>
      </c>
      <c r="G1536" s="6" t="s">
        <v>68</v>
      </c>
      <c r="H1536" s="6" t="s">
        <v>17</v>
      </c>
      <c r="I1536" s="8">
        <v>0.55000000000000004</v>
      </c>
      <c r="J1536" s="9">
        <v>4750</v>
      </c>
      <c r="K1536" s="10">
        <f t="shared" ref="K1536:K1790" si="12">I1536*J1536</f>
        <v>2612.5</v>
      </c>
      <c r="L1536" s="10">
        <f t="shared" ref="L1536:L1790" si="13">K1536*M1536</f>
        <v>914.37499999999989</v>
      </c>
      <c r="M1536" s="11">
        <v>0.35</v>
      </c>
      <c r="O1536" s="16"/>
      <c r="P1536" s="17"/>
      <c r="Q1536" s="12"/>
      <c r="R1536" s="13"/>
    </row>
    <row r="1537" spans="1:18" ht="15.75" customHeight="1" x14ac:dyDescent="0.3">
      <c r="A1537" s="1"/>
      <c r="B1537" s="6" t="s">
        <v>27</v>
      </c>
      <c r="C1537" s="6">
        <v>1128299</v>
      </c>
      <c r="D1537" s="7">
        <v>44310</v>
      </c>
      <c r="E1537" s="6" t="s">
        <v>28</v>
      </c>
      <c r="F1537" s="6" t="s">
        <v>67</v>
      </c>
      <c r="G1537" s="6" t="s">
        <v>68</v>
      </c>
      <c r="H1537" s="6" t="s">
        <v>18</v>
      </c>
      <c r="I1537" s="8">
        <v>0.60000000000000009</v>
      </c>
      <c r="J1537" s="9">
        <v>2750</v>
      </c>
      <c r="K1537" s="10">
        <f t="shared" si="12"/>
        <v>1650.0000000000002</v>
      </c>
      <c r="L1537" s="10">
        <f t="shared" si="13"/>
        <v>577.5</v>
      </c>
      <c r="M1537" s="11">
        <v>0.35</v>
      </c>
      <c r="O1537" s="16"/>
      <c r="P1537" s="17"/>
      <c r="Q1537" s="12"/>
      <c r="R1537" s="13"/>
    </row>
    <row r="1538" spans="1:18" ht="15.75" customHeight="1" x14ac:dyDescent="0.3">
      <c r="A1538" s="1"/>
      <c r="B1538" s="6" t="s">
        <v>27</v>
      </c>
      <c r="C1538" s="6">
        <v>1128299</v>
      </c>
      <c r="D1538" s="7">
        <v>44310</v>
      </c>
      <c r="E1538" s="6" t="s">
        <v>28</v>
      </c>
      <c r="F1538" s="6" t="s">
        <v>67</v>
      </c>
      <c r="G1538" s="6" t="s">
        <v>68</v>
      </c>
      <c r="H1538" s="6" t="s">
        <v>19</v>
      </c>
      <c r="I1538" s="8">
        <v>0.60000000000000009</v>
      </c>
      <c r="J1538" s="9">
        <v>3250</v>
      </c>
      <c r="K1538" s="10">
        <f t="shared" si="12"/>
        <v>1950.0000000000002</v>
      </c>
      <c r="L1538" s="10">
        <f t="shared" si="13"/>
        <v>682.5</v>
      </c>
      <c r="M1538" s="11">
        <v>0.35</v>
      </c>
      <c r="O1538" s="16"/>
      <c r="P1538" s="17"/>
      <c r="Q1538" s="12"/>
      <c r="R1538" s="13"/>
    </row>
    <row r="1539" spans="1:18" ht="15.75" customHeight="1" x14ac:dyDescent="0.3">
      <c r="A1539" s="1"/>
      <c r="B1539" s="6" t="s">
        <v>27</v>
      </c>
      <c r="C1539" s="6">
        <v>1128299</v>
      </c>
      <c r="D1539" s="7">
        <v>44310</v>
      </c>
      <c r="E1539" s="6" t="s">
        <v>28</v>
      </c>
      <c r="F1539" s="6" t="s">
        <v>67</v>
      </c>
      <c r="G1539" s="6" t="s">
        <v>68</v>
      </c>
      <c r="H1539" s="6" t="s">
        <v>20</v>
      </c>
      <c r="I1539" s="8">
        <v>0.45000000000000007</v>
      </c>
      <c r="J1539" s="9">
        <v>2250</v>
      </c>
      <c r="K1539" s="10">
        <f t="shared" si="12"/>
        <v>1012.5000000000001</v>
      </c>
      <c r="L1539" s="10">
        <f t="shared" si="13"/>
        <v>354.375</v>
      </c>
      <c r="M1539" s="11">
        <v>0.35</v>
      </c>
      <c r="O1539" s="16"/>
      <c r="P1539" s="17"/>
      <c r="Q1539" s="12"/>
      <c r="R1539" s="13"/>
    </row>
    <row r="1540" spans="1:18" ht="15.75" customHeight="1" x14ac:dyDescent="0.3">
      <c r="A1540" s="1"/>
      <c r="B1540" s="6" t="s">
        <v>27</v>
      </c>
      <c r="C1540" s="6">
        <v>1128299</v>
      </c>
      <c r="D1540" s="7">
        <v>44310</v>
      </c>
      <c r="E1540" s="6" t="s">
        <v>28</v>
      </c>
      <c r="F1540" s="6" t="s">
        <v>67</v>
      </c>
      <c r="G1540" s="6" t="s">
        <v>68</v>
      </c>
      <c r="H1540" s="6" t="s">
        <v>21</v>
      </c>
      <c r="I1540" s="8">
        <v>0.50000000000000011</v>
      </c>
      <c r="J1540" s="9">
        <v>1250</v>
      </c>
      <c r="K1540" s="10">
        <f t="shared" si="12"/>
        <v>625.00000000000011</v>
      </c>
      <c r="L1540" s="10">
        <f t="shared" si="13"/>
        <v>250.00000000000006</v>
      </c>
      <c r="M1540" s="11">
        <v>0.4</v>
      </c>
      <c r="O1540" s="16"/>
      <c r="P1540" s="17"/>
      <c r="Q1540" s="12"/>
      <c r="R1540" s="13"/>
    </row>
    <row r="1541" spans="1:18" ht="15.75" customHeight="1" x14ac:dyDescent="0.3">
      <c r="A1541" s="1"/>
      <c r="B1541" s="6" t="s">
        <v>27</v>
      </c>
      <c r="C1541" s="6">
        <v>1128299</v>
      </c>
      <c r="D1541" s="7">
        <v>44310</v>
      </c>
      <c r="E1541" s="6" t="s">
        <v>28</v>
      </c>
      <c r="F1541" s="6" t="s">
        <v>67</v>
      </c>
      <c r="G1541" s="6" t="s">
        <v>68</v>
      </c>
      <c r="H1541" s="6" t="s">
        <v>22</v>
      </c>
      <c r="I1541" s="8">
        <v>0.65000000000000013</v>
      </c>
      <c r="J1541" s="9">
        <v>3000</v>
      </c>
      <c r="K1541" s="10">
        <f t="shared" si="12"/>
        <v>1950.0000000000005</v>
      </c>
      <c r="L1541" s="10">
        <f t="shared" si="13"/>
        <v>585.00000000000011</v>
      </c>
      <c r="M1541" s="11">
        <v>0.3</v>
      </c>
      <c r="O1541" s="16"/>
      <c r="P1541" s="17"/>
      <c r="Q1541" s="12"/>
      <c r="R1541" s="13"/>
    </row>
    <row r="1542" spans="1:18" ht="15.75" customHeight="1" x14ac:dyDescent="0.3">
      <c r="A1542" s="1"/>
      <c r="B1542" s="6" t="s">
        <v>27</v>
      </c>
      <c r="C1542" s="6">
        <v>1128299</v>
      </c>
      <c r="D1542" s="7">
        <v>44341</v>
      </c>
      <c r="E1542" s="6" t="s">
        <v>28</v>
      </c>
      <c r="F1542" s="6" t="s">
        <v>67</v>
      </c>
      <c r="G1542" s="6" t="s">
        <v>68</v>
      </c>
      <c r="H1542" s="6" t="s">
        <v>17</v>
      </c>
      <c r="I1542" s="8">
        <v>0.5</v>
      </c>
      <c r="J1542" s="9">
        <v>5000</v>
      </c>
      <c r="K1542" s="10">
        <f t="shared" si="12"/>
        <v>2500</v>
      </c>
      <c r="L1542" s="10">
        <f t="shared" si="13"/>
        <v>875</v>
      </c>
      <c r="M1542" s="11">
        <v>0.35</v>
      </c>
      <c r="O1542" s="16"/>
      <c r="P1542" s="17"/>
      <c r="Q1542" s="12"/>
      <c r="R1542" s="13"/>
    </row>
    <row r="1543" spans="1:18" ht="15.75" customHeight="1" x14ac:dyDescent="0.3">
      <c r="A1543" s="1"/>
      <c r="B1543" s="6" t="s">
        <v>27</v>
      </c>
      <c r="C1543" s="6">
        <v>1128299</v>
      </c>
      <c r="D1543" s="7">
        <v>44341</v>
      </c>
      <c r="E1543" s="6" t="s">
        <v>28</v>
      </c>
      <c r="F1543" s="6" t="s">
        <v>67</v>
      </c>
      <c r="G1543" s="6" t="s">
        <v>68</v>
      </c>
      <c r="H1543" s="6" t="s">
        <v>18</v>
      </c>
      <c r="I1543" s="8">
        <v>0.55000000000000004</v>
      </c>
      <c r="J1543" s="9">
        <v>3500</v>
      </c>
      <c r="K1543" s="10">
        <f t="shared" si="12"/>
        <v>1925.0000000000002</v>
      </c>
      <c r="L1543" s="10">
        <f t="shared" si="13"/>
        <v>673.75</v>
      </c>
      <c r="M1543" s="11">
        <v>0.35</v>
      </c>
      <c r="O1543" s="16"/>
      <c r="P1543" s="17"/>
      <c r="Q1543" s="12"/>
      <c r="R1543" s="13"/>
    </row>
    <row r="1544" spans="1:18" ht="15.75" customHeight="1" x14ac:dyDescent="0.3">
      <c r="A1544" s="1"/>
      <c r="B1544" s="6" t="s">
        <v>27</v>
      </c>
      <c r="C1544" s="6">
        <v>1128299</v>
      </c>
      <c r="D1544" s="7">
        <v>44341</v>
      </c>
      <c r="E1544" s="6" t="s">
        <v>28</v>
      </c>
      <c r="F1544" s="6" t="s">
        <v>67</v>
      </c>
      <c r="G1544" s="6" t="s">
        <v>68</v>
      </c>
      <c r="H1544" s="6" t="s">
        <v>19</v>
      </c>
      <c r="I1544" s="8">
        <v>0.55000000000000004</v>
      </c>
      <c r="J1544" s="9">
        <v>3500</v>
      </c>
      <c r="K1544" s="10">
        <f t="shared" si="12"/>
        <v>1925.0000000000002</v>
      </c>
      <c r="L1544" s="10">
        <f t="shared" si="13"/>
        <v>673.75</v>
      </c>
      <c r="M1544" s="11">
        <v>0.35</v>
      </c>
      <c r="O1544" s="16"/>
      <c r="P1544" s="17"/>
      <c r="Q1544" s="12"/>
      <c r="R1544" s="13"/>
    </row>
    <row r="1545" spans="1:18" ht="15.75" customHeight="1" x14ac:dyDescent="0.3">
      <c r="A1545" s="1"/>
      <c r="B1545" s="6" t="s">
        <v>27</v>
      </c>
      <c r="C1545" s="6">
        <v>1128299</v>
      </c>
      <c r="D1545" s="7">
        <v>44341</v>
      </c>
      <c r="E1545" s="6" t="s">
        <v>28</v>
      </c>
      <c r="F1545" s="6" t="s">
        <v>67</v>
      </c>
      <c r="G1545" s="6" t="s">
        <v>68</v>
      </c>
      <c r="H1545" s="6" t="s">
        <v>20</v>
      </c>
      <c r="I1545" s="8">
        <v>0.5</v>
      </c>
      <c r="J1545" s="9">
        <v>2750</v>
      </c>
      <c r="K1545" s="10">
        <f t="shared" si="12"/>
        <v>1375</v>
      </c>
      <c r="L1545" s="10">
        <f t="shared" si="13"/>
        <v>481.24999999999994</v>
      </c>
      <c r="M1545" s="11">
        <v>0.35</v>
      </c>
      <c r="O1545" s="16"/>
      <c r="P1545" s="17"/>
      <c r="Q1545" s="12"/>
      <c r="R1545" s="13"/>
    </row>
    <row r="1546" spans="1:18" ht="15.75" customHeight="1" x14ac:dyDescent="0.3">
      <c r="A1546" s="1"/>
      <c r="B1546" s="6" t="s">
        <v>27</v>
      </c>
      <c r="C1546" s="6">
        <v>1128299</v>
      </c>
      <c r="D1546" s="7">
        <v>44341</v>
      </c>
      <c r="E1546" s="6" t="s">
        <v>28</v>
      </c>
      <c r="F1546" s="6" t="s">
        <v>67</v>
      </c>
      <c r="G1546" s="6" t="s">
        <v>68</v>
      </c>
      <c r="H1546" s="6" t="s">
        <v>21</v>
      </c>
      <c r="I1546" s="8">
        <v>0.44999999999999996</v>
      </c>
      <c r="J1546" s="9">
        <v>1750</v>
      </c>
      <c r="K1546" s="10">
        <f t="shared" si="12"/>
        <v>787.49999999999989</v>
      </c>
      <c r="L1546" s="10">
        <f t="shared" si="13"/>
        <v>315</v>
      </c>
      <c r="M1546" s="11">
        <v>0.4</v>
      </c>
      <c r="O1546" s="16"/>
      <c r="P1546" s="17"/>
      <c r="Q1546" s="12"/>
      <c r="R1546" s="13"/>
    </row>
    <row r="1547" spans="1:18" ht="15.75" customHeight="1" x14ac:dyDescent="0.3">
      <c r="A1547" s="1"/>
      <c r="B1547" s="6" t="s">
        <v>27</v>
      </c>
      <c r="C1547" s="6">
        <v>1128299</v>
      </c>
      <c r="D1547" s="7">
        <v>44341</v>
      </c>
      <c r="E1547" s="6" t="s">
        <v>28</v>
      </c>
      <c r="F1547" s="6" t="s">
        <v>67</v>
      </c>
      <c r="G1547" s="6" t="s">
        <v>68</v>
      </c>
      <c r="H1547" s="6" t="s">
        <v>22</v>
      </c>
      <c r="I1547" s="8">
        <v>0.6</v>
      </c>
      <c r="J1547" s="9">
        <v>5250</v>
      </c>
      <c r="K1547" s="10">
        <f t="shared" si="12"/>
        <v>3150</v>
      </c>
      <c r="L1547" s="10">
        <f t="shared" si="13"/>
        <v>945</v>
      </c>
      <c r="M1547" s="11">
        <v>0.3</v>
      </c>
      <c r="O1547" s="16"/>
      <c r="P1547" s="17"/>
      <c r="Q1547" s="12"/>
      <c r="R1547" s="13"/>
    </row>
    <row r="1548" spans="1:18" ht="15.75" customHeight="1" x14ac:dyDescent="0.3">
      <c r="A1548" s="1"/>
      <c r="B1548" s="6" t="s">
        <v>27</v>
      </c>
      <c r="C1548" s="6">
        <v>1128299</v>
      </c>
      <c r="D1548" s="7">
        <v>44371</v>
      </c>
      <c r="E1548" s="6" t="s">
        <v>28</v>
      </c>
      <c r="F1548" s="6" t="s">
        <v>67</v>
      </c>
      <c r="G1548" s="6" t="s">
        <v>68</v>
      </c>
      <c r="H1548" s="6" t="s">
        <v>17</v>
      </c>
      <c r="I1548" s="8">
        <v>0.54999999999999993</v>
      </c>
      <c r="J1548" s="9">
        <v>7750</v>
      </c>
      <c r="K1548" s="10">
        <f t="shared" si="12"/>
        <v>4262.4999999999991</v>
      </c>
      <c r="L1548" s="10">
        <f t="shared" si="13"/>
        <v>1491.8749999999995</v>
      </c>
      <c r="M1548" s="11">
        <v>0.35</v>
      </c>
      <c r="O1548" s="16"/>
      <c r="P1548" s="17"/>
      <c r="Q1548" s="12"/>
      <c r="R1548" s="13"/>
    </row>
    <row r="1549" spans="1:18" ht="15.75" customHeight="1" x14ac:dyDescent="0.3">
      <c r="A1549" s="1"/>
      <c r="B1549" s="6" t="s">
        <v>27</v>
      </c>
      <c r="C1549" s="6">
        <v>1128299</v>
      </c>
      <c r="D1549" s="7">
        <v>44371</v>
      </c>
      <c r="E1549" s="6" t="s">
        <v>28</v>
      </c>
      <c r="F1549" s="6" t="s">
        <v>67</v>
      </c>
      <c r="G1549" s="6" t="s">
        <v>68</v>
      </c>
      <c r="H1549" s="6" t="s">
        <v>18</v>
      </c>
      <c r="I1549" s="8">
        <v>0.64999999999999991</v>
      </c>
      <c r="J1549" s="9">
        <v>6500</v>
      </c>
      <c r="K1549" s="10">
        <f t="shared" si="12"/>
        <v>4224.9999999999991</v>
      </c>
      <c r="L1549" s="10">
        <f t="shared" si="13"/>
        <v>1478.7499999999995</v>
      </c>
      <c r="M1549" s="11">
        <v>0.35</v>
      </c>
      <c r="O1549" s="16"/>
      <c r="P1549" s="17"/>
      <c r="Q1549" s="12"/>
      <c r="R1549" s="13"/>
    </row>
    <row r="1550" spans="1:18" ht="15.75" customHeight="1" x14ac:dyDescent="0.3">
      <c r="A1550" s="1"/>
      <c r="B1550" s="6" t="s">
        <v>27</v>
      </c>
      <c r="C1550" s="6">
        <v>1128299</v>
      </c>
      <c r="D1550" s="7">
        <v>44371</v>
      </c>
      <c r="E1550" s="6" t="s">
        <v>28</v>
      </c>
      <c r="F1550" s="6" t="s">
        <v>67</v>
      </c>
      <c r="G1550" s="6" t="s">
        <v>68</v>
      </c>
      <c r="H1550" s="6" t="s">
        <v>19</v>
      </c>
      <c r="I1550" s="8">
        <v>0.79999999999999993</v>
      </c>
      <c r="J1550" s="9">
        <v>6500</v>
      </c>
      <c r="K1550" s="10">
        <f t="shared" si="12"/>
        <v>5200</v>
      </c>
      <c r="L1550" s="10">
        <f t="shared" si="13"/>
        <v>1819.9999999999998</v>
      </c>
      <c r="M1550" s="11">
        <v>0.35</v>
      </c>
      <c r="O1550" s="16"/>
      <c r="P1550" s="17"/>
      <c r="Q1550" s="12"/>
      <c r="R1550" s="13"/>
    </row>
    <row r="1551" spans="1:18" ht="15.75" customHeight="1" x14ac:dyDescent="0.3">
      <c r="A1551" s="1"/>
      <c r="B1551" s="6" t="s">
        <v>27</v>
      </c>
      <c r="C1551" s="6">
        <v>1128299</v>
      </c>
      <c r="D1551" s="7">
        <v>44371</v>
      </c>
      <c r="E1551" s="6" t="s">
        <v>28</v>
      </c>
      <c r="F1551" s="6" t="s">
        <v>67</v>
      </c>
      <c r="G1551" s="6" t="s">
        <v>68</v>
      </c>
      <c r="H1551" s="6" t="s">
        <v>20</v>
      </c>
      <c r="I1551" s="8">
        <v>0.79999999999999993</v>
      </c>
      <c r="J1551" s="9">
        <v>5250</v>
      </c>
      <c r="K1551" s="10">
        <f t="shared" si="12"/>
        <v>4200</v>
      </c>
      <c r="L1551" s="10">
        <f t="shared" si="13"/>
        <v>1470</v>
      </c>
      <c r="M1551" s="11">
        <v>0.35</v>
      </c>
      <c r="O1551" s="16"/>
      <c r="P1551" s="17"/>
      <c r="Q1551" s="12"/>
      <c r="R1551" s="13"/>
    </row>
    <row r="1552" spans="1:18" ht="15.75" customHeight="1" x14ac:dyDescent="0.3">
      <c r="A1552" s="1"/>
      <c r="B1552" s="6" t="s">
        <v>27</v>
      </c>
      <c r="C1552" s="6">
        <v>1128299</v>
      </c>
      <c r="D1552" s="7">
        <v>44371</v>
      </c>
      <c r="E1552" s="6" t="s">
        <v>28</v>
      </c>
      <c r="F1552" s="6" t="s">
        <v>67</v>
      </c>
      <c r="G1552" s="6" t="s">
        <v>68</v>
      </c>
      <c r="H1552" s="6" t="s">
        <v>21</v>
      </c>
      <c r="I1552" s="8">
        <v>0.9</v>
      </c>
      <c r="J1552" s="9">
        <v>4000</v>
      </c>
      <c r="K1552" s="10">
        <f t="shared" si="12"/>
        <v>3600</v>
      </c>
      <c r="L1552" s="10">
        <f t="shared" si="13"/>
        <v>1440</v>
      </c>
      <c r="M1552" s="11">
        <v>0.4</v>
      </c>
      <c r="O1552" s="16"/>
      <c r="P1552" s="17"/>
      <c r="Q1552" s="12"/>
      <c r="R1552" s="13"/>
    </row>
    <row r="1553" spans="1:18" ht="15.75" customHeight="1" x14ac:dyDescent="0.3">
      <c r="A1553" s="1"/>
      <c r="B1553" s="6" t="s">
        <v>27</v>
      </c>
      <c r="C1553" s="6">
        <v>1128299</v>
      </c>
      <c r="D1553" s="7">
        <v>44371</v>
      </c>
      <c r="E1553" s="6" t="s">
        <v>28</v>
      </c>
      <c r="F1553" s="6" t="s">
        <v>67</v>
      </c>
      <c r="G1553" s="6" t="s">
        <v>68</v>
      </c>
      <c r="H1553" s="6" t="s">
        <v>22</v>
      </c>
      <c r="I1553" s="8">
        <v>1.05</v>
      </c>
      <c r="J1553" s="9">
        <v>7000</v>
      </c>
      <c r="K1553" s="10">
        <f t="shared" si="12"/>
        <v>7350</v>
      </c>
      <c r="L1553" s="10">
        <f t="shared" si="13"/>
        <v>2205</v>
      </c>
      <c r="M1553" s="11">
        <v>0.3</v>
      </c>
      <c r="O1553" s="16"/>
      <c r="P1553" s="17"/>
      <c r="Q1553" s="12"/>
      <c r="R1553" s="13"/>
    </row>
    <row r="1554" spans="1:18" ht="15.75" customHeight="1" x14ac:dyDescent="0.3">
      <c r="A1554" s="1"/>
      <c r="B1554" s="6" t="s">
        <v>27</v>
      </c>
      <c r="C1554" s="6">
        <v>1128299</v>
      </c>
      <c r="D1554" s="7">
        <v>44400</v>
      </c>
      <c r="E1554" s="6" t="s">
        <v>28</v>
      </c>
      <c r="F1554" s="6" t="s">
        <v>67</v>
      </c>
      <c r="G1554" s="6" t="s">
        <v>68</v>
      </c>
      <c r="H1554" s="6" t="s">
        <v>17</v>
      </c>
      <c r="I1554" s="8">
        <v>0.85</v>
      </c>
      <c r="J1554" s="9">
        <v>8500</v>
      </c>
      <c r="K1554" s="10">
        <f t="shared" si="12"/>
        <v>7225</v>
      </c>
      <c r="L1554" s="10">
        <f t="shared" si="13"/>
        <v>2528.75</v>
      </c>
      <c r="M1554" s="11">
        <v>0.35</v>
      </c>
      <c r="O1554" s="16"/>
      <c r="P1554" s="17"/>
      <c r="Q1554" s="12"/>
      <c r="R1554" s="13"/>
    </row>
    <row r="1555" spans="1:18" ht="15.75" customHeight="1" x14ac:dyDescent="0.3">
      <c r="A1555" s="1"/>
      <c r="B1555" s="6" t="s">
        <v>27</v>
      </c>
      <c r="C1555" s="6">
        <v>1128299</v>
      </c>
      <c r="D1555" s="7">
        <v>44400</v>
      </c>
      <c r="E1555" s="6" t="s">
        <v>28</v>
      </c>
      <c r="F1555" s="6" t="s">
        <v>67</v>
      </c>
      <c r="G1555" s="6" t="s">
        <v>68</v>
      </c>
      <c r="H1555" s="6" t="s">
        <v>18</v>
      </c>
      <c r="I1555" s="8">
        <v>0.9</v>
      </c>
      <c r="J1555" s="9">
        <v>7000</v>
      </c>
      <c r="K1555" s="10">
        <f t="shared" si="12"/>
        <v>6300</v>
      </c>
      <c r="L1555" s="10">
        <f t="shared" si="13"/>
        <v>2205</v>
      </c>
      <c r="M1555" s="11">
        <v>0.35</v>
      </c>
      <c r="O1555" s="16"/>
      <c r="P1555" s="17"/>
      <c r="Q1555" s="12"/>
      <c r="R1555" s="13"/>
    </row>
    <row r="1556" spans="1:18" ht="15.75" customHeight="1" x14ac:dyDescent="0.3">
      <c r="A1556" s="1"/>
      <c r="B1556" s="6" t="s">
        <v>27</v>
      </c>
      <c r="C1556" s="6">
        <v>1128299</v>
      </c>
      <c r="D1556" s="7">
        <v>44400</v>
      </c>
      <c r="E1556" s="6" t="s">
        <v>28</v>
      </c>
      <c r="F1556" s="6" t="s">
        <v>67</v>
      </c>
      <c r="G1556" s="6" t="s">
        <v>68</v>
      </c>
      <c r="H1556" s="6" t="s">
        <v>19</v>
      </c>
      <c r="I1556" s="8">
        <v>0.9</v>
      </c>
      <c r="J1556" s="9">
        <v>6500</v>
      </c>
      <c r="K1556" s="10">
        <f t="shared" si="12"/>
        <v>5850</v>
      </c>
      <c r="L1556" s="10">
        <f t="shared" si="13"/>
        <v>2047.4999999999998</v>
      </c>
      <c r="M1556" s="11">
        <v>0.35</v>
      </c>
      <c r="O1556" s="16"/>
      <c r="P1556" s="17"/>
      <c r="Q1556" s="12"/>
      <c r="R1556" s="13"/>
    </row>
    <row r="1557" spans="1:18" ht="15.75" customHeight="1" x14ac:dyDescent="0.3">
      <c r="A1557" s="1"/>
      <c r="B1557" s="6" t="s">
        <v>27</v>
      </c>
      <c r="C1557" s="6">
        <v>1128299</v>
      </c>
      <c r="D1557" s="7">
        <v>44400</v>
      </c>
      <c r="E1557" s="6" t="s">
        <v>28</v>
      </c>
      <c r="F1557" s="6" t="s">
        <v>67</v>
      </c>
      <c r="G1557" s="6" t="s">
        <v>68</v>
      </c>
      <c r="H1557" s="6" t="s">
        <v>20</v>
      </c>
      <c r="I1557" s="8">
        <v>0.85</v>
      </c>
      <c r="J1557" s="9">
        <v>5500</v>
      </c>
      <c r="K1557" s="10">
        <f t="shared" si="12"/>
        <v>4675</v>
      </c>
      <c r="L1557" s="10">
        <f t="shared" si="13"/>
        <v>1636.25</v>
      </c>
      <c r="M1557" s="11">
        <v>0.35</v>
      </c>
      <c r="O1557" s="16"/>
      <c r="P1557" s="17"/>
      <c r="Q1557" s="12"/>
      <c r="R1557" s="13"/>
    </row>
    <row r="1558" spans="1:18" ht="15.75" customHeight="1" x14ac:dyDescent="0.3">
      <c r="A1558" s="1"/>
      <c r="B1558" s="6" t="s">
        <v>27</v>
      </c>
      <c r="C1558" s="6">
        <v>1128299</v>
      </c>
      <c r="D1558" s="7">
        <v>44400</v>
      </c>
      <c r="E1558" s="6" t="s">
        <v>28</v>
      </c>
      <c r="F1558" s="6" t="s">
        <v>67</v>
      </c>
      <c r="G1558" s="6" t="s">
        <v>68</v>
      </c>
      <c r="H1558" s="6" t="s">
        <v>21</v>
      </c>
      <c r="I1558" s="8">
        <v>0.9</v>
      </c>
      <c r="J1558" s="9">
        <v>6000</v>
      </c>
      <c r="K1558" s="10">
        <f t="shared" si="12"/>
        <v>5400</v>
      </c>
      <c r="L1558" s="10">
        <f t="shared" si="13"/>
        <v>2160</v>
      </c>
      <c r="M1558" s="11">
        <v>0.4</v>
      </c>
      <c r="O1558" s="16"/>
      <c r="P1558" s="17"/>
      <c r="Q1558" s="12"/>
      <c r="R1558" s="13"/>
    </row>
    <row r="1559" spans="1:18" ht="15.75" customHeight="1" x14ac:dyDescent="0.3">
      <c r="A1559" s="1"/>
      <c r="B1559" s="6" t="s">
        <v>27</v>
      </c>
      <c r="C1559" s="6">
        <v>1128299</v>
      </c>
      <c r="D1559" s="7">
        <v>44400</v>
      </c>
      <c r="E1559" s="6" t="s">
        <v>28</v>
      </c>
      <c r="F1559" s="6" t="s">
        <v>67</v>
      </c>
      <c r="G1559" s="6" t="s">
        <v>68</v>
      </c>
      <c r="H1559" s="6" t="s">
        <v>22</v>
      </c>
      <c r="I1559" s="8">
        <v>1.05</v>
      </c>
      <c r="J1559" s="9">
        <v>6000</v>
      </c>
      <c r="K1559" s="10">
        <f t="shared" si="12"/>
        <v>6300</v>
      </c>
      <c r="L1559" s="10">
        <f t="shared" si="13"/>
        <v>1890</v>
      </c>
      <c r="M1559" s="11">
        <v>0.3</v>
      </c>
      <c r="O1559" s="16"/>
      <c r="P1559" s="17"/>
      <c r="Q1559" s="12"/>
      <c r="R1559" s="13"/>
    </row>
    <row r="1560" spans="1:18" ht="15.75" customHeight="1" x14ac:dyDescent="0.3">
      <c r="A1560" s="1"/>
      <c r="B1560" s="6" t="s">
        <v>27</v>
      </c>
      <c r="C1560" s="6">
        <v>1128299</v>
      </c>
      <c r="D1560" s="7">
        <v>44432</v>
      </c>
      <c r="E1560" s="6" t="s">
        <v>28</v>
      </c>
      <c r="F1560" s="6" t="s">
        <v>67</v>
      </c>
      <c r="G1560" s="6" t="s">
        <v>68</v>
      </c>
      <c r="H1560" s="6" t="s">
        <v>17</v>
      </c>
      <c r="I1560" s="8">
        <v>0.9</v>
      </c>
      <c r="J1560" s="9">
        <v>8000</v>
      </c>
      <c r="K1560" s="10">
        <f t="shared" si="12"/>
        <v>7200</v>
      </c>
      <c r="L1560" s="10">
        <f t="shared" si="13"/>
        <v>2520</v>
      </c>
      <c r="M1560" s="11">
        <v>0.35</v>
      </c>
      <c r="O1560" s="16"/>
      <c r="P1560" s="17"/>
      <c r="Q1560" s="12"/>
      <c r="R1560" s="13"/>
    </row>
    <row r="1561" spans="1:18" ht="15.75" customHeight="1" x14ac:dyDescent="0.3">
      <c r="A1561" s="1"/>
      <c r="B1561" s="6" t="s">
        <v>27</v>
      </c>
      <c r="C1561" s="6">
        <v>1128299</v>
      </c>
      <c r="D1561" s="7">
        <v>44432</v>
      </c>
      <c r="E1561" s="6" t="s">
        <v>28</v>
      </c>
      <c r="F1561" s="6" t="s">
        <v>67</v>
      </c>
      <c r="G1561" s="6" t="s">
        <v>68</v>
      </c>
      <c r="H1561" s="6" t="s">
        <v>18</v>
      </c>
      <c r="I1561" s="8">
        <v>0.8</v>
      </c>
      <c r="J1561" s="9">
        <v>7750</v>
      </c>
      <c r="K1561" s="10">
        <f t="shared" si="12"/>
        <v>6200</v>
      </c>
      <c r="L1561" s="10">
        <f t="shared" si="13"/>
        <v>2170</v>
      </c>
      <c r="M1561" s="11">
        <v>0.35</v>
      </c>
      <c r="O1561" s="16"/>
      <c r="P1561" s="17"/>
      <c r="Q1561" s="12"/>
      <c r="R1561" s="13"/>
    </row>
    <row r="1562" spans="1:18" ht="15.75" customHeight="1" x14ac:dyDescent="0.3">
      <c r="A1562" s="1"/>
      <c r="B1562" s="6" t="s">
        <v>27</v>
      </c>
      <c r="C1562" s="6">
        <v>1128299</v>
      </c>
      <c r="D1562" s="7">
        <v>44432</v>
      </c>
      <c r="E1562" s="6" t="s">
        <v>28</v>
      </c>
      <c r="F1562" s="6" t="s">
        <v>67</v>
      </c>
      <c r="G1562" s="6" t="s">
        <v>68</v>
      </c>
      <c r="H1562" s="6" t="s">
        <v>19</v>
      </c>
      <c r="I1562" s="8">
        <v>0.70000000000000007</v>
      </c>
      <c r="J1562" s="9">
        <v>6500</v>
      </c>
      <c r="K1562" s="10">
        <f t="shared" si="12"/>
        <v>4550</v>
      </c>
      <c r="L1562" s="10">
        <f t="shared" si="13"/>
        <v>1592.5</v>
      </c>
      <c r="M1562" s="11">
        <v>0.35</v>
      </c>
      <c r="O1562" s="16"/>
      <c r="P1562" s="17"/>
      <c r="Q1562" s="12"/>
      <c r="R1562" s="13"/>
    </row>
    <row r="1563" spans="1:18" ht="15.75" customHeight="1" x14ac:dyDescent="0.3">
      <c r="A1563" s="1"/>
      <c r="B1563" s="6" t="s">
        <v>27</v>
      </c>
      <c r="C1563" s="6">
        <v>1128299</v>
      </c>
      <c r="D1563" s="7">
        <v>44432</v>
      </c>
      <c r="E1563" s="6" t="s">
        <v>28</v>
      </c>
      <c r="F1563" s="6" t="s">
        <v>67</v>
      </c>
      <c r="G1563" s="6" t="s">
        <v>68</v>
      </c>
      <c r="H1563" s="6" t="s">
        <v>20</v>
      </c>
      <c r="I1563" s="8">
        <v>0.70000000000000007</v>
      </c>
      <c r="J1563" s="9">
        <v>4250</v>
      </c>
      <c r="K1563" s="10">
        <f t="shared" si="12"/>
        <v>2975.0000000000005</v>
      </c>
      <c r="L1563" s="10">
        <f t="shared" si="13"/>
        <v>1041.25</v>
      </c>
      <c r="M1563" s="11">
        <v>0.35</v>
      </c>
      <c r="O1563" s="16"/>
      <c r="P1563" s="17"/>
      <c r="Q1563" s="12"/>
      <c r="R1563" s="13"/>
    </row>
    <row r="1564" spans="1:18" ht="15.75" customHeight="1" x14ac:dyDescent="0.3">
      <c r="A1564" s="1"/>
      <c r="B1564" s="6" t="s">
        <v>27</v>
      </c>
      <c r="C1564" s="6">
        <v>1128299</v>
      </c>
      <c r="D1564" s="7">
        <v>44432</v>
      </c>
      <c r="E1564" s="6" t="s">
        <v>28</v>
      </c>
      <c r="F1564" s="6" t="s">
        <v>67</v>
      </c>
      <c r="G1564" s="6" t="s">
        <v>68</v>
      </c>
      <c r="H1564" s="6" t="s">
        <v>21</v>
      </c>
      <c r="I1564" s="8">
        <v>0.7</v>
      </c>
      <c r="J1564" s="9">
        <v>4250</v>
      </c>
      <c r="K1564" s="10">
        <f t="shared" si="12"/>
        <v>2975</v>
      </c>
      <c r="L1564" s="10">
        <f t="shared" si="13"/>
        <v>1190</v>
      </c>
      <c r="M1564" s="11">
        <v>0.4</v>
      </c>
      <c r="O1564" s="16"/>
      <c r="P1564" s="17"/>
      <c r="Q1564" s="12"/>
      <c r="R1564" s="13"/>
    </row>
    <row r="1565" spans="1:18" ht="15.75" customHeight="1" x14ac:dyDescent="0.3">
      <c r="A1565" s="1"/>
      <c r="B1565" s="6" t="s">
        <v>27</v>
      </c>
      <c r="C1565" s="6">
        <v>1128299</v>
      </c>
      <c r="D1565" s="7">
        <v>44432</v>
      </c>
      <c r="E1565" s="6" t="s">
        <v>28</v>
      </c>
      <c r="F1565" s="6" t="s">
        <v>67</v>
      </c>
      <c r="G1565" s="6" t="s">
        <v>68</v>
      </c>
      <c r="H1565" s="6" t="s">
        <v>22</v>
      </c>
      <c r="I1565" s="8">
        <v>0.75</v>
      </c>
      <c r="J1565" s="9">
        <v>2500</v>
      </c>
      <c r="K1565" s="10">
        <f t="shared" si="12"/>
        <v>1875</v>
      </c>
      <c r="L1565" s="10">
        <f t="shared" si="13"/>
        <v>562.5</v>
      </c>
      <c r="M1565" s="11">
        <v>0.3</v>
      </c>
      <c r="O1565" s="16"/>
      <c r="P1565" s="17"/>
      <c r="Q1565" s="12"/>
      <c r="R1565" s="13"/>
    </row>
    <row r="1566" spans="1:18" ht="15.75" customHeight="1" x14ac:dyDescent="0.3">
      <c r="A1566" s="1"/>
      <c r="B1566" s="6" t="s">
        <v>27</v>
      </c>
      <c r="C1566" s="6">
        <v>1128299</v>
      </c>
      <c r="D1566" s="7">
        <v>44464</v>
      </c>
      <c r="E1566" s="6" t="s">
        <v>28</v>
      </c>
      <c r="F1566" s="6" t="s">
        <v>67</v>
      </c>
      <c r="G1566" s="6" t="s">
        <v>68</v>
      </c>
      <c r="H1566" s="6" t="s">
        <v>17</v>
      </c>
      <c r="I1566" s="8">
        <v>0.50000000000000011</v>
      </c>
      <c r="J1566" s="9">
        <v>4500</v>
      </c>
      <c r="K1566" s="10">
        <f t="shared" si="12"/>
        <v>2250.0000000000005</v>
      </c>
      <c r="L1566" s="10">
        <f t="shared" si="13"/>
        <v>787.50000000000011</v>
      </c>
      <c r="M1566" s="11">
        <v>0.35</v>
      </c>
      <c r="O1566" s="16"/>
      <c r="P1566" s="17"/>
      <c r="Q1566" s="12"/>
      <c r="R1566" s="13"/>
    </row>
    <row r="1567" spans="1:18" ht="15.75" customHeight="1" x14ac:dyDescent="0.3">
      <c r="A1567" s="1"/>
      <c r="B1567" s="6" t="s">
        <v>27</v>
      </c>
      <c r="C1567" s="6">
        <v>1128299</v>
      </c>
      <c r="D1567" s="7">
        <v>44464</v>
      </c>
      <c r="E1567" s="6" t="s">
        <v>28</v>
      </c>
      <c r="F1567" s="6" t="s">
        <v>67</v>
      </c>
      <c r="G1567" s="6" t="s">
        <v>68</v>
      </c>
      <c r="H1567" s="6" t="s">
        <v>18</v>
      </c>
      <c r="I1567" s="8">
        <v>0.55000000000000016</v>
      </c>
      <c r="J1567" s="9">
        <v>4500</v>
      </c>
      <c r="K1567" s="10">
        <f t="shared" si="12"/>
        <v>2475.0000000000009</v>
      </c>
      <c r="L1567" s="10">
        <f t="shared" si="13"/>
        <v>866.25000000000023</v>
      </c>
      <c r="M1567" s="11">
        <v>0.35</v>
      </c>
      <c r="O1567" s="16"/>
      <c r="P1567" s="17"/>
      <c r="Q1567" s="12"/>
      <c r="R1567" s="13"/>
    </row>
    <row r="1568" spans="1:18" ht="15.75" customHeight="1" x14ac:dyDescent="0.3">
      <c r="A1568" s="1"/>
      <c r="B1568" s="6" t="s">
        <v>27</v>
      </c>
      <c r="C1568" s="6">
        <v>1128299</v>
      </c>
      <c r="D1568" s="7">
        <v>44464</v>
      </c>
      <c r="E1568" s="6" t="s">
        <v>28</v>
      </c>
      <c r="F1568" s="6" t="s">
        <v>67</v>
      </c>
      <c r="G1568" s="6" t="s">
        <v>68</v>
      </c>
      <c r="H1568" s="6" t="s">
        <v>19</v>
      </c>
      <c r="I1568" s="8">
        <v>0.50000000000000011</v>
      </c>
      <c r="J1568" s="9">
        <v>2500</v>
      </c>
      <c r="K1568" s="10">
        <f t="shared" si="12"/>
        <v>1250.0000000000002</v>
      </c>
      <c r="L1568" s="10">
        <f t="shared" si="13"/>
        <v>437.50000000000006</v>
      </c>
      <c r="M1568" s="11">
        <v>0.35</v>
      </c>
      <c r="O1568" s="16"/>
      <c r="P1568" s="17"/>
      <c r="Q1568" s="12"/>
      <c r="R1568" s="13"/>
    </row>
    <row r="1569" spans="1:18" ht="15.75" customHeight="1" x14ac:dyDescent="0.3">
      <c r="A1569" s="1"/>
      <c r="B1569" s="6" t="s">
        <v>27</v>
      </c>
      <c r="C1569" s="6">
        <v>1128299</v>
      </c>
      <c r="D1569" s="7">
        <v>44464</v>
      </c>
      <c r="E1569" s="6" t="s">
        <v>28</v>
      </c>
      <c r="F1569" s="6" t="s">
        <v>67</v>
      </c>
      <c r="G1569" s="6" t="s">
        <v>68</v>
      </c>
      <c r="H1569" s="6" t="s">
        <v>20</v>
      </c>
      <c r="I1569" s="8">
        <v>0.50000000000000011</v>
      </c>
      <c r="J1569" s="9">
        <v>2000</v>
      </c>
      <c r="K1569" s="10">
        <f t="shared" si="12"/>
        <v>1000.0000000000002</v>
      </c>
      <c r="L1569" s="10">
        <f t="shared" si="13"/>
        <v>350.00000000000006</v>
      </c>
      <c r="M1569" s="11">
        <v>0.35</v>
      </c>
      <c r="O1569" s="16"/>
      <c r="P1569" s="17"/>
      <c r="Q1569" s="12"/>
      <c r="R1569" s="13"/>
    </row>
    <row r="1570" spans="1:18" ht="15.75" customHeight="1" x14ac:dyDescent="0.3">
      <c r="A1570" s="1"/>
      <c r="B1570" s="6" t="s">
        <v>27</v>
      </c>
      <c r="C1570" s="6">
        <v>1128299</v>
      </c>
      <c r="D1570" s="7">
        <v>44464</v>
      </c>
      <c r="E1570" s="6" t="s">
        <v>28</v>
      </c>
      <c r="F1570" s="6" t="s">
        <v>67</v>
      </c>
      <c r="G1570" s="6" t="s">
        <v>68</v>
      </c>
      <c r="H1570" s="6" t="s">
        <v>21</v>
      </c>
      <c r="I1570" s="8">
        <v>0.60000000000000009</v>
      </c>
      <c r="J1570" s="9">
        <v>2250</v>
      </c>
      <c r="K1570" s="10">
        <f t="shared" si="12"/>
        <v>1350.0000000000002</v>
      </c>
      <c r="L1570" s="10">
        <f t="shared" si="13"/>
        <v>540.00000000000011</v>
      </c>
      <c r="M1570" s="11">
        <v>0.4</v>
      </c>
      <c r="O1570" s="16"/>
      <c r="P1570" s="17"/>
      <c r="Q1570" s="12"/>
      <c r="R1570" s="13"/>
    </row>
    <row r="1571" spans="1:18" ht="15.75" customHeight="1" x14ac:dyDescent="0.3">
      <c r="A1571" s="1"/>
      <c r="B1571" s="6" t="s">
        <v>27</v>
      </c>
      <c r="C1571" s="6">
        <v>1128299</v>
      </c>
      <c r="D1571" s="7">
        <v>44464</v>
      </c>
      <c r="E1571" s="6" t="s">
        <v>28</v>
      </c>
      <c r="F1571" s="6" t="s">
        <v>67</v>
      </c>
      <c r="G1571" s="6" t="s">
        <v>68</v>
      </c>
      <c r="H1571" s="6" t="s">
        <v>22</v>
      </c>
      <c r="I1571" s="8">
        <v>0.44999999999999996</v>
      </c>
      <c r="J1571" s="9">
        <v>2500</v>
      </c>
      <c r="K1571" s="10">
        <f t="shared" si="12"/>
        <v>1125</v>
      </c>
      <c r="L1571" s="10">
        <f t="shared" si="13"/>
        <v>337.5</v>
      </c>
      <c r="M1571" s="11">
        <v>0.3</v>
      </c>
      <c r="O1571" s="16"/>
      <c r="P1571" s="17"/>
      <c r="Q1571" s="12"/>
      <c r="R1571" s="13"/>
    </row>
    <row r="1572" spans="1:18" ht="15.75" customHeight="1" x14ac:dyDescent="0.3">
      <c r="A1572" s="1"/>
      <c r="B1572" s="6" t="s">
        <v>27</v>
      </c>
      <c r="C1572" s="6">
        <v>1128299</v>
      </c>
      <c r="D1572" s="7">
        <v>44493</v>
      </c>
      <c r="E1572" s="6" t="s">
        <v>28</v>
      </c>
      <c r="F1572" s="6" t="s">
        <v>67</v>
      </c>
      <c r="G1572" s="6" t="s">
        <v>68</v>
      </c>
      <c r="H1572" s="6" t="s">
        <v>17</v>
      </c>
      <c r="I1572" s="8">
        <v>0.4</v>
      </c>
      <c r="J1572" s="9">
        <v>3500</v>
      </c>
      <c r="K1572" s="10">
        <f t="shared" si="12"/>
        <v>1400</v>
      </c>
      <c r="L1572" s="10">
        <f t="shared" si="13"/>
        <v>489.99999999999994</v>
      </c>
      <c r="M1572" s="11">
        <v>0.35</v>
      </c>
      <c r="O1572" s="16"/>
      <c r="P1572" s="17"/>
      <c r="Q1572" s="12"/>
      <c r="R1572" s="13"/>
    </row>
    <row r="1573" spans="1:18" ht="15.75" customHeight="1" x14ac:dyDescent="0.3">
      <c r="A1573" s="1"/>
      <c r="B1573" s="6" t="s">
        <v>27</v>
      </c>
      <c r="C1573" s="6">
        <v>1128299</v>
      </c>
      <c r="D1573" s="7">
        <v>44493</v>
      </c>
      <c r="E1573" s="6" t="s">
        <v>28</v>
      </c>
      <c r="F1573" s="6" t="s">
        <v>67</v>
      </c>
      <c r="G1573" s="6" t="s">
        <v>68</v>
      </c>
      <c r="H1573" s="6" t="s">
        <v>18</v>
      </c>
      <c r="I1573" s="8">
        <v>0.55000000000000016</v>
      </c>
      <c r="J1573" s="9">
        <v>5250</v>
      </c>
      <c r="K1573" s="10">
        <f t="shared" si="12"/>
        <v>2887.5000000000009</v>
      </c>
      <c r="L1573" s="10">
        <f t="shared" si="13"/>
        <v>1010.6250000000002</v>
      </c>
      <c r="M1573" s="11">
        <v>0.35</v>
      </c>
      <c r="O1573" s="16"/>
      <c r="P1573" s="17"/>
      <c r="Q1573" s="12"/>
      <c r="R1573" s="13"/>
    </row>
    <row r="1574" spans="1:18" ht="15.75" customHeight="1" x14ac:dyDescent="0.3">
      <c r="A1574" s="1"/>
      <c r="B1574" s="6" t="s">
        <v>27</v>
      </c>
      <c r="C1574" s="6">
        <v>1128299</v>
      </c>
      <c r="D1574" s="7">
        <v>44493</v>
      </c>
      <c r="E1574" s="6" t="s">
        <v>28</v>
      </c>
      <c r="F1574" s="6" t="s">
        <v>67</v>
      </c>
      <c r="G1574" s="6" t="s">
        <v>68</v>
      </c>
      <c r="H1574" s="6" t="s">
        <v>19</v>
      </c>
      <c r="I1574" s="8">
        <v>0.50000000000000011</v>
      </c>
      <c r="J1574" s="9">
        <v>3500</v>
      </c>
      <c r="K1574" s="10">
        <f t="shared" si="12"/>
        <v>1750.0000000000005</v>
      </c>
      <c r="L1574" s="10">
        <f t="shared" si="13"/>
        <v>612.50000000000011</v>
      </c>
      <c r="M1574" s="11">
        <v>0.35</v>
      </c>
      <c r="O1574" s="16"/>
      <c r="P1574" s="17"/>
      <c r="Q1574" s="12"/>
      <c r="R1574" s="13"/>
    </row>
    <row r="1575" spans="1:18" ht="15.75" customHeight="1" x14ac:dyDescent="0.3">
      <c r="A1575" s="1"/>
      <c r="B1575" s="6" t="s">
        <v>27</v>
      </c>
      <c r="C1575" s="6">
        <v>1128299</v>
      </c>
      <c r="D1575" s="7">
        <v>44493</v>
      </c>
      <c r="E1575" s="6" t="s">
        <v>28</v>
      </c>
      <c r="F1575" s="6" t="s">
        <v>67</v>
      </c>
      <c r="G1575" s="6" t="s">
        <v>68</v>
      </c>
      <c r="H1575" s="6" t="s">
        <v>20</v>
      </c>
      <c r="I1575" s="8">
        <v>0.45000000000000007</v>
      </c>
      <c r="J1575" s="9">
        <v>3250</v>
      </c>
      <c r="K1575" s="10">
        <f t="shared" si="12"/>
        <v>1462.5000000000002</v>
      </c>
      <c r="L1575" s="10">
        <f t="shared" si="13"/>
        <v>511.87500000000006</v>
      </c>
      <c r="M1575" s="11">
        <v>0.35</v>
      </c>
      <c r="O1575" s="16"/>
      <c r="P1575" s="17"/>
      <c r="Q1575" s="12"/>
      <c r="R1575" s="13"/>
    </row>
    <row r="1576" spans="1:18" ht="15.75" customHeight="1" x14ac:dyDescent="0.3">
      <c r="A1576" s="1"/>
      <c r="B1576" s="6" t="s">
        <v>27</v>
      </c>
      <c r="C1576" s="6">
        <v>1128299</v>
      </c>
      <c r="D1576" s="7">
        <v>44493</v>
      </c>
      <c r="E1576" s="6" t="s">
        <v>28</v>
      </c>
      <c r="F1576" s="6" t="s">
        <v>67</v>
      </c>
      <c r="G1576" s="6" t="s">
        <v>68</v>
      </c>
      <c r="H1576" s="6" t="s">
        <v>21</v>
      </c>
      <c r="I1576" s="8">
        <v>0.55000000000000004</v>
      </c>
      <c r="J1576" s="9">
        <v>3000</v>
      </c>
      <c r="K1576" s="10">
        <f t="shared" si="12"/>
        <v>1650.0000000000002</v>
      </c>
      <c r="L1576" s="10">
        <f t="shared" si="13"/>
        <v>660.00000000000011</v>
      </c>
      <c r="M1576" s="11">
        <v>0.4</v>
      </c>
      <c r="O1576" s="16"/>
      <c r="P1576" s="17"/>
      <c r="Q1576" s="12"/>
      <c r="R1576" s="13"/>
    </row>
    <row r="1577" spans="1:18" ht="15.75" customHeight="1" x14ac:dyDescent="0.3">
      <c r="A1577" s="1"/>
      <c r="B1577" s="6" t="s">
        <v>27</v>
      </c>
      <c r="C1577" s="6">
        <v>1128299</v>
      </c>
      <c r="D1577" s="7">
        <v>44493</v>
      </c>
      <c r="E1577" s="6" t="s">
        <v>28</v>
      </c>
      <c r="F1577" s="6" t="s">
        <v>67</v>
      </c>
      <c r="G1577" s="6" t="s">
        <v>68</v>
      </c>
      <c r="H1577" s="6" t="s">
        <v>22</v>
      </c>
      <c r="I1577" s="8">
        <v>0.60000000000000009</v>
      </c>
      <c r="J1577" s="9">
        <v>3500</v>
      </c>
      <c r="K1577" s="10">
        <f t="shared" si="12"/>
        <v>2100.0000000000005</v>
      </c>
      <c r="L1577" s="10">
        <f t="shared" si="13"/>
        <v>630.00000000000011</v>
      </c>
      <c r="M1577" s="11">
        <v>0.3</v>
      </c>
      <c r="O1577" s="16"/>
      <c r="P1577" s="17"/>
      <c r="Q1577" s="12"/>
      <c r="R1577" s="13"/>
    </row>
    <row r="1578" spans="1:18" ht="15.75" customHeight="1" x14ac:dyDescent="0.3">
      <c r="A1578" s="1"/>
      <c r="B1578" s="6" t="s">
        <v>27</v>
      </c>
      <c r="C1578" s="6">
        <v>1128299</v>
      </c>
      <c r="D1578" s="7">
        <v>44524</v>
      </c>
      <c r="E1578" s="6" t="s">
        <v>28</v>
      </c>
      <c r="F1578" s="6" t="s">
        <v>67</v>
      </c>
      <c r="G1578" s="6" t="s">
        <v>68</v>
      </c>
      <c r="H1578" s="6" t="s">
        <v>17</v>
      </c>
      <c r="I1578" s="8">
        <v>0.45000000000000007</v>
      </c>
      <c r="J1578" s="9">
        <v>5750</v>
      </c>
      <c r="K1578" s="10">
        <f t="shared" si="12"/>
        <v>2587.5000000000005</v>
      </c>
      <c r="L1578" s="10">
        <f t="shared" si="13"/>
        <v>905.62500000000011</v>
      </c>
      <c r="M1578" s="11">
        <v>0.35</v>
      </c>
      <c r="O1578" s="16"/>
      <c r="P1578" s="17"/>
      <c r="Q1578" s="12"/>
      <c r="R1578" s="13"/>
    </row>
    <row r="1579" spans="1:18" ht="15.75" customHeight="1" x14ac:dyDescent="0.3">
      <c r="A1579" s="1"/>
      <c r="B1579" s="6" t="s">
        <v>27</v>
      </c>
      <c r="C1579" s="6">
        <v>1128299</v>
      </c>
      <c r="D1579" s="7">
        <v>44524</v>
      </c>
      <c r="E1579" s="6" t="s">
        <v>28</v>
      </c>
      <c r="F1579" s="6" t="s">
        <v>67</v>
      </c>
      <c r="G1579" s="6" t="s">
        <v>68</v>
      </c>
      <c r="H1579" s="6" t="s">
        <v>18</v>
      </c>
      <c r="I1579" s="8">
        <v>0.50000000000000011</v>
      </c>
      <c r="J1579" s="9">
        <v>6500</v>
      </c>
      <c r="K1579" s="10">
        <f t="shared" si="12"/>
        <v>3250.0000000000009</v>
      </c>
      <c r="L1579" s="10">
        <f t="shared" si="13"/>
        <v>1137.5000000000002</v>
      </c>
      <c r="M1579" s="11">
        <v>0.35</v>
      </c>
      <c r="O1579" s="16"/>
      <c r="P1579" s="17"/>
      <c r="Q1579" s="12"/>
      <c r="R1579" s="13"/>
    </row>
    <row r="1580" spans="1:18" ht="15.75" customHeight="1" x14ac:dyDescent="0.3">
      <c r="A1580" s="1"/>
      <c r="B1580" s="6" t="s">
        <v>27</v>
      </c>
      <c r="C1580" s="6">
        <v>1128299</v>
      </c>
      <c r="D1580" s="7">
        <v>44524</v>
      </c>
      <c r="E1580" s="6" t="s">
        <v>28</v>
      </c>
      <c r="F1580" s="6" t="s">
        <v>67</v>
      </c>
      <c r="G1580" s="6" t="s">
        <v>68</v>
      </c>
      <c r="H1580" s="6" t="s">
        <v>19</v>
      </c>
      <c r="I1580" s="8">
        <v>0.45000000000000007</v>
      </c>
      <c r="J1580" s="9">
        <v>4750</v>
      </c>
      <c r="K1580" s="10">
        <f t="shared" si="12"/>
        <v>2137.5000000000005</v>
      </c>
      <c r="L1580" s="10">
        <f t="shared" si="13"/>
        <v>748.12500000000011</v>
      </c>
      <c r="M1580" s="11">
        <v>0.35</v>
      </c>
      <c r="O1580" s="16"/>
      <c r="P1580" s="17"/>
      <c r="Q1580" s="12"/>
      <c r="R1580" s="13"/>
    </row>
    <row r="1581" spans="1:18" ht="15.75" customHeight="1" x14ac:dyDescent="0.3">
      <c r="A1581" s="1"/>
      <c r="B1581" s="6" t="s">
        <v>27</v>
      </c>
      <c r="C1581" s="6">
        <v>1128299</v>
      </c>
      <c r="D1581" s="7">
        <v>44524</v>
      </c>
      <c r="E1581" s="6" t="s">
        <v>28</v>
      </c>
      <c r="F1581" s="6" t="s">
        <v>67</v>
      </c>
      <c r="G1581" s="6" t="s">
        <v>68</v>
      </c>
      <c r="H1581" s="6" t="s">
        <v>20</v>
      </c>
      <c r="I1581" s="8">
        <v>0.55000000000000016</v>
      </c>
      <c r="J1581" s="9">
        <v>4500</v>
      </c>
      <c r="K1581" s="10">
        <f t="shared" si="12"/>
        <v>2475.0000000000009</v>
      </c>
      <c r="L1581" s="10">
        <f t="shared" si="13"/>
        <v>866.25000000000023</v>
      </c>
      <c r="M1581" s="11">
        <v>0.35</v>
      </c>
      <c r="O1581" s="16"/>
      <c r="P1581" s="17"/>
      <c r="Q1581" s="12"/>
      <c r="R1581" s="13"/>
    </row>
    <row r="1582" spans="1:18" ht="15.75" customHeight="1" x14ac:dyDescent="0.3">
      <c r="A1582" s="1"/>
      <c r="B1582" s="6" t="s">
        <v>27</v>
      </c>
      <c r="C1582" s="6">
        <v>1128299</v>
      </c>
      <c r="D1582" s="7">
        <v>44524</v>
      </c>
      <c r="E1582" s="6" t="s">
        <v>28</v>
      </c>
      <c r="F1582" s="6" t="s">
        <v>67</v>
      </c>
      <c r="G1582" s="6" t="s">
        <v>68</v>
      </c>
      <c r="H1582" s="6" t="s">
        <v>21</v>
      </c>
      <c r="I1582" s="8">
        <v>0.75000000000000011</v>
      </c>
      <c r="J1582" s="9">
        <v>4250</v>
      </c>
      <c r="K1582" s="10">
        <f t="shared" si="12"/>
        <v>3187.5000000000005</v>
      </c>
      <c r="L1582" s="10">
        <f t="shared" si="13"/>
        <v>1275.0000000000002</v>
      </c>
      <c r="M1582" s="11">
        <v>0.4</v>
      </c>
      <c r="O1582" s="16"/>
      <c r="P1582" s="17"/>
      <c r="Q1582" s="12"/>
      <c r="R1582" s="13"/>
    </row>
    <row r="1583" spans="1:18" ht="15.75" customHeight="1" x14ac:dyDescent="0.3">
      <c r="A1583" s="1"/>
      <c r="B1583" s="6" t="s">
        <v>27</v>
      </c>
      <c r="C1583" s="6">
        <v>1128299</v>
      </c>
      <c r="D1583" s="7">
        <v>44524</v>
      </c>
      <c r="E1583" s="6" t="s">
        <v>28</v>
      </c>
      <c r="F1583" s="6" t="s">
        <v>67</v>
      </c>
      <c r="G1583" s="6" t="s">
        <v>68</v>
      </c>
      <c r="H1583" s="6" t="s">
        <v>22</v>
      </c>
      <c r="I1583" s="8">
        <v>0.80000000000000016</v>
      </c>
      <c r="J1583" s="9">
        <v>5500</v>
      </c>
      <c r="K1583" s="10">
        <f t="shared" si="12"/>
        <v>4400.0000000000009</v>
      </c>
      <c r="L1583" s="10">
        <f t="shared" si="13"/>
        <v>1320.0000000000002</v>
      </c>
      <c r="M1583" s="11">
        <v>0.3</v>
      </c>
      <c r="O1583" s="16"/>
      <c r="P1583" s="17"/>
      <c r="Q1583" s="12"/>
      <c r="R1583" s="13"/>
    </row>
    <row r="1584" spans="1:18" ht="15.75" customHeight="1" x14ac:dyDescent="0.3">
      <c r="A1584" s="1"/>
      <c r="B1584" s="6" t="s">
        <v>27</v>
      </c>
      <c r="C1584" s="6">
        <v>1128299</v>
      </c>
      <c r="D1584" s="7">
        <v>44553</v>
      </c>
      <c r="E1584" s="6" t="s">
        <v>28</v>
      </c>
      <c r="F1584" s="6" t="s">
        <v>67</v>
      </c>
      <c r="G1584" s="6" t="s">
        <v>68</v>
      </c>
      <c r="H1584" s="6" t="s">
        <v>17</v>
      </c>
      <c r="I1584" s="8">
        <v>0.65000000000000013</v>
      </c>
      <c r="J1584" s="9">
        <v>7500</v>
      </c>
      <c r="K1584" s="10">
        <f t="shared" si="12"/>
        <v>4875.0000000000009</v>
      </c>
      <c r="L1584" s="10">
        <f t="shared" si="13"/>
        <v>1706.2500000000002</v>
      </c>
      <c r="M1584" s="11">
        <v>0.35</v>
      </c>
      <c r="O1584" s="16"/>
      <c r="P1584" s="17"/>
      <c r="Q1584" s="12"/>
      <c r="R1584" s="13"/>
    </row>
    <row r="1585" spans="1:18" ht="15.75" customHeight="1" x14ac:dyDescent="0.3">
      <c r="A1585" s="1"/>
      <c r="B1585" s="6" t="s">
        <v>27</v>
      </c>
      <c r="C1585" s="6">
        <v>1128299</v>
      </c>
      <c r="D1585" s="7">
        <v>44553</v>
      </c>
      <c r="E1585" s="6" t="s">
        <v>28</v>
      </c>
      <c r="F1585" s="6" t="s">
        <v>67</v>
      </c>
      <c r="G1585" s="6" t="s">
        <v>68</v>
      </c>
      <c r="H1585" s="6" t="s">
        <v>18</v>
      </c>
      <c r="I1585" s="8">
        <v>0.75000000000000022</v>
      </c>
      <c r="J1585" s="9">
        <v>7500</v>
      </c>
      <c r="K1585" s="10">
        <f t="shared" si="12"/>
        <v>5625.0000000000018</v>
      </c>
      <c r="L1585" s="10">
        <f t="shared" si="13"/>
        <v>1968.7500000000005</v>
      </c>
      <c r="M1585" s="11">
        <v>0.35</v>
      </c>
      <c r="O1585" s="16"/>
      <c r="P1585" s="17"/>
      <c r="Q1585" s="12"/>
      <c r="R1585" s="13"/>
    </row>
    <row r="1586" spans="1:18" ht="15.75" customHeight="1" x14ac:dyDescent="0.3">
      <c r="A1586" s="1"/>
      <c r="B1586" s="6" t="s">
        <v>27</v>
      </c>
      <c r="C1586" s="6">
        <v>1128299</v>
      </c>
      <c r="D1586" s="7">
        <v>44553</v>
      </c>
      <c r="E1586" s="6" t="s">
        <v>28</v>
      </c>
      <c r="F1586" s="6" t="s">
        <v>67</v>
      </c>
      <c r="G1586" s="6" t="s">
        <v>68</v>
      </c>
      <c r="H1586" s="6" t="s">
        <v>19</v>
      </c>
      <c r="I1586" s="8">
        <v>0.70000000000000018</v>
      </c>
      <c r="J1586" s="9">
        <v>5500</v>
      </c>
      <c r="K1586" s="10">
        <f t="shared" si="12"/>
        <v>3850.0000000000009</v>
      </c>
      <c r="L1586" s="10">
        <f t="shared" si="13"/>
        <v>1347.5000000000002</v>
      </c>
      <c r="M1586" s="11">
        <v>0.35</v>
      </c>
      <c r="O1586" s="16"/>
      <c r="P1586" s="17"/>
      <c r="Q1586" s="12"/>
      <c r="R1586" s="13"/>
    </row>
    <row r="1587" spans="1:18" ht="15.75" customHeight="1" x14ac:dyDescent="0.3">
      <c r="A1587" s="1"/>
      <c r="B1587" s="6" t="s">
        <v>27</v>
      </c>
      <c r="C1587" s="6">
        <v>1128299</v>
      </c>
      <c r="D1587" s="7">
        <v>44553</v>
      </c>
      <c r="E1587" s="6" t="s">
        <v>28</v>
      </c>
      <c r="F1587" s="6" t="s">
        <v>67</v>
      </c>
      <c r="G1587" s="6" t="s">
        <v>68</v>
      </c>
      <c r="H1587" s="6" t="s">
        <v>20</v>
      </c>
      <c r="I1587" s="8">
        <v>0.70000000000000018</v>
      </c>
      <c r="J1587" s="9">
        <v>5500</v>
      </c>
      <c r="K1587" s="10">
        <f t="shared" si="12"/>
        <v>3850.0000000000009</v>
      </c>
      <c r="L1587" s="10">
        <f t="shared" si="13"/>
        <v>1347.5000000000002</v>
      </c>
      <c r="M1587" s="11">
        <v>0.35</v>
      </c>
      <c r="O1587" s="16"/>
      <c r="P1587" s="17"/>
      <c r="Q1587" s="12"/>
      <c r="R1587" s="13"/>
    </row>
    <row r="1588" spans="1:18" ht="15.75" customHeight="1" x14ac:dyDescent="0.3">
      <c r="A1588" s="1"/>
      <c r="B1588" s="6" t="s">
        <v>27</v>
      </c>
      <c r="C1588" s="6">
        <v>1128299</v>
      </c>
      <c r="D1588" s="7">
        <v>44553</v>
      </c>
      <c r="E1588" s="6" t="s">
        <v>28</v>
      </c>
      <c r="F1588" s="6" t="s">
        <v>67</v>
      </c>
      <c r="G1588" s="6" t="s">
        <v>68</v>
      </c>
      <c r="H1588" s="6" t="s">
        <v>21</v>
      </c>
      <c r="I1588" s="8">
        <v>0.80000000000000016</v>
      </c>
      <c r="J1588" s="9">
        <v>4750</v>
      </c>
      <c r="K1588" s="10">
        <f t="shared" si="12"/>
        <v>3800.0000000000009</v>
      </c>
      <c r="L1588" s="10">
        <f t="shared" si="13"/>
        <v>1520.0000000000005</v>
      </c>
      <c r="M1588" s="11">
        <v>0.4</v>
      </c>
      <c r="O1588" s="16"/>
      <c r="P1588" s="17"/>
      <c r="Q1588" s="12"/>
      <c r="R1588" s="13"/>
    </row>
    <row r="1589" spans="1:18" ht="15.75" customHeight="1" x14ac:dyDescent="0.3">
      <c r="A1589" s="1"/>
      <c r="B1589" s="6" t="s">
        <v>27</v>
      </c>
      <c r="C1589" s="6">
        <v>1128299</v>
      </c>
      <c r="D1589" s="7">
        <v>44553</v>
      </c>
      <c r="E1589" s="6" t="s">
        <v>28</v>
      </c>
      <c r="F1589" s="6" t="s">
        <v>67</v>
      </c>
      <c r="G1589" s="6" t="s">
        <v>68</v>
      </c>
      <c r="H1589" s="6" t="s">
        <v>22</v>
      </c>
      <c r="I1589" s="8">
        <v>0.8500000000000002</v>
      </c>
      <c r="J1589" s="9">
        <v>5750</v>
      </c>
      <c r="K1589" s="10">
        <f t="shared" si="12"/>
        <v>4887.5000000000009</v>
      </c>
      <c r="L1589" s="10">
        <f t="shared" si="13"/>
        <v>1466.2500000000002</v>
      </c>
      <c r="M1589" s="11">
        <v>0.3</v>
      </c>
      <c r="O1589" s="16"/>
      <c r="P1589" s="17"/>
      <c r="Q1589" s="12"/>
      <c r="R1589" s="13"/>
    </row>
    <row r="1590" spans="1:18" ht="15.75" customHeight="1" x14ac:dyDescent="0.3">
      <c r="A1590" s="1" t="s">
        <v>39</v>
      </c>
      <c r="B1590" s="6" t="s">
        <v>14</v>
      </c>
      <c r="C1590" s="6">
        <v>1185732</v>
      </c>
      <c r="D1590" s="7">
        <v>44215</v>
      </c>
      <c r="E1590" s="6" t="s">
        <v>46</v>
      </c>
      <c r="F1590" s="6" t="s">
        <v>69</v>
      </c>
      <c r="G1590" s="6" t="s">
        <v>70</v>
      </c>
      <c r="H1590" s="6" t="s">
        <v>17</v>
      </c>
      <c r="I1590" s="8">
        <v>0.35</v>
      </c>
      <c r="J1590" s="9">
        <v>7500</v>
      </c>
      <c r="K1590" s="10">
        <f t="shared" si="12"/>
        <v>2625</v>
      </c>
      <c r="L1590" s="10">
        <f t="shared" si="13"/>
        <v>1312.5</v>
      </c>
      <c r="M1590" s="11">
        <v>0.5</v>
      </c>
      <c r="O1590" s="16"/>
      <c r="P1590" s="17"/>
      <c r="Q1590" s="12"/>
      <c r="R1590" s="13"/>
    </row>
    <row r="1591" spans="1:18" ht="15.75" customHeight="1" x14ac:dyDescent="0.3">
      <c r="A1591" s="1"/>
      <c r="B1591" s="6" t="s">
        <v>14</v>
      </c>
      <c r="C1591" s="6">
        <v>1185732</v>
      </c>
      <c r="D1591" s="7">
        <v>44215</v>
      </c>
      <c r="E1591" s="6" t="s">
        <v>46</v>
      </c>
      <c r="F1591" s="6" t="s">
        <v>69</v>
      </c>
      <c r="G1591" s="6" t="s">
        <v>70</v>
      </c>
      <c r="H1591" s="6" t="s">
        <v>18</v>
      </c>
      <c r="I1591" s="8">
        <v>0.35</v>
      </c>
      <c r="J1591" s="9">
        <v>5500</v>
      </c>
      <c r="K1591" s="10">
        <f t="shared" si="12"/>
        <v>1924.9999999999998</v>
      </c>
      <c r="L1591" s="10">
        <f t="shared" si="13"/>
        <v>769.99999999999989</v>
      </c>
      <c r="M1591" s="11">
        <v>0.39999999999999997</v>
      </c>
      <c r="O1591" s="16"/>
      <c r="P1591" s="17"/>
      <c r="Q1591" s="12"/>
      <c r="R1591" s="13"/>
    </row>
    <row r="1592" spans="1:18" ht="15.75" customHeight="1" x14ac:dyDescent="0.3">
      <c r="A1592" s="1"/>
      <c r="B1592" s="6" t="s">
        <v>14</v>
      </c>
      <c r="C1592" s="6">
        <v>1185732</v>
      </c>
      <c r="D1592" s="7">
        <v>44215</v>
      </c>
      <c r="E1592" s="6" t="s">
        <v>46</v>
      </c>
      <c r="F1592" s="6" t="s">
        <v>69</v>
      </c>
      <c r="G1592" s="6" t="s">
        <v>70</v>
      </c>
      <c r="H1592" s="6" t="s">
        <v>19</v>
      </c>
      <c r="I1592" s="8">
        <v>0.25</v>
      </c>
      <c r="J1592" s="9">
        <v>5500</v>
      </c>
      <c r="K1592" s="10">
        <f t="shared" si="12"/>
        <v>1375</v>
      </c>
      <c r="L1592" s="10">
        <f t="shared" si="13"/>
        <v>412.5</v>
      </c>
      <c r="M1592" s="11">
        <v>0.3</v>
      </c>
      <c r="O1592" s="16"/>
      <c r="P1592" s="17"/>
      <c r="Q1592" s="12"/>
      <c r="R1592" s="13"/>
    </row>
    <row r="1593" spans="1:18" ht="15.75" customHeight="1" x14ac:dyDescent="0.3">
      <c r="A1593" s="1"/>
      <c r="B1593" s="6" t="s">
        <v>14</v>
      </c>
      <c r="C1593" s="6">
        <v>1185732</v>
      </c>
      <c r="D1593" s="7">
        <v>44215</v>
      </c>
      <c r="E1593" s="6" t="s">
        <v>46</v>
      </c>
      <c r="F1593" s="6" t="s">
        <v>69</v>
      </c>
      <c r="G1593" s="6" t="s">
        <v>70</v>
      </c>
      <c r="H1593" s="6" t="s">
        <v>20</v>
      </c>
      <c r="I1593" s="8">
        <v>0.29999999999999993</v>
      </c>
      <c r="J1593" s="9">
        <v>4000</v>
      </c>
      <c r="K1593" s="10">
        <f t="shared" si="12"/>
        <v>1199.9999999999998</v>
      </c>
      <c r="L1593" s="10">
        <f t="shared" si="13"/>
        <v>419.99999999999989</v>
      </c>
      <c r="M1593" s="11">
        <v>0.35</v>
      </c>
      <c r="O1593" s="16"/>
      <c r="P1593" s="17"/>
      <c r="Q1593" s="12"/>
      <c r="R1593" s="13"/>
    </row>
    <row r="1594" spans="1:18" ht="15.75" customHeight="1" x14ac:dyDescent="0.3">
      <c r="A1594" s="1"/>
      <c r="B1594" s="6" t="s">
        <v>14</v>
      </c>
      <c r="C1594" s="6">
        <v>1185732</v>
      </c>
      <c r="D1594" s="7">
        <v>44215</v>
      </c>
      <c r="E1594" s="6" t="s">
        <v>46</v>
      </c>
      <c r="F1594" s="6" t="s">
        <v>69</v>
      </c>
      <c r="G1594" s="6" t="s">
        <v>70</v>
      </c>
      <c r="H1594" s="6" t="s">
        <v>21</v>
      </c>
      <c r="I1594" s="8">
        <v>0.45000000000000007</v>
      </c>
      <c r="J1594" s="9">
        <v>4500</v>
      </c>
      <c r="K1594" s="10">
        <f t="shared" si="12"/>
        <v>2025.0000000000002</v>
      </c>
      <c r="L1594" s="10">
        <f t="shared" si="13"/>
        <v>810</v>
      </c>
      <c r="M1594" s="11">
        <v>0.39999999999999997</v>
      </c>
      <c r="O1594" s="16"/>
      <c r="P1594" s="17"/>
      <c r="Q1594" s="12"/>
      <c r="R1594" s="13"/>
    </row>
    <row r="1595" spans="1:18" ht="15.75" customHeight="1" x14ac:dyDescent="0.3">
      <c r="A1595" s="1"/>
      <c r="B1595" s="6" t="s">
        <v>14</v>
      </c>
      <c r="C1595" s="6">
        <v>1185732</v>
      </c>
      <c r="D1595" s="7">
        <v>44215</v>
      </c>
      <c r="E1595" s="6" t="s">
        <v>46</v>
      </c>
      <c r="F1595" s="6" t="s">
        <v>69</v>
      </c>
      <c r="G1595" s="6" t="s">
        <v>70</v>
      </c>
      <c r="H1595" s="6" t="s">
        <v>22</v>
      </c>
      <c r="I1595" s="8">
        <v>0.35</v>
      </c>
      <c r="J1595" s="9">
        <v>5500</v>
      </c>
      <c r="K1595" s="10">
        <f t="shared" si="12"/>
        <v>1924.9999999999998</v>
      </c>
      <c r="L1595" s="10">
        <f t="shared" si="13"/>
        <v>1058.75</v>
      </c>
      <c r="M1595" s="11">
        <v>0.55000000000000004</v>
      </c>
      <c r="O1595" s="16"/>
      <c r="P1595" s="17"/>
      <c r="Q1595" s="12"/>
      <c r="R1595" s="13"/>
    </row>
    <row r="1596" spans="1:18" ht="15.75" customHeight="1" x14ac:dyDescent="0.3">
      <c r="A1596" s="1"/>
      <c r="B1596" s="6" t="s">
        <v>14</v>
      </c>
      <c r="C1596" s="6">
        <v>1185732</v>
      </c>
      <c r="D1596" s="7">
        <v>44244</v>
      </c>
      <c r="E1596" s="6" t="s">
        <v>46</v>
      </c>
      <c r="F1596" s="6" t="s">
        <v>69</v>
      </c>
      <c r="G1596" s="6" t="s">
        <v>70</v>
      </c>
      <c r="H1596" s="6" t="s">
        <v>17</v>
      </c>
      <c r="I1596" s="8">
        <v>0.35</v>
      </c>
      <c r="J1596" s="9">
        <v>8000</v>
      </c>
      <c r="K1596" s="10">
        <f t="shared" si="12"/>
        <v>2800</v>
      </c>
      <c r="L1596" s="10">
        <f t="shared" si="13"/>
        <v>1400</v>
      </c>
      <c r="M1596" s="11">
        <v>0.5</v>
      </c>
      <c r="O1596" s="16"/>
      <c r="P1596" s="17"/>
      <c r="Q1596" s="12"/>
      <c r="R1596" s="13"/>
    </row>
    <row r="1597" spans="1:18" ht="15.75" customHeight="1" x14ac:dyDescent="0.3">
      <c r="A1597" s="1"/>
      <c r="B1597" s="6" t="s">
        <v>14</v>
      </c>
      <c r="C1597" s="6">
        <v>1185732</v>
      </c>
      <c r="D1597" s="7">
        <v>44244</v>
      </c>
      <c r="E1597" s="6" t="s">
        <v>46</v>
      </c>
      <c r="F1597" s="6" t="s">
        <v>69</v>
      </c>
      <c r="G1597" s="6" t="s">
        <v>70</v>
      </c>
      <c r="H1597" s="6" t="s">
        <v>18</v>
      </c>
      <c r="I1597" s="8">
        <v>0.35</v>
      </c>
      <c r="J1597" s="9">
        <v>4500</v>
      </c>
      <c r="K1597" s="10">
        <f t="shared" si="12"/>
        <v>1575</v>
      </c>
      <c r="L1597" s="10">
        <f t="shared" si="13"/>
        <v>630</v>
      </c>
      <c r="M1597" s="11">
        <v>0.39999999999999997</v>
      </c>
      <c r="O1597" s="16"/>
      <c r="P1597" s="17"/>
      <c r="Q1597" s="12"/>
      <c r="R1597" s="13"/>
    </row>
    <row r="1598" spans="1:18" ht="15.75" customHeight="1" x14ac:dyDescent="0.3">
      <c r="A1598" s="1"/>
      <c r="B1598" s="6" t="s">
        <v>14</v>
      </c>
      <c r="C1598" s="6">
        <v>1185732</v>
      </c>
      <c r="D1598" s="7">
        <v>44244</v>
      </c>
      <c r="E1598" s="6" t="s">
        <v>46</v>
      </c>
      <c r="F1598" s="6" t="s">
        <v>69</v>
      </c>
      <c r="G1598" s="6" t="s">
        <v>70</v>
      </c>
      <c r="H1598" s="6" t="s">
        <v>19</v>
      </c>
      <c r="I1598" s="8">
        <v>0.25</v>
      </c>
      <c r="J1598" s="9">
        <v>5000</v>
      </c>
      <c r="K1598" s="10">
        <f t="shared" si="12"/>
        <v>1250</v>
      </c>
      <c r="L1598" s="10">
        <f t="shared" si="13"/>
        <v>375</v>
      </c>
      <c r="M1598" s="11">
        <v>0.3</v>
      </c>
      <c r="O1598" s="16"/>
      <c r="P1598" s="17"/>
      <c r="Q1598" s="12"/>
      <c r="R1598" s="13"/>
    </row>
    <row r="1599" spans="1:18" ht="15.75" customHeight="1" x14ac:dyDescent="0.3">
      <c r="A1599" s="1"/>
      <c r="B1599" s="6" t="s">
        <v>14</v>
      </c>
      <c r="C1599" s="6">
        <v>1185732</v>
      </c>
      <c r="D1599" s="7">
        <v>44244</v>
      </c>
      <c r="E1599" s="6" t="s">
        <v>46</v>
      </c>
      <c r="F1599" s="6" t="s">
        <v>69</v>
      </c>
      <c r="G1599" s="6" t="s">
        <v>70</v>
      </c>
      <c r="H1599" s="6" t="s">
        <v>20</v>
      </c>
      <c r="I1599" s="8">
        <v>0.29999999999999993</v>
      </c>
      <c r="J1599" s="9">
        <v>3750</v>
      </c>
      <c r="K1599" s="10">
        <f t="shared" si="12"/>
        <v>1124.9999999999998</v>
      </c>
      <c r="L1599" s="10">
        <f t="shared" si="13"/>
        <v>393.74999999999989</v>
      </c>
      <c r="M1599" s="11">
        <v>0.35</v>
      </c>
      <c r="O1599" s="16"/>
      <c r="P1599" s="17"/>
      <c r="Q1599" s="12"/>
      <c r="R1599" s="13"/>
    </row>
    <row r="1600" spans="1:18" ht="15.75" customHeight="1" x14ac:dyDescent="0.3">
      <c r="A1600" s="1"/>
      <c r="B1600" s="6" t="s">
        <v>14</v>
      </c>
      <c r="C1600" s="6">
        <v>1185732</v>
      </c>
      <c r="D1600" s="7">
        <v>44244</v>
      </c>
      <c r="E1600" s="6" t="s">
        <v>46</v>
      </c>
      <c r="F1600" s="6" t="s">
        <v>69</v>
      </c>
      <c r="G1600" s="6" t="s">
        <v>70</v>
      </c>
      <c r="H1600" s="6" t="s">
        <v>21</v>
      </c>
      <c r="I1600" s="8">
        <v>0.45000000000000007</v>
      </c>
      <c r="J1600" s="9">
        <v>4500</v>
      </c>
      <c r="K1600" s="10">
        <f t="shared" si="12"/>
        <v>2025.0000000000002</v>
      </c>
      <c r="L1600" s="10">
        <f t="shared" si="13"/>
        <v>810</v>
      </c>
      <c r="M1600" s="11">
        <v>0.39999999999999997</v>
      </c>
      <c r="O1600" s="16"/>
      <c r="P1600" s="17"/>
      <c r="Q1600" s="12"/>
      <c r="R1600" s="13"/>
    </row>
    <row r="1601" spans="1:18" ht="15.75" customHeight="1" x14ac:dyDescent="0.3">
      <c r="A1601" s="1"/>
      <c r="B1601" s="6" t="s">
        <v>14</v>
      </c>
      <c r="C1601" s="6">
        <v>1185732</v>
      </c>
      <c r="D1601" s="7">
        <v>44244</v>
      </c>
      <c r="E1601" s="6" t="s">
        <v>46</v>
      </c>
      <c r="F1601" s="6" t="s">
        <v>69</v>
      </c>
      <c r="G1601" s="6" t="s">
        <v>70</v>
      </c>
      <c r="H1601" s="6" t="s">
        <v>22</v>
      </c>
      <c r="I1601" s="8">
        <v>0.35</v>
      </c>
      <c r="J1601" s="9">
        <v>5500</v>
      </c>
      <c r="K1601" s="10">
        <f t="shared" si="12"/>
        <v>1924.9999999999998</v>
      </c>
      <c r="L1601" s="10">
        <f t="shared" si="13"/>
        <v>1058.75</v>
      </c>
      <c r="M1601" s="11">
        <v>0.55000000000000004</v>
      </c>
      <c r="O1601" s="16"/>
      <c r="P1601" s="17"/>
      <c r="Q1601" s="12"/>
      <c r="R1601" s="13"/>
    </row>
    <row r="1602" spans="1:18" ht="15.75" customHeight="1" x14ac:dyDescent="0.3">
      <c r="A1602" s="1"/>
      <c r="B1602" s="6" t="s">
        <v>14</v>
      </c>
      <c r="C1602" s="6">
        <v>1185732</v>
      </c>
      <c r="D1602" s="7">
        <v>44270</v>
      </c>
      <c r="E1602" s="6" t="s">
        <v>46</v>
      </c>
      <c r="F1602" s="6" t="s">
        <v>69</v>
      </c>
      <c r="G1602" s="6" t="s">
        <v>70</v>
      </c>
      <c r="H1602" s="6" t="s">
        <v>17</v>
      </c>
      <c r="I1602" s="8">
        <v>0.35</v>
      </c>
      <c r="J1602" s="9">
        <v>7700</v>
      </c>
      <c r="K1602" s="10">
        <f t="shared" si="12"/>
        <v>2695</v>
      </c>
      <c r="L1602" s="10">
        <f t="shared" si="13"/>
        <v>1347.5</v>
      </c>
      <c r="M1602" s="11">
        <v>0.5</v>
      </c>
      <c r="O1602" s="16"/>
      <c r="P1602" s="17"/>
      <c r="Q1602" s="12"/>
      <c r="R1602" s="13"/>
    </row>
    <row r="1603" spans="1:18" ht="15.75" customHeight="1" x14ac:dyDescent="0.3">
      <c r="A1603" s="1"/>
      <c r="B1603" s="6" t="s">
        <v>14</v>
      </c>
      <c r="C1603" s="6">
        <v>1185732</v>
      </c>
      <c r="D1603" s="7">
        <v>44270</v>
      </c>
      <c r="E1603" s="6" t="s">
        <v>46</v>
      </c>
      <c r="F1603" s="6" t="s">
        <v>69</v>
      </c>
      <c r="G1603" s="6" t="s">
        <v>70</v>
      </c>
      <c r="H1603" s="6" t="s">
        <v>18</v>
      </c>
      <c r="I1603" s="8">
        <v>0.35</v>
      </c>
      <c r="J1603" s="9">
        <v>4500</v>
      </c>
      <c r="K1603" s="10">
        <f t="shared" si="12"/>
        <v>1575</v>
      </c>
      <c r="L1603" s="10">
        <f t="shared" si="13"/>
        <v>630</v>
      </c>
      <c r="M1603" s="11">
        <v>0.39999999999999997</v>
      </c>
      <c r="O1603" s="16"/>
      <c r="P1603" s="17"/>
      <c r="Q1603" s="12"/>
      <c r="R1603" s="13"/>
    </row>
    <row r="1604" spans="1:18" ht="15.75" customHeight="1" x14ac:dyDescent="0.3">
      <c r="A1604" s="1"/>
      <c r="B1604" s="6" t="s">
        <v>14</v>
      </c>
      <c r="C1604" s="6">
        <v>1185732</v>
      </c>
      <c r="D1604" s="7">
        <v>44270</v>
      </c>
      <c r="E1604" s="6" t="s">
        <v>46</v>
      </c>
      <c r="F1604" s="6" t="s">
        <v>69</v>
      </c>
      <c r="G1604" s="6" t="s">
        <v>70</v>
      </c>
      <c r="H1604" s="6" t="s">
        <v>19</v>
      </c>
      <c r="I1604" s="8">
        <v>0.25</v>
      </c>
      <c r="J1604" s="9">
        <v>4750</v>
      </c>
      <c r="K1604" s="10">
        <f t="shared" si="12"/>
        <v>1187.5</v>
      </c>
      <c r="L1604" s="10">
        <f t="shared" si="13"/>
        <v>356.25</v>
      </c>
      <c r="M1604" s="11">
        <v>0.3</v>
      </c>
      <c r="O1604" s="16"/>
      <c r="P1604" s="17"/>
      <c r="Q1604" s="12"/>
      <c r="R1604" s="13"/>
    </row>
    <row r="1605" spans="1:18" ht="15.75" customHeight="1" x14ac:dyDescent="0.3">
      <c r="A1605" s="1"/>
      <c r="B1605" s="6" t="s">
        <v>14</v>
      </c>
      <c r="C1605" s="6">
        <v>1185732</v>
      </c>
      <c r="D1605" s="7">
        <v>44270</v>
      </c>
      <c r="E1605" s="6" t="s">
        <v>46</v>
      </c>
      <c r="F1605" s="6" t="s">
        <v>69</v>
      </c>
      <c r="G1605" s="6" t="s">
        <v>70</v>
      </c>
      <c r="H1605" s="6" t="s">
        <v>20</v>
      </c>
      <c r="I1605" s="8">
        <v>0.29999999999999993</v>
      </c>
      <c r="J1605" s="9">
        <v>3250</v>
      </c>
      <c r="K1605" s="10">
        <f t="shared" si="12"/>
        <v>974.99999999999977</v>
      </c>
      <c r="L1605" s="10">
        <f t="shared" si="13"/>
        <v>341.24999999999989</v>
      </c>
      <c r="M1605" s="11">
        <v>0.35</v>
      </c>
      <c r="O1605" s="16"/>
      <c r="P1605" s="17"/>
      <c r="Q1605" s="12"/>
      <c r="R1605" s="13"/>
    </row>
    <row r="1606" spans="1:18" ht="15.75" customHeight="1" x14ac:dyDescent="0.3">
      <c r="A1606" s="1"/>
      <c r="B1606" s="6" t="s">
        <v>14</v>
      </c>
      <c r="C1606" s="6">
        <v>1185732</v>
      </c>
      <c r="D1606" s="7">
        <v>44270</v>
      </c>
      <c r="E1606" s="6" t="s">
        <v>46</v>
      </c>
      <c r="F1606" s="6" t="s">
        <v>69</v>
      </c>
      <c r="G1606" s="6" t="s">
        <v>70</v>
      </c>
      <c r="H1606" s="6" t="s">
        <v>21</v>
      </c>
      <c r="I1606" s="8">
        <v>0.45000000000000007</v>
      </c>
      <c r="J1606" s="9">
        <v>3750</v>
      </c>
      <c r="K1606" s="10">
        <f t="shared" si="12"/>
        <v>1687.5000000000002</v>
      </c>
      <c r="L1606" s="10">
        <f t="shared" si="13"/>
        <v>675</v>
      </c>
      <c r="M1606" s="11">
        <v>0.39999999999999997</v>
      </c>
      <c r="O1606" s="16"/>
      <c r="P1606" s="17"/>
      <c r="Q1606" s="12"/>
      <c r="R1606" s="13"/>
    </row>
    <row r="1607" spans="1:18" ht="15.75" customHeight="1" x14ac:dyDescent="0.3">
      <c r="A1607" s="1"/>
      <c r="B1607" s="6" t="s">
        <v>14</v>
      </c>
      <c r="C1607" s="6">
        <v>1185732</v>
      </c>
      <c r="D1607" s="7">
        <v>44270</v>
      </c>
      <c r="E1607" s="6" t="s">
        <v>46</v>
      </c>
      <c r="F1607" s="6" t="s">
        <v>69</v>
      </c>
      <c r="G1607" s="6" t="s">
        <v>70</v>
      </c>
      <c r="H1607" s="6" t="s">
        <v>22</v>
      </c>
      <c r="I1607" s="8">
        <v>0.35</v>
      </c>
      <c r="J1607" s="9">
        <v>4750</v>
      </c>
      <c r="K1607" s="10">
        <f t="shared" si="12"/>
        <v>1662.5</v>
      </c>
      <c r="L1607" s="10">
        <f t="shared" si="13"/>
        <v>914.37500000000011</v>
      </c>
      <c r="M1607" s="11">
        <v>0.55000000000000004</v>
      </c>
      <c r="O1607" s="16"/>
      <c r="P1607" s="17"/>
      <c r="Q1607" s="12"/>
      <c r="R1607" s="13"/>
    </row>
    <row r="1608" spans="1:18" ht="15.75" customHeight="1" x14ac:dyDescent="0.3">
      <c r="A1608" s="1"/>
      <c r="B1608" s="6" t="s">
        <v>14</v>
      </c>
      <c r="C1608" s="6">
        <v>1185732</v>
      </c>
      <c r="D1608" s="7">
        <v>44302</v>
      </c>
      <c r="E1608" s="6" t="s">
        <v>46</v>
      </c>
      <c r="F1608" s="6" t="s">
        <v>69</v>
      </c>
      <c r="G1608" s="6" t="s">
        <v>70</v>
      </c>
      <c r="H1608" s="6" t="s">
        <v>17</v>
      </c>
      <c r="I1608" s="8">
        <v>0.35</v>
      </c>
      <c r="J1608" s="9">
        <v>7250</v>
      </c>
      <c r="K1608" s="10">
        <f t="shared" si="12"/>
        <v>2537.5</v>
      </c>
      <c r="L1608" s="10">
        <f t="shared" si="13"/>
        <v>1268.75</v>
      </c>
      <c r="M1608" s="11">
        <v>0.5</v>
      </c>
      <c r="O1608" s="16"/>
      <c r="P1608" s="17"/>
      <c r="Q1608" s="12"/>
      <c r="R1608" s="13"/>
    </row>
    <row r="1609" spans="1:18" ht="15.75" customHeight="1" x14ac:dyDescent="0.3">
      <c r="A1609" s="1"/>
      <c r="B1609" s="6" t="s">
        <v>14</v>
      </c>
      <c r="C1609" s="6">
        <v>1185732</v>
      </c>
      <c r="D1609" s="7">
        <v>44302</v>
      </c>
      <c r="E1609" s="6" t="s">
        <v>46</v>
      </c>
      <c r="F1609" s="6" t="s">
        <v>69</v>
      </c>
      <c r="G1609" s="6" t="s">
        <v>70</v>
      </c>
      <c r="H1609" s="6" t="s">
        <v>18</v>
      </c>
      <c r="I1609" s="8">
        <v>0.4</v>
      </c>
      <c r="J1609" s="9">
        <v>4250</v>
      </c>
      <c r="K1609" s="10">
        <f t="shared" si="12"/>
        <v>1700</v>
      </c>
      <c r="L1609" s="10">
        <f t="shared" si="13"/>
        <v>680</v>
      </c>
      <c r="M1609" s="11">
        <v>0.39999999999999997</v>
      </c>
      <c r="O1609" s="16"/>
      <c r="P1609" s="17"/>
      <c r="Q1609" s="12"/>
      <c r="R1609" s="13"/>
    </row>
    <row r="1610" spans="1:18" ht="15.75" customHeight="1" x14ac:dyDescent="0.3">
      <c r="A1610" s="1"/>
      <c r="B1610" s="6" t="s">
        <v>14</v>
      </c>
      <c r="C1610" s="6">
        <v>1185732</v>
      </c>
      <c r="D1610" s="7">
        <v>44302</v>
      </c>
      <c r="E1610" s="6" t="s">
        <v>46</v>
      </c>
      <c r="F1610" s="6" t="s">
        <v>69</v>
      </c>
      <c r="G1610" s="6" t="s">
        <v>70</v>
      </c>
      <c r="H1610" s="6" t="s">
        <v>19</v>
      </c>
      <c r="I1610" s="8">
        <v>0.30000000000000004</v>
      </c>
      <c r="J1610" s="9">
        <v>4500</v>
      </c>
      <c r="K1610" s="10">
        <f t="shared" si="12"/>
        <v>1350.0000000000002</v>
      </c>
      <c r="L1610" s="10">
        <f t="shared" si="13"/>
        <v>405.00000000000006</v>
      </c>
      <c r="M1610" s="11">
        <v>0.3</v>
      </c>
      <c r="O1610" s="16"/>
      <c r="P1610" s="17"/>
      <c r="Q1610" s="12"/>
      <c r="R1610" s="13"/>
    </row>
    <row r="1611" spans="1:18" ht="15.75" customHeight="1" x14ac:dyDescent="0.3">
      <c r="A1611" s="1"/>
      <c r="B1611" s="6" t="s">
        <v>14</v>
      </c>
      <c r="C1611" s="6">
        <v>1185732</v>
      </c>
      <c r="D1611" s="7">
        <v>44302</v>
      </c>
      <c r="E1611" s="6" t="s">
        <v>46</v>
      </c>
      <c r="F1611" s="6" t="s">
        <v>69</v>
      </c>
      <c r="G1611" s="6" t="s">
        <v>70</v>
      </c>
      <c r="H1611" s="6" t="s">
        <v>20</v>
      </c>
      <c r="I1611" s="8">
        <v>0.35</v>
      </c>
      <c r="J1611" s="9">
        <v>3750</v>
      </c>
      <c r="K1611" s="10">
        <f t="shared" si="12"/>
        <v>1312.5</v>
      </c>
      <c r="L1611" s="10">
        <f t="shared" si="13"/>
        <v>459.37499999999994</v>
      </c>
      <c r="M1611" s="11">
        <v>0.35</v>
      </c>
      <c r="O1611" s="16"/>
      <c r="P1611" s="17"/>
      <c r="Q1611" s="12"/>
      <c r="R1611" s="13"/>
    </row>
    <row r="1612" spans="1:18" ht="15.75" customHeight="1" x14ac:dyDescent="0.3">
      <c r="A1612" s="1"/>
      <c r="B1612" s="6" t="s">
        <v>14</v>
      </c>
      <c r="C1612" s="6">
        <v>1185732</v>
      </c>
      <c r="D1612" s="7">
        <v>44302</v>
      </c>
      <c r="E1612" s="6" t="s">
        <v>46</v>
      </c>
      <c r="F1612" s="6" t="s">
        <v>69</v>
      </c>
      <c r="G1612" s="6" t="s">
        <v>70</v>
      </c>
      <c r="H1612" s="6" t="s">
        <v>21</v>
      </c>
      <c r="I1612" s="8">
        <v>0.5</v>
      </c>
      <c r="J1612" s="9">
        <v>4000</v>
      </c>
      <c r="K1612" s="10">
        <f t="shared" si="12"/>
        <v>2000</v>
      </c>
      <c r="L1612" s="10">
        <f t="shared" si="13"/>
        <v>799.99999999999989</v>
      </c>
      <c r="M1612" s="11">
        <v>0.39999999999999997</v>
      </c>
      <c r="O1612" s="16"/>
      <c r="P1612" s="17"/>
      <c r="Q1612" s="12"/>
      <c r="R1612" s="13"/>
    </row>
    <row r="1613" spans="1:18" ht="15.75" customHeight="1" x14ac:dyDescent="0.3">
      <c r="A1613" s="1"/>
      <c r="B1613" s="6" t="s">
        <v>14</v>
      </c>
      <c r="C1613" s="6">
        <v>1185732</v>
      </c>
      <c r="D1613" s="7">
        <v>44302</v>
      </c>
      <c r="E1613" s="6" t="s">
        <v>46</v>
      </c>
      <c r="F1613" s="6" t="s">
        <v>69</v>
      </c>
      <c r="G1613" s="6" t="s">
        <v>70</v>
      </c>
      <c r="H1613" s="6" t="s">
        <v>22</v>
      </c>
      <c r="I1613" s="8">
        <v>0.4</v>
      </c>
      <c r="J1613" s="9">
        <v>5250</v>
      </c>
      <c r="K1613" s="10">
        <f t="shared" si="12"/>
        <v>2100</v>
      </c>
      <c r="L1613" s="10">
        <f t="shared" si="13"/>
        <v>1155</v>
      </c>
      <c r="M1613" s="11">
        <v>0.55000000000000004</v>
      </c>
      <c r="O1613" s="16"/>
      <c r="P1613" s="17"/>
      <c r="Q1613" s="12"/>
      <c r="R1613" s="13"/>
    </row>
    <row r="1614" spans="1:18" ht="15.75" customHeight="1" x14ac:dyDescent="0.3">
      <c r="A1614" s="1"/>
      <c r="B1614" s="6" t="s">
        <v>14</v>
      </c>
      <c r="C1614" s="6">
        <v>1185732</v>
      </c>
      <c r="D1614" s="7">
        <v>44331</v>
      </c>
      <c r="E1614" s="6" t="s">
        <v>46</v>
      </c>
      <c r="F1614" s="6" t="s">
        <v>69</v>
      </c>
      <c r="G1614" s="6" t="s">
        <v>70</v>
      </c>
      <c r="H1614" s="6" t="s">
        <v>17</v>
      </c>
      <c r="I1614" s="8">
        <v>0.5</v>
      </c>
      <c r="J1614" s="9">
        <v>7950</v>
      </c>
      <c r="K1614" s="10">
        <f t="shared" si="12"/>
        <v>3975</v>
      </c>
      <c r="L1614" s="10">
        <f t="shared" si="13"/>
        <v>1987.5</v>
      </c>
      <c r="M1614" s="11">
        <v>0.5</v>
      </c>
      <c r="O1614" s="16"/>
      <c r="P1614" s="17"/>
      <c r="Q1614" s="12"/>
      <c r="R1614" s="13"/>
    </row>
    <row r="1615" spans="1:18" ht="15.75" customHeight="1" x14ac:dyDescent="0.3">
      <c r="A1615" s="1"/>
      <c r="B1615" s="6" t="s">
        <v>14</v>
      </c>
      <c r="C1615" s="6">
        <v>1185732</v>
      </c>
      <c r="D1615" s="7">
        <v>44331</v>
      </c>
      <c r="E1615" s="6" t="s">
        <v>46</v>
      </c>
      <c r="F1615" s="6" t="s">
        <v>69</v>
      </c>
      <c r="G1615" s="6" t="s">
        <v>70</v>
      </c>
      <c r="H1615" s="6" t="s">
        <v>18</v>
      </c>
      <c r="I1615" s="8">
        <v>0.5</v>
      </c>
      <c r="J1615" s="9">
        <v>5000</v>
      </c>
      <c r="K1615" s="10">
        <f t="shared" si="12"/>
        <v>2500</v>
      </c>
      <c r="L1615" s="10">
        <f t="shared" si="13"/>
        <v>999.99999999999989</v>
      </c>
      <c r="M1615" s="11">
        <v>0.39999999999999997</v>
      </c>
      <c r="O1615" s="16"/>
      <c r="P1615" s="17"/>
      <c r="Q1615" s="12"/>
      <c r="R1615" s="13"/>
    </row>
    <row r="1616" spans="1:18" ht="15.75" customHeight="1" x14ac:dyDescent="0.3">
      <c r="A1616" s="1"/>
      <c r="B1616" s="6" t="s">
        <v>14</v>
      </c>
      <c r="C1616" s="6">
        <v>1185732</v>
      </c>
      <c r="D1616" s="7">
        <v>44331</v>
      </c>
      <c r="E1616" s="6" t="s">
        <v>46</v>
      </c>
      <c r="F1616" s="6" t="s">
        <v>69</v>
      </c>
      <c r="G1616" s="6" t="s">
        <v>70</v>
      </c>
      <c r="H1616" s="6" t="s">
        <v>19</v>
      </c>
      <c r="I1616" s="8">
        <v>0.45</v>
      </c>
      <c r="J1616" s="9">
        <v>4750</v>
      </c>
      <c r="K1616" s="10">
        <f t="shared" si="12"/>
        <v>2137.5</v>
      </c>
      <c r="L1616" s="10">
        <f t="shared" si="13"/>
        <v>641.25</v>
      </c>
      <c r="M1616" s="11">
        <v>0.3</v>
      </c>
      <c r="O1616" s="16"/>
      <c r="P1616" s="17"/>
      <c r="Q1616" s="12"/>
      <c r="R1616" s="13"/>
    </row>
    <row r="1617" spans="1:18" ht="15.75" customHeight="1" x14ac:dyDescent="0.3">
      <c r="A1617" s="1"/>
      <c r="B1617" s="6" t="s">
        <v>14</v>
      </c>
      <c r="C1617" s="6">
        <v>1185732</v>
      </c>
      <c r="D1617" s="7">
        <v>44331</v>
      </c>
      <c r="E1617" s="6" t="s">
        <v>46</v>
      </c>
      <c r="F1617" s="6" t="s">
        <v>69</v>
      </c>
      <c r="G1617" s="6" t="s">
        <v>70</v>
      </c>
      <c r="H1617" s="6" t="s">
        <v>20</v>
      </c>
      <c r="I1617" s="8">
        <v>0.45</v>
      </c>
      <c r="J1617" s="9">
        <v>4500</v>
      </c>
      <c r="K1617" s="10">
        <f t="shared" si="12"/>
        <v>2025</v>
      </c>
      <c r="L1617" s="10">
        <f t="shared" si="13"/>
        <v>708.75</v>
      </c>
      <c r="M1617" s="11">
        <v>0.35</v>
      </c>
      <c r="O1617" s="16"/>
      <c r="P1617" s="17"/>
      <c r="Q1617" s="12"/>
      <c r="R1617" s="13"/>
    </row>
    <row r="1618" spans="1:18" ht="15.75" customHeight="1" x14ac:dyDescent="0.3">
      <c r="A1618" s="1"/>
      <c r="B1618" s="6" t="s">
        <v>14</v>
      </c>
      <c r="C1618" s="6">
        <v>1185732</v>
      </c>
      <c r="D1618" s="7">
        <v>44331</v>
      </c>
      <c r="E1618" s="6" t="s">
        <v>46</v>
      </c>
      <c r="F1618" s="6" t="s">
        <v>69</v>
      </c>
      <c r="G1618" s="6" t="s">
        <v>70</v>
      </c>
      <c r="H1618" s="6" t="s">
        <v>21</v>
      </c>
      <c r="I1618" s="8">
        <v>0.54999999999999993</v>
      </c>
      <c r="J1618" s="9">
        <v>4750</v>
      </c>
      <c r="K1618" s="10">
        <f t="shared" si="12"/>
        <v>2612.4999999999995</v>
      </c>
      <c r="L1618" s="10">
        <f t="shared" si="13"/>
        <v>1044.9999999999998</v>
      </c>
      <c r="M1618" s="11">
        <v>0.39999999999999997</v>
      </c>
      <c r="O1618" s="16"/>
      <c r="P1618" s="17"/>
      <c r="Q1618" s="12"/>
      <c r="R1618" s="13"/>
    </row>
    <row r="1619" spans="1:18" ht="15.75" customHeight="1" x14ac:dyDescent="0.3">
      <c r="A1619" s="1"/>
      <c r="B1619" s="6" t="s">
        <v>14</v>
      </c>
      <c r="C1619" s="6">
        <v>1185732</v>
      </c>
      <c r="D1619" s="7">
        <v>44331</v>
      </c>
      <c r="E1619" s="6" t="s">
        <v>46</v>
      </c>
      <c r="F1619" s="6" t="s">
        <v>69</v>
      </c>
      <c r="G1619" s="6" t="s">
        <v>70</v>
      </c>
      <c r="H1619" s="6" t="s">
        <v>22</v>
      </c>
      <c r="I1619" s="8">
        <v>0.6</v>
      </c>
      <c r="J1619" s="9">
        <v>5750</v>
      </c>
      <c r="K1619" s="10">
        <f t="shared" si="12"/>
        <v>3450</v>
      </c>
      <c r="L1619" s="10">
        <f t="shared" si="13"/>
        <v>1897.5000000000002</v>
      </c>
      <c r="M1619" s="11">
        <v>0.55000000000000004</v>
      </c>
      <c r="O1619" s="16"/>
      <c r="P1619" s="17"/>
      <c r="Q1619" s="12"/>
      <c r="R1619" s="13"/>
    </row>
    <row r="1620" spans="1:18" ht="15.75" customHeight="1" x14ac:dyDescent="0.3">
      <c r="A1620" s="1"/>
      <c r="B1620" s="6" t="s">
        <v>14</v>
      </c>
      <c r="C1620" s="6">
        <v>1185732</v>
      </c>
      <c r="D1620" s="7">
        <v>44364</v>
      </c>
      <c r="E1620" s="6" t="s">
        <v>46</v>
      </c>
      <c r="F1620" s="6" t="s">
        <v>69</v>
      </c>
      <c r="G1620" s="6" t="s">
        <v>70</v>
      </c>
      <c r="H1620" s="6" t="s">
        <v>17</v>
      </c>
      <c r="I1620" s="8">
        <v>0.54999999999999993</v>
      </c>
      <c r="J1620" s="9">
        <v>8250</v>
      </c>
      <c r="K1620" s="10">
        <f t="shared" si="12"/>
        <v>4537.4999999999991</v>
      </c>
      <c r="L1620" s="10">
        <f t="shared" si="13"/>
        <v>2268.7499999999995</v>
      </c>
      <c r="M1620" s="11">
        <v>0.5</v>
      </c>
      <c r="O1620" s="16"/>
      <c r="P1620" s="17"/>
      <c r="Q1620" s="12"/>
      <c r="R1620" s="13"/>
    </row>
    <row r="1621" spans="1:18" ht="15.75" customHeight="1" x14ac:dyDescent="0.3">
      <c r="A1621" s="1"/>
      <c r="B1621" s="6" t="s">
        <v>14</v>
      </c>
      <c r="C1621" s="6">
        <v>1185732</v>
      </c>
      <c r="D1621" s="7">
        <v>44364</v>
      </c>
      <c r="E1621" s="6" t="s">
        <v>46</v>
      </c>
      <c r="F1621" s="6" t="s">
        <v>69</v>
      </c>
      <c r="G1621" s="6" t="s">
        <v>70</v>
      </c>
      <c r="H1621" s="6" t="s">
        <v>18</v>
      </c>
      <c r="I1621" s="8">
        <v>0.5</v>
      </c>
      <c r="J1621" s="9">
        <v>5750</v>
      </c>
      <c r="K1621" s="10">
        <f t="shared" si="12"/>
        <v>2875</v>
      </c>
      <c r="L1621" s="10">
        <f t="shared" si="13"/>
        <v>1150</v>
      </c>
      <c r="M1621" s="11">
        <v>0.39999999999999997</v>
      </c>
      <c r="O1621" s="16"/>
      <c r="P1621" s="17"/>
      <c r="Q1621" s="12"/>
      <c r="R1621" s="13"/>
    </row>
    <row r="1622" spans="1:18" ht="15.75" customHeight="1" x14ac:dyDescent="0.3">
      <c r="A1622" s="1"/>
      <c r="B1622" s="6" t="s">
        <v>14</v>
      </c>
      <c r="C1622" s="6">
        <v>1185732</v>
      </c>
      <c r="D1622" s="7">
        <v>44364</v>
      </c>
      <c r="E1622" s="6" t="s">
        <v>46</v>
      </c>
      <c r="F1622" s="6" t="s">
        <v>69</v>
      </c>
      <c r="G1622" s="6" t="s">
        <v>70</v>
      </c>
      <c r="H1622" s="6" t="s">
        <v>19</v>
      </c>
      <c r="I1622" s="8">
        <v>0.45</v>
      </c>
      <c r="J1622" s="9">
        <v>5500</v>
      </c>
      <c r="K1622" s="10">
        <f t="shared" si="12"/>
        <v>2475</v>
      </c>
      <c r="L1622" s="10">
        <f t="shared" si="13"/>
        <v>742.5</v>
      </c>
      <c r="M1622" s="11">
        <v>0.3</v>
      </c>
      <c r="O1622" s="16"/>
      <c r="P1622" s="17"/>
      <c r="Q1622" s="12"/>
      <c r="R1622" s="13"/>
    </row>
    <row r="1623" spans="1:18" ht="15.75" customHeight="1" x14ac:dyDescent="0.3">
      <c r="A1623" s="1"/>
      <c r="B1623" s="6" t="s">
        <v>14</v>
      </c>
      <c r="C1623" s="6">
        <v>1185732</v>
      </c>
      <c r="D1623" s="7">
        <v>44364</v>
      </c>
      <c r="E1623" s="6" t="s">
        <v>46</v>
      </c>
      <c r="F1623" s="6" t="s">
        <v>69</v>
      </c>
      <c r="G1623" s="6" t="s">
        <v>70</v>
      </c>
      <c r="H1623" s="6" t="s">
        <v>20</v>
      </c>
      <c r="I1623" s="8">
        <v>0.45</v>
      </c>
      <c r="J1623" s="9">
        <v>5250</v>
      </c>
      <c r="K1623" s="10">
        <f t="shared" si="12"/>
        <v>2362.5</v>
      </c>
      <c r="L1623" s="10">
        <f t="shared" si="13"/>
        <v>826.875</v>
      </c>
      <c r="M1623" s="11">
        <v>0.35</v>
      </c>
      <c r="O1623" s="16"/>
      <c r="P1623" s="17"/>
      <c r="Q1623" s="12"/>
      <c r="R1623" s="13"/>
    </row>
    <row r="1624" spans="1:18" ht="15.75" customHeight="1" x14ac:dyDescent="0.3">
      <c r="A1624" s="1"/>
      <c r="B1624" s="6" t="s">
        <v>14</v>
      </c>
      <c r="C1624" s="6">
        <v>1185732</v>
      </c>
      <c r="D1624" s="7">
        <v>44364</v>
      </c>
      <c r="E1624" s="6" t="s">
        <v>46</v>
      </c>
      <c r="F1624" s="6" t="s">
        <v>69</v>
      </c>
      <c r="G1624" s="6" t="s">
        <v>70</v>
      </c>
      <c r="H1624" s="6" t="s">
        <v>21</v>
      </c>
      <c r="I1624" s="8">
        <v>0.6</v>
      </c>
      <c r="J1624" s="9">
        <v>5250</v>
      </c>
      <c r="K1624" s="10">
        <f t="shared" si="12"/>
        <v>3150</v>
      </c>
      <c r="L1624" s="10">
        <f t="shared" si="13"/>
        <v>1260</v>
      </c>
      <c r="M1624" s="11">
        <v>0.39999999999999997</v>
      </c>
      <c r="O1624" s="16"/>
      <c r="P1624" s="17"/>
      <c r="Q1624" s="12"/>
      <c r="R1624" s="13"/>
    </row>
    <row r="1625" spans="1:18" ht="15.75" customHeight="1" x14ac:dyDescent="0.3">
      <c r="A1625" s="1"/>
      <c r="B1625" s="6" t="s">
        <v>14</v>
      </c>
      <c r="C1625" s="6">
        <v>1185732</v>
      </c>
      <c r="D1625" s="7">
        <v>44364</v>
      </c>
      <c r="E1625" s="6" t="s">
        <v>46</v>
      </c>
      <c r="F1625" s="6" t="s">
        <v>69</v>
      </c>
      <c r="G1625" s="6" t="s">
        <v>70</v>
      </c>
      <c r="H1625" s="6" t="s">
        <v>22</v>
      </c>
      <c r="I1625" s="8">
        <v>0.65</v>
      </c>
      <c r="J1625" s="9">
        <v>6750</v>
      </c>
      <c r="K1625" s="10">
        <f t="shared" si="12"/>
        <v>4387.5</v>
      </c>
      <c r="L1625" s="10">
        <f t="shared" si="13"/>
        <v>2413.125</v>
      </c>
      <c r="M1625" s="11">
        <v>0.55000000000000004</v>
      </c>
      <c r="O1625" s="16"/>
      <c r="P1625" s="17"/>
      <c r="Q1625" s="12"/>
      <c r="R1625" s="13"/>
    </row>
    <row r="1626" spans="1:18" ht="15.75" customHeight="1" x14ac:dyDescent="0.3">
      <c r="A1626" s="1"/>
      <c r="B1626" s="6" t="s">
        <v>14</v>
      </c>
      <c r="C1626" s="6">
        <v>1185732</v>
      </c>
      <c r="D1626" s="7">
        <v>44392</v>
      </c>
      <c r="E1626" s="6" t="s">
        <v>46</v>
      </c>
      <c r="F1626" s="6" t="s">
        <v>69</v>
      </c>
      <c r="G1626" s="6" t="s">
        <v>70</v>
      </c>
      <c r="H1626" s="6" t="s">
        <v>17</v>
      </c>
      <c r="I1626" s="8">
        <v>0.6</v>
      </c>
      <c r="J1626" s="9">
        <v>9000</v>
      </c>
      <c r="K1626" s="10">
        <f t="shared" si="12"/>
        <v>5400</v>
      </c>
      <c r="L1626" s="10">
        <f t="shared" si="13"/>
        <v>2700</v>
      </c>
      <c r="M1626" s="11">
        <v>0.5</v>
      </c>
      <c r="O1626" s="16"/>
      <c r="P1626" s="17"/>
      <c r="Q1626" s="12"/>
      <c r="R1626" s="13"/>
    </row>
    <row r="1627" spans="1:18" ht="15.75" customHeight="1" x14ac:dyDescent="0.3">
      <c r="A1627" s="1"/>
      <c r="B1627" s="6" t="s">
        <v>14</v>
      </c>
      <c r="C1627" s="6">
        <v>1185732</v>
      </c>
      <c r="D1627" s="7">
        <v>44392</v>
      </c>
      <c r="E1627" s="6" t="s">
        <v>46</v>
      </c>
      <c r="F1627" s="6" t="s">
        <v>69</v>
      </c>
      <c r="G1627" s="6" t="s">
        <v>70</v>
      </c>
      <c r="H1627" s="6" t="s">
        <v>18</v>
      </c>
      <c r="I1627" s="8">
        <v>0.55000000000000004</v>
      </c>
      <c r="J1627" s="9">
        <v>6500</v>
      </c>
      <c r="K1627" s="10">
        <f t="shared" si="12"/>
        <v>3575.0000000000005</v>
      </c>
      <c r="L1627" s="10">
        <f t="shared" si="13"/>
        <v>1430</v>
      </c>
      <c r="M1627" s="11">
        <v>0.39999999999999997</v>
      </c>
      <c r="O1627" s="16"/>
      <c r="P1627" s="17"/>
      <c r="Q1627" s="12"/>
      <c r="R1627" s="13"/>
    </row>
    <row r="1628" spans="1:18" ht="15.75" customHeight="1" x14ac:dyDescent="0.3">
      <c r="A1628" s="1"/>
      <c r="B1628" s="6" t="s">
        <v>14</v>
      </c>
      <c r="C1628" s="6">
        <v>1185732</v>
      </c>
      <c r="D1628" s="7">
        <v>44392</v>
      </c>
      <c r="E1628" s="6" t="s">
        <v>46</v>
      </c>
      <c r="F1628" s="6" t="s">
        <v>69</v>
      </c>
      <c r="G1628" s="6" t="s">
        <v>70</v>
      </c>
      <c r="H1628" s="6" t="s">
        <v>19</v>
      </c>
      <c r="I1628" s="8">
        <v>0.5</v>
      </c>
      <c r="J1628" s="9">
        <v>5750</v>
      </c>
      <c r="K1628" s="10">
        <f t="shared" si="12"/>
        <v>2875</v>
      </c>
      <c r="L1628" s="10">
        <f t="shared" si="13"/>
        <v>862.5</v>
      </c>
      <c r="M1628" s="11">
        <v>0.3</v>
      </c>
      <c r="O1628" s="16"/>
      <c r="P1628" s="17"/>
      <c r="Q1628" s="12"/>
      <c r="R1628" s="13"/>
    </row>
    <row r="1629" spans="1:18" ht="15.75" customHeight="1" x14ac:dyDescent="0.3">
      <c r="A1629" s="1"/>
      <c r="B1629" s="6" t="s">
        <v>14</v>
      </c>
      <c r="C1629" s="6">
        <v>1185732</v>
      </c>
      <c r="D1629" s="7">
        <v>44392</v>
      </c>
      <c r="E1629" s="6" t="s">
        <v>46</v>
      </c>
      <c r="F1629" s="6" t="s">
        <v>69</v>
      </c>
      <c r="G1629" s="6" t="s">
        <v>70</v>
      </c>
      <c r="H1629" s="6" t="s">
        <v>20</v>
      </c>
      <c r="I1629" s="8">
        <v>0.5</v>
      </c>
      <c r="J1629" s="9">
        <v>5250</v>
      </c>
      <c r="K1629" s="10">
        <f t="shared" si="12"/>
        <v>2625</v>
      </c>
      <c r="L1629" s="10">
        <f t="shared" si="13"/>
        <v>918.74999999999989</v>
      </c>
      <c r="M1629" s="11">
        <v>0.35</v>
      </c>
      <c r="O1629" s="16"/>
      <c r="P1629" s="17"/>
      <c r="Q1629" s="12"/>
      <c r="R1629" s="13"/>
    </row>
    <row r="1630" spans="1:18" ht="15.75" customHeight="1" x14ac:dyDescent="0.3">
      <c r="A1630" s="1"/>
      <c r="B1630" s="6" t="s">
        <v>14</v>
      </c>
      <c r="C1630" s="6">
        <v>1185732</v>
      </c>
      <c r="D1630" s="7">
        <v>44392</v>
      </c>
      <c r="E1630" s="6" t="s">
        <v>46</v>
      </c>
      <c r="F1630" s="6" t="s">
        <v>69</v>
      </c>
      <c r="G1630" s="6" t="s">
        <v>70</v>
      </c>
      <c r="H1630" s="6" t="s">
        <v>21</v>
      </c>
      <c r="I1630" s="8">
        <v>0.6</v>
      </c>
      <c r="J1630" s="9">
        <v>5500</v>
      </c>
      <c r="K1630" s="10">
        <f t="shared" si="12"/>
        <v>3300</v>
      </c>
      <c r="L1630" s="10">
        <f t="shared" si="13"/>
        <v>1320</v>
      </c>
      <c r="M1630" s="11">
        <v>0.39999999999999997</v>
      </c>
      <c r="O1630" s="16"/>
      <c r="P1630" s="17"/>
      <c r="Q1630" s="12"/>
      <c r="R1630" s="13"/>
    </row>
    <row r="1631" spans="1:18" ht="15.75" customHeight="1" x14ac:dyDescent="0.3">
      <c r="A1631" s="1"/>
      <c r="B1631" s="6" t="s">
        <v>14</v>
      </c>
      <c r="C1631" s="6">
        <v>1185732</v>
      </c>
      <c r="D1631" s="7">
        <v>44392</v>
      </c>
      <c r="E1631" s="6" t="s">
        <v>46</v>
      </c>
      <c r="F1631" s="6" t="s">
        <v>69</v>
      </c>
      <c r="G1631" s="6" t="s">
        <v>70</v>
      </c>
      <c r="H1631" s="6" t="s">
        <v>22</v>
      </c>
      <c r="I1631" s="8">
        <v>0.65</v>
      </c>
      <c r="J1631" s="9">
        <v>7250</v>
      </c>
      <c r="K1631" s="10">
        <f t="shared" si="12"/>
        <v>4712.5</v>
      </c>
      <c r="L1631" s="10">
        <f t="shared" si="13"/>
        <v>2591.875</v>
      </c>
      <c r="M1631" s="11">
        <v>0.55000000000000004</v>
      </c>
      <c r="O1631" s="16"/>
      <c r="P1631" s="17"/>
      <c r="Q1631" s="12"/>
      <c r="R1631" s="13"/>
    </row>
    <row r="1632" spans="1:18" ht="15.75" customHeight="1" x14ac:dyDescent="0.3">
      <c r="A1632" s="1"/>
      <c r="B1632" s="6" t="s">
        <v>14</v>
      </c>
      <c r="C1632" s="6">
        <v>1185732</v>
      </c>
      <c r="D1632" s="7">
        <v>44424</v>
      </c>
      <c r="E1632" s="6" t="s">
        <v>46</v>
      </c>
      <c r="F1632" s="6" t="s">
        <v>69</v>
      </c>
      <c r="G1632" s="6" t="s">
        <v>70</v>
      </c>
      <c r="H1632" s="6" t="s">
        <v>17</v>
      </c>
      <c r="I1632" s="8">
        <v>0.6</v>
      </c>
      <c r="J1632" s="9">
        <v>8750</v>
      </c>
      <c r="K1632" s="10">
        <f t="shared" si="12"/>
        <v>5250</v>
      </c>
      <c r="L1632" s="10">
        <f t="shared" si="13"/>
        <v>2625</v>
      </c>
      <c r="M1632" s="11">
        <v>0.5</v>
      </c>
      <c r="O1632" s="16"/>
      <c r="P1632" s="17"/>
      <c r="Q1632" s="12"/>
      <c r="R1632" s="13"/>
    </row>
    <row r="1633" spans="1:18" ht="15.75" customHeight="1" x14ac:dyDescent="0.3">
      <c r="A1633" s="1"/>
      <c r="B1633" s="6" t="s">
        <v>14</v>
      </c>
      <c r="C1633" s="6">
        <v>1185732</v>
      </c>
      <c r="D1633" s="7">
        <v>44424</v>
      </c>
      <c r="E1633" s="6" t="s">
        <v>46</v>
      </c>
      <c r="F1633" s="6" t="s">
        <v>69</v>
      </c>
      <c r="G1633" s="6" t="s">
        <v>70</v>
      </c>
      <c r="H1633" s="6" t="s">
        <v>18</v>
      </c>
      <c r="I1633" s="8">
        <v>0.55000000000000004</v>
      </c>
      <c r="J1633" s="9">
        <v>6500</v>
      </c>
      <c r="K1633" s="10">
        <f t="shared" si="12"/>
        <v>3575.0000000000005</v>
      </c>
      <c r="L1633" s="10">
        <f t="shared" si="13"/>
        <v>1430</v>
      </c>
      <c r="M1633" s="11">
        <v>0.39999999999999997</v>
      </c>
      <c r="O1633" s="16"/>
      <c r="P1633" s="17"/>
      <c r="Q1633" s="12"/>
      <c r="R1633" s="13"/>
    </row>
    <row r="1634" spans="1:18" ht="15.75" customHeight="1" x14ac:dyDescent="0.3">
      <c r="A1634" s="1"/>
      <c r="B1634" s="6" t="s">
        <v>14</v>
      </c>
      <c r="C1634" s="6">
        <v>1185732</v>
      </c>
      <c r="D1634" s="7">
        <v>44424</v>
      </c>
      <c r="E1634" s="6" t="s">
        <v>46</v>
      </c>
      <c r="F1634" s="6" t="s">
        <v>69</v>
      </c>
      <c r="G1634" s="6" t="s">
        <v>70</v>
      </c>
      <c r="H1634" s="6" t="s">
        <v>19</v>
      </c>
      <c r="I1634" s="8">
        <v>0.45000000000000007</v>
      </c>
      <c r="J1634" s="9">
        <v>5750</v>
      </c>
      <c r="K1634" s="10">
        <f t="shared" si="12"/>
        <v>2587.5000000000005</v>
      </c>
      <c r="L1634" s="10">
        <f t="shared" si="13"/>
        <v>776.25000000000011</v>
      </c>
      <c r="M1634" s="11">
        <v>0.3</v>
      </c>
      <c r="O1634" s="16"/>
      <c r="P1634" s="17"/>
      <c r="Q1634" s="12"/>
      <c r="R1634" s="13"/>
    </row>
    <row r="1635" spans="1:18" ht="15.75" customHeight="1" x14ac:dyDescent="0.3">
      <c r="A1635" s="1"/>
      <c r="B1635" s="6" t="s">
        <v>14</v>
      </c>
      <c r="C1635" s="6">
        <v>1185732</v>
      </c>
      <c r="D1635" s="7">
        <v>44424</v>
      </c>
      <c r="E1635" s="6" t="s">
        <v>46</v>
      </c>
      <c r="F1635" s="6" t="s">
        <v>69</v>
      </c>
      <c r="G1635" s="6" t="s">
        <v>70</v>
      </c>
      <c r="H1635" s="6" t="s">
        <v>20</v>
      </c>
      <c r="I1635" s="8">
        <v>0.35</v>
      </c>
      <c r="J1635" s="9">
        <v>5250</v>
      </c>
      <c r="K1635" s="10">
        <f t="shared" si="12"/>
        <v>1837.4999999999998</v>
      </c>
      <c r="L1635" s="10">
        <f t="shared" si="13"/>
        <v>643.12499999999989</v>
      </c>
      <c r="M1635" s="11">
        <v>0.35</v>
      </c>
      <c r="O1635" s="16"/>
      <c r="P1635" s="17"/>
      <c r="Q1635" s="12"/>
      <c r="R1635" s="13"/>
    </row>
    <row r="1636" spans="1:18" ht="15.75" customHeight="1" x14ac:dyDescent="0.3">
      <c r="A1636" s="1"/>
      <c r="B1636" s="6" t="s">
        <v>14</v>
      </c>
      <c r="C1636" s="6">
        <v>1185732</v>
      </c>
      <c r="D1636" s="7">
        <v>44424</v>
      </c>
      <c r="E1636" s="6" t="s">
        <v>46</v>
      </c>
      <c r="F1636" s="6" t="s">
        <v>69</v>
      </c>
      <c r="G1636" s="6" t="s">
        <v>70</v>
      </c>
      <c r="H1636" s="6" t="s">
        <v>21</v>
      </c>
      <c r="I1636" s="8">
        <v>0.45000000000000007</v>
      </c>
      <c r="J1636" s="9">
        <v>5000</v>
      </c>
      <c r="K1636" s="10">
        <f t="shared" si="12"/>
        <v>2250.0000000000005</v>
      </c>
      <c r="L1636" s="10">
        <f t="shared" si="13"/>
        <v>900.00000000000011</v>
      </c>
      <c r="M1636" s="11">
        <v>0.39999999999999997</v>
      </c>
      <c r="O1636" s="16"/>
      <c r="P1636" s="17"/>
      <c r="Q1636" s="12"/>
      <c r="R1636" s="13"/>
    </row>
    <row r="1637" spans="1:18" ht="15.75" customHeight="1" x14ac:dyDescent="0.3">
      <c r="A1637" s="1"/>
      <c r="B1637" s="6" t="s">
        <v>14</v>
      </c>
      <c r="C1637" s="6">
        <v>1185732</v>
      </c>
      <c r="D1637" s="7">
        <v>44424</v>
      </c>
      <c r="E1637" s="6" t="s">
        <v>46</v>
      </c>
      <c r="F1637" s="6" t="s">
        <v>69</v>
      </c>
      <c r="G1637" s="6" t="s">
        <v>70</v>
      </c>
      <c r="H1637" s="6" t="s">
        <v>22</v>
      </c>
      <c r="I1637" s="8">
        <v>0.50000000000000011</v>
      </c>
      <c r="J1637" s="9">
        <v>6750</v>
      </c>
      <c r="K1637" s="10">
        <f t="shared" si="12"/>
        <v>3375.0000000000009</v>
      </c>
      <c r="L1637" s="10">
        <f t="shared" si="13"/>
        <v>1856.2500000000007</v>
      </c>
      <c r="M1637" s="11">
        <v>0.55000000000000004</v>
      </c>
      <c r="O1637" s="16"/>
      <c r="P1637" s="17"/>
      <c r="Q1637" s="12"/>
      <c r="R1637" s="13"/>
    </row>
    <row r="1638" spans="1:18" ht="15.75" customHeight="1" x14ac:dyDescent="0.3">
      <c r="A1638" s="1"/>
      <c r="B1638" s="6" t="s">
        <v>14</v>
      </c>
      <c r="C1638" s="6">
        <v>1185732</v>
      </c>
      <c r="D1638" s="7">
        <v>44454</v>
      </c>
      <c r="E1638" s="6" t="s">
        <v>46</v>
      </c>
      <c r="F1638" s="6" t="s">
        <v>69</v>
      </c>
      <c r="G1638" s="6" t="s">
        <v>70</v>
      </c>
      <c r="H1638" s="6" t="s">
        <v>17</v>
      </c>
      <c r="I1638" s="8">
        <v>0.45000000000000007</v>
      </c>
      <c r="J1638" s="9">
        <v>8000</v>
      </c>
      <c r="K1638" s="10">
        <f t="shared" si="12"/>
        <v>3600.0000000000005</v>
      </c>
      <c r="L1638" s="10">
        <f t="shared" si="13"/>
        <v>1800.0000000000002</v>
      </c>
      <c r="M1638" s="11">
        <v>0.5</v>
      </c>
      <c r="O1638" s="16"/>
      <c r="P1638" s="17"/>
      <c r="Q1638" s="12"/>
      <c r="R1638" s="13"/>
    </row>
    <row r="1639" spans="1:18" ht="15.75" customHeight="1" x14ac:dyDescent="0.3">
      <c r="A1639" s="1"/>
      <c r="B1639" s="6" t="s">
        <v>14</v>
      </c>
      <c r="C1639" s="6">
        <v>1185732</v>
      </c>
      <c r="D1639" s="7">
        <v>44454</v>
      </c>
      <c r="E1639" s="6" t="s">
        <v>46</v>
      </c>
      <c r="F1639" s="6" t="s">
        <v>69</v>
      </c>
      <c r="G1639" s="6" t="s">
        <v>70</v>
      </c>
      <c r="H1639" s="6" t="s">
        <v>18</v>
      </c>
      <c r="I1639" s="8">
        <v>0.40000000000000013</v>
      </c>
      <c r="J1639" s="9">
        <v>6000</v>
      </c>
      <c r="K1639" s="10">
        <f t="shared" si="12"/>
        <v>2400.0000000000009</v>
      </c>
      <c r="L1639" s="10">
        <f t="shared" si="13"/>
        <v>960.00000000000023</v>
      </c>
      <c r="M1639" s="11">
        <v>0.39999999999999997</v>
      </c>
      <c r="O1639" s="16"/>
      <c r="P1639" s="17"/>
      <c r="Q1639" s="12"/>
      <c r="R1639" s="13"/>
    </row>
    <row r="1640" spans="1:18" ht="15.75" customHeight="1" x14ac:dyDescent="0.3">
      <c r="A1640" s="1"/>
      <c r="B1640" s="6" t="s">
        <v>14</v>
      </c>
      <c r="C1640" s="6">
        <v>1185732</v>
      </c>
      <c r="D1640" s="7">
        <v>44454</v>
      </c>
      <c r="E1640" s="6" t="s">
        <v>46</v>
      </c>
      <c r="F1640" s="6" t="s">
        <v>69</v>
      </c>
      <c r="G1640" s="6" t="s">
        <v>70</v>
      </c>
      <c r="H1640" s="6" t="s">
        <v>19</v>
      </c>
      <c r="I1640" s="8">
        <v>0.35</v>
      </c>
      <c r="J1640" s="9">
        <v>5000</v>
      </c>
      <c r="K1640" s="10">
        <f t="shared" si="12"/>
        <v>1750</v>
      </c>
      <c r="L1640" s="10">
        <f t="shared" si="13"/>
        <v>525</v>
      </c>
      <c r="M1640" s="11">
        <v>0.3</v>
      </c>
      <c r="O1640" s="16"/>
      <c r="P1640" s="17"/>
      <c r="Q1640" s="12"/>
      <c r="R1640" s="13"/>
    </row>
    <row r="1641" spans="1:18" ht="15.75" customHeight="1" x14ac:dyDescent="0.3">
      <c r="A1641" s="1"/>
      <c r="B1641" s="6" t="s">
        <v>14</v>
      </c>
      <c r="C1641" s="6">
        <v>1185732</v>
      </c>
      <c r="D1641" s="7">
        <v>44454</v>
      </c>
      <c r="E1641" s="6" t="s">
        <v>46</v>
      </c>
      <c r="F1641" s="6" t="s">
        <v>69</v>
      </c>
      <c r="G1641" s="6" t="s">
        <v>70</v>
      </c>
      <c r="H1641" s="6" t="s">
        <v>20</v>
      </c>
      <c r="I1641" s="8">
        <v>0.35</v>
      </c>
      <c r="J1641" s="9">
        <v>4750</v>
      </c>
      <c r="K1641" s="10">
        <f t="shared" si="12"/>
        <v>1662.5</v>
      </c>
      <c r="L1641" s="10">
        <f t="shared" si="13"/>
        <v>581.875</v>
      </c>
      <c r="M1641" s="11">
        <v>0.35</v>
      </c>
      <c r="O1641" s="16"/>
      <c r="P1641" s="17"/>
      <c r="Q1641" s="12"/>
      <c r="R1641" s="13"/>
    </row>
    <row r="1642" spans="1:18" ht="15.75" customHeight="1" x14ac:dyDescent="0.3">
      <c r="A1642" s="1"/>
      <c r="B1642" s="6" t="s">
        <v>14</v>
      </c>
      <c r="C1642" s="6">
        <v>1185732</v>
      </c>
      <c r="D1642" s="7">
        <v>44454</v>
      </c>
      <c r="E1642" s="6" t="s">
        <v>46</v>
      </c>
      <c r="F1642" s="6" t="s">
        <v>69</v>
      </c>
      <c r="G1642" s="6" t="s">
        <v>70</v>
      </c>
      <c r="H1642" s="6" t="s">
        <v>21</v>
      </c>
      <c r="I1642" s="8">
        <v>0.45000000000000007</v>
      </c>
      <c r="J1642" s="9">
        <v>4750</v>
      </c>
      <c r="K1642" s="10">
        <f t="shared" si="12"/>
        <v>2137.5000000000005</v>
      </c>
      <c r="L1642" s="10">
        <f t="shared" si="13"/>
        <v>855.00000000000011</v>
      </c>
      <c r="M1642" s="11">
        <v>0.39999999999999997</v>
      </c>
      <c r="O1642" s="16"/>
      <c r="P1642" s="17"/>
      <c r="Q1642" s="12"/>
      <c r="R1642" s="13"/>
    </row>
    <row r="1643" spans="1:18" ht="15.75" customHeight="1" x14ac:dyDescent="0.3">
      <c r="A1643" s="1"/>
      <c r="B1643" s="6" t="s">
        <v>14</v>
      </c>
      <c r="C1643" s="6">
        <v>1185732</v>
      </c>
      <c r="D1643" s="7">
        <v>44454</v>
      </c>
      <c r="E1643" s="6" t="s">
        <v>46</v>
      </c>
      <c r="F1643" s="6" t="s">
        <v>69</v>
      </c>
      <c r="G1643" s="6" t="s">
        <v>70</v>
      </c>
      <c r="H1643" s="6" t="s">
        <v>22</v>
      </c>
      <c r="I1643" s="8">
        <v>0.50000000000000011</v>
      </c>
      <c r="J1643" s="9">
        <v>5750</v>
      </c>
      <c r="K1643" s="10">
        <f t="shared" si="12"/>
        <v>2875.0000000000005</v>
      </c>
      <c r="L1643" s="10">
        <f t="shared" si="13"/>
        <v>1581.2500000000005</v>
      </c>
      <c r="M1643" s="11">
        <v>0.55000000000000004</v>
      </c>
      <c r="O1643" s="16"/>
      <c r="P1643" s="17"/>
      <c r="Q1643" s="12"/>
      <c r="R1643" s="13"/>
    </row>
    <row r="1644" spans="1:18" ht="15.75" customHeight="1" x14ac:dyDescent="0.3">
      <c r="A1644" s="1"/>
      <c r="B1644" s="6" t="s">
        <v>14</v>
      </c>
      <c r="C1644" s="6">
        <v>1185732</v>
      </c>
      <c r="D1644" s="7">
        <v>44486</v>
      </c>
      <c r="E1644" s="6" t="s">
        <v>46</v>
      </c>
      <c r="F1644" s="6" t="s">
        <v>69</v>
      </c>
      <c r="G1644" s="6" t="s">
        <v>70</v>
      </c>
      <c r="H1644" s="6" t="s">
        <v>17</v>
      </c>
      <c r="I1644" s="8">
        <v>0.50000000000000011</v>
      </c>
      <c r="J1644" s="9">
        <v>7500</v>
      </c>
      <c r="K1644" s="10">
        <f t="shared" si="12"/>
        <v>3750.0000000000009</v>
      </c>
      <c r="L1644" s="10">
        <f t="shared" si="13"/>
        <v>1875.0000000000005</v>
      </c>
      <c r="M1644" s="11">
        <v>0.5</v>
      </c>
      <c r="O1644" s="16"/>
      <c r="P1644" s="17"/>
      <c r="Q1644" s="12"/>
      <c r="R1644" s="13"/>
    </row>
    <row r="1645" spans="1:18" ht="15.75" customHeight="1" x14ac:dyDescent="0.3">
      <c r="A1645" s="1"/>
      <c r="B1645" s="6" t="s">
        <v>14</v>
      </c>
      <c r="C1645" s="6">
        <v>1185732</v>
      </c>
      <c r="D1645" s="7">
        <v>44486</v>
      </c>
      <c r="E1645" s="6" t="s">
        <v>46</v>
      </c>
      <c r="F1645" s="6" t="s">
        <v>69</v>
      </c>
      <c r="G1645" s="6" t="s">
        <v>70</v>
      </c>
      <c r="H1645" s="6" t="s">
        <v>18</v>
      </c>
      <c r="I1645" s="8">
        <v>0.40000000000000013</v>
      </c>
      <c r="J1645" s="9">
        <v>5750</v>
      </c>
      <c r="K1645" s="10">
        <f t="shared" si="12"/>
        <v>2300.0000000000009</v>
      </c>
      <c r="L1645" s="10">
        <f t="shared" si="13"/>
        <v>920.00000000000034</v>
      </c>
      <c r="M1645" s="11">
        <v>0.39999999999999997</v>
      </c>
      <c r="O1645" s="16"/>
      <c r="P1645" s="17"/>
      <c r="Q1645" s="12"/>
      <c r="R1645" s="13"/>
    </row>
    <row r="1646" spans="1:18" ht="15.75" customHeight="1" x14ac:dyDescent="0.3">
      <c r="A1646" s="1"/>
      <c r="B1646" s="6" t="s">
        <v>14</v>
      </c>
      <c r="C1646" s="6">
        <v>1185732</v>
      </c>
      <c r="D1646" s="7">
        <v>44486</v>
      </c>
      <c r="E1646" s="6" t="s">
        <v>46</v>
      </c>
      <c r="F1646" s="6" t="s">
        <v>69</v>
      </c>
      <c r="G1646" s="6" t="s">
        <v>70</v>
      </c>
      <c r="H1646" s="6" t="s">
        <v>19</v>
      </c>
      <c r="I1646" s="8">
        <v>0.40000000000000013</v>
      </c>
      <c r="J1646" s="9">
        <v>4250</v>
      </c>
      <c r="K1646" s="10">
        <f t="shared" si="12"/>
        <v>1700.0000000000005</v>
      </c>
      <c r="L1646" s="10">
        <f t="shared" si="13"/>
        <v>510.00000000000011</v>
      </c>
      <c r="M1646" s="11">
        <v>0.3</v>
      </c>
      <c r="O1646" s="16"/>
      <c r="P1646" s="17"/>
      <c r="Q1646" s="12"/>
      <c r="R1646" s="13"/>
    </row>
    <row r="1647" spans="1:18" ht="15.75" customHeight="1" x14ac:dyDescent="0.3">
      <c r="A1647" s="1"/>
      <c r="B1647" s="6" t="s">
        <v>14</v>
      </c>
      <c r="C1647" s="6">
        <v>1185732</v>
      </c>
      <c r="D1647" s="7">
        <v>44486</v>
      </c>
      <c r="E1647" s="6" t="s">
        <v>46</v>
      </c>
      <c r="F1647" s="6" t="s">
        <v>69</v>
      </c>
      <c r="G1647" s="6" t="s">
        <v>70</v>
      </c>
      <c r="H1647" s="6" t="s">
        <v>20</v>
      </c>
      <c r="I1647" s="8">
        <v>0.40000000000000013</v>
      </c>
      <c r="J1647" s="9">
        <v>4000</v>
      </c>
      <c r="K1647" s="10">
        <f t="shared" si="12"/>
        <v>1600.0000000000005</v>
      </c>
      <c r="L1647" s="10">
        <f t="shared" si="13"/>
        <v>560.00000000000011</v>
      </c>
      <c r="M1647" s="11">
        <v>0.35</v>
      </c>
      <c r="O1647" s="16"/>
      <c r="P1647" s="17"/>
      <c r="Q1647" s="12"/>
      <c r="R1647" s="13"/>
    </row>
    <row r="1648" spans="1:18" ht="15.75" customHeight="1" x14ac:dyDescent="0.3">
      <c r="A1648" s="1"/>
      <c r="B1648" s="6" t="s">
        <v>14</v>
      </c>
      <c r="C1648" s="6">
        <v>1185732</v>
      </c>
      <c r="D1648" s="7">
        <v>44486</v>
      </c>
      <c r="E1648" s="6" t="s">
        <v>46</v>
      </c>
      <c r="F1648" s="6" t="s">
        <v>69</v>
      </c>
      <c r="G1648" s="6" t="s">
        <v>70</v>
      </c>
      <c r="H1648" s="6" t="s">
        <v>21</v>
      </c>
      <c r="I1648" s="8">
        <v>0.50000000000000011</v>
      </c>
      <c r="J1648" s="9">
        <v>4000</v>
      </c>
      <c r="K1648" s="10">
        <f t="shared" si="12"/>
        <v>2000.0000000000005</v>
      </c>
      <c r="L1648" s="10">
        <f t="shared" si="13"/>
        <v>800.00000000000011</v>
      </c>
      <c r="M1648" s="11">
        <v>0.39999999999999997</v>
      </c>
      <c r="O1648" s="16"/>
      <c r="P1648" s="17"/>
      <c r="Q1648" s="12"/>
      <c r="R1648" s="13"/>
    </row>
    <row r="1649" spans="1:18" ht="15.75" customHeight="1" x14ac:dyDescent="0.3">
      <c r="A1649" s="1"/>
      <c r="B1649" s="6" t="s">
        <v>14</v>
      </c>
      <c r="C1649" s="6">
        <v>1185732</v>
      </c>
      <c r="D1649" s="7">
        <v>44486</v>
      </c>
      <c r="E1649" s="6" t="s">
        <v>46</v>
      </c>
      <c r="F1649" s="6" t="s">
        <v>69</v>
      </c>
      <c r="G1649" s="6" t="s">
        <v>70</v>
      </c>
      <c r="H1649" s="6" t="s">
        <v>22</v>
      </c>
      <c r="I1649" s="8">
        <v>0.55000000000000004</v>
      </c>
      <c r="J1649" s="9">
        <v>5250</v>
      </c>
      <c r="K1649" s="10">
        <f t="shared" si="12"/>
        <v>2887.5000000000005</v>
      </c>
      <c r="L1649" s="10">
        <f t="shared" si="13"/>
        <v>1588.1250000000005</v>
      </c>
      <c r="M1649" s="11">
        <v>0.55000000000000004</v>
      </c>
      <c r="O1649" s="16"/>
      <c r="P1649" s="17"/>
      <c r="Q1649" s="12"/>
      <c r="R1649" s="13"/>
    </row>
    <row r="1650" spans="1:18" ht="15.75" customHeight="1" x14ac:dyDescent="0.3">
      <c r="A1650" s="1"/>
      <c r="B1650" s="6" t="s">
        <v>14</v>
      </c>
      <c r="C1650" s="6">
        <v>1185732</v>
      </c>
      <c r="D1650" s="7">
        <v>44516</v>
      </c>
      <c r="E1650" s="6" t="s">
        <v>46</v>
      </c>
      <c r="F1650" s="6" t="s">
        <v>69</v>
      </c>
      <c r="G1650" s="6" t="s">
        <v>70</v>
      </c>
      <c r="H1650" s="6" t="s">
        <v>17</v>
      </c>
      <c r="I1650" s="8">
        <v>0.50000000000000011</v>
      </c>
      <c r="J1650" s="9">
        <v>6750</v>
      </c>
      <c r="K1650" s="10">
        <f t="shared" si="12"/>
        <v>3375.0000000000009</v>
      </c>
      <c r="L1650" s="10">
        <f t="shared" si="13"/>
        <v>1687.5000000000005</v>
      </c>
      <c r="M1650" s="11">
        <v>0.5</v>
      </c>
      <c r="O1650" s="16"/>
      <c r="P1650" s="17"/>
      <c r="Q1650" s="12"/>
      <c r="R1650" s="13"/>
    </row>
    <row r="1651" spans="1:18" ht="15.75" customHeight="1" x14ac:dyDescent="0.3">
      <c r="A1651" s="1"/>
      <c r="B1651" s="6" t="s">
        <v>14</v>
      </c>
      <c r="C1651" s="6">
        <v>1185732</v>
      </c>
      <c r="D1651" s="7">
        <v>44516</v>
      </c>
      <c r="E1651" s="6" t="s">
        <v>46</v>
      </c>
      <c r="F1651" s="6" t="s">
        <v>69</v>
      </c>
      <c r="G1651" s="6" t="s">
        <v>70</v>
      </c>
      <c r="H1651" s="6" t="s">
        <v>18</v>
      </c>
      <c r="I1651" s="8">
        <v>0.45000000000000012</v>
      </c>
      <c r="J1651" s="9">
        <v>5000</v>
      </c>
      <c r="K1651" s="10">
        <f t="shared" si="12"/>
        <v>2250.0000000000005</v>
      </c>
      <c r="L1651" s="10">
        <f t="shared" si="13"/>
        <v>900.00000000000011</v>
      </c>
      <c r="M1651" s="11">
        <v>0.39999999999999997</v>
      </c>
      <c r="O1651" s="16"/>
      <c r="P1651" s="17"/>
      <c r="Q1651" s="12"/>
      <c r="R1651" s="13"/>
    </row>
    <row r="1652" spans="1:18" ht="15.75" customHeight="1" x14ac:dyDescent="0.3">
      <c r="A1652" s="1"/>
      <c r="B1652" s="6" t="s">
        <v>14</v>
      </c>
      <c r="C1652" s="6">
        <v>1185732</v>
      </c>
      <c r="D1652" s="7">
        <v>44516</v>
      </c>
      <c r="E1652" s="6" t="s">
        <v>46</v>
      </c>
      <c r="F1652" s="6" t="s">
        <v>69</v>
      </c>
      <c r="G1652" s="6" t="s">
        <v>70</v>
      </c>
      <c r="H1652" s="6" t="s">
        <v>19</v>
      </c>
      <c r="I1652" s="8">
        <v>0.45000000000000012</v>
      </c>
      <c r="J1652" s="9">
        <v>4450</v>
      </c>
      <c r="K1652" s="10">
        <f t="shared" si="12"/>
        <v>2002.5000000000005</v>
      </c>
      <c r="L1652" s="10">
        <f t="shared" si="13"/>
        <v>600.75000000000011</v>
      </c>
      <c r="M1652" s="11">
        <v>0.3</v>
      </c>
      <c r="O1652" s="16"/>
      <c r="P1652" s="17"/>
      <c r="Q1652" s="12"/>
      <c r="R1652" s="13"/>
    </row>
    <row r="1653" spans="1:18" ht="15.75" customHeight="1" x14ac:dyDescent="0.3">
      <c r="A1653" s="1"/>
      <c r="B1653" s="6" t="s">
        <v>14</v>
      </c>
      <c r="C1653" s="6">
        <v>1185732</v>
      </c>
      <c r="D1653" s="7">
        <v>44516</v>
      </c>
      <c r="E1653" s="6" t="s">
        <v>46</v>
      </c>
      <c r="F1653" s="6" t="s">
        <v>69</v>
      </c>
      <c r="G1653" s="6" t="s">
        <v>70</v>
      </c>
      <c r="H1653" s="6" t="s">
        <v>20</v>
      </c>
      <c r="I1653" s="8">
        <v>0.45000000000000012</v>
      </c>
      <c r="J1653" s="9">
        <v>4750</v>
      </c>
      <c r="K1653" s="10">
        <f t="shared" si="12"/>
        <v>2137.5000000000005</v>
      </c>
      <c r="L1653" s="10">
        <f t="shared" si="13"/>
        <v>748.12500000000011</v>
      </c>
      <c r="M1653" s="11">
        <v>0.35</v>
      </c>
      <c r="O1653" s="16"/>
      <c r="P1653" s="17"/>
      <c r="Q1653" s="12"/>
      <c r="R1653" s="13"/>
    </row>
    <row r="1654" spans="1:18" ht="15.75" customHeight="1" x14ac:dyDescent="0.3">
      <c r="A1654" s="1"/>
      <c r="B1654" s="6" t="s">
        <v>14</v>
      </c>
      <c r="C1654" s="6">
        <v>1185732</v>
      </c>
      <c r="D1654" s="7">
        <v>44516</v>
      </c>
      <c r="E1654" s="6" t="s">
        <v>46</v>
      </c>
      <c r="F1654" s="6" t="s">
        <v>69</v>
      </c>
      <c r="G1654" s="6" t="s">
        <v>70</v>
      </c>
      <c r="H1654" s="6" t="s">
        <v>21</v>
      </c>
      <c r="I1654" s="8">
        <v>0.6</v>
      </c>
      <c r="J1654" s="9">
        <v>4500</v>
      </c>
      <c r="K1654" s="10">
        <f t="shared" si="12"/>
        <v>2700</v>
      </c>
      <c r="L1654" s="10">
        <f t="shared" si="13"/>
        <v>1080</v>
      </c>
      <c r="M1654" s="11">
        <v>0.39999999999999997</v>
      </c>
      <c r="O1654" s="16"/>
      <c r="P1654" s="17"/>
      <c r="Q1654" s="12"/>
      <c r="R1654" s="13"/>
    </row>
    <row r="1655" spans="1:18" ht="15.75" customHeight="1" x14ac:dyDescent="0.3">
      <c r="A1655" s="1"/>
      <c r="B1655" s="6" t="s">
        <v>14</v>
      </c>
      <c r="C1655" s="6">
        <v>1185732</v>
      </c>
      <c r="D1655" s="7">
        <v>44516</v>
      </c>
      <c r="E1655" s="6" t="s">
        <v>46</v>
      </c>
      <c r="F1655" s="6" t="s">
        <v>69</v>
      </c>
      <c r="G1655" s="6" t="s">
        <v>70</v>
      </c>
      <c r="H1655" s="6" t="s">
        <v>22</v>
      </c>
      <c r="I1655" s="8">
        <v>0.64999999999999991</v>
      </c>
      <c r="J1655" s="9">
        <v>6250</v>
      </c>
      <c r="K1655" s="10">
        <f t="shared" si="12"/>
        <v>4062.4999999999995</v>
      </c>
      <c r="L1655" s="10">
        <f t="shared" si="13"/>
        <v>2234.375</v>
      </c>
      <c r="M1655" s="11">
        <v>0.55000000000000004</v>
      </c>
      <c r="O1655" s="16"/>
      <c r="P1655" s="17"/>
      <c r="Q1655" s="12"/>
      <c r="R1655" s="13"/>
    </row>
    <row r="1656" spans="1:18" ht="15.75" customHeight="1" x14ac:dyDescent="0.3">
      <c r="A1656" s="1"/>
      <c r="B1656" s="6" t="s">
        <v>14</v>
      </c>
      <c r="C1656" s="6">
        <v>1185732</v>
      </c>
      <c r="D1656" s="7">
        <v>44545</v>
      </c>
      <c r="E1656" s="6" t="s">
        <v>46</v>
      </c>
      <c r="F1656" s="6" t="s">
        <v>69</v>
      </c>
      <c r="G1656" s="6" t="s">
        <v>70</v>
      </c>
      <c r="H1656" s="6" t="s">
        <v>17</v>
      </c>
      <c r="I1656" s="8">
        <v>0.6</v>
      </c>
      <c r="J1656" s="9">
        <v>8500</v>
      </c>
      <c r="K1656" s="10">
        <f t="shared" si="12"/>
        <v>5100</v>
      </c>
      <c r="L1656" s="10">
        <f t="shared" si="13"/>
        <v>2550</v>
      </c>
      <c r="M1656" s="11">
        <v>0.5</v>
      </c>
      <c r="O1656" s="16"/>
      <c r="P1656" s="17"/>
      <c r="Q1656" s="12"/>
      <c r="R1656" s="13"/>
    </row>
    <row r="1657" spans="1:18" ht="15.75" customHeight="1" x14ac:dyDescent="0.3">
      <c r="A1657" s="1"/>
      <c r="B1657" s="6" t="s">
        <v>14</v>
      </c>
      <c r="C1657" s="6">
        <v>1185732</v>
      </c>
      <c r="D1657" s="7">
        <v>44545</v>
      </c>
      <c r="E1657" s="6" t="s">
        <v>46</v>
      </c>
      <c r="F1657" s="6" t="s">
        <v>69</v>
      </c>
      <c r="G1657" s="6" t="s">
        <v>70</v>
      </c>
      <c r="H1657" s="6" t="s">
        <v>18</v>
      </c>
      <c r="I1657" s="8">
        <v>0.5</v>
      </c>
      <c r="J1657" s="9">
        <v>6500</v>
      </c>
      <c r="K1657" s="10">
        <f t="shared" si="12"/>
        <v>3250</v>
      </c>
      <c r="L1657" s="10">
        <f t="shared" si="13"/>
        <v>1300</v>
      </c>
      <c r="M1657" s="11">
        <v>0.39999999999999997</v>
      </c>
      <c r="O1657" s="16"/>
      <c r="P1657" s="17"/>
      <c r="Q1657" s="12"/>
      <c r="R1657" s="13"/>
    </row>
    <row r="1658" spans="1:18" ht="15.75" customHeight="1" x14ac:dyDescent="0.3">
      <c r="A1658" s="1"/>
      <c r="B1658" s="6" t="s">
        <v>14</v>
      </c>
      <c r="C1658" s="6">
        <v>1185732</v>
      </c>
      <c r="D1658" s="7">
        <v>44545</v>
      </c>
      <c r="E1658" s="6" t="s">
        <v>46</v>
      </c>
      <c r="F1658" s="6" t="s">
        <v>69</v>
      </c>
      <c r="G1658" s="6" t="s">
        <v>70</v>
      </c>
      <c r="H1658" s="6" t="s">
        <v>19</v>
      </c>
      <c r="I1658" s="8">
        <v>0.5</v>
      </c>
      <c r="J1658" s="9">
        <v>6000</v>
      </c>
      <c r="K1658" s="10">
        <f t="shared" si="12"/>
        <v>3000</v>
      </c>
      <c r="L1658" s="10">
        <f t="shared" si="13"/>
        <v>900</v>
      </c>
      <c r="M1658" s="11">
        <v>0.3</v>
      </c>
      <c r="O1658" s="16"/>
      <c r="P1658" s="17"/>
      <c r="Q1658" s="12"/>
      <c r="R1658" s="13"/>
    </row>
    <row r="1659" spans="1:18" ht="15.75" customHeight="1" x14ac:dyDescent="0.3">
      <c r="A1659" s="1"/>
      <c r="B1659" s="6" t="s">
        <v>14</v>
      </c>
      <c r="C1659" s="6">
        <v>1185732</v>
      </c>
      <c r="D1659" s="7">
        <v>44545</v>
      </c>
      <c r="E1659" s="6" t="s">
        <v>46</v>
      </c>
      <c r="F1659" s="6" t="s">
        <v>69</v>
      </c>
      <c r="G1659" s="6" t="s">
        <v>70</v>
      </c>
      <c r="H1659" s="6" t="s">
        <v>20</v>
      </c>
      <c r="I1659" s="8">
        <v>0.5</v>
      </c>
      <c r="J1659" s="9">
        <v>5500</v>
      </c>
      <c r="K1659" s="10">
        <f t="shared" si="12"/>
        <v>2750</v>
      </c>
      <c r="L1659" s="10">
        <f t="shared" si="13"/>
        <v>962.49999999999989</v>
      </c>
      <c r="M1659" s="11">
        <v>0.35</v>
      </c>
      <c r="O1659" s="16"/>
      <c r="P1659" s="17"/>
      <c r="Q1659" s="12"/>
      <c r="R1659" s="13"/>
    </row>
    <row r="1660" spans="1:18" ht="15.75" customHeight="1" x14ac:dyDescent="0.3">
      <c r="A1660" s="1"/>
      <c r="B1660" s="6" t="s">
        <v>14</v>
      </c>
      <c r="C1660" s="6">
        <v>1185732</v>
      </c>
      <c r="D1660" s="7">
        <v>44545</v>
      </c>
      <c r="E1660" s="6" t="s">
        <v>46</v>
      </c>
      <c r="F1660" s="6" t="s">
        <v>69</v>
      </c>
      <c r="G1660" s="6" t="s">
        <v>70</v>
      </c>
      <c r="H1660" s="6" t="s">
        <v>21</v>
      </c>
      <c r="I1660" s="8">
        <v>0.6</v>
      </c>
      <c r="J1660" s="9">
        <v>5500</v>
      </c>
      <c r="K1660" s="10">
        <f t="shared" si="12"/>
        <v>3300</v>
      </c>
      <c r="L1660" s="10">
        <f t="shared" si="13"/>
        <v>1320</v>
      </c>
      <c r="M1660" s="11">
        <v>0.39999999999999997</v>
      </c>
      <c r="O1660" s="16"/>
      <c r="P1660" s="17"/>
      <c r="Q1660" s="12"/>
      <c r="R1660" s="13"/>
    </row>
    <row r="1661" spans="1:18" ht="15.75" customHeight="1" x14ac:dyDescent="0.3">
      <c r="A1661" s="1"/>
      <c r="B1661" s="6" t="s">
        <v>14</v>
      </c>
      <c r="C1661" s="6">
        <v>1185732</v>
      </c>
      <c r="D1661" s="7">
        <v>44545</v>
      </c>
      <c r="E1661" s="6" t="s">
        <v>46</v>
      </c>
      <c r="F1661" s="6" t="s">
        <v>69</v>
      </c>
      <c r="G1661" s="6" t="s">
        <v>70</v>
      </c>
      <c r="H1661" s="6" t="s">
        <v>22</v>
      </c>
      <c r="I1661" s="8">
        <v>0.64999999999999991</v>
      </c>
      <c r="J1661" s="9">
        <v>6500</v>
      </c>
      <c r="K1661" s="10">
        <f t="shared" si="12"/>
        <v>4224.9999999999991</v>
      </c>
      <c r="L1661" s="10">
        <f t="shared" si="13"/>
        <v>2323.7499999999995</v>
      </c>
      <c r="M1661" s="11">
        <v>0.55000000000000004</v>
      </c>
      <c r="O1661" s="16"/>
      <c r="P1661" s="17"/>
      <c r="Q1661" s="12"/>
      <c r="R1661" s="13"/>
    </row>
    <row r="1662" spans="1:18" ht="15.75" customHeight="1" x14ac:dyDescent="0.3">
      <c r="A1662" s="1" t="s">
        <v>39</v>
      </c>
      <c r="B1662" s="6" t="s">
        <v>14</v>
      </c>
      <c r="C1662" s="6">
        <v>1185732</v>
      </c>
      <c r="D1662" s="7">
        <v>44214</v>
      </c>
      <c r="E1662" s="6" t="s">
        <v>33</v>
      </c>
      <c r="F1662" s="6" t="s">
        <v>71</v>
      </c>
      <c r="G1662" s="6" t="s">
        <v>72</v>
      </c>
      <c r="H1662" s="6" t="s">
        <v>17</v>
      </c>
      <c r="I1662" s="8">
        <v>0.3</v>
      </c>
      <c r="J1662" s="9">
        <v>6250</v>
      </c>
      <c r="K1662" s="10">
        <f t="shared" si="12"/>
        <v>1875</v>
      </c>
      <c r="L1662" s="10">
        <f t="shared" si="13"/>
        <v>750</v>
      </c>
      <c r="M1662" s="11">
        <v>0.4</v>
      </c>
      <c r="O1662" s="16"/>
      <c r="P1662" s="14"/>
      <c r="Q1662" s="12"/>
      <c r="R1662" s="13"/>
    </row>
    <row r="1663" spans="1:18" ht="15.75" customHeight="1" x14ac:dyDescent="0.3">
      <c r="A1663" s="1"/>
      <c r="B1663" s="6" t="s">
        <v>14</v>
      </c>
      <c r="C1663" s="6">
        <v>1185732</v>
      </c>
      <c r="D1663" s="7">
        <v>44214</v>
      </c>
      <c r="E1663" s="6" t="s">
        <v>33</v>
      </c>
      <c r="F1663" s="6" t="s">
        <v>71</v>
      </c>
      <c r="G1663" s="6" t="s">
        <v>72</v>
      </c>
      <c r="H1663" s="6" t="s">
        <v>18</v>
      </c>
      <c r="I1663" s="8">
        <v>0.3</v>
      </c>
      <c r="J1663" s="9">
        <v>4250</v>
      </c>
      <c r="K1663" s="10">
        <f t="shared" si="12"/>
        <v>1275</v>
      </c>
      <c r="L1663" s="10">
        <f t="shared" si="13"/>
        <v>446.25</v>
      </c>
      <c r="M1663" s="11">
        <v>0.35</v>
      </c>
      <c r="O1663" s="16"/>
      <c r="P1663" s="14"/>
      <c r="Q1663" s="12"/>
      <c r="R1663" s="13"/>
    </row>
    <row r="1664" spans="1:18" ht="15.75" customHeight="1" x14ac:dyDescent="0.3">
      <c r="A1664" s="1"/>
      <c r="B1664" s="6" t="s">
        <v>14</v>
      </c>
      <c r="C1664" s="6">
        <v>1185732</v>
      </c>
      <c r="D1664" s="7">
        <v>44214</v>
      </c>
      <c r="E1664" s="6" t="s">
        <v>33</v>
      </c>
      <c r="F1664" s="6" t="s">
        <v>71</v>
      </c>
      <c r="G1664" s="6" t="s">
        <v>72</v>
      </c>
      <c r="H1664" s="6" t="s">
        <v>19</v>
      </c>
      <c r="I1664" s="8">
        <v>0.2</v>
      </c>
      <c r="J1664" s="9">
        <v>4250</v>
      </c>
      <c r="K1664" s="10">
        <f t="shared" si="12"/>
        <v>850</v>
      </c>
      <c r="L1664" s="10">
        <f t="shared" si="13"/>
        <v>297.5</v>
      </c>
      <c r="M1664" s="11">
        <v>0.35</v>
      </c>
      <c r="O1664" s="16"/>
      <c r="P1664" s="14"/>
      <c r="Q1664" s="12"/>
      <c r="R1664" s="13"/>
    </row>
    <row r="1665" spans="1:18" ht="15.75" customHeight="1" x14ac:dyDescent="0.3">
      <c r="A1665" s="1"/>
      <c r="B1665" s="6" t="s">
        <v>14</v>
      </c>
      <c r="C1665" s="6">
        <v>1185732</v>
      </c>
      <c r="D1665" s="7">
        <v>44214</v>
      </c>
      <c r="E1665" s="6" t="s">
        <v>33</v>
      </c>
      <c r="F1665" s="6" t="s">
        <v>71</v>
      </c>
      <c r="G1665" s="6" t="s">
        <v>72</v>
      </c>
      <c r="H1665" s="6" t="s">
        <v>20</v>
      </c>
      <c r="I1665" s="8">
        <v>0.25000000000000006</v>
      </c>
      <c r="J1665" s="9">
        <v>2750</v>
      </c>
      <c r="K1665" s="10">
        <f t="shared" si="12"/>
        <v>687.50000000000011</v>
      </c>
      <c r="L1665" s="10">
        <f t="shared" si="13"/>
        <v>275.00000000000006</v>
      </c>
      <c r="M1665" s="11">
        <v>0.4</v>
      </c>
      <c r="O1665" s="16"/>
      <c r="P1665" s="14"/>
      <c r="Q1665" s="12"/>
      <c r="R1665" s="13"/>
    </row>
    <row r="1666" spans="1:18" ht="15.75" customHeight="1" x14ac:dyDescent="0.3">
      <c r="A1666" s="1"/>
      <c r="B1666" s="6" t="s">
        <v>14</v>
      </c>
      <c r="C1666" s="6">
        <v>1185732</v>
      </c>
      <c r="D1666" s="7">
        <v>44214</v>
      </c>
      <c r="E1666" s="6" t="s">
        <v>33</v>
      </c>
      <c r="F1666" s="6" t="s">
        <v>71</v>
      </c>
      <c r="G1666" s="6" t="s">
        <v>72</v>
      </c>
      <c r="H1666" s="6" t="s">
        <v>21</v>
      </c>
      <c r="I1666" s="8">
        <v>0.39999999999999997</v>
      </c>
      <c r="J1666" s="9">
        <v>3250</v>
      </c>
      <c r="K1666" s="10">
        <f t="shared" si="12"/>
        <v>1300</v>
      </c>
      <c r="L1666" s="10">
        <f t="shared" si="13"/>
        <v>454.99999999999994</v>
      </c>
      <c r="M1666" s="11">
        <v>0.35</v>
      </c>
      <c r="O1666" s="16"/>
      <c r="P1666" s="14"/>
      <c r="Q1666" s="12"/>
      <c r="R1666" s="13"/>
    </row>
    <row r="1667" spans="1:18" ht="15.75" customHeight="1" x14ac:dyDescent="0.3">
      <c r="A1667" s="1"/>
      <c r="B1667" s="6" t="s">
        <v>14</v>
      </c>
      <c r="C1667" s="6">
        <v>1185732</v>
      </c>
      <c r="D1667" s="7">
        <v>44214</v>
      </c>
      <c r="E1667" s="6" t="s">
        <v>33</v>
      </c>
      <c r="F1667" s="6" t="s">
        <v>71</v>
      </c>
      <c r="G1667" s="6" t="s">
        <v>72</v>
      </c>
      <c r="H1667" s="6" t="s">
        <v>22</v>
      </c>
      <c r="I1667" s="8">
        <v>0.3</v>
      </c>
      <c r="J1667" s="9">
        <v>4250</v>
      </c>
      <c r="K1667" s="10">
        <f t="shared" si="12"/>
        <v>1275</v>
      </c>
      <c r="L1667" s="10">
        <f t="shared" si="13"/>
        <v>637.5</v>
      </c>
      <c r="M1667" s="11">
        <v>0.5</v>
      </c>
      <c r="O1667" s="16"/>
      <c r="P1667" s="14"/>
      <c r="Q1667" s="12"/>
      <c r="R1667" s="13"/>
    </row>
    <row r="1668" spans="1:18" ht="15.75" customHeight="1" x14ac:dyDescent="0.3">
      <c r="A1668" s="1"/>
      <c r="B1668" s="6" t="s">
        <v>14</v>
      </c>
      <c r="C1668" s="6">
        <v>1185732</v>
      </c>
      <c r="D1668" s="7">
        <v>44245</v>
      </c>
      <c r="E1668" s="6" t="s">
        <v>33</v>
      </c>
      <c r="F1668" s="6" t="s">
        <v>71</v>
      </c>
      <c r="G1668" s="6" t="s">
        <v>72</v>
      </c>
      <c r="H1668" s="6" t="s">
        <v>17</v>
      </c>
      <c r="I1668" s="8">
        <v>0.3</v>
      </c>
      <c r="J1668" s="9">
        <v>6750</v>
      </c>
      <c r="K1668" s="10">
        <f t="shared" si="12"/>
        <v>2025</v>
      </c>
      <c r="L1668" s="10">
        <f t="shared" si="13"/>
        <v>810</v>
      </c>
      <c r="M1668" s="11">
        <v>0.4</v>
      </c>
      <c r="O1668" s="16"/>
      <c r="P1668" s="14"/>
      <c r="Q1668" s="12"/>
      <c r="R1668" s="13"/>
    </row>
    <row r="1669" spans="1:18" ht="15.75" customHeight="1" x14ac:dyDescent="0.3">
      <c r="A1669" s="1"/>
      <c r="B1669" s="6" t="s">
        <v>14</v>
      </c>
      <c r="C1669" s="6">
        <v>1185732</v>
      </c>
      <c r="D1669" s="7">
        <v>44245</v>
      </c>
      <c r="E1669" s="6" t="s">
        <v>33</v>
      </c>
      <c r="F1669" s="6" t="s">
        <v>71</v>
      </c>
      <c r="G1669" s="6" t="s">
        <v>72</v>
      </c>
      <c r="H1669" s="6" t="s">
        <v>18</v>
      </c>
      <c r="I1669" s="8">
        <v>0.3</v>
      </c>
      <c r="J1669" s="9">
        <v>3250</v>
      </c>
      <c r="K1669" s="10">
        <f t="shared" si="12"/>
        <v>975</v>
      </c>
      <c r="L1669" s="10">
        <f t="shared" si="13"/>
        <v>341.25</v>
      </c>
      <c r="M1669" s="11">
        <v>0.35</v>
      </c>
      <c r="O1669" s="16"/>
      <c r="P1669" s="14"/>
      <c r="Q1669" s="12"/>
      <c r="R1669" s="13"/>
    </row>
    <row r="1670" spans="1:18" ht="15.75" customHeight="1" x14ac:dyDescent="0.3">
      <c r="A1670" s="1"/>
      <c r="B1670" s="6" t="s">
        <v>14</v>
      </c>
      <c r="C1670" s="6">
        <v>1185732</v>
      </c>
      <c r="D1670" s="7">
        <v>44245</v>
      </c>
      <c r="E1670" s="6" t="s">
        <v>33</v>
      </c>
      <c r="F1670" s="6" t="s">
        <v>71</v>
      </c>
      <c r="G1670" s="6" t="s">
        <v>72</v>
      </c>
      <c r="H1670" s="6" t="s">
        <v>19</v>
      </c>
      <c r="I1670" s="8">
        <v>0.2</v>
      </c>
      <c r="J1670" s="9">
        <v>3750</v>
      </c>
      <c r="K1670" s="10">
        <f t="shared" si="12"/>
        <v>750</v>
      </c>
      <c r="L1670" s="10">
        <f t="shared" si="13"/>
        <v>262.5</v>
      </c>
      <c r="M1670" s="11">
        <v>0.35</v>
      </c>
      <c r="O1670" s="16"/>
      <c r="P1670" s="14"/>
      <c r="Q1670" s="12"/>
      <c r="R1670" s="13"/>
    </row>
    <row r="1671" spans="1:18" ht="15.75" customHeight="1" x14ac:dyDescent="0.3">
      <c r="A1671" s="1"/>
      <c r="B1671" s="6" t="s">
        <v>14</v>
      </c>
      <c r="C1671" s="6">
        <v>1185732</v>
      </c>
      <c r="D1671" s="7">
        <v>44245</v>
      </c>
      <c r="E1671" s="6" t="s">
        <v>33</v>
      </c>
      <c r="F1671" s="6" t="s">
        <v>71</v>
      </c>
      <c r="G1671" s="6" t="s">
        <v>72</v>
      </c>
      <c r="H1671" s="6" t="s">
        <v>20</v>
      </c>
      <c r="I1671" s="8">
        <v>0.25000000000000006</v>
      </c>
      <c r="J1671" s="9">
        <v>2500</v>
      </c>
      <c r="K1671" s="10">
        <f t="shared" si="12"/>
        <v>625.00000000000011</v>
      </c>
      <c r="L1671" s="10">
        <f t="shared" si="13"/>
        <v>250.00000000000006</v>
      </c>
      <c r="M1671" s="11">
        <v>0.4</v>
      </c>
      <c r="O1671" s="16"/>
      <c r="P1671" s="14"/>
      <c r="Q1671" s="12"/>
      <c r="R1671" s="13"/>
    </row>
    <row r="1672" spans="1:18" ht="15.75" customHeight="1" x14ac:dyDescent="0.3">
      <c r="A1672" s="1"/>
      <c r="B1672" s="6" t="s">
        <v>14</v>
      </c>
      <c r="C1672" s="6">
        <v>1185732</v>
      </c>
      <c r="D1672" s="7">
        <v>44245</v>
      </c>
      <c r="E1672" s="6" t="s">
        <v>33</v>
      </c>
      <c r="F1672" s="6" t="s">
        <v>71</v>
      </c>
      <c r="G1672" s="6" t="s">
        <v>72</v>
      </c>
      <c r="H1672" s="6" t="s">
        <v>21</v>
      </c>
      <c r="I1672" s="8">
        <v>0.39999999999999997</v>
      </c>
      <c r="J1672" s="9">
        <v>3250</v>
      </c>
      <c r="K1672" s="10">
        <f t="shared" si="12"/>
        <v>1300</v>
      </c>
      <c r="L1672" s="10">
        <f t="shared" si="13"/>
        <v>454.99999999999994</v>
      </c>
      <c r="M1672" s="11">
        <v>0.35</v>
      </c>
      <c r="O1672" s="16"/>
      <c r="P1672" s="14"/>
      <c r="Q1672" s="12"/>
      <c r="R1672" s="13"/>
    </row>
    <row r="1673" spans="1:18" ht="15.75" customHeight="1" x14ac:dyDescent="0.3">
      <c r="A1673" s="1"/>
      <c r="B1673" s="6" t="s">
        <v>14</v>
      </c>
      <c r="C1673" s="6">
        <v>1185732</v>
      </c>
      <c r="D1673" s="7">
        <v>44245</v>
      </c>
      <c r="E1673" s="6" t="s">
        <v>33</v>
      </c>
      <c r="F1673" s="6" t="s">
        <v>71</v>
      </c>
      <c r="G1673" s="6" t="s">
        <v>72</v>
      </c>
      <c r="H1673" s="6" t="s">
        <v>22</v>
      </c>
      <c r="I1673" s="8">
        <v>0.3</v>
      </c>
      <c r="J1673" s="9">
        <v>4000</v>
      </c>
      <c r="K1673" s="10">
        <f t="shared" si="12"/>
        <v>1200</v>
      </c>
      <c r="L1673" s="10">
        <f t="shared" si="13"/>
        <v>600</v>
      </c>
      <c r="M1673" s="11">
        <v>0.5</v>
      </c>
      <c r="O1673" s="16"/>
      <c r="P1673" s="14"/>
      <c r="Q1673" s="12"/>
      <c r="R1673" s="13"/>
    </row>
    <row r="1674" spans="1:18" ht="15.75" customHeight="1" x14ac:dyDescent="0.3">
      <c r="A1674" s="1"/>
      <c r="B1674" s="6" t="s">
        <v>14</v>
      </c>
      <c r="C1674" s="6">
        <v>1185732</v>
      </c>
      <c r="D1674" s="7">
        <v>44272</v>
      </c>
      <c r="E1674" s="6" t="s">
        <v>33</v>
      </c>
      <c r="F1674" s="6" t="s">
        <v>71</v>
      </c>
      <c r="G1674" s="6" t="s">
        <v>72</v>
      </c>
      <c r="H1674" s="6" t="s">
        <v>17</v>
      </c>
      <c r="I1674" s="8">
        <v>0.35000000000000003</v>
      </c>
      <c r="J1674" s="9">
        <v>6200</v>
      </c>
      <c r="K1674" s="10">
        <f t="shared" si="12"/>
        <v>2170</v>
      </c>
      <c r="L1674" s="10">
        <f t="shared" si="13"/>
        <v>868</v>
      </c>
      <c r="M1674" s="11">
        <v>0.4</v>
      </c>
      <c r="O1674" s="16"/>
      <c r="P1674" s="14"/>
      <c r="Q1674" s="12"/>
      <c r="R1674" s="13"/>
    </row>
    <row r="1675" spans="1:18" ht="15.75" customHeight="1" x14ac:dyDescent="0.3">
      <c r="A1675" s="1"/>
      <c r="B1675" s="6" t="s">
        <v>14</v>
      </c>
      <c r="C1675" s="6">
        <v>1185732</v>
      </c>
      <c r="D1675" s="7">
        <v>44272</v>
      </c>
      <c r="E1675" s="6" t="s">
        <v>33</v>
      </c>
      <c r="F1675" s="6" t="s">
        <v>71</v>
      </c>
      <c r="G1675" s="6" t="s">
        <v>72</v>
      </c>
      <c r="H1675" s="6" t="s">
        <v>18</v>
      </c>
      <c r="I1675" s="8">
        <v>0.35000000000000003</v>
      </c>
      <c r="J1675" s="9">
        <v>3000</v>
      </c>
      <c r="K1675" s="10">
        <f t="shared" si="12"/>
        <v>1050</v>
      </c>
      <c r="L1675" s="10">
        <f t="shared" si="13"/>
        <v>367.5</v>
      </c>
      <c r="M1675" s="11">
        <v>0.35</v>
      </c>
      <c r="O1675" s="16"/>
      <c r="P1675" s="14"/>
      <c r="Q1675" s="12"/>
      <c r="R1675" s="13"/>
    </row>
    <row r="1676" spans="1:18" ht="15.75" customHeight="1" x14ac:dyDescent="0.3">
      <c r="A1676" s="1"/>
      <c r="B1676" s="6" t="s">
        <v>14</v>
      </c>
      <c r="C1676" s="6">
        <v>1185732</v>
      </c>
      <c r="D1676" s="7">
        <v>44272</v>
      </c>
      <c r="E1676" s="6" t="s">
        <v>33</v>
      </c>
      <c r="F1676" s="6" t="s">
        <v>71</v>
      </c>
      <c r="G1676" s="6" t="s">
        <v>72</v>
      </c>
      <c r="H1676" s="6" t="s">
        <v>19</v>
      </c>
      <c r="I1676" s="8">
        <v>0.25000000000000006</v>
      </c>
      <c r="J1676" s="9">
        <v>3500</v>
      </c>
      <c r="K1676" s="10">
        <f t="shared" si="12"/>
        <v>875.00000000000023</v>
      </c>
      <c r="L1676" s="10">
        <f t="shared" si="13"/>
        <v>306.25000000000006</v>
      </c>
      <c r="M1676" s="11">
        <v>0.35</v>
      </c>
      <c r="O1676" s="16"/>
      <c r="P1676" s="14"/>
      <c r="Q1676" s="12"/>
      <c r="R1676" s="13"/>
    </row>
    <row r="1677" spans="1:18" ht="15.75" customHeight="1" x14ac:dyDescent="0.3">
      <c r="A1677" s="1"/>
      <c r="B1677" s="6" t="s">
        <v>14</v>
      </c>
      <c r="C1677" s="6">
        <v>1185732</v>
      </c>
      <c r="D1677" s="7">
        <v>44272</v>
      </c>
      <c r="E1677" s="6" t="s">
        <v>33</v>
      </c>
      <c r="F1677" s="6" t="s">
        <v>71</v>
      </c>
      <c r="G1677" s="6" t="s">
        <v>72</v>
      </c>
      <c r="H1677" s="6" t="s">
        <v>20</v>
      </c>
      <c r="I1677" s="8">
        <v>0.3</v>
      </c>
      <c r="J1677" s="9">
        <v>2000</v>
      </c>
      <c r="K1677" s="10">
        <f t="shared" si="12"/>
        <v>600</v>
      </c>
      <c r="L1677" s="10">
        <f t="shared" si="13"/>
        <v>240</v>
      </c>
      <c r="M1677" s="11">
        <v>0.4</v>
      </c>
      <c r="O1677" s="16"/>
      <c r="P1677" s="14"/>
      <c r="Q1677" s="12"/>
      <c r="R1677" s="13"/>
    </row>
    <row r="1678" spans="1:18" ht="15.75" customHeight="1" x14ac:dyDescent="0.3">
      <c r="A1678" s="1"/>
      <c r="B1678" s="6" t="s">
        <v>14</v>
      </c>
      <c r="C1678" s="6">
        <v>1185732</v>
      </c>
      <c r="D1678" s="7">
        <v>44272</v>
      </c>
      <c r="E1678" s="6" t="s">
        <v>33</v>
      </c>
      <c r="F1678" s="6" t="s">
        <v>71</v>
      </c>
      <c r="G1678" s="6" t="s">
        <v>72</v>
      </c>
      <c r="H1678" s="6" t="s">
        <v>21</v>
      </c>
      <c r="I1678" s="8">
        <v>0.45</v>
      </c>
      <c r="J1678" s="9">
        <v>2500</v>
      </c>
      <c r="K1678" s="10">
        <f t="shared" si="12"/>
        <v>1125</v>
      </c>
      <c r="L1678" s="10">
        <f t="shared" si="13"/>
        <v>393.75</v>
      </c>
      <c r="M1678" s="11">
        <v>0.35</v>
      </c>
      <c r="O1678" s="16"/>
      <c r="P1678" s="14"/>
      <c r="Q1678" s="12"/>
      <c r="R1678" s="13"/>
    </row>
    <row r="1679" spans="1:18" ht="15.75" customHeight="1" x14ac:dyDescent="0.3">
      <c r="A1679" s="1"/>
      <c r="B1679" s="6" t="s">
        <v>14</v>
      </c>
      <c r="C1679" s="6">
        <v>1185732</v>
      </c>
      <c r="D1679" s="7">
        <v>44272</v>
      </c>
      <c r="E1679" s="6" t="s">
        <v>33</v>
      </c>
      <c r="F1679" s="6" t="s">
        <v>71</v>
      </c>
      <c r="G1679" s="6" t="s">
        <v>72</v>
      </c>
      <c r="H1679" s="6" t="s">
        <v>22</v>
      </c>
      <c r="I1679" s="8">
        <v>0.35000000000000003</v>
      </c>
      <c r="J1679" s="9">
        <v>3500</v>
      </c>
      <c r="K1679" s="10">
        <f t="shared" si="12"/>
        <v>1225.0000000000002</v>
      </c>
      <c r="L1679" s="10">
        <f t="shared" si="13"/>
        <v>612.50000000000011</v>
      </c>
      <c r="M1679" s="11">
        <v>0.5</v>
      </c>
      <c r="O1679" s="16"/>
      <c r="P1679" s="14"/>
      <c r="Q1679" s="12"/>
      <c r="R1679" s="13"/>
    </row>
    <row r="1680" spans="1:18" ht="15.75" customHeight="1" x14ac:dyDescent="0.3">
      <c r="A1680" s="1"/>
      <c r="B1680" s="6" t="s">
        <v>14</v>
      </c>
      <c r="C1680" s="6">
        <v>1185732</v>
      </c>
      <c r="D1680" s="7">
        <v>44304</v>
      </c>
      <c r="E1680" s="6" t="s">
        <v>33</v>
      </c>
      <c r="F1680" s="6" t="s">
        <v>71</v>
      </c>
      <c r="G1680" s="6" t="s">
        <v>72</v>
      </c>
      <c r="H1680" s="6" t="s">
        <v>17</v>
      </c>
      <c r="I1680" s="8">
        <v>0.35000000000000003</v>
      </c>
      <c r="J1680" s="9">
        <v>5750</v>
      </c>
      <c r="K1680" s="10">
        <f t="shared" si="12"/>
        <v>2012.5000000000002</v>
      </c>
      <c r="L1680" s="10">
        <f t="shared" si="13"/>
        <v>805.00000000000011</v>
      </c>
      <c r="M1680" s="11">
        <v>0.4</v>
      </c>
      <c r="O1680" s="16"/>
      <c r="P1680" s="14"/>
      <c r="Q1680" s="12"/>
      <c r="R1680" s="13"/>
    </row>
    <row r="1681" spans="1:18" ht="15.75" customHeight="1" x14ac:dyDescent="0.3">
      <c r="A1681" s="1"/>
      <c r="B1681" s="6" t="s">
        <v>14</v>
      </c>
      <c r="C1681" s="6">
        <v>1185732</v>
      </c>
      <c r="D1681" s="7">
        <v>44304</v>
      </c>
      <c r="E1681" s="6" t="s">
        <v>33</v>
      </c>
      <c r="F1681" s="6" t="s">
        <v>71</v>
      </c>
      <c r="G1681" s="6" t="s">
        <v>72</v>
      </c>
      <c r="H1681" s="6" t="s">
        <v>18</v>
      </c>
      <c r="I1681" s="8">
        <v>0.30000000000000004</v>
      </c>
      <c r="J1681" s="9">
        <v>2750</v>
      </c>
      <c r="K1681" s="10">
        <f t="shared" si="12"/>
        <v>825.00000000000011</v>
      </c>
      <c r="L1681" s="10">
        <f t="shared" si="13"/>
        <v>288.75</v>
      </c>
      <c r="M1681" s="11">
        <v>0.35</v>
      </c>
      <c r="O1681" s="16"/>
      <c r="P1681" s="14"/>
      <c r="Q1681" s="12"/>
      <c r="R1681" s="13"/>
    </row>
    <row r="1682" spans="1:18" ht="15.75" customHeight="1" x14ac:dyDescent="0.3">
      <c r="A1682" s="1"/>
      <c r="B1682" s="6" t="s">
        <v>14</v>
      </c>
      <c r="C1682" s="6">
        <v>1185732</v>
      </c>
      <c r="D1682" s="7">
        <v>44304</v>
      </c>
      <c r="E1682" s="6" t="s">
        <v>33</v>
      </c>
      <c r="F1682" s="6" t="s">
        <v>71</v>
      </c>
      <c r="G1682" s="6" t="s">
        <v>72</v>
      </c>
      <c r="H1682" s="6" t="s">
        <v>19</v>
      </c>
      <c r="I1682" s="8">
        <v>0.20000000000000007</v>
      </c>
      <c r="J1682" s="9">
        <v>2750</v>
      </c>
      <c r="K1682" s="10">
        <f t="shared" si="12"/>
        <v>550.00000000000023</v>
      </c>
      <c r="L1682" s="10">
        <f t="shared" si="13"/>
        <v>192.50000000000006</v>
      </c>
      <c r="M1682" s="11">
        <v>0.35</v>
      </c>
      <c r="O1682" s="16"/>
      <c r="P1682" s="14"/>
      <c r="Q1682" s="12"/>
      <c r="R1682" s="13"/>
    </row>
    <row r="1683" spans="1:18" ht="15.75" customHeight="1" x14ac:dyDescent="0.3">
      <c r="A1683" s="1"/>
      <c r="B1683" s="6" t="s">
        <v>14</v>
      </c>
      <c r="C1683" s="6">
        <v>1185732</v>
      </c>
      <c r="D1683" s="7">
        <v>44304</v>
      </c>
      <c r="E1683" s="6" t="s">
        <v>33</v>
      </c>
      <c r="F1683" s="6" t="s">
        <v>71</v>
      </c>
      <c r="G1683" s="6" t="s">
        <v>72</v>
      </c>
      <c r="H1683" s="6" t="s">
        <v>20</v>
      </c>
      <c r="I1683" s="8">
        <v>0.25</v>
      </c>
      <c r="J1683" s="9">
        <v>2000</v>
      </c>
      <c r="K1683" s="10">
        <f t="shared" si="12"/>
        <v>500</v>
      </c>
      <c r="L1683" s="10">
        <f t="shared" si="13"/>
        <v>200</v>
      </c>
      <c r="M1683" s="11">
        <v>0.4</v>
      </c>
      <c r="O1683" s="16"/>
      <c r="P1683" s="14"/>
      <c r="Q1683" s="12"/>
      <c r="R1683" s="13"/>
    </row>
    <row r="1684" spans="1:18" ht="15.75" customHeight="1" x14ac:dyDescent="0.3">
      <c r="A1684" s="1"/>
      <c r="B1684" s="6" t="s">
        <v>14</v>
      </c>
      <c r="C1684" s="6">
        <v>1185732</v>
      </c>
      <c r="D1684" s="7">
        <v>44304</v>
      </c>
      <c r="E1684" s="6" t="s">
        <v>33</v>
      </c>
      <c r="F1684" s="6" t="s">
        <v>71</v>
      </c>
      <c r="G1684" s="6" t="s">
        <v>72</v>
      </c>
      <c r="H1684" s="6" t="s">
        <v>21</v>
      </c>
      <c r="I1684" s="8">
        <v>0.4</v>
      </c>
      <c r="J1684" s="9">
        <v>2250</v>
      </c>
      <c r="K1684" s="10">
        <f t="shared" si="12"/>
        <v>900</v>
      </c>
      <c r="L1684" s="10">
        <f t="shared" si="13"/>
        <v>315</v>
      </c>
      <c r="M1684" s="11">
        <v>0.35</v>
      </c>
      <c r="O1684" s="16"/>
      <c r="P1684" s="14"/>
      <c r="Q1684" s="12"/>
      <c r="R1684" s="13"/>
    </row>
    <row r="1685" spans="1:18" ht="15.75" customHeight="1" x14ac:dyDescent="0.3">
      <c r="A1685" s="1"/>
      <c r="B1685" s="6" t="s">
        <v>14</v>
      </c>
      <c r="C1685" s="6">
        <v>1185732</v>
      </c>
      <c r="D1685" s="7">
        <v>44304</v>
      </c>
      <c r="E1685" s="6" t="s">
        <v>33</v>
      </c>
      <c r="F1685" s="6" t="s">
        <v>71</v>
      </c>
      <c r="G1685" s="6" t="s">
        <v>72</v>
      </c>
      <c r="H1685" s="6" t="s">
        <v>22</v>
      </c>
      <c r="I1685" s="8">
        <v>0.30000000000000004</v>
      </c>
      <c r="J1685" s="9">
        <v>3500</v>
      </c>
      <c r="K1685" s="10">
        <f t="shared" si="12"/>
        <v>1050.0000000000002</v>
      </c>
      <c r="L1685" s="10">
        <f t="shared" si="13"/>
        <v>525.00000000000011</v>
      </c>
      <c r="M1685" s="11">
        <v>0.5</v>
      </c>
      <c r="O1685" s="16"/>
      <c r="P1685" s="14"/>
      <c r="Q1685" s="12"/>
      <c r="R1685" s="13"/>
    </row>
    <row r="1686" spans="1:18" ht="15.75" customHeight="1" x14ac:dyDescent="0.3">
      <c r="A1686" s="1"/>
      <c r="B1686" s="6" t="s">
        <v>14</v>
      </c>
      <c r="C1686" s="6">
        <v>1185732</v>
      </c>
      <c r="D1686" s="7">
        <v>44335</v>
      </c>
      <c r="E1686" s="6" t="s">
        <v>33</v>
      </c>
      <c r="F1686" s="6" t="s">
        <v>71</v>
      </c>
      <c r="G1686" s="6" t="s">
        <v>72</v>
      </c>
      <c r="H1686" s="6" t="s">
        <v>17</v>
      </c>
      <c r="I1686" s="8">
        <v>0.4</v>
      </c>
      <c r="J1686" s="9">
        <v>6200</v>
      </c>
      <c r="K1686" s="10">
        <f t="shared" si="12"/>
        <v>2480</v>
      </c>
      <c r="L1686" s="10">
        <f t="shared" si="13"/>
        <v>992</v>
      </c>
      <c r="M1686" s="11">
        <v>0.4</v>
      </c>
      <c r="O1686" s="16"/>
      <c r="P1686" s="14"/>
      <c r="Q1686" s="12"/>
      <c r="R1686" s="13"/>
    </row>
    <row r="1687" spans="1:18" ht="15.75" customHeight="1" x14ac:dyDescent="0.3">
      <c r="A1687" s="1"/>
      <c r="B1687" s="6" t="s">
        <v>14</v>
      </c>
      <c r="C1687" s="6">
        <v>1185732</v>
      </c>
      <c r="D1687" s="7">
        <v>44335</v>
      </c>
      <c r="E1687" s="6" t="s">
        <v>33</v>
      </c>
      <c r="F1687" s="6" t="s">
        <v>71</v>
      </c>
      <c r="G1687" s="6" t="s">
        <v>72</v>
      </c>
      <c r="H1687" s="6" t="s">
        <v>18</v>
      </c>
      <c r="I1687" s="8">
        <v>0.35000000000000009</v>
      </c>
      <c r="J1687" s="9">
        <v>3250</v>
      </c>
      <c r="K1687" s="10">
        <f t="shared" si="12"/>
        <v>1137.5000000000002</v>
      </c>
      <c r="L1687" s="10">
        <f t="shared" si="13"/>
        <v>398.12500000000006</v>
      </c>
      <c r="M1687" s="11">
        <v>0.35</v>
      </c>
      <c r="O1687" s="16"/>
      <c r="P1687" s="14"/>
      <c r="Q1687" s="12"/>
      <c r="R1687" s="13"/>
    </row>
    <row r="1688" spans="1:18" ht="15.75" customHeight="1" x14ac:dyDescent="0.3">
      <c r="A1688" s="1"/>
      <c r="B1688" s="6" t="s">
        <v>14</v>
      </c>
      <c r="C1688" s="6">
        <v>1185732</v>
      </c>
      <c r="D1688" s="7">
        <v>44335</v>
      </c>
      <c r="E1688" s="6" t="s">
        <v>33</v>
      </c>
      <c r="F1688" s="6" t="s">
        <v>71</v>
      </c>
      <c r="G1688" s="6" t="s">
        <v>72</v>
      </c>
      <c r="H1688" s="6" t="s">
        <v>19</v>
      </c>
      <c r="I1688" s="8">
        <v>0.30000000000000004</v>
      </c>
      <c r="J1688" s="9">
        <v>3000</v>
      </c>
      <c r="K1688" s="10">
        <f t="shared" si="12"/>
        <v>900.00000000000011</v>
      </c>
      <c r="L1688" s="10">
        <f t="shared" si="13"/>
        <v>315</v>
      </c>
      <c r="M1688" s="11">
        <v>0.35</v>
      </c>
      <c r="O1688" s="16"/>
      <c r="P1688" s="14"/>
      <c r="Q1688" s="12"/>
      <c r="R1688" s="13"/>
    </row>
    <row r="1689" spans="1:18" ht="15.75" customHeight="1" x14ac:dyDescent="0.3">
      <c r="A1689" s="1"/>
      <c r="B1689" s="6" t="s">
        <v>14</v>
      </c>
      <c r="C1689" s="6">
        <v>1185732</v>
      </c>
      <c r="D1689" s="7">
        <v>44335</v>
      </c>
      <c r="E1689" s="6" t="s">
        <v>33</v>
      </c>
      <c r="F1689" s="6" t="s">
        <v>71</v>
      </c>
      <c r="G1689" s="6" t="s">
        <v>72</v>
      </c>
      <c r="H1689" s="6" t="s">
        <v>20</v>
      </c>
      <c r="I1689" s="8">
        <v>0.30000000000000004</v>
      </c>
      <c r="J1689" s="9">
        <v>2250</v>
      </c>
      <c r="K1689" s="10">
        <f t="shared" si="12"/>
        <v>675.00000000000011</v>
      </c>
      <c r="L1689" s="10">
        <f t="shared" si="13"/>
        <v>270.00000000000006</v>
      </c>
      <c r="M1689" s="11">
        <v>0.4</v>
      </c>
      <c r="O1689" s="16"/>
      <c r="P1689" s="14"/>
      <c r="Q1689" s="12"/>
      <c r="R1689" s="13"/>
    </row>
    <row r="1690" spans="1:18" ht="15.75" customHeight="1" x14ac:dyDescent="0.3">
      <c r="A1690" s="1"/>
      <c r="B1690" s="6" t="s">
        <v>14</v>
      </c>
      <c r="C1690" s="6">
        <v>1185732</v>
      </c>
      <c r="D1690" s="7">
        <v>44335</v>
      </c>
      <c r="E1690" s="6" t="s">
        <v>33</v>
      </c>
      <c r="F1690" s="6" t="s">
        <v>71</v>
      </c>
      <c r="G1690" s="6" t="s">
        <v>72</v>
      </c>
      <c r="H1690" s="6" t="s">
        <v>21</v>
      </c>
      <c r="I1690" s="8">
        <v>0.44999999999999996</v>
      </c>
      <c r="J1690" s="9">
        <v>2500</v>
      </c>
      <c r="K1690" s="10">
        <f t="shared" si="12"/>
        <v>1125</v>
      </c>
      <c r="L1690" s="10">
        <f t="shared" si="13"/>
        <v>393.75</v>
      </c>
      <c r="M1690" s="11">
        <v>0.35</v>
      </c>
      <c r="O1690" s="16"/>
      <c r="P1690" s="14"/>
      <c r="Q1690" s="12"/>
      <c r="R1690" s="13"/>
    </row>
    <row r="1691" spans="1:18" ht="15.75" customHeight="1" x14ac:dyDescent="0.3">
      <c r="A1691" s="1"/>
      <c r="B1691" s="6" t="s">
        <v>14</v>
      </c>
      <c r="C1691" s="6">
        <v>1185732</v>
      </c>
      <c r="D1691" s="7">
        <v>44335</v>
      </c>
      <c r="E1691" s="6" t="s">
        <v>33</v>
      </c>
      <c r="F1691" s="6" t="s">
        <v>71</v>
      </c>
      <c r="G1691" s="6" t="s">
        <v>72</v>
      </c>
      <c r="H1691" s="6" t="s">
        <v>22</v>
      </c>
      <c r="I1691" s="8">
        <v>0.49999999999999994</v>
      </c>
      <c r="J1691" s="9">
        <v>3500</v>
      </c>
      <c r="K1691" s="10">
        <f t="shared" si="12"/>
        <v>1749.9999999999998</v>
      </c>
      <c r="L1691" s="10">
        <f t="shared" si="13"/>
        <v>874.99999999999989</v>
      </c>
      <c r="M1691" s="11">
        <v>0.5</v>
      </c>
      <c r="O1691" s="16"/>
      <c r="P1691" s="14"/>
      <c r="Q1691" s="12"/>
      <c r="R1691" s="13"/>
    </row>
    <row r="1692" spans="1:18" ht="15.75" customHeight="1" x14ac:dyDescent="0.3">
      <c r="A1692" s="1"/>
      <c r="B1692" s="6" t="s">
        <v>14</v>
      </c>
      <c r="C1692" s="6">
        <v>1185732</v>
      </c>
      <c r="D1692" s="7">
        <v>44365</v>
      </c>
      <c r="E1692" s="6" t="s">
        <v>33</v>
      </c>
      <c r="F1692" s="6" t="s">
        <v>71</v>
      </c>
      <c r="G1692" s="6" t="s">
        <v>72</v>
      </c>
      <c r="H1692" s="6" t="s">
        <v>17</v>
      </c>
      <c r="I1692" s="8">
        <v>0.35000000000000003</v>
      </c>
      <c r="J1692" s="9">
        <v>6000</v>
      </c>
      <c r="K1692" s="10">
        <f t="shared" si="12"/>
        <v>2100</v>
      </c>
      <c r="L1692" s="10">
        <f t="shared" si="13"/>
        <v>840</v>
      </c>
      <c r="M1692" s="11">
        <v>0.4</v>
      </c>
      <c r="O1692" s="16"/>
      <c r="P1692" s="14"/>
      <c r="Q1692" s="12"/>
      <c r="R1692" s="13"/>
    </row>
    <row r="1693" spans="1:18" ht="15.75" customHeight="1" x14ac:dyDescent="0.3">
      <c r="A1693" s="1"/>
      <c r="B1693" s="6" t="s">
        <v>14</v>
      </c>
      <c r="C1693" s="6">
        <v>1185732</v>
      </c>
      <c r="D1693" s="7">
        <v>44365</v>
      </c>
      <c r="E1693" s="6" t="s">
        <v>33</v>
      </c>
      <c r="F1693" s="6" t="s">
        <v>71</v>
      </c>
      <c r="G1693" s="6" t="s">
        <v>72</v>
      </c>
      <c r="H1693" s="6" t="s">
        <v>18</v>
      </c>
      <c r="I1693" s="8">
        <v>0.3000000000000001</v>
      </c>
      <c r="J1693" s="9">
        <v>3500</v>
      </c>
      <c r="K1693" s="10">
        <f t="shared" si="12"/>
        <v>1050.0000000000005</v>
      </c>
      <c r="L1693" s="10">
        <f t="shared" si="13"/>
        <v>367.50000000000011</v>
      </c>
      <c r="M1693" s="11">
        <v>0.35</v>
      </c>
      <c r="O1693" s="16"/>
      <c r="P1693" s="14"/>
      <c r="Q1693" s="12"/>
      <c r="R1693" s="13"/>
    </row>
    <row r="1694" spans="1:18" ht="15.75" customHeight="1" x14ac:dyDescent="0.3">
      <c r="A1694" s="1"/>
      <c r="B1694" s="6" t="s">
        <v>14</v>
      </c>
      <c r="C1694" s="6">
        <v>1185732</v>
      </c>
      <c r="D1694" s="7">
        <v>44365</v>
      </c>
      <c r="E1694" s="6" t="s">
        <v>33</v>
      </c>
      <c r="F1694" s="6" t="s">
        <v>71</v>
      </c>
      <c r="G1694" s="6" t="s">
        <v>72</v>
      </c>
      <c r="H1694" s="6" t="s">
        <v>19</v>
      </c>
      <c r="I1694" s="8">
        <v>0.25000000000000006</v>
      </c>
      <c r="J1694" s="9">
        <v>3750</v>
      </c>
      <c r="K1694" s="10">
        <f t="shared" si="12"/>
        <v>937.50000000000023</v>
      </c>
      <c r="L1694" s="10">
        <f t="shared" si="13"/>
        <v>328.12500000000006</v>
      </c>
      <c r="M1694" s="11">
        <v>0.35</v>
      </c>
      <c r="O1694" s="16"/>
      <c r="P1694" s="14"/>
      <c r="Q1694" s="12"/>
      <c r="R1694" s="13"/>
    </row>
    <row r="1695" spans="1:18" ht="15.75" customHeight="1" x14ac:dyDescent="0.3">
      <c r="A1695" s="1"/>
      <c r="B1695" s="6" t="s">
        <v>14</v>
      </c>
      <c r="C1695" s="6">
        <v>1185732</v>
      </c>
      <c r="D1695" s="7">
        <v>44365</v>
      </c>
      <c r="E1695" s="6" t="s">
        <v>33</v>
      </c>
      <c r="F1695" s="6" t="s">
        <v>71</v>
      </c>
      <c r="G1695" s="6" t="s">
        <v>72</v>
      </c>
      <c r="H1695" s="6" t="s">
        <v>20</v>
      </c>
      <c r="I1695" s="8">
        <v>0.25000000000000006</v>
      </c>
      <c r="J1695" s="9">
        <v>3500</v>
      </c>
      <c r="K1695" s="10">
        <f t="shared" si="12"/>
        <v>875.00000000000023</v>
      </c>
      <c r="L1695" s="10">
        <f t="shared" si="13"/>
        <v>350.00000000000011</v>
      </c>
      <c r="M1695" s="11">
        <v>0.4</v>
      </c>
      <c r="O1695" s="16"/>
      <c r="P1695" s="14"/>
      <c r="Q1695" s="12"/>
      <c r="R1695" s="13"/>
    </row>
    <row r="1696" spans="1:18" ht="15.75" customHeight="1" x14ac:dyDescent="0.3">
      <c r="A1696" s="1"/>
      <c r="B1696" s="6" t="s">
        <v>14</v>
      </c>
      <c r="C1696" s="6">
        <v>1185732</v>
      </c>
      <c r="D1696" s="7">
        <v>44365</v>
      </c>
      <c r="E1696" s="6" t="s">
        <v>33</v>
      </c>
      <c r="F1696" s="6" t="s">
        <v>71</v>
      </c>
      <c r="G1696" s="6" t="s">
        <v>72</v>
      </c>
      <c r="H1696" s="6" t="s">
        <v>21</v>
      </c>
      <c r="I1696" s="8">
        <v>0.4</v>
      </c>
      <c r="J1696" s="9">
        <v>3500</v>
      </c>
      <c r="K1696" s="10">
        <f t="shared" si="12"/>
        <v>1400</v>
      </c>
      <c r="L1696" s="10">
        <f t="shared" si="13"/>
        <v>489.99999999999994</v>
      </c>
      <c r="M1696" s="11">
        <v>0.35</v>
      </c>
      <c r="O1696" s="16"/>
      <c r="P1696" s="14"/>
      <c r="Q1696" s="12"/>
      <c r="R1696" s="13"/>
    </row>
    <row r="1697" spans="1:18" ht="15.75" customHeight="1" x14ac:dyDescent="0.3">
      <c r="A1697" s="1"/>
      <c r="B1697" s="6" t="s">
        <v>14</v>
      </c>
      <c r="C1697" s="6">
        <v>1185732</v>
      </c>
      <c r="D1697" s="7">
        <v>44365</v>
      </c>
      <c r="E1697" s="6" t="s">
        <v>33</v>
      </c>
      <c r="F1697" s="6" t="s">
        <v>71</v>
      </c>
      <c r="G1697" s="6" t="s">
        <v>72</v>
      </c>
      <c r="H1697" s="6" t="s">
        <v>22</v>
      </c>
      <c r="I1697" s="8">
        <v>0.45</v>
      </c>
      <c r="J1697" s="9">
        <v>5250</v>
      </c>
      <c r="K1697" s="10">
        <f t="shared" si="12"/>
        <v>2362.5</v>
      </c>
      <c r="L1697" s="10">
        <f t="shared" si="13"/>
        <v>1181.25</v>
      </c>
      <c r="M1697" s="11">
        <v>0.5</v>
      </c>
      <c r="O1697" s="16"/>
      <c r="P1697" s="14"/>
      <c r="Q1697" s="12"/>
      <c r="R1697" s="13"/>
    </row>
    <row r="1698" spans="1:18" ht="15.75" customHeight="1" x14ac:dyDescent="0.3">
      <c r="A1698" s="1"/>
      <c r="B1698" s="6" t="s">
        <v>14</v>
      </c>
      <c r="C1698" s="6">
        <v>1185732</v>
      </c>
      <c r="D1698" s="7">
        <v>44394</v>
      </c>
      <c r="E1698" s="6" t="s">
        <v>33</v>
      </c>
      <c r="F1698" s="6" t="s">
        <v>71</v>
      </c>
      <c r="G1698" s="6" t="s">
        <v>72</v>
      </c>
      <c r="H1698" s="6" t="s">
        <v>17</v>
      </c>
      <c r="I1698" s="8">
        <v>0.4</v>
      </c>
      <c r="J1698" s="9">
        <v>7500</v>
      </c>
      <c r="K1698" s="10">
        <f t="shared" si="12"/>
        <v>3000</v>
      </c>
      <c r="L1698" s="10">
        <f t="shared" si="13"/>
        <v>1200</v>
      </c>
      <c r="M1698" s="11">
        <v>0.4</v>
      </c>
      <c r="O1698" s="16"/>
      <c r="P1698" s="14"/>
      <c r="Q1698" s="12"/>
      <c r="R1698" s="13"/>
    </row>
    <row r="1699" spans="1:18" ht="15.75" customHeight="1" x14ac:dyDescent="0.3">
      <c r="A1699" s="1"/>
      <c r="B1699" s="6" t="s">
        <v>14</v>
      </c>
      <c r="C1699" s="6">
        <v>1185732</v>
      </c>
      <c r="D1699" s="7">
        <v>44394</v>
      </c>
      <c r="E1699" s="6" t="s">
        <v>33</v>
      </c>
      <c r="F1699" s="6" t="s">
        <v>71</v>
      </c>
      <c r="G1699" s="6" t="s">
        <v>72</v>
      </c>
      <c r="H1699" s="6" t="s">
        <v>18</v>
      </c>
      <c r="I1699" s="8">
        <v>0.35000000000000009</v>
      </c>
      <c r="J1699" s="9">
        <v>5000</v>
      </c>
      <c r="K1699" s="10">
        <f t="shared" si="12"/>
        <v>1750.0000000000005</v>
      </c>
      <c r="L1699" s="10">
        <f t="shared" si="13"/>
        <v>612.50000000000011</v>
      </c>
      <c r="M1699" s="11">
        <v>0.35</v>
      </c>
      <c r="O1699" s="16"/>
      <c r="P1699" s="14"/>
      <c r="Q1699" s="12"/>
      <c r="R1699" s="13"/>
    </row>
    <row r="1700" spans="1:18" ht="15.75" customHeight="1" x14ac:dyDescent="0.3">
      <c r="A1700" s="1"/>
      <c r="B1700" s="6" t="s">
        <v>14</v>
      </c>
      <c r="C1700" s="6">
        <v>1185732</v>
      </c>
      <c r="D1700" s="7">
        <v>44394</v>
      </c>
      <c r="E1700" s="6" t="s">
        <v>33</v>
      </c>
      <c r="F1700" s="6" t="s">
        <v>71</v>
      </c>
      <c r="G1700" s="6" t="s">
        <v>72</v>
      </c>
      <c r="H1700" s="6" t="s">
        <v>19</v>
      </c>
      <c r="I1700" s="8">
        <v>0.30000000000000004</v>
      </c>
      <c r="J1700" s="9">
        <v>4250</v>
      </c>
      <c r="K1700" s="10">
        <f t="shared" si="12"/>
        <v>1275.0000000000002</v>
      </c>
      <c r="L1700" s="10">
        <f t="shared" si="13"/>
        <v>446.25000000000006</v>
      </c>
      <c r="M1700" s="11">
        <v>0.35</v>
      </c>
      <c r="O1700" s="16"/>
      <c r="P1700" s="14"/>
      <c r="Q1700" s="12"/>
      <c r="R1700" s="13"/>
    </row>
    <row r="1701" spans="1:18" ht="15.75" customHeight="1" x14ac:dyDescent="0.3">
      <c r="A1701" s="1"/>
      <c r="B1701" s="6" t="s">
        <v>14</v>
      </c>
      <c r="C1701" s="6">
        <v>1185732</v>
      </c>
      <c r="D1701" s="7">
        <v>44394</v>
      </c>
      <c r="E1701" s="6" t="s">
        <v>33</v>
      </c>
      <c r="F1701" s="6" t="s">
        <v>71</v>
      </c>
      <c r="G1701" s="6" t="s">
        <v>72</v>
      </c>
      <c r="H1701" s="6" t="s">
        <v>20</v>
      </c>
      <c r="I1701" s="8">
        <v>0.30000000000000004</v>
      </c>
      <c r="J1701" s="9">
        <v>3750</v>
      </c>
      <c r="K1701" s="10">
        <f t="shared" si="12"/>
        <v>1125.0000000000002</v>
      </c>
      <c r="L1701" s="10">
        <f t="shared" si="13"/>
        <v>450.00000000000011</v>
      </c>
      <c r="M1701" s="11">
        <v>0.4</v>
      </c>
      <c r="O1701" s="16"/>
      <c r="P1701" s="14"/>
      <c r="Q1701" s="12"/>
      <c r="R1701" s="13"/>
    </row>
    <row r="1702" spans="1:18" ht="15.75" customHeight="1" x14ac:dyDescent="0.3">
      <c r="A1702" s="1"/>
      <c r="B1702" s="6" t="s">
        <v>14</v>
      </c>
      <c r="C1702" s="6">
        <v>1185732</v>
      </c>
      <c r="D1702" s="7">
        <v>44394</v>
      </c>
      <c r="E1702" s="6" t="s">
        <v>33</v>
      </c>
      <c r="F1702" s="6" t="s">
        <v>71</v>
      </c>
      <c r="G1702" s="6" t="s">
        <v>72</v>
      </c>
      <c r="H1702" s="6" t="s">
        <v>21</v>
      </c>
      <c r="I1702" s="8">
        <v>0.4</v>
      </c>
      <c r="J1702" s="9">
        <v>3750</v>
      </c>
      <c r="K1702" s="10">
        <f t="shared" si="12"/>
        <v>1500</v>
      </c>
      <c r="L1702" s="10">
        <f t="shared" si="13"/>
        <v>525</v>
      </c>
      <c r="M1702" s="11">
        <v>0.35</v>
      </c>
      <c r="O1702" s="16"/>
      <c r="P1702" s="14"/>
      <c r="Q1702" s="12"/>
      <c r="R1702" s="13"/>
    </row>
    <row r="1703" spans="1:18" ht="15.75" customHeight="1" x14ac:dyDescent="0.3">
      <c r="A1703" s="1"/>
      <c r="B1703" s="6" t="s">
        <v>14</v>
      </c>
      <c r="C1703" s="6">
        <v>1185732</v>
      </c>
      <c r="D1703" s="7">
        <v>44394</v>
      </c>
      <c r="E1703" s="6" t="s">
        <v>33</v>
      </c>
      <c r="F1703" s="6" t="s">
        <v>71</v>
      </c>
      <c r="G1703" s="6" t="s">
        <v>72</v>
      </c>
      <c r="H1703" s="6" t="s">
        <v>22</v>
      </c>
      <c r="I1703" s="8">
        <v>0.45</v>
      </c>
      <c r="J1703" s="9">
        <v>5500</v>
      </c>
      <c r="K1703" s="10">
        <f t="shared" si="12"/>
        <v>2475</v>
      </c>
      <c r="L1703" s="10">
        <f t="shared" si="13"/>
        <v>1237.5</v>
      </c>
      <c r="M1703" s="11">
        <v>0.5</v>
      </c>
      <c r="O1703" s="16"/>
      <c r="P1703" s="14"/>
      <c r="Q1703" s="12"/>
      <c r="R1703" s="13"/>
    </row>
    <row r="1704" spans="1:18" ht="15.75" customHeight="1" x14ac:dyDescent="0.3">
      <c r="A1704" s="1"/>
      <c r="B1704" s="6" t="s">
        <v>14</v>
      </c>
      <c r="C1704" s="6">
        <v>1185732</v>
      </c>
      <c r="D1704" s="7">
        <v>44426</v>
      </c>
      <c r="E1704" s="6" t="s">
        <v>33</v>
      </c>
      <c r="F1704" s="6" t="s">
        <v>71</v>
      </c>
      <c r="G1704" s="6" t="s">
        <v>72</v>
      </c>
      <c r="H1704" s="6" t="s">
        <v>17</v>
      </c>
      <c r="I1704" s="8">
        <v>0.4</v>
      </c>
      <c r="J1704" s="9">
        <v>7000</v>
      </c>
      <c r="K1704" s="10">
        <f t="shared" si="12"/>
        <v>2800</v>
      </c>
      <c r="L1704" s="10">
        <f t="shared" si="13"/>
        <v>1120</v>
      </c>
      <c r="M1704" s="11">
        <v>0.4</v>
      </c>
      <c r="O1704" s="16"/>
      <c r="P1704" s="14"/>
      <c r="Q1704" s="12"/>
      <c r="R1704" s="13"/>
    </row>
    <row r="1705" spans="1:18" ht="15.75" customHeight="1" x14ac:dyDescent="0.3">
      <c r="A1705" s="1"/>
      <c r="B1705" s="6" t="s">
        <v>14</v>
      </c>
      <c r="C1705" s="6">
        <v>1185732</v>
      </c>
      <c r="D1705" s="7">
        <v>44426</v>
      </c>
      <c r="E1705" s="6" t="s">
        <v>33</v>
      </c>
      <c r="F1705" s="6" t="s">
        <v>71</v>
      </c>
      <c r="G1705" s="6" t="s">
        <v>72</v>
      </c>
      <c r="H1705" s="6" t="s">
        <v>18</v>
      </c>
      <c r="I1705" s="8">
        <v>0.40000000000000008</v>
      </c>
      <c r="J1705" s="9">
        <v>4750</v>
      </c>
      <c r="K1705" s="10">
        <f t="shared" si="12"/>
        <v>1900.0000000000005</v>
      </c>
      <c r="L1705" s="10">
        <f t="shared" si="13"/>
        <v>665.00000000000011</v>
      </c>
      <c r="M1705" s="11">
        <v>0.35</v>
      </c>
      <c r="O1705" s="16"/>
      <c r="P1705" s="14"/>
      <c r="Q1705" s="12"/>
      <c r="R1705" s="13"/>
    </row>
    <row r="1706" spans="1:18" ht="15.75" customHeight="1" x14ac:dyDescent="0.3">
      <c r="A1706" s="1"/>
      <c r="B1706" s="6" t="s">
        <v>14</v>
      </c>
      <c r="C1706" s="6">
        <v>1185732</v>
      </c>
      <c r="D1706" s="7">
        <v>44426</v>
      </c>
      <c r="E1706" s="6" t="s">
        <v>33</v>
      </c>
      <c r="F1706" s="6" t="s">
        <v>71</v>
      </c>
      <c r="G1706" s="6" t="s">
        <v>72</v>
      </c>
      <c r="H1706" s="6" t="s">
        <v>19</v>
      </c>
      <c r="I1706" s="8">
        <v>0.35000000000000003</v>
      </c>
      <c r="J1706" s="9">
        <v>4000</v>
      </c>
      <c r="K1706" s="10">
        <f t="shared" si="12"/>
        <v>1400.0000000000002</v>
      </c>
      <c r="L1706" s="10">
        <f t="shared" si="13"/>
        <v>490.00000000000006</v>
      </c>
      <c r="M1706" s="11">
        <v>0.35</v>
      </c>
      <c r="O1706" s="16"/>
      <c r="P1706" s="14"/>
      <c r="Q1706" s="12"/>
      <c r="R1706" s="13"/>
    </row>
    <row r="1707" spans="1:18" ht="15.75" customHeight="1" x14ac:dyDescent="0.3">
      <c r="A1707" s="1"/>
      <c r="B1707" s="6" t="s">
        <v>14</v>
      </c>
      <c r="C1707" s="6">
        <v>1185732</v>
      </c>
      <c r="D1707" s="7">
        <v>44426</v>
      </c>
      <c r="E1707" s="6" t="s">
        <v>33</v>
      </c>
      <c r="F1707" s="6" t="s">
        <v>71</v>
      </c>
      <c r="G1707" s="6" t="s">
        <v>72</v>
      </c>
      <c r="H1707" s="6" t="s">
        <v>20</v>
      </c>
      <c r="I1707" s="8">
        <v>0.25000000000000006</v>
      </c>
      <c r="J1707" s="9">
        <v>3250</v>
      </c>
      <c r="K1707" s="10">
        <f t="shared" si="12"/>
        <v>812.50000000000023</v>
      </c>
      <c r="L1707" s="10">
        <f t="shared" si="13"/>
        <v>325.00000000000011</v>
      </c>
      <c r="M1707" s="11">
        <v>0.4</v>
      </c>
      <c r="O1707" s="16"/>
      <c r="P1707" s="14"/>
      <c r="Q1707" s="12"/>
      <c r="R1707" s="13"/>
    </row>
    <row r="1708" spans="1:18" ht="15.75" customHeight="1" x14ac:dyDescent="0.3">
      <c r="A1708" s="1"/>
      <c r="B1708" s="6" t="s">
        <v>14</v>
      </c>
      <c r="C1708" s="6">
        <v>1185732</v>
      </c>
      <c r="D1708" s="7">
        <v>44426</v>
      </c>
      <c r="E1708" s="6" t="s">
        <v>33</v>
      </c>
      <c r="F1708" s="6" t="s">
        <v>71</v>
      </c>
      <c r="G1708" s="6" t="s">
        <v>72</v>
      </c>
      <c r="H1708" s="6" t="s">
        <v>21</v>
      </c>
      <c r="I1708" s="8">
        <v>0.35000000000000003</v>
      </c>
      <c r="J1708" s="9">
        <v>3000</v>
      </c>
      <c r="K1708" s="10">
        <f t="shared" si="12"/>
        <v>1050</v>
      </c>
      <c r="L1708" s="10">
        <f t="shared" si="13"/>
        <v>367.5</v>
      </c>
      <c r="M1708" s="11">
        <v>0.35</v>
      </c>
      <c r="O1708" s="16"/>
      <c r="P1708" s="14"/>
      <c r="Q1708" s="12"/>
      <c r="R1708" s="13"/>
    </row>
    <row r="1709" spans="1:18" ht="15.75" customHeight="1" x14ac:dyDescent="0.3">
      <c r="A1709" s="1"/>
      <c r="B1709" s="6" t="s">
        <v>14</v>
      </c>
      <c r="C1709" s="6">
        <v>1185732</v>
      </c>
      <c r="D1709" s="7">
        <v>44426</v>
      </c>
      <c r="E1709" s="6" t="s">
        <v>33</v>
      </c>
      <c r="F1709" s="6" t="s">
        <v>71</v>
      </c>
      <c r="G1709" s="6" t="s">
        <v>72</v>
      </c>
      <c r="H1709" s="6" t="s">
        <v>22</v>
      </c>
      <c r="I1709" s="8">
        <v>0.4</v>
      </c>
      <c r="J1709" s="9">
        <v>4750</v>
      </c>
      <c r="K1709" s="10">
        <f t="shared" si="12"/>
        <v>1900</v>
      </c>
      <c r="L1709" s="10">
        <f t="shared" si="13"/>
        <v>950</v>
      </c>
      <c r="M1709" s="11">
        <v>0.5</v>
      </c>
      <c r="O1709" s="16"/>
      <c r="P1709" s="14"/>
      <c r="Q1709" s="12"/>
      <c r="R1709" s="13"/>
    </row>
    <row r="1710" spans="1:18" ht="15.75" customHeight="1" x14ac:dyDescent="0.3">
      <c r="A1710" s="1"/>
      <c r="B1710" s="6" t="s">
        <v>14</v>
      </c>
      <c r="C1710" s="6">
        <v>1185732</v>
      </c>
      <c r="D1710" s="7">
        <v>44458</v>
      </c>
      <c r="E1710" s="6" t="s">
        <v>33</v>
      </c>
      <c r="F1710" s="6" t="s">
        <v>71</v>
      </c>
      <c r="G1710" s="6" t="s">
        <v>72</v>
      </c>
      <c r="H1710" s="6" t="s">
        <v>17</v>
      </c>
      <c r="I1710" s="8">
        <v>0.35000000000000003</v>
      </c>
      <c r="J1710" s="9">
        <v>6000</v>
      </c>
      <c r="K1710" s="10">
        <f t="shared" si="12"/>
        <v>2100</v>
      </c>
      <c r="L1710" s="10">
        <f t="shared" si="13"/>
        <v>840</v>
      </c>
      <c r="M1710" s="11">
        <v>0.4</v>
      </c>
      <c r="O1710" s="16"/>
      <c r="P1710" s="14"/>
      <c r="Q1710" s="12"/>
      <c r="R1710" s="13"/>
    </row>
    <row r="1711" spans="1:18" ht="15.75" customHeight="1" x14ac:dyDescent="0.3">
      <c r="A1711" s="1"/>
      <c r="B1711" s="6" t="s">
        <v>14</v>
      </c>
      <c r="C1711" s="6">
        <v>1185732</v>
      </c>
      <c r="D1711" s="7">
        <v>44458</v>
      </c>
      <c r="E1711" s="6" t="s">
        <v>33</v>
      </c>
      <c r="F1711" s="6" t="s">
        <v>71</v>
      </c>
      <c r="G1711" s="6" t="s">
        <v>72</v>
      </c>
      <c r="H1711" s="6" t="s">
        <v>18</v>
      </c>
      <c r="I1711" s="8">
        <v>0.3000000000000001</v>
      </c>
      <c r="J1711" s="9">
        <v>4000</v>
      </c>
      <c r="K1711" s="10">
        <f t="shared" si="12"/>
        <v>1200.0000000000005</v>
      </c>
      <c r="L1711" s="10">
        <f t="shared" si="13"/>
        <v>420.00000000000011</v>
      </c>
      <c r="M1711" s="11">
        <v>0.35</v>
      </c>
      <c r="O1711" s="16"/>
      <c r="P1711" s="14"/>
      <c r="Q1711" s="12"/>
      <c r="R1711" s="13"/>
    </row>
    <row r="1712" spans="1:18" ht="15.75" customHeight="1" x14ac:dyDescent="0.3">
      <c r="A1712" s="1"/>
      <c r="B1712" s="6" t="s">
        <v>14</v>
      </c>
      <c r="C1712" s="6">
        <v>1185732</v>
      </c>
      <c r="D1712" s="7">
        <v>44458</v>
      </c>
      <c r="E1712" s="6" t="s">
        <v>33</v>
      </c>
      <c r="F1712" s="6" t="s">
        <v>71</v>
      </c>
      <c r="G1712" s="6" t="s">
        <v>72</v>
      </c>
      <c r="H1712" s="6" t="s">
        <v>19</v>
      </c>
      <c r="I1712" s="8">
        <v>0.15000000000000002</v>
      </c>
      <c r="J1712" s="9">
        <v>3000</v>
      </c>
      <c r="K1712" s="10">
        <f t="shared" si="12"/>
        <v>450.00000000000006</v>
      </c>
      <c r="L1712" s="10">
        <f t="shared" si="13"/>
        <v>157.5</v>
      </c>
      <c r="M1712" s="11">
        <v>0.35</v>
      </c>
      <c r="O1712" s="16"/>
      <c r="P1712" s="14"/>
      <c r="Q1712" s="12"/>
      <c r="R1712" s="13"/>
    </row>
    <row r="1713" spans="1:18" ht="15.75" customHeight="1" x14ac:dyDescent="0.3">
      <c r="A1713" s="1"/>
      <c r="B1713" s="6" t="s">
        <v>14</v>
      </c>
      <c r="C1713" s="6">
        <v>1185732</v>
      </c>
      <c r="D1713" s="7">
        <v>44458</v>
      </c>
      <c r="E1713" s="6" t="s">
        <v>33</v>
      </c>
      <c r="F1713" s="6" t="s">
        <v>71</v>
      </c>
      <c r="G1713" s="6" t="s">
        <v>72</v>
      </c>
      <c r="H1713" s="6" t="s">
        <v>20</v>
      </c>
      <c r="I1713" s="8">
        <v>0.15000000000000002</v>
      </c>
      <c r="J1713" s="9">
        <v>2750</v>
      </c>
      <c r="K1713" s="10">
        <f t="shared" si="12"/>
        <v>412.50000000000006</v>
      </c>
      <c r="L1713" s="10">
        <f t="shared" si="13"/>
        <v>165.00000000000003</v>
      </c>
      <c r="M1713" s="11">
        <v>0.4</v>
      </c>
      <c r="O1713" s="16"/>
      <c r="P1713" s="14"/>
      <c r="Q1713" s="12"/>
      <c r="R1713" s="13"/>
    </row>
    <row r="1714" spans="1:18" ht="15.75" customHeight="1" x14ac:dyDescent="0.3">
      <c r="A1714" s="1"/>
      <c r="B1714" s="6" t="s">
        <v>14</v>
      </c>
      <c r="C1714" s="6">
        <v>1185732</v>
      </c>
      <c r="D1714" s="7">
        <v>44458</v>
      </c>
      <c r="E1714" s="6" t="s">
        <v>33</v>
      </c>
      <c r="F1714" s="6" t="s">
        <v>71</v>
      </c>
      <c r="G1714" s="6" t="s">
        <v>72</v>
      </c>
      <c r="H1714" s="6" t="s">
        <v>21</v>
      </c>
      <c r="I1714" s="8">
        <v>0.25</v>
      </c>
      <c r="J1714" s="9">
        <v>2750</v>
      </c>
      <c r="K1714" s="10">
        <f t="shared" si="12"/>
        <v>687.5</v>
      </c>
      <c r="L1714" s="10">
        <f t="shared" si="13"/>
        <v>240.62499999999997</v>
      </c>
      <c r="M1714" s="11">
        <v>0.35</v>
      </c>
      <c r="O1714" s="16"/>
      <c r="P1714" s="14"/>
      <c r="Q1714" s="12"/>
      <c r="R1714" s="13"/>
    </row>
    <row r="1715" spans="1:18" ht="15.75" customHeight="1" x14ac:dyDescent="0.3">
      <c r="A1715" s="1"/>
      <c r="B1715" s="6" t="s">
        <v>14</v>
      </c>
      <c r="C1715" s="6">
        <v>1185732</v>
      </c>
      <c r="D1715" s="7">
        <v>44458</v>
      </c>
      <c r="E1715" s="6" t="s">
        <v>33</v>
      </c>
      <c r="F1715" s="6" t="s">
        <v>71</v>
      </c>
      <c r="G1715" s="6" t="s">
        <v>72</v>
      </c>
      <c r="H1715" s="6" t="s">
        <v>22</v>
      </c>
      <c r="I1715" s="8">
        <v>0.30000000000000004</v>
      </c>
      <c r="J1715" s="9">
        <v>3500</v>
      </c>
      <c r="K1715" s="10">
        <f t="shared" si="12"/>
        <v>1050.0000000000002</v>
      </c>
      <c r="L1715" s="10">
        <f t="shared" si="13"/>
        <v>525.00000000000011</v>
      </c>
      <c r="M1715" s="11">
        <v>0.5</v>
      </c>
      <c r="O1715" s="16"/>
      <c r="P1715" s="14"/>
      <c r="Q1715" s="12"/>
      <c r="R1715" s="13"/>
    </row>
    <row r="1716" spans="1:18" ht="15.75" customHeight="1" x14ac:dyDescent="0.3">
      <c r="A1716" s="1"/>
      <c r="B1716" s="6" t="s">
        <v>14</v>
      </c>
      <c r="C1716" s="6">
        <v>1185732</v>
      </c>
      <c r="D1716" s="7">
        <v>44487</v>
      </c>
      <c r="E1716" s="6" t="s">
        <v>33</v>
      </c>
      <c r="F1716" s="6" t="s">
        <v>71</v>
      </c>
      <c r="G1716" s="6" t="s">
        <v>72</v>
      </c>
      <c r="H1716" s="6" t="s">
        <v>17</v>
      </c>
      <c r="I1716" s="8">
        <v>0.35</v>
      </c>
      <c r="J1716" s="9">
        <v>5250</v>
      </c>
      <c r="K1716" s="10">
        <f t="shared" si="12"/>
        <v>1837.4999999999998</v>
      </c>
      <c r="L1716" s="10">
        <f t="shared" si="13"/>
        <v>735</v>
      </c>
      <c r="M1716" s="11">
        <v>0.4</v>
      </c>
      <c r="O1716" s="16"/>
      <c r="P1716" s="14"/>
      <c r="Q1716" s="12"/>
      <c r="R1716" s="13"/>
    </row>
    <row r="1717" spans="1:18" ht="15.75" customHeight="1" x14ac:dyDescent="0.3">
      <c r="A1717" s="1"/>
      <c r="B1717" s="6" t="s">
        <v>14</v>
      </c>
      <c r="C1717" s="6">
        <v>1185732</v>
      </c>
      <c r="D1717" s="7">
        <v>44487</v>
      </c>
      <c r="E1717" s="6" t="s">
        <v>33</v>
      </c>
      <c r="F1717" s="6" t="s">
        <v>71</v>
      </c>
      <c r="G1717" s="6" t="s">
        <v>72</v>
      </c>
      <c r="H1717" s="6" t="s">
        <v>18</v>
      </c>
      <c r="I1717" s="8">
        <v>0.25</v>
      </c>
      <c r="J1717" s="9">
        <v>3500</v>
      </c>
      <c r="K1717" s="10">
        <f t="shared" si="12"/>
        <v>875</v>
      </c>
      <c r="L1717" s="10">
        <f t="shared" si="13"/>
        <v>306.25</v>
      </c>
      <c r="M1717" s="11">
        <v>0.35</v>
      </c>
      <c r="O1717" s="16"/>
      <c r="P1717" s="14"/>
      <c r="Q1717" s="12"/>
      <c r="R1717" s="13"/>
    </row>
    <row r="1718" spans="1:18" ht="15.75" customHeight="1" x14ac:dyDescent="0.3">
      <c r="A1718" s="1"/>
      <c r="B1718" s="6" t="s">
        <v>14</v>
      </c>
      <c r="C1718" s="6">
        <v>1185732</v>
      </c>
      <c r="D1718" s="7">
        <v>44487</v>
      </c>
      <c r="E1718" s="6" t="s">
        <v>33</v>
      </c>
      <c r="F1718" s="6" t="s">
        <v>71</v>
      </c>
      <c r="G1718" s="6" t="s">
        <v>72</v>
      </c>
      <c r="H1718" s="6" t="s">
        <v>19</v>
      </c>
      <c r="I1718" s="8">
        <v>0.25</v>
      </c>
      <c r="J1718" s="9">
        <v>2500</v>
      </c>
      <c r="K1718" s="10">
        <f t="shared" si="12"/>
        <v>625</v>
      </c>
      <c r="L1718" s="10">
        <f t="shared" si="13"/>
        <v>218.75</v>
      </c>
      <c r="M1718" s="11">
        <v>0.35</v>
      </c>
      <c r="O1718" s="16"/>
      <c r="P1718" s="14"/>
      <c r="Q1718" s="12"/>
      <c r="R1718" s="13"/>
    </row>
    <row r="1719" spans="1:18" ht="15.75" customHeight="1" x14ac:dyDescent="0.3">
      <c r="A1719" s="1"/>
      <c r="B1719" s="6" t="s">
        <v>14</v>
      </c>
      <c r="C1719" s="6">
        <v>1185732</v>
      </c>
      <c r="D1719" s="7">
        <v>44487</v>
      </c>
      <c r="E1719" s="6" t="s">
        <v>33</v>
      </c>
      <c r="F1719" s="6" t="s">
        <v>71</v>
      </c>
      <c r="G1719" s="6" t="s">
        <v>72</v>
      </c>
      <c r="H1719" s="6" t="s">
        <v>20</v>
      </c>
      <c r="I1719" s="8">
        <v>0.25</v>
      </c>
      <c r="J1719" s="9">
        <v>2250</v>
      </c>
      <c r="K1719" s="10">
        <f t="shared" si="12"/>
        <v>562.5</v>
      </c>
      <c r="L1719" s="10">
        <f t="shared" si="13"/>
        <v>225</v>
      </c>
      <c r="M1719" s="11">
        <v>0.4</v>
      </c>
      <c r="O1719" s="16"/>
      <c r="P1719" s="14"/>
      <c r="Q1719" s="12"/>
      <c r="R1719" s="13"/>
    </row>
    <row r="1720" spans="1:18" ht="15.75" customHeight="1" x14ac:dyDescent="0.3">
      <c r="A1720" s="1"/>
      <c r="B1720" s="6" t="s">
        <v>14</v>
      </c>
      <c r="C1720" s="6">
        <v>1185732</v>
      </c>
      <c r="D1720" s="7">
        <v>44487</v>
      </c>
      <c r="E1720" s="6" t="s">
        <v>33</v>
      </c>
      <c r="F1720" s="6" t="s">
        <v>71</v>
      </c>
      <c r="G1720" s="6" t="s">
        <v>72</v>
      </c>
      <c r="H1720" s="6" t="s">
        <v>21</v>
      </c>
      <c r="I1720" s="8">
        <v>0.35</v>
      </c>
      <c r="J1720" s="9">
        <v>2250</v>
      </c>
      <c r="K1720" s="10">
        <f t="shared" si="12"/>
        <v>787.5</v>
      </c>
      <c r="L1720" s="10">
        <f t="shared" si="13"/>
        <v>275.625</v>
      </c>
      <c r="M1720" s="11">
        <v>0.35</v>
      </c>
      <c r="O1720" s="16"/>
      <c r="P1720" s="14"/>
      <c r="Q1720" s="12"/>
      <c r="R1720" s="13"/>
    </row>
    <row r="1721" spans="1:18" ht="15.75" customHeight="1" x14ac:dyDescent="0.3">
      <c r="A1721" s="1"/>
      <c r="B1721" s="6" t="s">
        <v>14</v>
      </c>
      <c r="C1721" s="6">
        <v>1185732</v>
      </c>
      <c r="D1721" s="7">
        <v>44487</v>
      </c>
      <c r="E1721" s="6" t="s">
        <v>33</v>
      </c>
      <c r="F1721" s="6" t="s">
        <v>71</v>
      </c>
      <c r="G1721" s="6" t="s">
        <v>72</v>
      </c>
      <c r="H1721" s="6" t="s">
        <v>22</v>
      </c>
      <c r="I1721" s="8">
        <v>0.39999999999999991</v>
      </c>
      <c r="J1721" s="9">
        <v>3500</v>
      </c>
      <c r="K1721" s="10">
        <f t="shared" si="12"/>
        <v>1399.9999999999998</v>
      </c>
      <c r="L1721" s="10">
        <f t="shared" si="13"/>
        <v>699.99999999999989</v>
      </c>
      <c r="M1721" s="11">
        <v>0.5</v>
      </c>
      <c r="O1721" s="16"/>
      <c r="P1721" s="14"/>
      <c r="Q1721" s="12"/>
      <c r="R1721" s="13"/>
    </row>
    <row r="1722" spans="1:18" ht="15.75" customHeight="1" x14ac:dyDescent="0.3">
      <c r="A1722" s="1"/>
      <c r="B1722" s="6" t="s">
        <v>14</v>
      </c>
      <c r="C1722" s="6">
        <v>1185732</v>
      </c>
      <c r="D1722" s="7">
        <v>44518</v>
      </c>
      <c r="E1722" s="6" t="s">
        <v>33</v>
      </c>
      <c r="F1722" s="6" t="s">
        <v>71</v>
      </c>
      <c r="G1722" s="6" t="s">
        <v>72</v>
      </c>
      <c r="H1722" s="6" t="s">
        <v>17</v>
      </c>
      <c r="I1722" s="8">
        <v>0.35000000000000003</v>
      </c>
      <c r="J1722" s="9">
        <v>5000</v>
      </c>
      <c r="K1722" s="10">
        <f t="shared" si="12"/>
        <v>1750.0000000000002</v>
      </c>
      <c r="L1722" s="10">
        <f t="shared" si="13"/>
        <v>700.00000000000011</v>
      </c>
      <c r="M1722" s="11">
        <v>0.4</v>
      </c>
      <c r="O1722" s="16"/>
      <c r="P1722" s="14"/>
      <c r="Q1722" s="12"/>
      <c r="R1722" s="13"/>
    </row>
    <row r="1723" spans="1:18" ht="15.75" customHeight="1" x14ac:dyDescent="0.3">
      <c r="A1723" s="1"/>
      <c r="B1723" s="6" t="s">
        <v>14</v>
      </c>
      <c r="C1723" s="6">
        <v>1185732</v>
      </c>
      <c r="D1723" s="7">
        <v>44518</v>
      </c>
      <c r="E1723" s="6" t="s">
        <v>33</v>
      </c>
      <c r="F1723" s="6" t="s">
        <v>71</v>
      </c>
      <c r="G1723" s="6" t="s">
        <v>72</v>
      </c>
      <c r="H1723" s="6" t="s">
        <v>18</v>
      </c>
      <c r="I1723" s="8">
        <v>0.25000000000000006</v>
      </c>
      <c r="J1723" s="9">
        <v>3500</v>
      </c>
      <c r="K1723" s="10">
        <f t="shared" si="12"/>
        <v>875.00000000000023</v>
      </c>
      <c r="L1723" s="10">
        <f t="shared" si="13"/>
        <v>306.25000000000006</v>
      </c>
      <c r="M1723" s="11">
        <v>0.35</v>
      </c>
      <c r="O1723" s="16"/>
      <c r="P1723" s="14"/>
      <c r="Q1723" s="12"/>
      <c r="R1723" s="13"/>
    </row>
    <row r="1724" spans="1:18" ht="15.75" customHeight="1" x14ac:dyDescent="0.3">
      <c r="A1724" s="1"/>
      <c r="B1724" s="6" t="s">
        <v>14</v>
      </c>
      <c r="C1724" s="6">
        <v>1185732</v>
      </c>
      <c r="D1724" s="7">
        <v>44518</v>
      </c>
      <c r="E1724" s="6" t="s">
        <v>33</v>
      </c>
      <c r="F1724" s="6" t="s">
        <v>71</v>
      </c>
      <c r="G1724" s="6" t="s">
        <v>72</v>
      </c>
      <c r="H1724" s="6" t="s">
        <v>19</v>
      </c>
      <c r="I1724" s="8">
        <v>0.25000000000000006</v>
      </c>
      <c r="J1724" s="9">
        <v>2950</v>
      </c>
      <c r="K1724" s="10">
        <f t="shared" si="12"/>
        <v>737.50000000000011</v>
      </c>
      <c r="L1724" s="10">
        <f t="shared" si="13"/>
        <v>258.125</v>
      </c>
      <c r="M1724" s="11">
        <v>0.35</v>
      </c>
      <c r="O1724" s="16"/>
      <c r="P1724" s="14"/>
      <c r="Q1724" s="12"/>
      <c r="R1724" s="13"/>
    </row>
    <row r="1725" spans="1:18" ht="15.75" customHeight="1" x14ac:dyDescent="0.3">
      <c r="A1725" s="1"/>
      <c r="B1725" s="6" t="s">
        <v>14</v>
      </c>
      <c r="C1725" s="6">
        <v>1185732</v>
      </c>
      <c r="D1725" s="7">
        <v>44518</v>
      </c>
      <c r="E1725" s="6" t="s">
        <v>33</v>
      </c>
      <c r="F1725" s="6" t="s">
        <v>71</v>
      </c>
      <c r="G1725" s="6" t="s">
        <v>72</v>
      </c>
      <c r="H1725" s="6" t="s">
        <v>20</v>
      </c>
      <c r="I1725" s="8">
        <v>0.25000000000000006</v>
      </c>
      <c r="J1725" s="9">
        <v>3250</v>
      </c>
      <c r="K1725" s="10">
        <f t="shared" si="12"/>
        <v>812.50000000000023</v>
      </c>
      <c r="L1725" s="10">
        <f t="shared" si="13"/>
        <v>325.00000000000011</v>
      </c>
      <c r="M1725" s="11">
        <v>0.4</v>
      </c>
      <c r="O1725" s="16"/>
      <c r="P1725" s="14"/>
      <c r="Q1725" s="12"/>
      <c r="R1725" s="13"/>
    </row>
    <row r="1726" spans="1:18" ht="15.75" customHeight="1" x14ac:dyDescent="0.3">
      <c r="A1726" s="1"/>
      <c r="B1726" s="6" t="s">
        <v>14</v>
      </c>
      <c r="C1726" s="6">
        <v>1185732</v>
      </c>
      <c r="D1726" s="7">
        <v>44518</v>
      </c>
      <c r="E1726" s="6" t="s">
        <v>33</v>
      </c>
      <c r="F1726" s="6" t="s">
        <v>71</v>
      </c>
      <c r="G1726" s="6" t="s">
        <v>72</v>
      </c>
      <c r="H1726" s="6" t="s">
        <v>21</v>
      </c>
      <c r="I1726" s="8">
        <v>0.44999999999999996</v>
      </c>
      <c r="J1726" s="9">
        <v>3000</v>
      </c>
      <c r="K1726" s="10">
        <f t="shared" si="12"/>
        <v>1349.9999999999998</v>
      </c>
      <c r="L1726" s="10">
        <f t="shared" si="13"/>
        <v>472.49999999999989</v>
      </c>
      <c r="M1726" s="11">
        <v>0.35</v>
      </c>
      <c r="O1726" s="16"/>
      <c r="P1726" s="14"/>
      <c r="Q1726" s="12"/>
      <c r="R1726" s="13"/>
    </row>
    <row r="1727" spans="1:18" ht="15.75" customHeight="1" x14ac:dyDescent="0.3">
      <c r="A1727" s="1"/>
      <c r="B1727" s="6" t="s">
        <v>14</v>
      </c>
      <c r="C1727" s="6">
        <v>1185732</v>
      </c>
      <c r="D1727" s="7">
        <v>44518</v>
      </c>
      <c r="E1727" s="6" t="s">
        <v>33</v>
      </c>
      <c r="F1727" s="6" t="s">
        <v>71</v>
      </c>
      <c r="G1727" s="6" t="s">
        <v>72</v>
      </c>
      <c r="H1727" s="6" t="s">
        <v>22</v>
      </c>
      <c r="I1727" s="8">
        <v>0.49999999999999983</v>
      </c>
      <c r="J1727" s="9">
        <v>4000</v>
      </c>
      <c r="K1727" s="10">
        <f t="shared" si="12"/>
        <v>1999.9999999999993</v>
      </c>
      <c r="L1727" s="10">
        <f t="shared" si="13"/>
        <v>999.99999999999966</v>
      </c>
      <c r="M1727" s="11">
        <v>0.5</v>
      </c>
      <c r="O1727" s="16"/>
      <c r="P1727" s="14"/>
      <c r="Q1727" s="12"/>
      <c r="R1727" s="13"/>
    </row>
    <row r="1728" spans="1:18" ht="15.75" customHeight="1" x14ac:dyDescent="0.3">
      <c r="A1728" s="1"/>
      <c r="B1728" s="6" t="s">
        <v>14</v>
      </c>
      <c r="C1728" s="6">
        <v>1185732</v>
      </c>
      <c r="D1728" s="7">
        <v>44547</v>
      </c>
      <c r="E1728" s="6" t="s">
        <v>33</v>
      </c>
      <c r="F1728" s="6" t="s">
        <v>71</v>
      </c>
      <c r="G1728" s="6" t="s">
        <v>72</v>
      </c>
      <c r="H1728" s="6" t="s">
        <v>17</v>
      </c>
      <c r="I1728" s="8">
        <v>0.44999999999999996</v>
      </c>
      <c r="J1728" s="9">
        <v>6500</v>
      </c>
      <c r="K1728" s="10">
        <f t="shared" si="12"/>
        <v>2924.9999999999995</v>
      </c>
      <c r="L1728" s="10">
        <f t="shared" si="13"/>
        <v>1169.9999999999998</v>
      </c>
      <c r="M1728" s="11">
        <v>0.4</v>
      </c>
      <c r="O1728" s="16"/>
      <c r="P1728" s="14"/>
      <c r="Q1728" s="12"/>
      <c r="R1728" s="13"/>
    </row>
    <row r="1729" spans="1:18" ht="15.75" customHeight="1" x14ac:dyDescent="0.3">
      <c r="A1729" s="1"/>
      <c r="B1729" s="6" t="s">
        <v>14</v>
      </c>
      <c r="C1729" s="6">
        <v>1185732</v>
      </c>
      <c r="D1729" s="7">
        <v>44547</v>
      </c>
      <c r="E1729" s="6" t="s">
        <v>33</v>
      </c>
      <c r="F1729" s="6" t="s">
        <v>71</v>
      </c>
      <c r="G1729" s="6" t="s">
        <v>72</v>
      </c>
      <c r="H1729" s="6" t="s">
        <v>18</v>
      </c>
      <c r="I1729" s="8">
        <v>0.35000000000000003</v>
      </c>
      <c r="J1729" s="9">
        <v>4500</v>
      </c>
      <c r="K1729" s="10">
        <f t="shared" si="12"/>
        <v>1575.0000000000002</v>
      </c>
      <c r="L1729" s="10">
        <f t="shared" si="13"/>
        <v>551.25</v>
      </c>
      <c r="M1729" s="11">
        <v>0.35</v>
      </c>
      <c r="O1729" s="16"/>
      <c r="P1729" s="14"/>
      <c r="Q1729" s="12"/>
      <c r="R1729" s="13"/>
    </row>
    <row r="1730" spans="1:18" ht="15.75" customHeight="1" x14ac:dyDescent="0.3">
      <c r="A1730" s="1"/>
      <c r="B1730" s="6" t="s">
        <v>14</v>
      </c>
      <c r="C1730" s="6">
        <v>1185732</v>
      </c>
      <c r="D1730" s="7">
        <v>44547</v>
      </c>
      <c r="E1730" s="6" t="s">
        <v>33</v>
      </c>
      <c r="F1730" s="6" t="s">
        <v>71</v>
      </c>
      <c r="G1730" s="6" t="s">
        <v>72</v>
      </c>
      <c r="H1730" s="6" t="s">
        <v>19</v>
      </c>
      <c r="I1730" s="8">
        <v>0.35000000000000003</v>
      </c>
      <c r="J1730" s="9">
        <v>4000</v>
      </c>
      <c r="K1730" s="10">
        <f t="shared" si="12"/>
        <v>1400.0000000000002</v>
      </c>
      <c r="L1730" s="10">
        <f t="shared" si="13"/>
        <v>490.00000000000006</v>
      </c>
      <c r="M1730" s="11">
        <v>0.35</v>
      </c>
      <c r="O1730" s="16"/>
      <c r="P1730" s="14"/>
      <c r="Q1730" s="12"/>
      <c r="R1730" s="13"/>
    </row>
    <row r="1731" spans="1:18" ht="15.75" customHeight="1" x14ac:dyDescent="0.3">
      <c r="A1731" s="1"/>
      <c r="B1731" s="6" t="s">
        <v>14</v>
      </c>
      <c r="C1731" s="6">
        <v>1185732</v>
      </c>
      <c r="D1731" s="7">
        <v>44547</v>
      </c>
      <c r="E1731" s="6" t="s">
        <v>33</v>
      </c>
      <c r="F1731" s="6" t="s">
        <v>71</v>
      </c>
      <c r="G1731" s="6" t="s">
        <v>72</v>
      </c>
      <c r="H1731" s="6" t="s">
        <v>20</v>
      </c>
      <c r="I1731" s="8">
        <v>0.35000000000000003</v>
      </c>
      <c r="J1731" s="9">
        <v>3500</v>
      </c>
      <c r="K1731" s="10">
        <f t="shared" si="12"/>
        <v>1225.0000000000002</v>
      </c>
      <c r="L1731" s="10">
        <f t="shared" si="13"/>
        <v>490.00000000000011</v>
      </c>
      <c r="M1731" s="11">
        <v>0.4</v>
      </c>
      <c r="O1731" s="16"/>
      <c r="P1731" s="14"/>
      <c r="Q1731" s="12"/>
      <c r="R1731" s="13"/>
    </row>
    <row r="1732" spans="1:18" ht="15.75" customHeight="1" x14ac:dyDescent="0.3">
      <c r="A1732" s="1"/>
      <c r="B1732" s="6" t="s">
        <v>14</v>
      </c>
      <c r="C1732" s="6">
        <v>1185732</v>
      </c>
      <c r="D1732" s="7">
        <v>44547</v>
      </c>
      <c r="E1732" s="6" t="s">
        <v>33</v>
      </c>
      <c r="F1732" s="6" t="s">
        <v>71</v>
      </c>
      <c r="G1732" s="6" t="s">
        <v>72</v>
      </c>
      <c r="H1732" s="6" t="s">
        <v>21</v>
      </c>
      <c r="I1732" s="8">
        <v>0.44999999999999996</v>
      </c>
      <c r="J1732" s="9">
        <v>3500</v>
      </c>
      <c r="K1732" s="10">
        <f t="shared" si="12"/>
        <v>1574.9999999999998</v>
      </c>
      <c r="L1732" s="10">
        <f t="shared" si="13"/>
        <v>551.24999999999989</v>
      </c>
      <c r="M1732" s="11">
        <v>0.35</v>
      </c>
      <c r="O1732" s="16"/>
      <c r="P1732" s="14"/>
      <c r="Q1732" s="12"/>
      <c r="R1732" s="13"/>
    </row>
    <row r="1733" spans="1:18" ht="15.75" customHeight="1" x14ac:dyDescent="0.3">
      <c r="A1733" s="1"/>
      <c r="B1733" s="6" t="s">
        <v>14</v>
      </c>
      <c r="C1733" s="6">
        <v>1185732</v>
      </c>
      <c r="D1733" s="7">
        <v>44547</v>
      </c>
      <c r="E1733" s="6" t="s">
        <v>33</v>
      </c>
      <c r="F1733" s="6" t="s">
        <v>71</v>
      </c>
      <c r="G1733" s="6" t="s">
        <v>72</v>
      </c>
      <c r="H1733" s="6" t="s">
        <v>22</v>
      </c>
      <c r="I1733" s="8">
        <v>0.49999999999999983</v>
      </c>
      <c r="J1733" s="9">
        <v>4500</v>
      </c>
      <c r="K1733" s="10">
        <f t="shared" si="12"/>
        <v>2249.9999999999991</v>
      </c>
      <c r="L1733" s="10">
        <f t="shared" si="13"/>
        <v>1124.9999999999995</v>
      </c>
      <c r="M1733" s="11">
        <v>0.5</v>
      </c>
      <c r="O1733" s="16"/>
      <c r="P1733" s="14"/>
      <c r="Q1733" s="12"/>
      <c r="R1733" s="13"/>
    </row>
    <row r="1734" spans="1:18" ht="15.75" customHeight="1" x14ac:dyDescent="0.3">
      <c r="A1734" s="1" t="s">
        <v>39</v>
      </c>
      <c r="B1734" s="6" t="s">
        <v>14</v>
      </c>
      <c r="C1734" s="6">
        <v>1185732</v>
      </c>
      <c r="D1734" s="7">
        <v>44207</v>
      </c>
      <c r="E1734" s="6" t="s">
        <v>33</v>
      </c>
      <c r="F1734" s="6" t="s">
        <v>73</v>
      </c>
      <c r="G1734" s="6" t="s">
        <v>74</v>
      </c>
      <c r="H1734" s="6" t="s">
        <v>17</v>
      </c>
      <c r="I1734" s="8">
        <v>0.25</v>
      </c>
      <c r="J1734" s="9">
        <v>6750</v>
      </c>
      <c r="K1734" s="10">
        <f t="shared" si="12"/>
        <v>1687.5</v>
      </c>
      <c r="L1734" s="10">
        <f t="shared" si="13"/>
        <v>675</v>
      </c>
      <c r="M1734" s="11">
        <v>0.4</v>
      </c>
      <c r="O1734" s="16"/>
      <c r="P1734" s="14"/>
      <c r="Q1734" s="12"/>
      <c r="R1734" s="13"/>
    </row>
    <row r="1735" spans="1:18" ht="15.75" customHeight="1" x14ac:dyDescent="0.3">
      <c r="A1735" s="1"/>
      <c r="B1735" s="6" t="s">
        <v>14</v>
      </c>
      <c r="C1735" s="6">
        <v>1185732</v>
      </c>
      <c r="D1735" s="7">
        <v>44207</v>
      </c>
      <c r="E1735" s="6" t="s">
        <v>33</v>
      </c>
      <c r="F1735" s="6" t="s">
        <v>73</v>
      </c>
      <c r="G1735" s="6" t="s">
        <v>74</v>
      </c>
      <c r="H1735" s="6" t="s">
        <v>18</v>
      </c>
      <c r="I1735" s="8">
        <v>0.25</v>
      </c>
      <c r="J1735" s="9">
        <v>4750</v>
      </c>
      <c r="K1735" s="10">
        <f t="shared" si="12"/>
        <v>1187.5</v>
      </c>
      <c r="L1735" s="10">
        <f t="shared" si="13"/>
        <v>415.625</v>
      </c>
      <c r="M1735" s="11">
        <v>0.35</v>
      </c>
      <c r="O1735" s="16"/>
      <c r="P1735" s="14"/>
      <c r="Q1735" s="12"/>
      <c r="R1735" s="13"/>
    </row>
    <row r="1736" spans="1:18" ht="15.75" customHeight="1" x14ac:dyDescent="0.3">
      <c r="A1736" s="1"/>
      <c r="B1736" s="6" t="s">
        <v>14</v>
      </c>
      <c r="C1736" s="6">
        <v>1185732</v>
      </c>
      <c r="D1736" s="7">
        <v>44207</v>
      </c>
      <c r="E1736" s="6" t="s">
        <v>33</v>
      </c>
      <c r="F1736" s="6" t="s">
        <v>73</v>
      </c>
      <c r="G1736" s="6" t="s">
        <v>74</v>
      </c>
      <c r="H1736" s="6" t="s">
        <v>19</v>
      </c>
      <c r="I1736" s="8">
        <v>0.15000000000000002</v>
      </c>
      <c r="J1736" s="9">
        <v>4750</v>
      </c>
      <c r="K1736" s="10">
        <f t="shared" si="12"/>
        <v>712.50000000000011</v>
      </c>
      <c r="L1736" s="10">
        <f t="shared" si="13"/>
        <v>249.37500000000003</v>
      </c>
      <c r="M1736" s="11">
        <v>0.35</v>
      </c>
      <c r="O1736" s="16"/>
      <c r="P1736" s="14"/>
      <c r="Q1736" s="12"/>
      <c r="R1736" s="13"/>
    </row>
    <row r="1737" spans="1:18" ht="15.75" customHeight="1" x14ac:dyDescent="0.3">
      <c r="A1737" s="1"/>
      <c r="B1737" s="6" t="s">
        <v>14</v>
      </c>
      <c r="C1737" s="6">
        <v>1185732</v>
      </c>
      <c r="D1737" s="7">
        <v>44207</v>
      </c>
      <c r="E1737" s="6" t="s">
        <v>33</v>
      </c>
      <c r="F1737" s="6" t="s">
        <v>73</v>
      </c>
      <c r="G1737" s="6" t="s">
        <v>74</v>
      </c>
      <c r="H1737" s="6" t="s">
        <v>20</v>
      </c>
      <c r="I1737" s="8">
        <v>0.20000000000000007</v>
      </c>
      <c r="J1737" s="9">
        <v>3250</v>
      </c>
      <c r="K1737" s="10">
        <f t="shared" si="12"/>
        <v>650.00000000000023</v>
      </c>
      <c r="L1737" s="10">
        <f t="shared" si="13"/>
        <v>260.00000000000011</v>
      </c>
      <c r="M1737" s="11">
        <v>0.4</v>
      </c>
      <c r="O1737" s="16"/>
      <c r="P1737" s="14"/>
      <c r="Q1737" s="12"/>
      <c r="R1737" s="13"/>
    </row>
    <row r="1738" spans="1:18" ht="15.75" customHeight="1" x14ac:dyDescent="0.3">
      <c r="A1738" s="1"/>
      <c r="B1738" s="6" t="s">
        <v>14</v>
      </c>
      <c r="C1738" s="6">
        <v>1185732</v>
      </c>
      <c r="D1738" s="7">
        <v>44207</v>
      </c>
      <c r="E1738" s="6" t="s">
        <v>33</v>
      </c>
      <c r="F1738" s="6" t="s">
        <v>73</v>
      </c>
      <c r="G1738" s="6" t="s">
        <v>74</v>
      </c>
      <c r="H1738" s="6" t="s">
        <v>21</v>
      </c>
      <c r="I1738" s="8">
        <v>0.35</v>
      </c>
      <c r="J1738" s="9">
        <v>3750</v>
      </c>
      <c r="K1738" s="10">
        <f t="shared" si="12"/>
        <v>1312.5</v>
      </c>
      <c r="L1738" s="10">
        <f t="shared" si="13"/>
        <v>459.37499999999994</v>
      </c>
      <c r="M1738" s="11">
        <v>0.35</v>
      </c>
      <c r="O1738" s="16"/>
      <c r="P1738" s="14"/>
      <c r="Q1738" s="12"/>
      <c r="R1738" s="13"/>
    </row>
    <row r="1739" spans="1:18" ht="15.75" customHeight="1" x14ac:dyDescent="0.3">
      <c r="A1739" s="1"/>
      <c r="B1739" s="6" t="s">
        <v>14</v>
      </c>
      <c r="C1739" s="6">
        <v>1185732</v>
      </c>
      <c r="D1739" s="7">
        <v>44207</v>
      </c>
      <c r="E1739" s="6" t="s">
        <v>33</v>
      </c>
      <c r="F1739" s="6" t="s">
        <v>73</v>
      </c>
      <c r="G1739" s="6" t="s">
        <v>74</v>
      </c>
      <c r="H1739" s="6" t="s">
        <v>22</v>
      </c>
      <c r="I1739" s="8">
        <v>0.25</v>
      </c>
      <c r="J1739" s="9">
        <v>4750</v>
      </c>
      <c r="K1739" s="10">
        <f t="shared" si="12"/>
        <v>1187.5</v>
      </c>
      <c r="L1739" s="10">
        <f t="shared" si="13"/>
        <v>593.75</v>
      </c>
      <c r="M1739" s="11">
        <v>0.5</v>
      </c>
      <c r="O1739" s="16"/>
      <c r="P1739" s="14"/>
      <c r="Q1739" s="12"/>
      <c r="R1739" s="13"/>
    </row>
    <row r="1740" spans="1:18" ht="15.75" customHeight="1" x14ac:dyDescent="0.3">
      <c r="A1740" s="1"/>
      <c r="B1740" s="6" t="s">
        <v>14</v>
      </c>
      <c r="C1740" s="6">
        <v>1185732</v>
      </c>
      <c r="D1740" s="7">
        <v>44238</v>
      </c>
      <c r="E1740" s="6" t="s">
        <v>33</v>
      </c>
      <c r="F1740" s="6" t="s">
        <v>73</v>
      </c>
      <c r="G1740" s="6" t="s">
        <v>74</v>
      </c>
      <c r="H1740" s="6" t="s">
        <v>17</v>
      </c>
      <c r="I1740" s="8">
        <v>0.25</v>
      </c>
      <c r="J1740" s="9">
        <v>7250</v>
      </c>
      <c r="K1740" s="10">
        <f t="shared" si="12"/>
        <v>1812.5</v>
      </c>
      <c r="L1740" s="10">
        <f t="shared" si="13"/>
        <v>725</v>
      </c>
      <c r="M1740" s="11">
        <v>0.4</v>
      </c>
      <c r="O1740" s="16"/>
      <c r="P1740" s="14"/>
      <c r="Q1740" s="12"/>
      <c r="R1740" s="13"/>
    </row>
    <row r="1741" spans="1:18" ht="15.75" customHeight="1" x14ac:dyDescent="0.3">
      <c r="A1741" s="1"/>
      <c r="B1741" s="6" t="s">
        <v>14</v>
      </c>
      <c r="C1741" s="6">
        <v>1185732</v>
      </c>
      <c r="D1741" s="7">
        <v>44238</v>
      </c>
      <c r="E1741" s="6" t="s">
        <v>33</v>
      </c>
      <c r="F1741" s="6" t="s">
        <v>73</v>
      </c>
      <c r="G1741" s="6" t="s">
        <v>74</v>
      </c>
      <c r="H1741" s="6" t="s">
        <v>18</v>
      </c>
      <c r="I1741" s="8">
        <v>0.25</v>
      </c>
      <c r="J1741" s="9">
        <v>3750</v>
      </c>
      <c r="K1741" s="10">
        <f t="shared" si="12"/>
        <v>937.5</v>
      </c>
      <c r="L1741" s="10">
        <f t="shared" si="13"/>
        <v>328.125</v>
      </c>
      <c r="M1741" s="11">
        <v>0.35</v>
      </c>
      <c r="O1741" s="16"/>
      <c r="P1741" s="14"/>
      <c r="Q1741" s="12"/>
      <c r="R1741" s="13"/>
    </row>
    <row r="1742" spans="1:18" ht="15.75" customHeight="1" x14ac:dyDescent="0.3">
      <c r="A1742" s="1"/>
      <c r="B1742" s="6" t="s">
        <v>14</v>
      </c>
      <c r="C1742" s="6">
        <v>1185732</v>
      </c>
      <c r="D1742" s="7">
        <v>44238</v>
      </c>
      <c r="E1742" s="6" t="s">
        <v>33</v>
      </c>
      <c r="F1742" s="6" t="s">
        <v>73</v>
      </c>
      <c r="G1742" s="6" t="s">
        <v>74</v>
      </c>
      <c r="H1742" s="6" t="s">
        <v>19</v>
      </c>
      <c r="I1742" s="8">
        <v>0.15000000000000002</v>
      </c>
      <c r="J1742" s="9">
        <v>4250</v>
      </c>
      <c r="K1742" s="10">
        <f t="shared" si="12"/>
        <v>637.50000000000011</v>
      </c>
      <c r="L1742" s="10">
        <f t="shared" si="13"/>
        <v>223.12500000000003</v>
      </c>
      <c r="M1742" s="11">
        <v>0.35</v>
      </c>
      <c r="O1742" s="16"/>
      <c r="P1742" s="14"/>
      <c r="Q1742" s="12"/>
      <c r="R1742" s="13"/>
    </row>
    <row r="1743" spans="1:18" ht="15.75" customHeight="1" x14ac:dyDescent="0.3">
      <c r="A1743" s="1"/>
      <c r="B1743" s="6" t="s">
        <v>14</v>
      </c>
      <c r="C1743" s="6">
        <v>1185732</v>
      </c>
      <c r="D1743" s="7">
        <v>44238</v>
      </c>
      <c r="E1743" s="6" t="s">
        <v>33</v>
      </c>
      <c r="F1743" s="6" t="s">
        <v>73</v>
      </c>
      <c r="G1743" s="6" t="s">
        <v>74</v>
      </c>
      <c r="H1743" s="6" t="s">
        <v>20</v>
      </c>
      <c r="I1743" s="8">
        <v>0.20000000000000007</v>
      </c>
      <c r="J1743" s="9">
        <v>3000</v>
      </c>
      <c r="K1743" s="10">
        <f t="shared" si="12"/>
        <v>600.00000000000023</v>
      </c>
      <c r="L1743" s="10">
        <f t="shared" si="13"/>
        <v>240.00000000000011</v>
      </c>
      <c r="M1743" s="11">
        <v>0.4</v>
      </c>
      <c r="O1743" s="16"/>
      <c r="P1743" s="14"/>
      <c r="Q1743" s="12"/>
      <c r="R1743" s="13"/>
    </row>
    <row r="1744" spans="1:18" ht="15.75" customHeight="1" x14ac:dyDescent="0.3">
      <c r="A1744" s="1"/>
      <c r="B1744" s="6" t="s">
        <v>14</v>
      </c>
      <c r="C1744" s="6">
        <v>1185732</v>
      </c>
      <c r="D1744" s="7">
        <v>44238</v>
      </c>
      <c r="E1744" s="6" t="s">
        <v>33</v>
      </c>
      <c r="F1744" s="6" t="s">
        <v>73</v>
      </c>
      <c r="G1744" s="6" t="s">
        <v>74</v>
      </c>
      <c r="H1744" s="6" t="s">
        <v>21</v>
      </c>
      <c r="I1744" s="8">
        <v>0.35</v>
      </c>
      <c r="J1744" s="9">
        <v>3750</v>
      </c>
      <c r="K1744" s="10">
        <f t="shared" si="12"/>
        <v>1312.5</v>
      </c>
      <c r="L1744" s="10">
        <f t="shared" si="13"/>
        <v>459.37499999999994</v>
      </c>
      <c r="M1744" s="11">
        <v>0.35</v>
      </c>
      <c r="O1744" s="16"/>
      <c r="P1744" s="14"/>
      <c r="Q1744" s="12"/>
      <c r="R1744" s="13"/>
    </row>
    <row r="1745" spans="1:18" ht="15.75" customHeight="1" x14ac:dyDescent="0.3">
      <c r="A1745" s="1"/>
      <c r="B1745" s="6" t="s">
        <v>14</v>
      </c>
      <c r="C1745" s="6">
        <v>1185732</v>
      </c>
      <c r="D1745" s="7">
        <v>44238</v>
      </c>
      <c r="E1745" s="6" t="s">
        <v>33</v>
      </c>
      <c r="F1745" s="6" t="s">
        <v>73</v>
      </c>
      <c r="G1745" s="6" t="s">
        <v>74</v>
      </c>
      <c r="H1745" s="6" t="s">
        <v>22</v>
      </c>
      <c r="I1745" s="8">
        <v>0.25</v>
      </c>
      <c r="J1745" s="9">
        <v>4500</v>
      </c>
      <c r="K1745" s="10">
        <f t="shared" si="12"/>
        <v>1125</v>
      </c>
      <c r="L1745" s="10">
        <f t="shared" si="13"/>
        <v>562.5</v>
      </c>
      <c r="M1745" s="11">
        <v>0.5</v>
      </c>
      <c r="O1745" s="16"/>
      <c r="P1745" s="14"/>
      <c r="Q1745" s="12"/>
      <c r="R1745" s="13"/>
    </row>
    <row r="1746" spans="1:18" ht="15.75" customHeight="1" x14ac:dyDescent="0.3">
      <c r="A1746" s="1"/>
      <c r="B1746" s="6" t="s">
        <v>14</v>
      </c>
      <c r="C1746" s="6">
        <v>1185732</v>
      </c>
      <c r="D1746" s="7">
        <v>44265</v>
      </c>
      <c r="E1746" s="6" t="s">
        <v>33</v>
      </c>
      <c r="F1746" s="6" t="s">
        <v>73</v>
      </c>
      <c r="G1746" s="6" t="s">
        <v>74</v>
      </c>
      <c r="H1746" s="6" t="s">
        <v>17</v>
      </c>
      <c r="I1746" s="8">
        <v>0.30000000000000004</v>
      </c>
      <c r="J1746" s="9">
        <v>6700</v>
      </c>
      <c r="K1746" s="10">
        <f t="shared" si="12"/>
        <v>2010.0000000000002</v>
      </c>
      <c r="L1746" s="10">
        <f t="shared" si="13"/>
        <v>804.00000000000011</v>
      </c>
      <c r="M1746" s="11">
        <v>0.4</v>
      </c>
      <c r="O1746" s="16"/>
      <c r="P1746" s="14"/>
      <c r="Q1746" s="12"/>
      <c r="R1746" s="13"/>
    </row>
    <row r="1747" spans="1:18" ht="15.75" customHeight="1" x14ac:dyDescent="0.3">
      <c r="A1747" s="1"/>
      <c r="B1747" s="6" t="s">
        <v>14</v>
      </c>
      <c r="C1747" s="6">
        <v>1185732</v>
      </c>
      <c r="D1747" s="7">
        <v>44265</v>
      </c>
      <c r="E1747" s="6" t="s">
        <v>33</v>
      </c>
      <c r="F1747" s="6" t="s">
        <v>73</v>
      </c>
      <c r="G1747" s="6" t="s">
        <v>74</v>
      </c>
      <c r="H1747" s="6" t="s">
        <v>18</v>
      </c>
      <c r="I1747" s="8">
        <v>0.30000000000000004</v>
      </c>
      <c r="J1747" s="9">
        <v>3500</v>
      </c>
      <c r="K1747" s="10">
        <f t="shared" si="12"/>
        <v>1050.0000000000002</v>
      </c>
      <c r="L1747" s="10">
        <f t="shared" si="13"/>
        <v>367.50000000000006</v>
      </c>
      <c r="M1747" s="11">
        <v>0.35</v>
      </c>
      <c r="O1747" s="16"/>
      <c r="P1747" s="14"/>
      <c r="Q1747" s="12"/>
      <c r="R1747" s="13"/>
    </row>
    <row r="1748" spans="1:18" ht="15.75" customHeight="1" x14ac:dyDescent="0.3">
      <c r="A1748" s="1"/>
      <c r="B1748" s="6" t="s">
        <v>14</v>
      </c>
      <c r="C1748" s="6">
        <v>1185732</v>
      </c>
      <c r="D1748" s="7">
        <v>44265</v>
      </c>
      <c r="E1748" s="6" t="s">
        <v>33</v>
      </c>
      <c r="F1748" s="6" t="s">
        <v>73</v>
      </c>
      <c r="G1748" s="6" t="s">
        <v>74</v>
      </c>
      <c r="H1748" s="6" t="s">
        <v>19</v>
      </c>
      <c r="I1748" s="8">
        <v>0.20000000000000007</v>
      </c>
      <c r="J1748" s="9">
        <v>4000</v>
      </c>
      <c r="K1748" s="10">
        <f t="shared" si="12"/>
        <v>800.00000000000023</v>
      </c>
      <c r="L1748" s="10">
        <f t="shared" si="13"/>
        <v>280.00000000000006</v>
      </c>
      <c r="M1748" s="11">
        <v>0.35</v>
      </c>
      <c r="O1748" s="16"/>
      <c r="P1748" s="14"/>
      <c r="Q1748" s="12"/>
      <c r="R1748" s="13"/>
    </row>
    <row r="1749" spans="1:18" ht="15.75" customHeight="1" x14ac:dyDescent="0.3">
      <c r="A1749" s="1"/>
      <c r="B1749" s="6" t="s">
        <v>14</v>
      </c>
      <c r="C1749" s="6">
        <v>1185732</v>
      </c>
      <c r="D1749" s="7">
        <v>44265</v>
      </c>
      <c r="E1749" s="6" t="s">
        <v>33</v>
      </c>
      <c r="F1749" s="6" t="s">
        <v>73</v>
      </c>
      <c r="G1749" s="6" t="s">
        <v>74</v>
      </c>
      <c r="H1749" s="6" t="s">
        <v>20</v>
      </c>
      <c r="I1749" s="8">
        <v>0.25</v>
      </c>
      <c r="J1749" s="9">
        <v>2500</v>
      </c>
      <c r="K1749" s="10">
        <f t="shared" si="12"/>
        <v>625</v>
      </c>
      <c r="L1749" s="10">
        <f t="shared" si="13"/>
        <v>250</v>
      </c>
      <c r="M1749" s="11">
        <v>0.4</v>
      </c>
      <c r="O1749" s="16"/>
      <c r="P1749" s="14"/>
      <c r="Q1749" s="12"/>
      <c r="R1749" s="13"/>
    </row>
    <row r="1750" spans="1:18" ht="15.75" customHeight="1" x14ac:dyDescent="0.3">
      <c r="A1750" s="1"/>
      <c r="B1750" s="6" t="s">
        <v>14</v>
      </c>
      <c r="C1750" s="6">
        <v>1185732</v>
      </c>
      <c r="D1750" s="7">
        <v>44265</v>
      </c>
      <c r="E1750" s="6" t="s">
        <v>33</v>
      </c>
      <c r="F1750" s="6" t="s">
        <v>73</v>
      </c>
      <c r="G1750" s="6" t="s">
        <v>74</v>
      </c>
      <c r="H1750" s="6" t="s">
        <v>21</v>
      </c>
      <c r="I1750" s="8">
        <v>0.4</v>
      </c>
      <c r="J1750" s="9">
        <v>3000</v>
      </c>
      <c r="K1750" s="10">
        <f t="shared" si="12"/>
        <v>1200</v>
      </c>
      <c r="L1750" s="10">
        <f t="shared" si="13"/>
        <v>420</v>
      </c>
      <c r="M1750" s="11">
        <v>0.35</v>
      </c>
      <c r="O1750" s="16"/>
      <c r="P1750" s="14"/>
      <c r="Q1750" s="12"/>
      <c r="R1750" s="13"/>
    </row>
    <row r="1751" spans="1:18" ht="15.75" customHeight="1" x14ac:dyDescent="0.3">
      <c r="A1751" s="1"/>
      <c r="B1751" s="6" t="s">
        <v>14</v>
      </c>
      <c r="C1751" s="6">
        <v>1185732</v>
      </c>
      <c r="D1751" s="7">
        <v>44265</v>
      </c>
      <c r="E1751" s="6" t="s">
        <v>33</v>
      </c>
      <c r="F1751" s="6" t="s">
        <v>73</v>
      </c>
      <c r="G1751" s="6" t="s">
        <v>74</v>
      </c>
      <c r="H1751" s="6" t="s">
        <v>22</v>
      </c>
      <c r="I1751" s="8">
        <v>0.30000000000000004</v>
      </c>
      <c r="J1751" s="9">
        <v>4000</v>
      </c>
      <c r="K1751" s="10">
        <f t="shared" si="12"/>
        <v>1200.0000000000002</v>
      </c>
      <c r="L1751" s="10">
        <f t="shared" si="13"/>
        <v>600.00000000000011</v>
      </c>
      <c r="M1751" s="11">
        <v>0.5</v>
      </c>
      <c r="O1751" s="16"/>
      <c r="P1751" s="14"/>
      <c r="Q1751" s="12"/>
      <c r="R1751" s="13"/>
    </row>
    <row r="1752" spans="1:18" ht="15.75" customHeight="1" x14ac:dyDescent="0.3">
      <c r="A1752" s="1"/>
      <c r="B1752" s="6" t="s">
        <v>14</v>
      </c>
      <c r="C1752" s="6">
        <v>1185732</v>
      </c>
      <c r="D1752" s="7">
        <v>44297</v>
      </c>
      <c r="E1752" s="6" t="s">
        <v>33</v>
      </c>
      <c r="F1752" s="6" t="s">
        <v>73</v>
      </c>
      <c r="G1752" s="6" t="s">
        <v>74</v>
      </c>
      <c r="H1752" s="6" t="s">
        <v>17</v>
      </c>
      <c r="I1752" s="8">
        <v>0.30000000000000004</v>
      </c>
      <c r="J1752" s="9">
        <v>6250</v>
      </c>
      <c r="K1752" s="10">
        <f t="shared" si="12"/>
        <v>1875.0000000000002</v>
      </c>
      <c r="L1752" s="10">
        <f t="shared" si="13"/>
        <v>750.00000000000011</v>
      </c>
      <c r="M1752" s="11">
        <v>0.4</v>
      </c>
      <c r="O1752" s="16"/>
      <c r="P1752" s="14"/>
      <c r="Q1752" s="12"/>
      <c r="R1752" s="13"/>
    </row>
    <row r="1753" spans="1:18" ht="15.75" customHeight="1" x14ac:dyDescent="0.3">
      <c r="A1753" s="1"/>
      <c r="B1753" s="6" t="s">
        <v>14</v>
      </c>
      <c r="C1753" s="6">
        <v>1185732</v>
      </c>
      <c r="D1753" s="7">
        <v>44297</v>
      </c>
      <c r="E1753" s="6" t="s">
        <v>33</v>
      </c>
      <c r="F1753" s="6" t="s">
        <v>73</v>
      </c>
      <c r="G1753" s="6" t="s">
        <v>74</v>
      </c>
      <c r="H1753" s="6" t="s">
        <v>18</v>
      </c>
      <c r="I1753" s="8">
        <v>0.25000000000000006</v>
      </c>
      <c r="J1753" s="9">
        <v>3250</v>
      </c>
      <c r="K1753" s="10">
        <f t="shared" si="12"/>
        <v>812.50000000000023</v>
      </c>
      <c r="L1753" s="10">
        <f t="shared" si="13"/>
        <v>284.37500000000006</v>
      </c>
      <c r="M1753" s="11">
        <v>0.35</v>
      </c>
      <c r="O1753" s="16"/>
      <c r="P1753" s="14"/>
      <c r="Q1753" s="12"/>
      <c r="R1753" s="13"/>
    </row>
    <row r="1754" spans="1:18" ht="15.75" customHeight="1" x14ac:dyDescent="0.3">
      <c r="A1754" s="1"/>
      <c r="B1754" s="6" t="s">
        <v>14</v>
      </c>
      <c r="C1754" s="6">
        <v>1185732</v>
      </c>
      <c r="D1754" s="7">
        <v>44297</v>
      </c>
      <c r="E1754" s="6" t="s">
        <v>33</v>
      </c>
      <c r="F1754" s="6" t="s">
        <v>73</v>
      </c>
      <c r="G1754" s="6" t="s">
        <v>74</v>
      </c>
      <c r="H1754" s="6" t="s">
        <v>19</v>
      </c>
      <c r="I1754" s="8">
        <v>0.15000000000000008</v>
      </c>
      <c r="J1754" s="9">
        <v>3250</v>
      </c>
      <c r="K1754" s="10">
        <f t="shared" si="12"/>
        <v>487.50000000000023</v>
      </c>
      <c r="L1754" s="10">
        <f t="shared" si="13"/>
        <v>170.62500000000006</v>
      </c>
      <c r="M1754" s="11">
        <v>0.35</v>
      </c>
      <c r="O1754" s="16"/>
      <c r="P1754" s="14"/>
      <c r="Q1754" s="12"/>
      <c r="R1754" s="13"/>
    </row>
    <row r="1755" spans="1:18" ht="15.75" customHeight="1" x14ac:dyDescent="0.3">
      <c r="A1755" s="1"/>
      <c r="B1755" s="6" t="s">
        <v>14</v>
      </c>
      <c r="C1755" s="6">
        <v>1185732</v>
      </c>
      <c r="D1755" s="7">
        <v>44297</v>
      </c>
      <c r="E1755" s="6" t="s">
        <v>33</v>
      </c>
      <c r="F1755" s="6" t="s">
        <v>73</v>
      </c>
      <c r="G1755" s="6" t="s">
        <v>74</v>
      </c>
      <c r="H1755" s="6" t="s">
        <v>20</v>
      </c>
      <c r="I1755" s="8">
        <v>0.2</v>
      </c>
      <c r="J1755" s="9">
        <v>2500</v>
      </c>
      <c r="K1755" s="10">
        <f t="shared" si="12"/>
        <v>500</v>
      </c>
      <c r="L1755" s="10">
        <f t="shared" si="13"/>
        <v>200</v>
      </c>
      <c r="M1755" s="11">
        <v>0.4</v>
      </c>
      <c r="O1755" s="16"/>
      <c r="P1755" s="14"/>
      <c r="Q1755" s="12"/>
      <c r="R1755" s="13"/>
    </row>
    <row r="1756" spans="1:18" ht="15.75" customHeight="1" x14ac:dyDescent="0.3">
      <c r="A1756" s="1"/>
      <c r="B1756" s="6" t="s">
        <v>14</v>
      </c>
      <c r="C1756" s="6">
        <v>1185732</v>
      </c>
      <c r="D1756" s="7">
        <v>44297</v>
      </c>
      <c r="E1756" s="6" t="s">
        <v>33</v>
      </c>
      <c r="F1756" s="6" t="s">
        <v>73</v>
      </c>
      <c r="G1756" s="6" t="s">
        <v>74</v>
      </c>
      <c r="H1756" s="6" t="s">
        <v>21</v>
      </c>
      <c r="I1756" s="8">
        <v>0.35000000000000003</v>
      </c>
      <c r="J1756" s="9">
        <v>2750</v>
      </c>
      <c r="K1756" s="10">
        <f t="shared" si="12"/>
        <v>962.50000000000011</v>
      </c>
      <c r="L1756" s="10">
        <f t="shared" si="13"/>
        <v>336.875</v>
      </c>
      <c r="M1756" s="11">
        <v>0.35</v>
      </c>
      <c r="O1756" s="16"/>
      <c r="P1756" s="14"/>
      <c r="Q1756" s="12"/>
      <c r="R1756" s="13"/>
    </row>
    <row r="1757" spans="1:18" ht="15.75" customHeight="1" x14ac:dyDescent="0.3">
      <c r="A1757" s="1"/>
      <c r="B1757" s="6" t="s">
        <v>14</v>
      </c>
      <c r="C1757" s="6">
        <v>1185732</v>
      </c>
      <c r="D1757" s="7">
        <v>44297</v>
      </c>
      <c r="E1757" s="6" t="s">
        <v>33</v>
      </c>
      <c r="F1757" s="6" t="s">
        <v>73</v>
      </c>
      <c r="G1757" s="6" t="s">
        <v>74</v>
      </c>
      <c r="H1757" s="6" t="s">
        <v>22</v>
      </c>
      <c r="I1757" s="8">
        <v>0.25000000000000006</v>
      </c>
      <c r="J1757" s="9">
        <v>4000</v>
      </c>
      <c r="K1757" s="10">
        <f t="shared" si="12"/>
        <v>1000.0000000000002</v>
      </c>
      <c r="L1757" s="10">
        <f t="shared" si="13"/>
        <v>500.00000000000011</v>
      </c>
      <c r="M1757" s="11">
        <v>0.5</v>
      </c>
      <c r="O1757" s="16"/>
      <c r="P1757" s="14"/>
      <c r="Q1757" s="12"/>
      <c r="R1757" s="13"/>
    </row>
    <row r="1758" spans="1:18" ht="15.75" customHeight="1" x14ac:dyDescent="0.3">
      <c r="A1758" s="1"/>
      <c r="B1758" s="6" t="s">
        <v>14</v>
      </c>
      <c r="C1758" s="6">
        <v>1185732</v>
      </c>
      <c r="D1758" s="7">
        <v>44328</v>
      </c>
      <c r="E1758" s="6" t="s">
        <v>33</v>
      </c>
      <c r="F1758" s="6" t="s">
        <v>73</v>
      </c>
      <c r="G1758" s="6" t="s">
        <v>74</v>
      </c>
      <c r="H1758" s="6" t="s">
        <v>17</v>
      </c>
      <c r="I1758" s="8">
        <v>0.35000000000000003</v>
      </c>
      <c r="J1758" s="9">
        <v>6700</v>
      </c>
      <c r="K1758" s="10">
        <f t="shared" si="12"/>
        <v>2345</v>
      </c>
      <c r="L1758" s="10">
        <f t="shared" si="13"/>
        <v>938</v>
      </c>
      <c r="M1758" s="11">
        <v>0.4</v>
      </c>
      <c r="O1758" s="16"/>
      <c r="P1758" s="14"/>
      <c r="Q1758" s="12"/>
      <c r="R1758" s="13"/>
    </row>
    <row r="1759" spans="1:18" ht="15.75" customHeight="1" x14ac:dyDescent="0.3">
      <c r="A1759" s="1"/>
      <c r="B1759" s="6" t="s">
        <v>14</v>
      </c>
      <c r="C1759" s="6">
        <v>1185732</v>
      </c>
      <c r="D1759" s="7">
        <v>44328</v>
      </c>
      <c r="E1759" s="6" t="s">
        <v>33</v>
      </c>
      <c r="F1759" s="6" t="s">
        <v>73</v>
      </c>
      <c r="G1759" s="6" t="s">
        <v>74</v>
      </c>
      <c r="H1759" s="6" t="s">
        <v>18</v>
      </c>
      <c r="I1759" s="8">
        <v>0.3000000000000001</v>
      </c>
      <c r="J1759" s="9">
        <v>3750</v>
      </c>
      <c r="K1759" s="10">
        <f t="shared" si="12"/>
        <v>1125.0000000000005</v>
      </c>
      <c r="L1759" s="10">
        <f t="shared" si="13"/>
        <v>393.75000000000011</v>
      </c>
      <c r="M1759" s="11">
        <v>0.35</v>
      </c>
      <c r="O1759" s="16"/>
      <c r="P1759" s="14"/>
      <c r="Q1759" s="12"/>
      <c r="R1759" s="13"/>
    </row>
    <row r="1760" spans="1:18" ht="15.75" customHeight="1" x14ac:dyDescent="0.3">
      <c r="A1760" s="1"/>
      <c r="B1760" s="6" t="s">
        <v>14</v>
      </c>
      <c r="C1760" s="6">
        <v>1185732</v>
      </c>
      <c r="D1760" s="7">
        <v>44328</v>
      </c>
      <c r="E1760" s="6" t="s">
        <v>33</v>
      </c>
      <c r="F1760" s="6" t="s">
        <v>73</v>
      </c>
      <c r="G1760" s="6" t="s">
        <v>74</v>
      </c>
      <c r="H1760" s="6" t="s">
        <v>19</v>
      </c>
      <c r="I1760" s="8">
        <v>0.25000000000000006</v>
      </c>
      <c r="J1760" s="9">
        <v>3500</v>
      </c>
      <c r="K1760" s="10">
        <f t="shared" si="12"/>
        <v>875.00000000000023</v>
      </c>
      <c r="L1760" s="10">
        <f t="shared" si="13"/>
        <v>306.25000000000006</v>
      </c>
      <c r="M1760" s="11">
        <v>0.35</v>
      </c>
      <c r="O1760" s="16"/>
      <c r="P1760" s="14"/>
      <c r="Q1760" s="12"/>
      <c r="R1760" s="13"/>
    </row>
    <row r="1761" spans="1:18" ht="15.75" customHeight="1" x14ac:dyDescent="0.3">
      <c r="A1761" s="1"/>
      <c r="B1761" s="6" t="s">
        <v>14</v>
      </c>
      <c r="C1761" s="6">
        <v>1185732</v>
      </c>
      <c r="D1761" s="7">
        <v>44328</v>
      </c>
      <c r="E1761" s="6" t="s">
        <v>33</v>
      </c>
      <c r="F1761" s="6" t="s">
        <v>73</v>
      </c>
      <c r="G1761" s="6" t="s">
        <v>74</v>
      </c>
      <c r="H1761" s="6" t="s">
        <v>20</v>
      </c>
      <c r="I1761" s="8">
        <v>0.25000000000000006</v>
      </c>
      <c r="J1761" s="9">
        <v>2750</v>
      </c>
      <c r="K1761" s="10">
        <f t="shared" si="12"/>
        <v>687.50000000000011</v>
      </c>
      <c r="L1761" s="10">
        <f t="shared" si="13"/>
        <v>275.00000000000006</v>
      </c>
      <c r="M1761" s="11">
        <v>0.4</v>
      </c>
      <c r="O1761" s="16"/>
      <c r="P1761" s="14"/>
      <c r="Q1761" s="12"/>
      <c r="R1761" s="13"/>
    </row>
    <row r="1762" spans="1:18" ht="15.75" customHeight="1" x14ac:dyDescent="0.3">
      <c r="A1762" s="1"/>
      <c r="B1762" s="6" t="s">
        <v>14</v>
      </c>
      <c r="C1762" s="6">
        <v>1185732</v>
      </c>
      <c r="D1762" s="7">
        <v>44328</v>
      </c>
      <c r="E1762" s="6" t="s">
        <v>33</v>
      </c>
      <c r="F1762" s="6" t="s">
        <v>73</v>
      </c>
      <c r="G1762" s="6" t="s">
        <v>74</v>
      </c>
      <c r="H1762" s="6" t="s">
        <v>21</v>
      </c>
      <c r="I1762" s="8">
        <v>0.39999999999999997</v>
      </c>
      <c r="J1762" s="9">
        <v>3000</v>
      </c>
      <c r="K1762" s="10">
        <f t="shared" si="12"/>
        <v>1200</v>
      </c>
      <c r="L1762" s="10">
        <f t="shared" si="13"/>
        <v>420</v>
      </c>
      <c r="M1762" s="11">
        <v>0.35</v>
      </c>
      <c r="O1762" s="16"/>
      <c r="P1762" s="14"/>
      <c r="Q1762" s="12"/>
      <c r="R1762" s="13"/>
    </row>
    <row r="1763" spans="1:18" ht="15.75" customHeight="1" x14ac:dyDescent="0.3">
      <c r="A1763" s="1"/>
      <c r="B1763" s="6" t="s">
        <v>14</v>
      </c>
      <c r="C1763" s="6">
        <v>1185732</v>
      </c>
      <c r="D1763" s="7">
        <v>44328</v>
      </c>
      <c r="E1763" s="6" t="s">
        <v>33</v>
      </c>
      <c r="F1763" s="6" t="s">
        <v>73</v>
      </c>
      <c r="G1763" s="6" t="s">
        <v>74</v>
      </c>
      <c r="H1763" s="6" t="s">
        <v>22</v>
      </c>
      <c r="I1763" s="8">
        <v>0.44999999999999996</v>
      </c>
      <c r="J1763" s="9">
        <v>4000</v>
      </c>
      <c r="K1763" s="10">
        <f t="shared" si="12"/>
        <v>1799.9999999999998</v>
      </c>
      <c r="L1763" s="10">
        <f t="shared" si="13"/>
        <v>899.99999999999989</v>
      </c>
      <c r="M1763" s="11">
        <v>0.5</v>
      </c>
      <c r="O1763" s="16"/>
      <c r="P1763" s="14"/>
      <c r="Q1763" s="12"/>
      <c r="R1763" s="13"/>
    </row>
    <row r="1764" spans="1:18" ht="15.75" customHeight="1" x14ac:dyDescent="0.3">
      <c r="A1764" s="1"/>
      <c r="B1764" s="6" t="s">
        <v>14</v>
      </c>
      <c r="C1764" s="6">
        <v>1185732</v>
      </c>
      <c r="D1764" s="7">
        <v>44358</v>
      </c>
      <c r="E1764" s="6" t="s">
        <v>33</v>
      </c>
      <c r="F1764" s="6" t="s">
        <v>73</v>
      </c>
      <c r="G1764" s="6" t="s">
        <v>74</v>
      </c>
      <c r="H1764" s="6" t="s">
        <v>17</v>
      </c>
      <c r="I1764" s="8">
        <v>0.30000000000000004</v>
      </c>
      <c r="J1764" s="9">
        <v>6500</v>
      </c>
      <c r="K1764" s="10">
        <f t="shared" si="12"/>
        <v>1950.0000000000002</v>
      </c>
      <c r="L1764" s="10">
        <f t="shared" si="13"/>
        <v>780.00000000000011</v>
      </c>
      <c r="M1764" s="11">
        <v>0.4</v>
      </c>
      <c r="O1764" s="16"/>
      <c r="P1764" s="14"/>
      <c r="Q1764" s="12"/>
      <c r="R1764" s="13"/>
    </row>
    <row r="1765" spans="1:18" ht="15.75" customHeight="1" x14ac:dyDescent="0.3">
      <c r="A1765" s="1"/>
      <c r="B1765" s="6" t="s">
        <v>14</v>
      </c>
      <c r="C1765" s="6">
        <v>1185732</v>
      </c>
      <c r="D1765" s="7">
        <v>44358</v>
      </c>
      <c r="E1765" s="6" t="s">
        <v>33</v>
      </c>
      <c r="F1765" s="6" t="s">
        <v>73</v>
      </c>
      <c r="G1765" s="6" t="s">
        <v>74</v>
      </c>
      <c r="H1765" s="6" t="s">
        <v>18</v>
      </c>
      <c r="I1765" s="8">
        <v>0.25000000000000011</v>
      </c>
      <c r="J1765" s="9">
        <v>4000</v>
      </c>
      <c r="K1765" s="10">
        <f t="shared" si="12"/>
        <v>1000.0000000000005</v>
      </c>
      <c r="L1765" s="10">
        <f t="shared" si="13"/>
        <v>350.00000000000011</v>
      </c>
      <c r="M1765" s="11">
        <v>0.35</v>
      </c>
      <c r="O1765" s="16"/>
      <c r="P1765" s="14"/>
      <c r="Q1765" s="12"/>
      <c r="R1765" s="13"/>
    </row>
    <row r="1766" spans="1:18" ht="15.75" customHeight="1" x14ac:dyDescent="0.3">
      <c r="A1766" s="1"/>
      <c r="B1766" s="6" t="s">
        <v>14</v>
      </c>
      <c r="C1766" s="6">
        <v>1185732</v>
      </c>
      <c r="D1766" s="7">
        <v>44358</v>
      </c>
      <c r="E1766" s="6" t="s">
        <v>33</v>
      </c>
      <c r="F1766" s="6" t="s">
        <v>73</v>
      </c>
      <c r="G1766" s="6" t="s">
        <v>74</v>
      </c>
      <c r="H1766" s="6" t="s">
        <v>19</v>
      </c>
      <c r="I1766" s="8">
        <v>0.20000000000000007</v>
      </c>
      <c r="J1766" s="9">
        <v>4250</v>
      </c>
      <c r="K1766" s="10">
        <f t="shared" si="12"/>
        <v>850.00000000000023</v>
      </c>
      <c r="L1766" s="10">
        <f t="shared" si="13"/>
        <v>297.50000000000006</v>
      </c>
      <c r="M1766" s="11">
        <v>0.35</v>
      </c>
      <c r="O1766" s="16"/>
      <c r="P1766" s="14"/>
      <c r="Q1766" s="12"/>
      <c r="R1766" s="13"/>
    </row>
    <row r="1767" spans="1:18" ht="15.75" customHeight="1" x14ac:dyDescent="0.3">
      <c r="A1767" s="1"/>
      <c r="B1767" s="6" t="s">
        <v>14</v>
      </c>
      <c r="C1767" s="6">
        <v>1185732</v>
      </c>
      <c r="D1767" s="7">
        <v>44358</v>
      </c>
      <c r="E1767" s="6" t="s">
        <v>33</v>
      </c>
      <c r="F1767" s="6" t="s">
        <v>73</v>
      </c>
      <c r="G1767" s="6" t="s">
        <v>74</v>
      </c>
      <c r="H1767" s="6" t="s">
        <v>20</v>
      </c>
      <c r="I1767" s="8">
        <v>0.20000000000000007</v>
      </c>
      <c r="J1767" s="9">
        <v>4000</v>
      </c>
      <c r="K1767" s="10">
        <f t="shared" si="12"/>
        <v>800.00000000000023</v>
      </c>
      <c r="L1767" s="10">
        <f t="shared" si="13"/>
        <v>320.00000000000011</v>
      </c>
      <c r="M1767" s="11">
        <v>0.4</v>
      </c>
      <c r="O1767" s="16"/>
      <c r="P1767" s="14"/>
      <c r="Q1767" s="12"/>
      <c r="R1767" s="13"/>
    </row>
    <row r="1768" spans="1:18" ht="15.75" customHeight="1" x14ac:dyDescent="0.3">
      <c r="A1768" s="1"/>
      <c r="B1768" s="6" t="s">
        <v>14</v>
      </c>
      <c r="C1768" s="6">
        <v>1185732</v>
      </c>
      <c r="D1768" s="7">
        <v>44358</v>
      </c>
      <c r="E1768" s="6" t="s">
        <v>33</v>
      </c>
      <c r="F1768" s="6" t="s">
        <v>73</v>
      </c>
      <c r="G1768" s="6" t="s">
        <v>74</v>
      </c>
      <c r="H1768" s="6" t="s">
        <v>21</v>
      </c>
      <c r="I1768" s="8">
        <v>0.35000000000000003</v>
      </c>
      <c r="J1768" s="9">
        <v>4000</v>
      </c>
      <c r="K1768" s="10">
        <f t="shared" si="12"/>
        <v>1400.0000000000002</v>
      </c>
      <c r="L1768" s="10">
        <f t="shared" si="13"/>
        <v>490.00000000000006</v>
      </c>
      <c r="M1768" s="11">
        <v>0.35</v>
      </c>
      <c r="O1768" s="16"/>
      <c r="P1768" s="14"/>
      <c r="Q1768" s="12"/>
      <c r="R1768" s="13"/>
    </row>
    <row r="1769" spans="1:18" ht="15.75" customHeight="1" x14ac:dyDescent="0.3">
      <c r="A1769" s="1"/>
      <c r="B1769" s="6" t="s">
        <v>14</v>
      </c>
      <c r="C1769" s="6">
        <v>1185732</v>
      </c>
      <c r="D1769" s="7">
        <v>44358</v>
      </c>
      <c r="E1769" s="6" t="s">
        <v>33</v>
      </c>
      <c r="F1769" s="6" t="s">
        <v>73</v>
      </c>
      <c r="G1769" s="6" t="s">
        <v>74</v>
      </c>
      <c r="H1769" s="6" t="s">
        <v>22</v>
      </c>
      <c r="I1769" s="8">
        <v>0.4</v>
      </c>
      <c r="J1769" s="9">
        <v>5750</v>
      </c>
      <c r="K1769" s="10">
        <f t="shared" si="12"/>
        <v>2300</v>
      </c>
      <c r="L1769" s="10">
        <f t="shared" si="13"/>
        <v>1150</v>
      </c>
      <c r="M1769" s="11">
        <v>0.5</v>
      </c>
      <c r="O1769" s="16"/>
      <c r="P1769" s="14"/>
      <c r="Q1769" s="12"/>
      <c r="R1769" s="13"/>
    </row>
    <row r="1770" spans="1:18" ht="15.75" customHeight="1" x14ac:dyDescent="0.3">
      <c r="A1770" s="1"/>
      <c r="B1770" s="6" t="s">
        <v>14</v>
      </c>
      <c r="C1770" s="6">
        <v>1185732</v>
      </c>
      <c r="D1770" s="7">
        <v>44387</v>
      </c>
      <c r="E1770" s="6" t="s">
        <v>33</v>
      </c>
      <c r="F1770" s="6" t="s">
        <v>73</v>
      </c>
      <c r="G1770" s="6" t="s">
        <v>74</v>
      </c>
      <c r="H1770" s="6" t="s">
        <v>17</v>
      </c>
      <c r="I1770" s="8">
        <v>0.35000000000000003</v>
      </c>
      <c r="J1770" s="9">
        <v>8000</v>
      </c>
      <c r="K1770" s="10">
        <f t="shared" si="12"/>
        <v>2800.0000000000005</v>
      </c>
      <c r="L1770" s="10">
        <f t="shared" si="13"/>
        <v>1120.0000000000002</v>
      </c>
      <c r="M1770" s="11">
        <v>0.4</v>
      </c>
      <c r="O1770" s="16"/>
      <c r="P1770" s="14"/>
      <c r="Q1770" s="12"/>
      <c r="R1770" s="13"/>
    </row>
    <row r="1771" spans="1:18" ht="15.75" customHeight="1" x14ac:dyDescent="0.3">
      <c r="A1771" s="1"/>
      <c r="B1771" s="6" t="s">
        <v>14</v>
      </c>
      <c r="C1771" s="6">
        <v>1185732</v>
      </c>
      <c r="D1771" s="7">
        <v>44387</v>
      </c>
      <c r="E1771" s="6" t="s">
        <v>33</v>
      </c>
      <c r="F1771" s="6" t="s">
        <v>73</v>
      </c>
      <c r="G1771" s="6" t="s">
        <v>74</v>
      </c>
      <c r="H1771" s="6" t="s">
        <v>18</v>
      </c>
      <c r="I1771" s="8">
        <v>0.3000000000000001</v>
      </c>
      <c r="J1771" s="9">
        <v>5500</v>
      </c>
      <c r="K1771" s="10">
        <f t="shared" si="12"/>
        <v>1650.0000000000005</v>
      </c>
      <c r="L1771" s="10">
        <f t="shared" si="13"/>
        <v>577.50000000000011</v>
      </c>
      <c r="M1771" s="11">
        <v>0.35</v>
      </c>
      <c r="O1771" s="16"/>
      <c r="P1771" s="14"/>
      <c r="Q1771" s="12"/>
      <c r="R1771" s="13"/>
    </row>
    <row r="1772" spans="1:18" ht="15.75" customHeight="1" x14ac:dyDescent="0.3">
      <c r="A1772" s="1"/>
      <c r="B1772" s="6" t="s">
        <v>14</v>
      </c>
      <c r="C1772" s="6">
        <v>1185732</v>
      </c>
      <c r="D1772" s="7">
        <v>44387</v>
      </c>
      <c r="E1772" s="6" t="s">
        <v>33</v>
      </c>
      <c r="F1772" s="6" t="s">
        <v>73</v>
      </c>
      <c r="G1772" s="6" t="s">
        <v>74</v>
      </c>
      <c r="H1772" s="6" t="s">
        <v>19</v>
      </c>
      <c r="I1772" s="8">
        <v>0.25000000000000006</v>
      </c>
      <c r="J1772" s="9">
        <v>4750</v>
      </c>
      <c r="K1772" s="10">
        <f t="shared" si="12"/>
        <v>1187.5000000000002</v>
      </c>
      <c r="L1772" s="10">
        <f t="shared" si="13"/>
        <v>415.62500000000006</v>
      </c>
      <c r="M1772" s="11">
        <v>0.35</v>
      </c>
      <c r="O1772" s="16"/>
      <c r="P1772" s="14"/>
      <c r="Q1772" s="12"/>
      <c r="R1772" s="13"/>
    </row>
    <row r="1773" spans="1:18" ht="15.75" customHeight="1" x14ac:dyDescent="0.3">
      <c r="A1773" s="1"/>
      <c r="B1773" s="6" t="s">
        <v>14</v>
      </c>
      <c r="C1773" s="6">
        <v>1185732</v>
      </c>
      <c r="D1773" s="7">
        <v>44387</v>
      </c>
      <c r="E1773" s="6" t="s">
        <v>33</v>
      </c>
      <c r="F1773" s="6" t="s">
        <v>73</v>
      </c>
      <c r="G1773" s="6" t="s">
        <v>74</v>
      </c>
      <c r="H1773" s="6" t="s">
        <v>20</v>
      </c>
      <c r="I1773" s="8">
        <v>0.25000000000000006</v>
      </c>
      <c r="J1773" s="9">
        <v>4250</v>
      </c>
      <c r="K1773" s="10">
        <f t="shared" si="12"/>
        <v>1062.5000000000002</v>
      </c>
      <c r="L1773" s="10">
        <f t="shared" si="13"/>
        <v>425.00000000000011</v>
      </c>
      <c r="M1773" s="11">
        <v>0.4</v>
      </c>
      <c r="O1773" s="16"/>
      <c r="P1773" s="14"/>
      <c r="Q1773" s="12"/>
      <c r="R1773" s="13"/>
    </row>
    <row r="1774" spans="1:18" ht="15.75" customHeight="1" x14ac:dyDescent="0.3">
      <c r="A1774" s="1"/>
      <c r="B1774" s="6" t="s">
        <v>14</v>
      </c>
      <c r="C1774" s="6">
        <v>1185732</v>
      </c>
      <c r="D1774" s="7">
        <v>44387</v>
      </c>
      <c r="E1774" s="6" t="s">
        <v>33</v>
      </c>
      <c r="F1774" s="6" t="s">
        <v>73</v>
      </c>
      <c r="G1774" s="6" t="s">
        <v>74</v>
      </c>
      <c r="H1774" s="6" t="s">
        <v>21</v>
      </c>
      <c r="I1774" s="8">
        <v>0.35000000000000003</v>
      </c>
      <c r="J1774" s="9">
        <v>4250</v>
      </c>
      <c r="K1774" s="10">
        <f t="shared" si="12"/>
        <v>1487.5000000000002</v>
      </c>
      <c r="L1774" s="10">
        <f t="shared" si="13"/>
        <v>520.625</v>
      </c>
      <c r="M1774" s="11">
        <v>0.35</v>
      </c>
      <c r="O1774" s="16"/>
      <c r="P1774" s="14"/>
      <c r="Q1774" s="12"/>
      <c r="R1774" s="13"/>
    </row>
    <row r="1775" spans="1:18" ht="15.75" customHeight="1" x14ac:dyDescent="0.3">
      <c r="A1775" s="1"/>
      <c r="B1775" s="6" t="s">
        <v>14</v>
      </c>
      <c r="C1775" s="6">
        <v>1185732</v>
      </c>
      <c r="D1775" s="7">
        <v>44387</v>
      </c>
      <c r="E1775" s="6" t="s">
        <v>33</v>
      </c>
      <c r="F1775" s="6" t="s">
        <v>73</v>
      </c>
      <c r="G1775" s="6" t="s">
        <v>74</v>
      </c>
      <c r="H1775" s="6" t="s">
        <v>22</v>
      </c>
      <c r="I1775" s="8">
        <v>0.4</v>
      </c>
      <c r="J1775" s="9">
        <v>6000</v>
      </c>
      <c r="K1775" s="10">
        <f t="shared" si="12"/>
        <v>2400</v>
      </c>
      <c r="L1775" s="10">
        <f t="shared" si="13"/>
        <v>1200</v>
      </c>
      <c r="M1775" s="11">
        <v>0.5</v>
      </c>
      <c r="O1775" s="16"/>
      <c r="P1775" s="14"/>
      <c r="Q1775" s="12"/>
      <c r="R1775" s="13"/>
    </row>
    <row r="1776" spans="1:18" ht="15.75" customHeight="1" x14ac:dyDescent="0.3">
      <c r="A1776" s="1"/>
      <c r="B1776" s="6" t="s">
        <v>14</v>
      </c>
      <c r="C1776" s="6">
        <v>1185732</v>
      </c>
      <c r="D1776" s="7">
        <v>44419</v>
      </c>
      <c r="E1776" s="6" t="s">
        <v>33</v>
      </c>
      <c r="F1776" s="6" t="s">
        <v>73</v>
      </c>
      <c r="G1776" s="6" t="s">
        <v>74</v>
      </c>
      <c r="H1776" s="6" t="s">
        <v>17</v>
      </c>
      <c r="I1776" s="8">
        <v>0.35000000000000003</v>
      </c>
      <c r="J1776" s="9">
        <v>7500</v>
      </c>
      <c r="K1776" s="10">
        <f t="shared" si="12"/>
        <v>2625.0000000000005</v>
      </c>
      <c r="L1776" s="10">
        <f t="shared" si="13"/>
        <v>1050.0000000000002</v>
      </c>
      <c r="M1776" s="11">
        <v>0.4</v>
      </c>
      <c r="O1776" s="16"/>
      <c r="P1776" s="14"/>
      <c r="Q1776" s="12"/>
      <c r="R1776" s="13"/>
    </row>
    <row r="1777" spans="1:18" ht="15.75" customHeight="1" x14ac:dyDescent="0.3">
      <c r="A1777" s="1"/>
      <c r="B1777" s="6" t="s">
        <v>14</v>
      </c>
      <c r="C1777" s="6">
        <v>1185732</v>
      </c>
      <c r="D1777" s="7">
        <v>44419</v>
      </c>
      <c r="E1777" s="6" t="s">
        <v>33</v>
      </c>
      <c r="F1777" s="6" t="s">
        <v>73</v>
      </c>
      <c r="G1777" s="6" t="s">
        <v>74</v>
      </c>
      <c r="H1777" s="6" t="s">
        <v>18</v>
      </c>
      <c r="I1777" s="8">
        <v>0.35000000000000009</v>
      </c>
      <c r="J1777" s="9">
        <v>5250</v>
      </c>
      <c r="K1777" s="10">
        <f t="shared" si="12"/>
        <v>1837.5000000000005</v>
      </c>
      <c r="L1777" s="10">
        <f t="shared" si="13"/>
        <v>643.12500000000011</v>
      </c>
      <c r="M1777" s="11">
        <v>0.35</v>
      </c>
      <c r="O1777" s="16"/>
      <c r="P1777" s="14"/>
      <c r="Q1777" s="12"/>
      <c r="R1777" s="13"/>
    </row>
    <row r="1778" spans="1:18" ht="15.75" customHeight="1" x14ac:dyDescent="0.3">
      <c r="A1778" s="1"/>
      <c r="B1778" s="6" t="s">
        <v>14</v>
      </c>
      <c r="C1778" s="6">
        <v>1185732</v>
      </c>
      <c r="D1778" s="7">
        <v>44419</v>
      </c>
      <c r="E1778" s="6" t="s">
        <v>33</v>
      </c>
      <c r="F1778" s="6" t="s">
        <v>73</v>
      </c>
      <c r="G1778" s="6" t="s">
        <v>74</v>
      </c>
      <c r="H1778" s="6" t="s">
        <v>19</v>
      </c>
      <c r="I1778" s="8">
        <v>0.30000000000000004</v>
      </c>
      <c r="J1778" s="9">
        <v>4500</v>
      </c>
      <c r="K1778" s="10">
        <f t="shared" si="12"/>
        <v>1350.0000000000002</v>
      </c>
      <c r="L1778" s="10">
        <f t="shared" si="13"/>
        <v>472.50000000000006</v>
      </c>
      <c r="M1778" s="11">
        <v>0.35</v>
      </c>
      <c r="O1778" s="16"/>
      <c r="P1778" s="14"/>
      <c r="Q1778" s="12"/>
      <c r="R1778" s="13"/>
    </row>
    <row r="1779" spans="1:18" ht="15.75" customHeight="1" x14ac:dyDescent="0.3">
      <c r="A1779" s="1"/>
      <c r="B1779" s="6" t="s">
        <v>14</v>
      </c>
      <c r="C1779" s="6">
        <v>1185732</v>
      </c>
      <c r="D1779" s="7">
        <v>44419</v>
      </c>
      <c r="E1779" s="6" t="s">
        <v>33</v>
      </c>
      <c r="F1779" s="6" t="s">
        <v>73</v>
      </c>
      <c r="G1779" s="6" t="s">
        <v>74</v>
      </c>
      <c r="H1779" s="6" t="s">
        <v>20</v>
      </c>
      <c r="I1779" s="8">
        <v>0.20000000000000007</v>
      </c>
      <c r="J1779" s="9">
        <v>3750</v>
      </c>
      <c r="K1779" s="10">
        <f t="shared" si="12"/>
        <v>750.00000000000023</v>
      </c>
      <c r="L1779" s="10">
        <f t="shared" si="13"/>
        <v>300.00000000000011</v>
      </c>
      <c r="M1779" s="11">
        <v>0.4</v>
      </c>
      <c r="O1779" s="16"/>
      <c r="P1779" s="14"/>
      <c r="Q1779" s="12"/>
      <c r="R1779" s="13"/>
    </row>
    <row r="1780" spans="1:18" ht="15.75" customHeight="1" x14ac:dyDescent="0.3">
      <c r="A1780" s="1"/>
      <c r="B1780" s="6" t="s">
        <v>14</v>
      </c>
      <c r="C1780" s="6">
        <v>1185732</v>
      </c>
      <c r="D1780" s="7">
        <v>44419</v>
      </c>
      <c r="E1780" s="6" t="s">
        <v>33</v>
      </c>
      <c r="F1780" s="6" t="s">
        <v>73</v>
      </c>
      <c r="G1780" s="6" t="s">
        <v>74</v>
      </c>
      <c r="H1780" s="6" t="s">
        <v>21</v>
      </c>
      <c r="I1780" s="8">
        <v>0.30000000000000004</v>
      </c>
      <c r="J1780" s="9">
        <v>3500</v>
      </c>
      <c r="K1780" s="10">
        <f t="shared" si="12"/>
        <v>1050.0000000000002</v>
      </c>
      <c r="L1780" s="10">
        <f t="shared" si="13"/>
        <v>367.50000000000006</v>
      </c>
      <c r="M1780" s="11">
        <v>0.35</v>
      </c>
      <c r="O1780" s="16"/>
      <c r="P1780" s="14"/>
      <c r="Q1780" s="12"/>
      <c r="R1780" s="13"/>
    </row>
    <row r="1781" spans="1:18" ht="15.75" customHeight="1" x14ac:dyDescent="0.3">
      <c r="A1781" s="1"/>
      <c r="B1781" s="6" t="s">
        <v>14</v>
      </c>
      <c r="C1781" s="6">
        <v>1185732</v>
      </c>
      <c r="D1781" s="7">
        <v>44419</v>
      </c>
      <c r="E1781" s="6" t="s">
        <v>33</v>
      </c>
      <c r="F1781" s="6" t="s">
        <v>73</v>
      </c>
      <c r="G1781" s="6" t="s">
        <v>74</v>
      </c>
      <c r="H1781" s="6" t="s">
        <v>22</v>
      </c>
      <c r="I1781" s="8">
        <v>0.35000000000000003</v>
      </c>
      <c r="J1781" s="9">
        <v>5250</v>
      </c>
      <c r="K1781" s="10">
        <f t="shared" si="12"/>
        <v>1837.5000000000002</v>
      </c>
      <c r="L1781" s="10">
        <f t="shared" si="13"/>
        <v>918.75000000000011</v>
      </c>
      <c r="M1781" s="11">
        <v>0.5</v>
      </c>
      <c r="O1781" s="16"/>
      <c r="P1781" s="14"/>
      <c r="Q1781" s="12"/>
      <c r="R1781" s="13"/>
    </row>
    <row r="1782" spans="1:18" ht="15.75" customHeight="1" x14ac:dyDescent="0.3">
      <c r="A1782" s="1"/>
      <c r="B1782" s="6" t="s">
        <v>14</v>
      </c>
      <c r="C1782" s="6">
        <v>1185732</v>
      </c>
      <c r="D1782" s="7">
        <v>44451</v>
      </c>
      <c r="E1782" s="6" t="s">
        <v>33</v>
      </c>
      <c r="F1782" s="6" t="s">
        <v>73</v>
      </c>
      <c r="G1782" s="6" t="s">
        <v>74</v>
      </c>
      <c r="H1782" s="6" t="s">
        <v>17</v>
      </c>
      <c r="I1782" s="8">
        <v>0.30000000000000004</v>
      </c>
      <c r="J1782" s="9">
        <v>6500</v>
      </c>
      <c r="K1782" s="10">
        <f t="shared" si="12"/>
        <v>1950.0000000000002</v>
      </c>
      <c r="L1782" s="10">
        <f t="shared" si="13"/>
        <v>780.00000000000011</v>
      </c>
      <c r="M1782" s="11">
        <v>0.4</v>
      </c>
      <c r="O1782" s="16"/>
      <c r="P1782" s="14"/>
      <c r="Q1782" s="12"/>
      <c r="R1782" s="13"/>
    </row>
    <row r="1783" spans="1:18" ht="15.75" customHeight="1" x14ac:dyDescent="0.3">
      <c r="A1783" s="1"/>
      <c r="B1783" s="6" t="s">
        <v>14</v>
      </c>
      <c r="C1783" s="6">
        <v>1185732</v>
      </c>
      <c r="D1783" s="7">
        <v>44451</v>
      </c>
      <c r="E1783" s="6" t="s">
        <v>33</v>
      </c>
      <c r="F1783" s="6" t="s">
        <v>73</v>
      </c>
      <c r="G1783" s="6" t="s">
        <v>74</v>
      </c>
      <c r="H1783" s="6" t="s">
        <v>18</v>
      </c>
      <c r="I1783" s="8">
        <v>0.25000000000000011</v>
      </c>
      <c r="J1783" s="9">
        <v>4500</v>
      </c>
      <c r="K1783" s="10">
        <f t="shared" si="12"/>
        <v>1125.0000000000005</v>
      </c>
      <c r="L1783" s="10">
        <f t="shared" si="13"/>
        <v>393.75000000000011</v>
      </c>
      <c r="M1783" s="11">
        <v>0.35</v>
      </c>
      <c r="O1783" s="16"/>
      <c r="P1783" s="14"/>
      <c r="Q1783" s="12"/>
      <c r="R1783" s="13"/>
    </row>
    <row r="1784" spans="1:18" ht="15.75" customHeight="1" x14ac:dyDescent="0.3">
      <c r="A1784" s="1"/>
      <c r="B1784" s="6" t="s">
        <v>14</v>
      </c>
      <c r="C1784" s="6">
        <v>1185732</v>
      </c>
      <c r="D1784" s="7">
        <v>44451</v>
      </c>
      <c r="E1784" s="6" t="s">
        <v>33</v>
      </c>
      <c r="F1784" s="6" t="s">
        <v>73</v>
      </c>
      <c r="G1784" s="6" t="s">
        <v>74</v>
      </c>
      <c r="H1784" s="6" t="s">
        <v>19</v>
      </c>
      <c r="I1784" s="8">
        <v>0.10000000000000002</v>
      </c>
      <c r="J1784" s="9">
        <v>3500</v>
      </c>
      <c r="K1784" s="10">
        <f t="shared" si="12"/>
        <v>350.00000000000006</v>
      </c>
      <c r="L1784" s="10">
        <f t="shared" si="13"/>
        <v>122.50000000000001</v>
      </c>
      <c r="M1784" s="11">
        <v>0.35</v>
      </c>
      <c r="O1784" s="16"/>
      <c r="P1784" s="14"/>
      <c r="Q1784" s="12"/>
      <c r="R1784" s="13"/>
    </row>
    <row r="1785" spans="1:18" ht="15.75" customHeight="1" x14ac:dyDescent="0.3">
      <c r="A1785" s="1"/>
      <c r="B1785" s="6" t="s">
        <v>14</v>
      </c>
      <c r="C1785" s="6">
        <v>1185732</v>
      </c>
      <c r="D1785" s="7">
        <v>44451</v>
      </c>
      <c r="E1785" s="6" t="s">
        <v>33</v>
      </c>
      <c r="F1785" s="6" t="s">
        <v>73</v>
      </c>
      <c r="G1785" s="6" t="s">
        <v>74</v>
      </c>
      <c r="H1785" s="6" t="s">
        <v>20</v>
      </c>
      <c r="I1785" s="8">
        <v>0.10000000000000002</v>
      </c>
      <c r="J1785" s="9">
        <v>3250</v>
      </c>
      <c r="K1785" s="10">
        <f t="shared" si="12"/>
        <v>325.00000000000006</v>
      </c>
      <c r="L1785" s="10">
        <f t="shared" si="13"/>
        <v>130.00000000000003</v>
      </c>
      <c r="M1785" s="11">
        <v>0.4</v>
      </c>
      <c r="O1785" s="16"/>
      <c r="P1785" s="14"/>
      <c r="Q1785" s="12"/>
      <c r="R1785" s="13"/>
    </row>
    <row r="1786" spans="1:18" ht="15.75" customHeight="1" x14ac:dyDescent="0.3">
      <c r="A1786" s="1"/>
      <c r="B1786" s="6" t="s">
        <v>14</v>
      </c>
      <c r="C1786" s="6">
        <v>1185732</v>
      </c>
      <c r="D1786" s="7">
        <v>44451</v>
      </c>
      <c r="E1786" s="6" t="s">
        <v>33</v>
      </c>
      <c r="F1786" s="6" t="s">
        <v>73</v>
      </c>
      <c r="G1786" s="6" t="s">
        <v>74</v>
      </c>
      <c r="H1786" s="6" t="s">
        <v>21</v>
      </c>
      <c r="I1786" s="8">
        <v>0.2</v>
      </c>
      <c r="J1786" s="9">
        <v>3250</v>
      </c>
      <c r="K1786" s="10">
        <f t="shared" si="12"/>
        <v>650</v>
      </c>
      <c r="L1786" s="10">
        <f t="shared" si="13"/>
        <v>227.49999999999997</v>
      </c>
      <c r="M1786" s="11">
        <v>0.35</v>
      </c>
      <c r="O1786" s="16"/>
      <c r="P1786" s="14"/>
      <c r="Q1786" s="12"/>
      <c r="R1786" s="13"/>
    </row>
    <row r="1787" spans="1:18" ht="15.75" customHeight="1" x14ac:dyDescent="0.3">
      <c r="A1787" s="1"/>
      <c r="B1787" s="6" t="s">
        <v>14</v>
      </c>
      <c r="C1787" s="6">
        <v>1185732</v>
      </c>
      <c r="D1787" s="7">
        <v>44451</v>
      </c>
      <c r="E1787" s="6" t="s">
        <v>33</v>
      </c>
      <c r="F1787" s="6" t="s">
        <v>73</v>
      </c>
      <c r="G1787" s="6" t="s">
        <v>74</v>
      </c>
      <c r="H1787" s="6" t="s">
        <v>22</v>
      </c>
      <c r="I1787" s="8">
        <v>0.25000000000000006</v>
      </c>
      <c r="J1787" s="9">
        <v>4000</v>
      </c>
      <c r="K1787" s="10">
        <f t="shared" si="12"/>
        <v>1000.0000000000002</v>
      </c>
      <c r="L1787" s="10">
        <f t="shared" si="13"/>
        <v>500.00000000000011</v>
      </c>
      <c r="M1787" s="11">
        <v>0.5</v>
      </c>
      <c r="O1787" s="16"/>
      <c r="P1787" s="14"/>
      <c r="Q1787" s="12"/>
      <c r="R1787" s="13"/>
    </row>
    <row r="1788" spans="1:18" ht="15.75" customHeight="1" x14ac:dyDescent="0.3">
      <c r="A1788" s="1"/>
      <c r="B1788" s="6" t="s">
        <v>14</v>
      </c>
      <c r="C1788" s="6">
        <v>1185732</v>
      </c>
      <c r="D1788" s="7">
        <v>44480</v>
      </c>
      <c r="E1788" s="6" t="s">
        <v>33</v>
      </c>
      <c r="F1788" s="6" t="s">
        <v>73</v>
      </c>
      <c r="G1788" s="6" t="s">
        <v>74</v>
      </c>
      <c r="H1788" s="6" t="s">
        <v>17</v>
      </c>
      <c r="I1788" s="8">
        <v>0.3</v>
      </c>
      <c r="J1788" s="9">
        <v>5750</v>
      </c>
      <c r="K1788" s="10">
        <f t="shared" si="12"/>
        <v>1725</v>
      </c>
      <c r="L1788" s="10">
        <f t="shared" si="13"/>
        <v>690</v>
      </c>
      <c r="M1788" s="11">
        <v>0.4</v>
      </c>
      <c r="O1788" s="16"/>
      <c r="P1788" s="14"/>
      <c r="Q1788" s="12"/>
      <c r="R1788" s="13"/>
    </row>
    <row r="1789" spans="1:18" ht="15.75" customHeight="1" x14ac:dyDescent="0.3">
      <c r="A1789" s="1"/>
      <c r="B1789" s="6" t="s">
        <v>14</v>
      </c>
      <c r="C1789" s="6">
        <v>1185732</v>
      </c>
      <c r="D1789" s="7">
        <v>44480</v>
      </c>
      <c r="E1789" s="6" t="s">
        <v>33</v>
      </c>
      <c r="F1789" s="6" t="s">
        <v>73</v>
      </c>
      <c r="G1789" s="6" t="s">
        <v>74</v>
      </c>
      <c r="H1789" s="6" t="s">
        <v>18</v>
      </c>
      <c r="I1789" s="8">
        <v>0.2</v>
      </c>
      <c r="J1789" s="9">
        <v>4000</v>
      </c>
      <c r="K1789" s="10">
        <f t="shared" si="12"/>
        <v>800</v>
      </c>
      <c r="L1789" s="10">
        <f t="shared" si="13"/>
        <v>280</v>
      </c>
      <c r="M1789" s="11">
        <v>0.35</v>
      </c>
      <c r="O1789" s="16"/>
      <c r="P1789" s="14"/>
      <c r="Q1789" s="12"/>
      <c r="R1789" s="13"/>
    </row>
    <row r="1790" spans="1:18" ht="15.75" customHeight="1" x14ac:dyDescent="0.3">
      <c r="A1790" s="1"/>
      <c r="B1790" s="6" t="s">
        <v>14</v>
      </c>
      <c r="C1790" s="6">
        <v>1185732</v>
      </c>
      <c r="D1790" s="7">
        <v>44480</v>
      </c>
      <c r="E1790" s="6" t="s">
        <v>33</v>
      </c>
      <c r="F1790" s="6" t="s">
        <v>73</v>
      </c>
      <c r="G1790" s="6" t="s">
        <v>74</v>
      </c>
      <c r="H1790" s="6" t="s">
        <v>19</v>
      </c>
      <c r="I1790" s="8">
        <v>0.2</v>
      </c>
      <c r="J1790" s="9">
        <v>3000</v>
      </c>
      <c r="K1790" s="10">
        <f t="shared" si="12"/>
        <v>600</v>
      </c>
      <c r="L1790" s="10">
        <f t="shared" si="13"/>
        <v>210</v>
      </c>
      <c r="M1790" s="11">
        <v>0.35</v>
      </c>
      <c r="O1790" s="16"/>
      <c r="P1790" s="14"/>
      <c r="Q1790" s="12"/>
      <c r="R1790" s="13"/>
    </row>
    <row r="1791" spans="1:18" ht="15.75" customHeight="1" x14ac:dyDescent="0.3">
      <c r="A1791" s="1"/>
      <c r="B1791" s="6" t="s">
        <v>14</v>
      </c>
      <c r="C1791" s="6">
        <v>1185732</v>
      </c>
      <c r="D1791" s="7">
        <v>44480</v>
      </c>
      <c r="E1791" s="6" t="s">
        <v>33</v>
      </c>
      <c r="F1791" s="6" t="s">
        <v>73</v>
      </c>
      <c r="G1791" s="6" t="s">
        <v>74</v>
      </c>
      <c r="H1791" s="6" t="s">
        <v>20</v>
      </c>
      <c r="I1791" s="8">
        <v>0.2</v>
      </c>
      <c r="J1791" s="9">
        <v>2750</v>
      </c>
      <c r="K1791" s="10">
        <f t="shared" ref="K1791:K2045" si="14">I1791*J1791</f>
        <v>550</v>
      </c>
      <c r="L1791" s="10">
        <f t="shared" ref="L1791:L2045" si="15">K1791*M1791</f>
        <v>220</v>
      </c>
      <c r="M1791" s="11">
        <v>0.4</v>
      </c>
      <c r="O1791" s="16"/>
      <c r="P1791" s="14"/>
      <c r="Q1791" s="12"/>
      <c r="R1791" s="13"/>
    </row>
    <row r="1792" spans="1:18" ht="15.75" customHeight="1" x14ac:dyDescent="0.3">
      <c r="A1792" s="1"/>
      <c r="B1792" s="6" t="s">
        <v>14</v>
      </c>
      <c r="C1792" s="6">
        <v>1185732</v>
      </c>
      <c r="D1792" s="7">
        <v>44480</v>
      </c>
      <c r="E1792" s="6" t="s">
        <v>33</v>
      </c>
      <c r="F1792" s="6" t="s">
        <v>73</v>
      </c>
      <c r="G1792" s="6" t="s">
        <v>74</v>
      </c>
      <c r="H1792" s="6" t="s">
        <v>21</v>
      </c>
      <c r="I1792" s="8">
        <v>0.3</v>
      </c>
      <c r="J1792" s="9">
        <v>2750</v>
      </c>
      <c r="K1792" s="10">
        <f t="shared" si="14"/>
        <v>825</v>
      </c>
      <c r="L1792" s="10">
        <f t="shared" si="15"/>
        <v>288.75</v>
      </c>
      <c r="M1792" s="11">
        <v>0.35</v>
      </c>
      <c r="O1792" s="16"/>
      <c r="P1792" s="14"/>
      <c r="Q1792" s="12"/>
      <c r="R1792" s="13"/>
    </row>
    <row r="1793" spans="1:18" ht="15.75" customHeight="1" x14ac:dyDescent="0.3">
      <c r="A1793" s="1"/>
      <c r="B1793" s="6" t="s">
        <v>14</v>
      </c>
      <c r="C1793" s="6">
        <v>1185732</v>
      </c>
      <c r="D1793" s="7">
        <v>44480</v>
      </c>
      <c r="E1793" s="6" t="s">
        <v>33</v>
      </c>
      <c r="F1793" s="6" t="s">
        <v>73</v>
      </c>
      <c r="G1793" s="6" t="s">
        <v>74</v>
      </c>
      <c r="H1793" s="6" t="s">
        <v>22</v>
      </c>
      <c r="I1793" s="8">
        <v>0.34999999999999992</v>
      </c>
      <c r="J1793" s="9">
        <v>4000</v>
      </c>
      <c r="K1793" s="10">
        <f t="shared" si="14"/>
        <v>1399.9999999999998</v>
      </c>
      <c r="L1793" s="10">
        <f t="shared" si="15"/>
        <v>699.99999999999989</v>
      </c>
      <c r="M1793" s="11">
        <v>0.5</v>
      </c>
      <c r="O1793" s="16"/>
      <c r="P1793" s="14"/>
      <c r="Q1793" s="12"/>
      <c r="R1793" s="13"/>
    </row>
    <row r="1794" spans="1:18" ht="15.75" customHeight="1" x14ac:dyDescent="0.3">
      <c r="A1794" s="1"/>
      <c r="B1794" s="6" t="s">
        <v>14</v>
      </c>
      <c r="C1794" s="6">
        <v>1185732</v>
      </c>
      <c r="D1794" s="7">
        <v>44511</v>
      </c>
      <c r="E1794" s="6" t="s">
        <v>33</v>
      </c>
      <c r="F1794" s="6" t="s">
        <v>73</v>
      </c>
      <c r="G1794" s="6" t="s">
        <v>74</v>
      </c>
      <c r="H1794" s="6" t="s">
        <v>17</v>
      </c>
      <c r="I1794" s="8">
        <v>0.30000000000000004</v>
      </c>
      <c r="J1794" s="9">
        <v>5500</v>
      </c>
      <c r="K1794" s="10">
        <f t="shared" si="14"/>
        <v>1650.0000000000002</v>
      </c>
      <c r="L1794" s="10">
        <f t="shared" si="15"/>
        <v>660.00000000000011</v>
      </c>
      <c r="M1794" s="11">
        <v>0.4</v>
      </c>
      <c r="O1794" s="16"/>
      <c r="P1794" s="14"/>
      <c r="Q1794" s="12"/>
      <c r="R1794" s="13"/>
    </row>
    <row r="1795" spans="1:18" ht="15.75" customHeight="1" x14ac:dyDescent="0.3">
      <c r="A1795" s="1"/>
      <c r="B1795" s="6" t="s">
        <v>14</v>
      </c>
      <c r="C1795" s="6">
        <v>1185732</v>
      </c>
      <c r="D1795" s="7">
        <v>44511</v>
      </c>
      <c r="E1795" s="6" t="s">
        <v>33</v>
      </c>
      <c r="F1795" s="6" t="s">
        <v>73</v>
      </c>
      <c r="G1795" s="6" t="s">
        <v>74</v>
      </c>
      <c r="H1795" s="6" t="s">
        <v>18</v>
      </c>
      <c r="I1795" s="8">
        <v>0.20000000000000007</v>
      </c>
      <c r="J1795" s="9">
        <v>4000</v>
      </c>
      <c r="K1795" s="10">
        <f t="shared" si="14"/>
        <v>800.00000000000023</v>
      </c>
      <c r="L1795" s="10">
        <f t="shared" si="15"/>
        <v>280.00000000000006</v>
      </c>
      <c r="M1795" s="11">
        <v>0.35</v>
      </c>
      <c r="O1795" s="16"/>
      <c r="P1795" s="14"/>
      <c r="Q1795" s="12"/>
      <c r="R1795" s="13"/>
    </row>
    <row r="1796" spans="1:18" ht="15.75" customHeight="1" x14ac:dyDescent="0.3">
      <c r="A1796" s="1"/>
      <c r="B1796" s="6" t="s">
        <v>14</v>
      </c>
      <c r="C1796" s="6">
        <v>1185732</v>
      </c>
      <c r="D1796" s="7">
        <v>44511</v>
      </c>
      <c r="E1796" s="6" t="s">
        <v>33</v>
      </c>
      <c r="F1796" s="6" t="s">
        <v>73</v>
      </c>
      <c r="G1796" s="6" t="s">
        <v>74</v>
      </c>
      <c r="H1796" s="6" t="s">
        <v>19</v>
      </c>
      <c r="I1796" s="8">
        <v>0.20000000000000007</v>
      </c>
      <c r="J1796" s="9">
        <v>3450</v>
      </c>
      <c r="K1796" s="10">
        <f t="shared" si="14"/>
        <v>690.00000000000023</v>
      </c>
      <c r="L1796" s="10">
        <f t="shared" si="15"/>
        <v>241.50000000000006</v>
      </c>
      <c r="M1796" s="11">
        <v>0.35</v>
      </c>
      <c r="O1796" s="16"/>
      <c r="P1796" s="14"/>
      <c r="Q1796" s="12"/>
      <c r="R1796" s="13"/>
    </row>
    <row r="1797" spans="1:18" ht="15.75" customHeight="1" x14ac:dyDescent="0.3">
      <c r="A1797" s="1"/>
      <c r="B1797" s="6" t="s">
        <v>14</v>
      </c>
      <c r="C1797" s="6">
        <v>1185732</v>
      </c>
      <c r="D1797" s="7">
        <v>44511</v>
      </c>
      <c r="E1797" s="6" t="s">
        <v>33</v>
      </c>
      <c r="F1797" s="6" t="s">
        <v>73</v>
      </c>
      <c r="G1797" s="6" t="s">
        <v>74</v>
      </c>
      <c r="H1797" s="6" t="s">
        <v>20</v>
      </c>
      <c r="I1797" s="8">
        <v>0.20000000000000007</v>
      </c>
      <c r="J1797" s="9">
        <v>3750</v>
      </c>
      <c r="K1797" s="10">
        <f t="shared" si="14"/>
        <v>750.00000000000023</v>
      </c>
      <c r="L1797" s="10">
        <f t="shared" si="15"/>
        <v>300.00000000000011</v>
      </c>
      <c r="M1797" s="11">
        <v>0.4</v>
      </c>
      <c r="O1797" s="16"/>
      <c r="P1797" s="14"/>
      <c r="Q1797" s="12"/>
      <c r="R1797" s="13"/>
    </row>
    <row r="1798" spans="1:18" ht="15.75" customHeight="1" x14ac:dyDescent="0.3">
      <c r="A1798" s="1"/>
      <c r="B1798" s="6" t="s">
        <v>14</v>
      </c>
      <c r="C1798" s="6">
        <v>1185732</v>
      </c>
      <c r="D1798" s="7">
        <v>44511</v>
      </c>
      <c r="E1798" s="6" t="s">
        <v>33</v>
      </c>
      <c r="F1798" s="6" t="s">
        <v>73</v>
      </c>
      <c r="G1798" s="6" t="s">
        <v>74</v>
      </c>
      <c r="H1798" s="6" t="s">
        <v>21</v>
      </c>
      <c r="I1798" s="8">
        <v>0.39999999999999997</v>
      </c>
      <c r="J1798" s="9">
        <v>3500</v>
      </c>
      <c r="K1798" s="10">
        <f t="shared" si="14"/>
        <v>1399.9999999999998</v>
      </c>
      <c r="L1798" s="10">
        <f t="shared" si="15"/>
        <v>489.99999999999989</v>
      </c>
      <c r="M1798" s="11">
        <v>0.35</v>
      </c>
      <c r="O1798" s="16"/>
      <c r="P1798" s="14"/>
      <c r="Q1798" s="12"/>
      <c r="R1798" s="13"/>
    </row>
    <row r="1799" spans="1:18" ht="15.75" customHeight="1" x14ac:dyDescent="0.3">
      <c r="A1799" s="1"/>
      <c r="B1799" s="6" t="s">
        <v>14</v>
      </c>
      <c r="C1799" s="6">
        <v>1185732</v>
      </c>
      <c r="D1799" s="7">
        <v>44511</v>
      </c>
      <c r="E1799" s="6" t="s">
        <v>33</v>
      </c>
      <c r="F1799" s="6" t="s">
        <v>73</v>
      </c>
      <c r="G1799" s="6" t="s">
        <v>74</v>
      </c>
      <c r="H1799" s="6" t="s">
        <v>22</v>
      </c>
      <c r="I1799" s="8">
        <v>0.44999999999999984</v>
      </c>
      <c r="J1799" s="9">
        <v>4500</v>
      </c>
      <c r="K1799" s="10">
        <f t="shared" si="14"/>
        <v>2024.9999999999993</v>
      </c>
      <c r="L1799" s="10">
        <f t="shared" si="15"/>
        <v>1012.4999999999997</v>
      </c>
      <c r="M1799" s="11">
        <v>0.5</v>
      </c>
      <c r="O1799" s="16"/>
      <c r="P1799" s="14"/>
      <c r="Q1799" s="12"/>
      <c r="R1799" s="13"/>
    </row>
    <row r="1800" spans="1:18" ht="15.75" customHeight="1" x14ac:dyDescent="0.3">
      <c r="A1800" s="1"/>
      <c r="B1800" s="6" t="s">
        <v>14</v>
      </c>
      <c r="C1800" s="6">
        <v>1185732</v>
      </c>
      <c r="D1800" s="7">
        <v>44540</v>
      </c>
      <c r="E1800" s="6" t="s">
        <v>33</v>
      </c>
      <c r="F1800" s="6" t="s">
        <v>73</v>
      </c>
      <c r="G1800" s="6" t="s">
        <v>74</v>
      </c>
      <c r="H1800" s="6" t="s">
        <v>17</v>
      </c>
      <c r="I1800" s="8">
        <v>0.39999999999999997</v>
      </c>
      <c r="J1800" s="9">
        <v>7000</v>
      </c>
      <c r="K1800" s="10">
        <f t="shared" si="14"/>
        <v>2799.9999999999995</v>
      </c>
      <c r="L1800" s="10">
        <f t="shared" si="15"/>
        <v>1119.9999999999998</v>
      </c>
      <c r="M1800" s="11">
        <v>0.4</v>
      </c>
      <c r="O1800" s="16"/>
      <c r="P1800" s="14"/>
      <c r="Q1800" s="12"/>
      <c r="R1800" s="13"/>
    </row>
    <row r="1801" spans="1:18" ht="15.75" customHeight="1" x14ac:dyDescent="0.3">
      <c r="A1801" s="1"/>
      <c r="B1801" s="6" t="s">
        <v>14</v>
      </c>
      <c r="C1801" s="6">
        <v>1185732</v>
      </c>
      <c r="D1801" s="7">
        <v>44540</v>
      </c>
      <c r="E1801" s="6" t="s">
        <v>33</v>
      </c>
      <c r="F1801" s="6" t="s">
        <v>73</v>
      </c>
      <c r="G1801" s="6" t="s">
        <v>74</v>
      </c>
      <c r="H1801" s="6" t="s">
        <v>18</v>
      </c>
      <c r="I1801" s="8">
        <v>0.30000000000000004</v>
      </c>
      <c r="J1801" s="9">
        <v>5000</v>
      </c>
      <c r="K1801" s="10">
        <f t="shared" si="14"/>
        <v>1500.0000000000002</v>
      </c>
      <c r="L1801" s="10">
        <f t="shared" si="15"/>
        <v>525</v>
      </c>
      <c r="M1801" s="11">
        <v>0.35</v>
      </c>
      <c r="O1801" s="16"/>
      <c r="P1801" s="14"/>
      <c r="Q1801" s="12"/>
      <c r="R1801" s="13"/>
    </row>
    <row r="1802" spans="1:18" ht="15.75" customHeight="1" x14ac:dyDescent="0.3">
      <c r="A1802" s="1"/>
      <c r="B1802" s="6" t="s">
        <v>14</v>
      </c>
      <c r="C1802" s="6">
        <v>1185732</v>
      </c>
      <c r="D1802" s="7">
        <v>44540</v>
      </c>
      <c r="E1802" s="6" t="s">
        <v>33</v>
      </c>
      <c r="F1802" s="6" t="s">
        <v>73</v>
      </c>
      <c r="G1802" s="6" t="s">
        <v>74</v>
      </c>
      <c r="H1802" s="6" t="s">
        <v>19</v>
      </c>
      <c r="I1802" s="8">
        <v>0.30000000000000004</v>
      </c>
      <c r="J1802" s="9">
        <v>4500</v>
      </c>
      <c r="K1802" s="10">
        <f t="shared" si="14"/>
        <v>1350.0000000000002</v>
      </c>
      <c r="L1802" s="10">
        <f t="shared" si="15"/>
        <v>472.50000000000006</v>
      </c>
      <c r="M1802" s="11">
        <v>0.35</v>
      </c>
      <c r="O1802" s="16"/>
      <c r="P1802" s="14"/>
      <c r="Q1802" s="12"/>
      <c r="R1802" s="13"/>
    </row>
    <row r="1803" spans="1:18" ht="15.75" customHeight="1" x14ac:dyDescent="0.3">
      <c r="A1803" s="1"/>
      <c r="B1803" s="6" t="s">
        <v>14</v>
      </c>
      <c r="C1803" s="6">
        <v>1185732</v>
      </c>
      <c r="D1803" s="7">
        <v>44540</v>
      </c>
      <c r="E1803" s="6" t="s">
        <v>33</v>
      </c>
      <c r="F1803" s="6" t="s">
        <v>73</v>
      </c>
      <c r="G1803" s="6" t="s">
        <v>74</v>
      </c>
      <c r="H1803" s="6" t="s">
        <v>20</v>
      </c>
      <c r="I1803" s="8">
        <v>0.30000000000000004</v>
      </c>
      <c r="J1803" s="9">
        <v>4000</v>
      </c>
      <c r="K1803" s="10">
        <f t="shared" si="14"/>
        <v>1200.0000000000002</v>
      </c>
      <c r="L1803" s="10">
        <f t="shared" si="15"/>
        <v>480.00000000000011</v>
      </c>
      <c r="M1803" s="11">
        <v>0.4</v>
      </c>
      <c r="O1803" s="16"/>
      <c r="P1803" s="14"/>
      <c r="Q1803" s="12"/>
      <c r="R1803" s="13"/>
    </row>
    <row r="1804" spans="1:18" ht="15.75" customHeight="1" x14ac:dyDescent="0.3">
      <c r="A1804" s="1"/>
      <c r="B1804" s="6" t="s">
        <v>14</v>
      </c>
      <c r="C1804" s="6">
        <v>1185732</v>
      </c>
      <c r="D1804" s="7">
        <v>44540</v>
      </c>
      <c r="E1804" s="6" t="s">
        <v>33</v>
      </c>
      <c r="F1804" s="6" t="s">
        <v>73</v>
      </c>
      <c r="G1804" s="6" t="s">
        <v>74</v>
      </c>
      <c r="H1804" s="6" t="s">
        <v>21</v>
      </c>
      <c r="I1804" s="8">
        <v>0.39999999999999997</v>
      </c>
      <c r="J1804" s="9">
        <v>4000</v>
      </c>
      <c r="K1804" s="10">
        <f t="shared" si="14"/>
        <v>1599.9999999999998</v>
      </c>
      <c r="L1804" s="10">
        <f t="shared" si="15"/>
        <v>559.99999999999989</v>
      </c>
      <c r="M1804" s="11">
        <v>0.35</v>
      </c>
      <c r="O1804" s="16"/>
      <c r="P1804" s="14"/>
      <c r="Q1804" s="12"/>
      <c r="R1804" s="13"/>
    </row>
    <row r="1805" spans="1:18" ht="15.75" customHeight="1" x14ac:dyDescent="0.3">
      <c r="A1805" s="1"/>
      <c r="B1805" s="6" t="s">
        <v>14</v>
      </c>
      <c r="C1805" s="6">
        <v>1185732</v>
      </c>
      <c r="D1805" s="7">
        <v>44540</v>
      </c>
      <c r="E1805" s="6" t="s">
        <v>33</v>
      </c>
      <c r="F1805" s="6" t="s">
        <v>73</v>
      </c>
      <c r="G1805" s="6" t="s">
        <v>74</v>
      </c>
      <c r="H1805" s="6" t="s">
        <v>22</v>
      </c>
      <c r="I1805" s="8">
        <v>0.44999999999999984</v>
      </c>
      <c r="J1805" s="9">
        <v>5000</v>
      </c>
      <c r="K1805" s="10">
        <f t="shared" si="14"/>
        <v>2249.9999999999991</v>
      </c>
      <c r="L1805" s="10">
        <f t="shared" si="15"/>
        <v>1124.9999999999995</v>
      </c>
      <c r="M1805" s="11">
        <v>0.5</v>
      </c>
      <c r="O1805" s="16"/>
      <c r="P1805" s="14"/>
      <c r="Q1805" s="12"/>
      <c r="R1805" s="13"/>
    </row>
    <row r="1806" spans="1:18" ht="15.75" customHeight="1" x14ac:dyDescent="0.3">
      <c r="A1806" s="1" t="s">
        <v>39</v>
      </c>
      <c r="B1806" s="6" t="s">
        <v>27</v>
      </c>
      <c r="C1806" s="6">
        <v>1128299</v>
      </c>
      <c r="D1806" s="7">
        <v>44220</v>
      </c>
      <c r="E1806" s="6" t="s">
        <v>28</v>
      </c>
      <c r="F1806" s="6" t="s">
        <v>75</v>
      </c>
      <c r="G1806" s="6" t="s">
        <v>76</v>
      </c>
      <c r="H1806" s="6" t="s">
        <v>17</v>
      </c>
      <c r="I1806" s="8">
        <v>0.30000000000000004</v>
      </c>
      <c r="J1806" s="9">
        <v>3500</v>
      </c>
      <c r="K1806" s="10">
        <f t="shared" si="14"/>
        <v>1050.0000000000002</v>
      </c>
      <c r="L1806" s="10">
        <f t="shared" si="15"/>
        <v>367.50000000000006</v>
      </c>
      <c r="M1806" s="11">
        <v>0.35</v>
      </c>
      <c r="O1806" s="16"/>
      <c r="P1806" s="14"/>
      <c r="Q1806" s="12"/>
      <c r="R1806" s="13"/>
    </row>
    <row r="1807" spans="1:18" ht="15.75" customHeight="1" x14ac:dyDescent="0.3">
      <c r="A1807" s="1"/>
      <c r="B1807" s="6" t="s">
        <v>27</v>
      </c>
      <c r="C1807" s="6">
        <v>1128299</v>
      </c>
      <c r="D1807" s="7">
        <v>44220</v>
      </c>
      <c r="E1807" s="6" t="s">
        <v>28</v>
      </c>
      <c r="F1807" s="6" t="s">
        <v>75</v>
      </c>
      <c r="G1807" s="6" t="s">
        <v>76</v>
      </c>
      <c r="H1807" s="6" t="s">
        <v>18</v>
      </c>
      <c r="I1807" s="8">
        <v>0.4</v>
      </c>
      <c r="J1807" s="9">
        <v>3500</v>
      </c>
      <c r="K1807" s="10">
        <f t="shared" si="14"/>
        <v>1400</v>
      </c>
      <c r="L1807" s="10">
        <f t="shared" si="15"/>
        <v>489.99999999999994</v>
      </c>
      <c r="M1807" s="11">
        <v>0.35</v>
      </c>
      <c r="O1807" s="16"/>
      <c r="P1807" s="14"/>
      <c r="Q1807" s="12"/>
      <c r="R1807" s="13"/>
    </row>
    <row r="1808" spans="1:18" ht="15.75" customHeight="1" x14ac:dyDescent="0.3">
      <c r="A1808" s="1"/>
      <c r="B1808" s="6" t="s">
        <v>27</v>
      </c>
      <c r="C1808" s="6">
        <v>1128299</v>
      </c>
      <c r="D1808" s="7">
        <v>44220</v>
      </c>
      <c r="E1808" s="6" t="s">
        <v>28</v>
      </c>
      <c r="F1808" s="6" t="s">
        <v>75</v>
      </c>
      <c r="G1808" s="6" t="s">
        <v>76</v>
      </c>
      <c r="H1808" s="6" t="s">
        <v>19</v>
      </c>
      <c r="I1808" s="8">
        <v>0.4</v>
      </c>
      <c r="J1808" s="9">
        <v>3500</v>
      </c>
      <c r="K1808" s="10">
        <f t="shared" si="14"/>
        <v>1400</v>
      </c>
      <c r="L1808" s="10">
        <f t="shared" si="15"/>
        <v>489.99999999999994</v>
      </c>
      <c r="M1808" s="11">
        <v>0.35</v>
      </c>
      <c r="O1808" s="16"/>
      <c r="P1808" s="14"/>
      <c r="Q1808" s="12"/>
      <c r="R1808" s="13"/>
    </row>
    <row r="1809" spans="1:18" ht="15.75" customHeight="1" x14ac:dyDescent="0.3">
      <c r="A1809" s="1"/>
      <c r="B1809" s="6" t="s">
        <v>27</v>
      </c>
      <c r="C1809" s="6">
        <v>1128299</v>
      </c>
      <c r="D1809" s="7">
        <v>44220</v>
      </c>
      <c r="E1809" s="6" t="s">
        <v>28</v>
      </c>
      <c r="F1809" s="6" t="s">
        <v>75</v>
      </c>
      <c r="G1809" s="6" t="s">
        <v>76</v>
      </c>
      <c r="H1809" s="6" t="s">
        <v>20</v>
      </c>
      <c r="I1809" s="8">
        <v>0.4</v>
      </c>
      <c r="J1809" s="9">
        <v>2000</v>
      </c>
      <c r="K1809" s="10">
        <f t="shared" si="14"/>
        <v>800</v>
      </c>
      <c r="L1809" s="10">
        <f t="shared" si="15"/>
        <v>280</v>
      </c>
      <c r="M1809" s="11">
        <v>0.35</v>
      </c>
      <c r="O1809" s="16"/>
      <c r="P1809" s="14"/>
      <c r="Q1809" s="12"/>
      <c r="R1809" s="13"/>
    </row>
    <row r="1810" spans="1:18" ht="15.75" customHeight="1" x14ac:dyDescent="0.3">
      <c r="A1810" s="1"/>
      <c r="B1810" s="6" t="s">
        <v>27</v>
      </c>
      <c r="C1810" s="6">
        <v>1128299</v>
      </c>
      <c r="D1810" s="7">
        <v>44220</v>
      </c>
      <c r="E1810" s="6" t="s">
        <v>28</v>
      </c>
      <c r="F1810" s="6" t="s">
        <v>75</v>
      </c>
      <c r="G1810" s="6" t="s">
        <v>76</v>
      </c>
      <c r="H1810" s="6" t="s">
        <v>21</v>
      </c>
      <c r="I1810" s="8">
        <v>0.45000000000000007</v>
      </c>
      <c r="J1810" s="9">
        <v>1500</v>
      </c>
      <c r="K1810" s="10">
        <f t="shared" si="14"/>
        <v>675.00000000000011</v>
      </c>
      <c r="L1810" s="10">
        <f t="shared" si="15"/>
        <v>270.00000000000006</v>
      </c>
      <c r="M1810" s="11">
        <v>0.4</v>
      </c>
      <c r="O1810" s="16"/>
      <c r="P1810" s="14"/>
      <c r="Q1810" s="12"/>
      <c r="R1810" s="13"/>
    </row>
    <row r="1811" spans="1:18" ht="15.75" customHeight="1" x14ac:dyDescent="0.3">
      <c r="A1811" s="1"/>
      <c r="B1811" s="6" t="s">
        <v>27</v>
      </c>
      <c r="C1811" s="6">
        <v>1128299</v>
      </c>
      <c r="D1811" s="7">
        <v>44220</v>
      </c>
      <c r="E1811" s="6" t="s">
        <v>28</v>
      </c>
      <c r="F1811" s="6" t="s">
        <v>75</v>
      </c>
      <c r="G1811" s="6" t="s">
        <v>76</v>
      </c>
      <c r="H1811" s="6" t="s">
        <v>22</v>
      </c>
      <c r="I1811" s="8">
        <v>0.4</v>
      </c>
      <c r="J1811" s="9">
        <v>4000</v>
      </c>
      <c r="K1811" s="10">
        <f t="shared" si="14"/>
        <v>1600</v>
      </c>
      <c r="L1811" s="10">
        <f t="shared" si="15"/>
        <v>480</v>
      </c>
      <c r="M1811" s="11">
        <v>0.3</v>
      </c>
      <c r="O1811" s="16"/>
      <c r="P1811" s="14"/>
      <c r="Q1811" s="12"/>
      <c r="R1811" s="13"/>
    </row>
    <row r="1812" spans="1:18" ht="15.75" customHeight="1" x14ac:dyDescent="0.3">
      <c r="A1812" s="1"/>
      <c r="B1812" s="6" t="s">
        <v>27</v>
      </c>
      <c r="C1812" s="6">
        <v>1128299</v>
      </c>
      <c r="D1812" s="7">
        <v>44251</v>
      </c>
      <c r="E1812" s="6" t="s">
        <v>28</v>
      </c>
      <c r="F1812" s="6" t="s">
        <v>75</v>
      </c>
      <c r="G1812" s="6" t="s">
        <v>76</v>
      </c>
      <c r="H1812" s="6" t="s">
        <v>17</v>
      </c>
      <c r="I1812" s="8">
        <v>0.30000000000000004</v>
      </c>
      <c r="J1812" s="9">
        <v>4500</v>
      </c>
      <c r="K1812" s="10">
        <f t="shared" si="14"/>
        <v>1350.0000000000002</v>
      </c>
      <c r="L1812" s="10">
        <f t="shared" si="15"/>
        <v>472.50000000000006</v>
      </c>
      <c r="M1812" s="11">
        <v>0.35</v>
      </c>
      <c r="O1812" s="16"/>
      <c r="P1812" s="14"/>
      <c r="Q1812" s="12"/>
      <c r="R1812" s="13"/>
    </row>
    <row r="1813" spans="1:18" ht="15.75" customHeight="1" x14ac:dyDescent="0.3">
      <c r="A1813" s="1"/>
      <c r="B1813" s="6" t="s">
        <v>27</v>
      </c>
      <c r="C1813" s="6">
        <v>1128299</v>
      </c>
      <c r="D1813" s="7">
        <v>44251</v>
      </c>
      <c r="E1813" s="6" t="s">
        <v>28</v>
      </c>
      <c r="F1813" s="6" t="s">
        <v>75</v>
      </c>
      <c r="G1813" s="6" t="s">
        <v>76</v>
      </c>
      <c r="H1813" s="6" t="s">
        <v>18</v>
      </c>
      <c r="I1813" s="8">
        <v>0.4</v>
      </c>
      <c r="J1813" s="9">
        <v>3500</v>
      </c>
      <c r="K1813" s="10">
        <f t="shared" si="14"/>
        <v>1400</v>
      </c>
      <c r="L1813" s="10">
        <f t="shared" si="15"/>
        <v>489.99999999999994</v>
      </c>
      <c r="M1813" s="11">
        <v>0.35</v>
      </c>
      <c r="O1813" s="16"/>
      <c r="P1813" s="14"/>
      <c r="Q1813" s="12"/>
      <c r="R1813" s="13"/>
    </row>
    <row r="1814" spans="1:18" ht="15.75" customHeight="1" x14ac:dyDescent="0.3">
      <c r="A1814" s="1"/>
      <c r="B1814" s="6" t="s">
        <v>27</v>
      </c>
      <c r="C1814" s="6">
        <v>1128299</v>
      </c>
      <c r="D1814" s="7">
        <v>44251</v>
      </c>
      <c r="E1814" s="6" t="s">
        <v>28</v>
      </c>
      <c r="F1814" s="6" t="s">
        <v>75</v>
      </c>
      <c r="G1814" s="6" t="s">
        <v>76</v>
      </c>
      <c r="H1814" s="6" t="s">
        <v>19</v>
      </c>
      <c r="I1814" s="8">
        <v>0.4</v>
      </c>
      <c r="J1814" s="9">
        <v>3500</v>
      </c>
      <c r="K1814" s="10">
        <f t="shared" si="14"/>
        <v>1400</v>
      </c>
      <c r="L1814" s="10">
        <f t="shared" si="15"/>
        <v>489.99999999999994</v>
      </c>
      <c r="M1814" s="11">
        <v>0.35</v>
      </c>
      <c r="O1814" s="16"/>
      <c r="P1814" s="14"/>
      <c r="Q1814" s="12"/>
      <c r="R1814" s="13"/>
    </row>
    <row r="1815" spans="1:18" ht="15.75" customHeight="1" x14ac:dyDescent="0.3">
      <c r="A1815" s="1"/>
      <c r="B1815" s="6" t="s">
        <v>27</v>
      </c>
      <c r="C1815" s="6">
        <v>1128299</v>
      </c>
      <c r="D1815" s="7">
        <v>44251</v>
      </c>
      <c r="E1815" s="6" t="s">
        <v>28</v>
      </c>
      <c r="F1815" s="6" t="s">
        <v>75</v>
      </c>
      <c r="G1815" s="6" t="s">
        <v>76</v>
      </c>
      <c r="H1815" s="6" t="s">
        <v>20</v>
      </c>
      <c r="I1815" s="8">
        <v>0.4</v>
      </c>
      <c r="J1815" s="9">
        <v>2000</v>
      </c>
      <c r="K1815" s="10">
        <f t="shared" si="14"/>
        <v>800</v>
      </c>
      <c r="L1815" s="10">
        <f t="shared" si="15"/>
        <v>280</v>
      </c>
      <c r="M1815" s="11">
        <v>0.35</v>
      </c>
      <c r="O1815" s="16"/>
      <c r="P1815" s="14"/>
      <c r="Q1815" s="12"/>
      <c r="R1815" s="13"/>
    </row>
    <row r="1816" spans="1:18" ht="15.75" customHeight="1" x14ac:dyDescent="0.3">
      <c r="A1816" s="1"/>
      <c r="B1816" s="6" t="s">
        <v>27</v>
      </c>
      <c r="C1816" s="6">
        <v>1128299</v>
      </c>
      <c r="D1816" s="7">
        <v>44251</v>
      </c>
      <c r="E1816" s="6" t="s">
        <v>28</v>
      </c>
      <c r="F1816" s="6" t="s">
        <v>75</v>
      </c>
      <c r="G1816" s="6" t="s">
        <v>76</v>
      </c>
      <c r="H1816" s="6" t="s">
        <v>21</v>
      </c>
      <c r="I1816" s="8">
        <v>0.45000000000000007</v>
      </c>
      <c r="J1816" s="9">
        <v>1250</v>
      </c>
      <c r="K1816" s="10">
        <f t="shared" si="14"/>
        <v>562.50000000000011</v>
      </c>
      <c r="L1816" s="10">
        <f t="shared" si="15"/>
        <v>225.00000000000006</v>
      </c>
      <c r="M1816" s="11">
        <v>0.4</v>
      </c>
      <c r="O1816" s="16"/>
      <c r="P1816" s="14"/>
      <c r="Q1816" s="12"/>
      <c r="R1816" s="13"/>
    </row>
    <row r="1817" spans="1:18" ht="15.75" customHeight="1" x14ac:dyDescent="0.3">
      <c r="A1817" s="1"/>
      <c r="B1817" s="6" t="s">
        <v>27</v>
      </c>
      <c r="C1817" s="6">
        <v>1128299</v>
      </c>
      <c r="D1817" s="7">
        <v>44251</v>
      </c>
      <c r="E1817" s="6" t="s">
        <v>28</v>
      </c>
      <c r="F1817" s="6" t="s">
        <v>75</v>
      </c>
      <c r="G1817" s="6" t="s">
        <v>76</v>
      </c>
      <c r="H1817" s="6" t="s">
        <v>22</v>
      </c>
      <c r="I1817" s="8">
        <v>0.4</v>
      </c>
      <c r="J1817" s="9">
        <v>3250</v>
      </c>
      <c r="K1817" s="10">
        <f t="shared" si="14"/>
        <v>1300</v>
      </c>
      <c r="L1817" s="10">
        <f t="shared" si="15"/>
        <v>390</v>
      </c>
      <c r="M1817" s="11">
        <v>0.3</v>
      </c>
      <c r="O1817" s="16"/>
      <c r="P1817" s="14"/>
      <c r="Q1817" s="12"/>
      <c r="R1817" s="13"/>
    </row>
    <row r="1818" spans="1:18" ht="15.75" customHeight="1" x14ac:dyDescent="0.3">
      <c r="A1818" s="1"/>
      <c r="B1818" s="6" t="s">
        <v>27</v>
      </c>
      <c r="C1818" s="6">
        <v>1128299</v>
      </c>
      <c r="D1818" s="7">
        <v>44278</v>
      </c>
      <c r="E1818" s="6" t="s">
        <v>28</v>
      </c>
      <c r="F1818" s="6" t="s">
        <v>75</v>
      </c>
      <c r="G1818" s="6" t="s">
        <v>76</v>
      </c>
      <c r="H1818" s="6" t="s">
        <v>17</v>
      </c>
      <c r="I1818" s="8">
        <v>0.4</v>
      </c>
      <c r="J1818" s="9">
        <v>4750</v>
      </c>
      <c r="K1818" s="10">
        <f t="shared" si="14"/>
        <v>1900</v>
      </c>
      <c r="L1818" s="10">
        <f t="shared" si="15"/>
        <v>665</v>
      </c>
      <c r="M1818" s="11">
        <v>0.35</v>
      </c>
      <c r="O1818" s="16"/>
      <c r="P1818" s="14"/>
      <c r="Q1818" s="12"/>
      <c r="R1818" s="13"/>
    </row>
    <row r="1819" spans="1:18" ht="15.75" customHeight="1" x14ac:dyDescent="0.3">
      <c r="A1819" s="1"/>
      <c r="B1819" s="6" t="s">
        <v>27</v>
      </c>
      <c r="C1819" s="6">
        <v>1128299</v>
      </c>
      <c r="D1819" s="7">
        <v>44278</v>
      </c>
      <c r="E1819" s="6" t="s">
        <v>28</v>
      </c>
      <c r="F1819" s="6" t="s">
        <v>75</v>
      </c>
      <c r="G1819" s="6" t="s">
        <v>76</v>
      </c>
      <c r="H1819" s="6" t="s">
        <v>18</v>
      </c>
      <c r="I1819" s="8">
        <v>0.5</v>
      </c>
      <c r="J1819" s="9">
        <v>3250</v>
      </c>
      <c r="K1819" s="10">
        <f t="shared" si="14"/>
        <v>1625</v>
      </c>
      <c r="L1819" s="10">
        <f t="shared" si="15"/>
        <v>568.75</v>
      </c>
      <c r="M1819" s="11">
        <v>0.35</v>
      </c>
      <c r="O1819" s="16"/>
      <c r="P1819" s="14"/>
      <c r="Q1819" s="12"/>
      <c r="R1819" s="13"/>
    </row>
    <row r="1820" spans="1:18" ht="15.75" customHeight="1" x14ac:dyDescent="0.3">
      <c r="A1820" s="1"/>
      <c r="B1820" s="6" t="s">
        <v>27</v>
      </c>
      <c r="C1820" s="6">
        <v>1128299</v>
      </c>
      <c r="D1820" s="7">
        <v>44278</v>
      </c>
      <c r="E1820" s="6" t="s">
        <v>28</v>
      </c>
      <c r="F1820" s="6" t="s">
        <v>75</v>
      </c>
      <c r="G1820" s="6" t="s">
        <v>76</v>
      </c>
      <c r="H1820" s="6" t="s">
        <v>19</v>
      </c>
      <c r="I1820" s="8">
        <v>0.54999999999999993</v>
      </c>
      <c r="J1820" s="9">
        <v>3500</v>
      </c>
      <c r="K1820" s="10">
        <f t="shared" si="14"/>
        <v>1924.9999999999998</v>
      </c>
      <c r="L1820" s="10">
        <f t="shared" si="15"/>
        <v>673.74999999999989</v>
      </c>
      <c r="M1820" s="11">
        <v>0.35</v>
      </c>
      <c r="O1820" s="16"/>
      <c r="P1820" s="14"/>
      <c r="Q1820" s="12"/>
      <c r="R1820" s="13"/>
    </row>
    <row r="1821" spans="1:18" ht="15.75" customHeight="1" x14ac:dyDescent="0.3">
      <c r="A1821" s="1"/>
      <c r="B1821" s="6" t="s">
        <v>27</v>
      </c>
      <c r="C1821" s="6">
        <v>1128299</v>
      </c>
      <c r="D1821" s="7">
        <v>44278</v>
      </c>
      <c r="E1821" s="6" t="s">
        <v>28</v>
      </c>
      <c r="F1821" s="6" t="s">
        <v>75</v>
      </c>
      <c r="G1821" s="6" t="s">
        <v>76</v>
      </c>
      <c r="H1821" s="6" t="s">
        <v>20</v>
      </c>
      <c r="I1821" s="8">
        <v>0.5</v>
      </c>
      <c r="J1821" s="9">
        <v>2500</v>
      </c>
      <c r="K1821" s="10">
        <f t="shared" si="14"/>
        <v>1250</v>
      </c>
      <c r="L1821" s="10">
        <f t="shared" si="15"/>
        <v>437.5</v>
      </c>
      <c r="M1821" s="11">
        <v>0.35</v>
      </c>
      <c r="O1821" s="16"/>
      <c r="P1821" s="14"/>
      <c r="Q1821" s="12"/>
      <c r="R1821" s="13"/>
    </row>
    <row r="1822" spans="1:18" ht="15.75" customHeight="1" x14ac:dyDescent="0.3">
      <c r="A1822" s="1"/>
      <c r="B1822" s="6" t="s">
        <v>27</v>
      </c>
      <c r="C1822" s="6">
        <v>1128299</v>
      </c>
      <c r="D1822" s="7">
        <v>44278</v>
      </c>
      <c r="E1822" s="6" t="s">
        <v>28</v>
      </c>
      <c r="F1822" s="6" t="s">
        <v>75</v>
      </c>
      <c r="G1822" s="6" t="s">
        <v>76</v>
      </c>
      <c r="H1822" s="6" t="s">
        <v>21</v>
      </c>
      <c r="I1822" s="8">
        <v>0.55000000000000004</v>
      </c>
      <c r="J1822" s="9">
        <v>1000</v>
      </c>
      <c r="K1822" s="10">
        <f t="shared" si="14"/>
        <v>550</v>
      </c>
      <c r="L1822" s="10">
        <f t="shared" si="15"/>
        <v>220</v>
      </c>
      <c r="M1822" s="11">
        <v>0.4</v>
      </c>
      <c r="O1822" s="16"/>
      <c r="P1822" s="14"/>
      <c r="Q1822" s="12"/>
      <c r="R1822" s="13"/>
    </row>
    <row r="1823" spans="1:18" ht="15.75" customHeight="1" x14ac:dyDescent="0.3">
      <c r="A1823" s="1"/>
      <c r="B1823" s="6" t="s">
        <v>27</v>
      </c>
      <c r="C1823" s="6">
        <v>1128299</v>
      </c>
      <c r="D1823" s="7">
        <v>44278</v>
      </c>
      <c r="E1823" s="6" t="s">
        <v>28</v>
      </c>
      <c r="F1823" s="6" t="s">
        <v>75</v>
      </c>
      <c r="G1823" s="6" t="s">
        <v>76</v>
      </c>
      <c r="H1823" s="6" t="s">
        <v>22</v>
      </c>
      <c r="I1823" s="8">
        <v>0.5</v>
      </c>
      <c r="J1823" s="9">
        <v>3000</v>
      </c>
      <c r="K1823" s="10">
        <f t="shared" si="14"/>
        <v>1500</v>
      </c>
      <c r="L1823" s="10">
        <f t="shared" si="15"/>
        <v>450</v>
      </c>
      <c r="M1823" s="11">
        <v>0.3</v>
      </c>
      <c r="O1823" s="16"/>
      <c r="P1823" s="14"/>
      <c r="Q1823" s="12"/>
      <c r="R1823" s="13"/>
    </row>
    <row r="1824" spans="1:18" ht="15.75" customHeight="1" x14ac:dyDescent="0.3">
      <c r="A1824" s="1"/>
      <c r="B1824" s="6" t="s">
        <v>27</v>
      </c>
      <c r="C1824" s="6">
        <v>1128299</v>
      </c>
      <c r="D1824" s="7">
        <v>44310</v>
      </c>
      <c r="E1824" s="6" t="s">
        <v>28</v>
      </c>
      <c r="F1824" s="6" t="s">
        <v>75</v>
      </c>
      <c r="G1824" s="6" t="s">
        <v>76</v>
      </c>
      <c r="H1824" s="6" t="s">
        <v>17</v>
      </c>
      <c r="I1824" s="8">
        <v>0.55000000000000004</v>
      </c>
      <c r="J1824" s="9">
        <v>4750</v>
      </c>
      <c r="K1824" s="10">
        <f t="shared" si="14"/>
        <v>2612.5</v>
      </c>
      <c r="L1824" s="10">
        <f t="shared" si="15"/>
        <v>914.37499999999989</v>
      </c>
      <c r="M1824" s="11">
        <v>0.35</v>
      </c>
      <c r="O1824" s="16"/>
      <c r="P1824" s="14"/>
      <c r="Q1824" s="12"/>
      <c r="R1824" s="13"/>
    </row>
    <row r="1825" spans="1:18" ht="15.75" customHeight="1" x14ac:dyDescent="0.3">
      <c r="A1825" s="1"/>
      <c r="B1825" s="6" t="s">
        <v>27</v>
      </c>
      <c r="C1825" s="6">
        <v>1128299</v>
      </c>
      <c r="D1825" s="7">
        <v>44310</v>
      </c>
      <c r="E1825" s="6" t="s">
        <v>28</v>
      </c>
      <c r="F1825" s="6" t="s">
        <v>75</v>
      </c>
      <c r="G1825" s="6" t="s">
        <v>76</v>
      </c>
      <c r="H1825" s="6" t="s">
        <v>18</v>
      </c>
      <c r="I1825" s="8">
        <v>0.60000000000000009</v>
      </c>
      <c r="J1825" s="9">
        <v>2750</v>
      </c>
      <c r="K1825" s="10">
        <f t="shared" si="14"/>
        <v>1650.0000000000002</v>
      </c>
      <c r="L1825" s="10">
        <f t="shared" si="15"/>
        <v>577.5</v>
      </c>
      <c r="M1825" s="11">
        <v>0.35</v>
      </c>
      <c r="O1825" s="16"/>
      <c r="P1825" s="14"/>
      <c r="Q1825" s="12"/>
      <c r="R1825" s="13"/>
    </row>
    <row r="1826" spans="1:18" ht="15.75" customHeight="1" x14ac:dyDescent="0.3">
      <c r="A1826" s="1"/>
      <c r="B1826" s="6" t="s">
        <v>27</v>
      </c>
      <c r="C1826" s="6">
        <v>1128299</v>
      </c>
      <c r="D1826" s="7">
        <v>44310</v>
      </c>
      <c r="E1826" s="6" t="s">
        <v>28</v>
      </c>
      <c r="F1826" s="6" t="s">
        <v>75</v>
      </c>
      <c r="G1826" s="6" t="s">
        <v>76</v>
      </c>
      <c r="H1826" s="6" t="s">
        <v>19</v>
      </c>
      <c r="I1826" s="8">
        <v>0.60000000000000009</v>
      </c>
      <c r="J1826" s="9">
        <v>3250</v>
      </c>
      <c r="K1826" s="10">
        <f t="shared" si="14"/>
        <v>1950.0000000000002</v>
      </c>
      <c r="L1826" s="10">
        <f t="shared" si="15"/>
        <v>682.5</v>
      </c>
      <c r="M1826" s="11">
        <v>0.35</v>
      </c>
      <c r="O1826" s="16"/>
      <c r="P1826" s="14"/>
      <c r="Q1826" s="12"/>
      <c r="R1826" s="13"/>
    </row>
    <row r="1827" spans="1:18" ht="15.75" customHeight="1" x14ac:dyDescent="0.3">
      <c r="A1827" s="1"/>
      <c r="B1827" s="6" t="s">
        <v>27</v>
      </c>
      <c r="C1827" s="6">
        <v>1128299</v>
      </c>
      <c r="D1827" s="7">
        <v>44310</v>
      </c>
      <c r="E1827" s="6" t="s">
        <v>28</v>
      </c>
      <c r="F1827" s="6" t="s">
        <v>75</v>
      </c>
      <c r="G1827" s="6" t="s">
        <v>76</v>
      </c>
      <c r="H1827" s="6" t="s">
        <v>20</v>
      </c>
      <c r="I1827" s="8">
        <v>0.45000000000000007</v>
      </c>
      <c r="J1827" s="9">
        <v>2250</v>
      </c>
      <c r="K1827" s="10">
        <f t="shared" si="14"/>
        <v>1012.5000000000001</v>
      </c>
      <c r="L1827" s="10">
        <f t="shared" si="15"/>
        <v>354.375</v>
      </c>
      <c r="M1827" s="11">
        <v>0.35</v>
      </c>
      <c r="O1827" s="16"/>
      <c r="P1827" s="14"/>
      <c r="Q1827" s="12"/>
      <c r="R1827" s="13"/>
    </row>
    <row r="1828" spans="1:18" ht="15.75" customHeight="1" x14ac:dyDescent="0.3">
      <c r="A1828" s="1"/>
      <c r="B1828" s="6" t="s">
        <v>27</v>
      </c>
      <c r="C1828" s="6">
        <v>1128299</v>
      </c>
      <c r="D1828" s="7">
        <v>44310</v>
      </c>
      <c r="E1828" s="6" t="s">
        <v>28</v>
      </c>
      <c r="F1828" s="6" t="s">
        <v>75</v>
      </c>
      <c r="G1828" s="6" t="s">
        <v>76</v>
      </c>
      <c r="H1828" s="6" t="s">
        <v>21</v>
      </c>
      <c r="I1828" s="8">
        <v>0.50000000000000011</v>
      </c>
      <c r="J1828" s="9">
        <v>1250</v>
      </c>
      <c r="K1828" s="10">
        <f t="shared" si="14"/>
        <v>625.00000000000011</v>
      </c>
      <c r="L1828" s="10">
        <f t="shared" si="15"/>
        <v>250.00000000000006</v>
      </c>
      <c r="M1828" s="11">
        <v>0.4</v>
      </c>
      <c r="O1828" s="16"/>
      <c r="P1828" s="14"/>
      <c r="Q1828" s="12"/>
      <c r="R1828" s="13"/>
    </row>
    <row r="1829" spans="1:18" ht="15.75" customHeight="1" x14ac:dyDescent="0.3">
      <c r="A1829" s="1"/>
      <c r="B1829" s="6" t="s">
        <v>27</v>
      </c>
      <c r="C1829" s="6">
        <v>1128299</v>
      </c>
      <c r="D1829" s="7">
        <v>44310</v>
      </c>
      <c r="E1829" s="6" t="s">
        <v>28</v>
      </c>
      <c r="F1829" s="6" t="s">
        <v>75</v>
      </c>
      <c r="G1829" s="6" t="s">
        <v>76</v>
      </c>
      <c r="H1829" s="6" t="s">
        <v>22</v>
      </c>
      <c r="I1829" s="8">
        <v>0.65000000000000013</v>
      </c>
      <c r="J1829" s="9">
        <v>3000</v>
      </c>
      <c r="K1829" s="10">
        <f t="shared" si="14"/>
        <v>1950.0000000000005</v>
      </c>
      <c r="L1829" s="10">
        <f t="shared" si="15"/>
        <v>585.00000000000011</v>
      </c>
      <c r="M1829" s="11">
        <v>0.3</v>
      </c>
      <c r="O1829" s="16"/>
      <c r="P1829" s="14"/>
      <c r="Q1829" s="12"/>
      <c r="R1829" s="13"/>
    </row>
    <row r="1830" spans="1:18" ht="15.75" customHeight="1" x14ac:dyDescent="0.3">
      <c r="A1830" s="1"/>
      <c r="B1830" s="6" t="s">
        <v>27</v>
      </c>
      <c r="C1830" s="6">
        <v>1128299</v>
      </c>
      <c r="D1830" s="7">
        <v>44341</v>
      </c>
      <c r="E1830" s="6" t="s">
        <v>28</v>
      </c>
      <c r="F1830" s="6" t="s">
        <v>75</v>
      </c>
      <c r="G1830" s="6" t="s">
        <v>76</v>
      </c>
      <c r="H1830" s="6" t="s">
        <v>17</v>
      </c>
      <c r="I1830" s="8">
        <v>0.5</v>
      </c>
      <c r="J1830" s="9">
        <v>5000</v>
      </c>
      <c r="K1830" s="10">
        <f t="shared" si="14"/>
        <v>2500</v>
      </c>
      <c r="L1830" s="10">
        <f t="shared" si="15"/>
        <v>875</v>
      </c>
      <c r="M1830" s="11">
        <v>0.35</v>
      </c>
      <c r="O1830" s="16"/>
      <c r="P1830" s="14"/>
      <c r="Q1830" s="12"/>
      <c r="R1830" s="13"/>
    </row>
    <row r="1831" spans="1:18" ht="15.75" customHeight="1" x14ac:dyDescent="0.3">
      <c r="A1831" s="1"/>
      <c r="B1831" s="6" t="s">
        <v>27</v>
      </c>
      <c r="C1831" s="6">
        <v>1128299</v>
      </c>
      <c r="D1831" s="7">
        <v>44341</v>
      </c>
      <c r="E1831" s="6" t="s">
        <v>28</v>
      </c>
      <c r="F1831" s="6" t="s">
        <v>75</v>
      </c>
      <c r="G1831" s="6" t="s">
        <v>76</v>
      </c>
      <c r="H1831" s="6" t="s">
        <v>18</v>
      </c>
      <c r="I1831" s="8">
        <v>0.55000000000000004</v>
      </c>
      <c r="J1831" s="9">
        <v>3500</v>
      </c>
      <c r="K1831" s="10">
        <f t="shared" si="14"/>
        <v>1925.0000000000002</v>
      </c>
      <c r="L1831" s="10">
        <f t="shared" si="15"/>
        <v>673.75</v>
      </c>
      <c r="M1831" s="11">
        <v>0.35</v>
      </c>
      <c r="O1831" s="16"/>
      <c r="P1831" s="14"/>
      <c r="Q1831" s="12"/>
      <c r="R1831" s="13"/>
    </row>
    <row r="1832" spans="1:18" ht="15.75" customHeight="1" x14ac:dyDescent="0.3">
      <c r="A1832" s="1"/>
      <c r="B1832" s="6" t="s">
        <v>27</v>
      </c>
      <c r="C1832" s="6">
        <v>1128299</v>
      </c>
      <c r="D1832" s="7">
        <v>44341</v>
      </c>
      <c r="E1832" s="6" t="s">
        <v>28</v>
      </c>
      <c r="F1832" s="6" t="s">
        <v>75</v>
      </c>
      <c r="G1832" s="6" t="s">
        <v>76</v>
      </c>
      <c r="H1832" s="6" t="s">
        <v>19</v>
      </c>
      <c r="I1832" s="8">
        <v>0.55000000000000004</v>
      </c>
      <c r="J1832" s="9">
        <v>3500</v>
      </c>
      <c r="K1832" s="10">
        <f t="shared" si="14"/>
        <v>1925.0000000000002</v>
      </c>
      <c r="L1832" s="10">
        <f t="shared" si="15"/>
        <v>673.75</v>
      </c>
      <c r="M1832" s="11">
        <v>0.35</v>
      </c>
      <c r="O1832" s="16"/>
      <c r="P1832" s="14"/>
      <c r="Q1832" s="12"/>
      <c r="R1832" s="13"/>
    </row>
    <row r="1833" spans="1:18" ht="15.75" customHeight="1" x14ac:dyDescent="0.3">
      <c r="A1833" s="1"/>
      <c r="B1833" s="6" t="s">
        <v>27</v>
      </c>
      <c r="C1833" s="6">
        <v>1128299</v>
      </c>
      <c r="D1833" s="7">
        <v>44341</v>
      </c>
      <c r="E1833" s="6" t="s">
        <v>28</v>
      </c>
      <c r="F1833" s="6" t="s">
        <v>75</v>
      </c>
      <c r="G1833" s="6" t="s">
        <v>76</v>
      </c>
      <c r="H1833" s="6" t="s">
        <v>20</v>
      </c>
      <c r="I1833" s="8">
        <v>0.5</v>
      </c>
      <c r="J1833" s="9">
        <v>2750</v>
      </c>
      <c r="K1833" s="10">
        <f t="shared" si="14"/>
        <v>1375</v>
      </c>
      <c r="L1833" s="10">
        <f t="shared" si="15"/>
        <v>481.24999999999994</v>
      </c>
      <c r="M1833" s="11">
        <v>0.35</v>
      </c>
      <c r="O1833" s="16"/>
      <c r="P1833" s="14"/>
      <c r="Q1833" s="12"/>
      <c r="R1833" s="13"/>
    </row>
    <row r="1834" spans="1:18" ht="15.75" customHeight="1" x14ac:dyDescent="0.3">
      <c r="A1834" s="1"/>
      <c r="B1834" s="6" t="s">
        <v>27</v>
      </c>
      <c r="C1834" s="6">
        <v>1128299</v>
      </c>
      <c r="D1834" s="7">
        <v>44341</v>
      </c>
      <c r="E1834" s="6" t="s">
        <v>28</v>
      </c>
      <c r="F1834" s="6" t="s">
        <v>75</v>
      </c>
      <c r="G1834" s="6" t="s">
        <v>76</v>
      </c>
      <c r="H1834" s="6" t="s">
        <v>21</v>
      </c>
      <c r="I1834" s="8">
        <v>0.44999999999999996</v>
      </c>
      <c r="J1834" s="9">
        <v>1750</v>
      </c>
      <c r="K1834" s="10">
        <f t="shared" si="14"/>
        <v>787.49999999999989</v>
      </c>
      <c r="L1834" s="10">
        <f t="shared" si="15"/>
        <v>315</v>
      </c>
      <c r="M1834" s="11">
        <v>0.4</v>
      </c>
      <c r="O1834" s="16"/>
      <c r="P1834" s="14"/>
      <c r="Q1834" s="12"/>
      <c r="R1834" s="13"/>
    </row>
    <row r="1835" spans="1:18" ht="15.75" customHeight="1" x14ac:dyDescent="0.3">
      <c r="A1835" s="1"/>
      <c r="B1835" s="6" t="s">
        <v>27</v>
      </c>
      <c r="C1835" s="6">
        <v>1128299</v>
      </c>
      <c r="D1835" s="7">
        <v>44341</v>
      </c>
      <c r="E1835" s="6" t="s">
        <v>28</v>
      </c>
      <c r="F1835" s="6" t="s">
        <v>75</v>
      </c>
      <c r="G1835" s="6" t="s">
        <v>76</v>
      </c>
      <c r="H1835" s="6" t="s">
        <v>22</v>
      </c>
      <c r="I1835" s="8">
        <v>0.6</v>
      </c>
      <c r="J1835" s="9">
        <v>5250</v>
      </c>
      <c r="K1835" s="10">
        <f t="shared" si="14"/>
        <v>3150</v>
      </c>
      <c r="L1835" s="10">
        <f t="shared" si="15"/>
        <v>945</v>
      </c>
      <c r="M1835" s="11">
        <v>0.3</v>
      </c>
      <c r="O1835" s="16"/>
      <c r="P1835" s="14"/>
      <c r="Q1835" s="12"/>
      <c r="R1835" s="13"/>
    </row>
    <row r="1836" spans="1:18" ht="15.75" customHeight="1" x14ac:dyDescent="0.3">
      <c r="A1836" s="1"/>
      <c r="B1836" s="6" t="s">
        <v>27</v>
      </c>
      <c r="C1836" s="6">
        <v>1128299</v>
      </c>
      <c r="D1836" s="7">
        <v>44371</v>
      </c>
      <c r="E1836" s="6" t="s">
        <v>28</v>
      </c>
      <c r="F1836" s="6" t="s">
        <v>75</v>
      </c>
      <c r="G1836" s="6" t="s">
        <v>76</v>
      </c>
      <c r="H1836" s="6" t="s">
        <v>17</v>
      </c>
      <c r="I1836" s="8">
        <v>0.54999999999999993</v>
      </c>
      <c r="J1836" s="9">
        <v>7750</v>
      </c>
      <c r="K1836" s="10">
        <f t="shared" si="14"/>
        <v>4262.4999999999991</v>
      </c>
      <c r="L1836" s="10">
        <f t="shared" si="15"/>
        <v>1491.8749999999995</v>
      </c>
      <c r="M1836" s="11">
        <v>0.35</v>
      </c>
      <c r="O1836" s="16"/>
      <c r="P1836" s="14"/>
      <c r="Q1836" s="12"/>
      <c r="R1836" s="13"/>
    </row>
    <row r="1837" spans="1:18" ht="15.75" customHeight="1" x14ac:dyDescent="0.3">
      <c r="A1837" s="1"/>
      <c r="B1837" s="6" t="s">
        <v>27</v>
      </c>
      <c r="C1837" s="6">
        <v>1128299</v>
      </c>
      <c r="D1837" s="7">
        <v>44371</v>
      </c>
      <c r="E1837" s="6" t="s">
        <v>28</v>
      </c>
      <c r="F1837" s="6" t="s">
        <v>75</v>
      </c>
      <c r="G1837" s="6" t="s">
        <v>76</v>
      </c>
      <c r="H1837" s="6" t="s">
        <v>18</v>
      </c>
      <c r="I1837" s="8">
        <v>0.64999999999999991</v>
      </c>
      <c r="J1837" s="9">
        <v>6500</v>
      </c>
      <c r="K1837" s="10">
        <f t="shared" si="14"/>
        <v>4224.9999999999991</v>
      </c>
      <c r="L1837" s="10">
        <f t="shared" si="15"/>
        <v>1478.7499999999995</v>
      </c>
      <c r="M1837" s="11">
        <v>0.35</v>
      </c>
      <c r="O1837" s="16"/>
      <c r="P1837" s="14"/>
      <c r="Q1837" s="12"/>
      <c r="R1837" s="13"/>
    </row>
    <row r="1838" spans="1:18" ht="15.75" customHeight="1" x14ac:dyDescent="0.3">
      <c r="A1838" s="1"/>
      <c r="B1838" s="6" t="s">
        <v>27</v>
      </c>
      <c r="C1838" s="6">
        <v>1128299</v>
      </c>
      <c r="D1838" s="7">
        <v>44371</v>
      </c>
      <c r="E1838" s="6" t="s">
        <v>28</v>
      </c>
      <c r="F1838" s="6" t="s">
        <v>75</v>
      </c>
      <c r="G1838" s="6" t="s">
        <v>76</v>
      </c>
      <c r="H1838" s="6" t="s">
        <v>19</v>
      </c>
      <c r="I1838" s="8">
        <v>0.79999999999999993</v>
      </c>
      <c r="J1838" s="9">
        <v>6500</v>
      </c>
      <c r="K1838" s="10">
        <f t="shared" si="14"/>
        <v>5200</v>
      </c>
      <c r="L1838" s="10">
        <f t="shared" si="15"/>
        <v>1819.9999999999998</v>
      </c>
      <c r="M1838" s="11">
        <v>0.35</v>
      </c>
      <c r="O1838" s="16"/>
      <c r="P1838" s="14"/>
      <c r="Q1838" s="12"/>
      <c r="R1838" s="13"/>
    </row>
    <row r="1839" spans="1:18" ht="15.75" customHeight="1" x14ac:dyDescent="0.3">
      <c r="A1839" s="1"/>
      <c r="B1839" s="6" t="s">
        <v>27</v>
      </c>
      <c r="C1839" s="6">
        <v>1128299</v>
      </c>
      <c r="D1839" s="7">
        <v>44371</v>
      </c>
      <c r="E1839" s="6" t="s">
        <v>28</v>
      </c>
      <c r="F1839" s="6" t="s">
        <v>75</v>
      </c>
      <c r="G1839" s="6" t="s">
        <v>76</v>
      </c>
      <c r="H1839" s="6" t="s">
        <v>20</v>
      </c>
      <c r="I1839" s="8">
        <v>0.79999999999999993</v>
      </c>
      <c r="J1839" s="9">
        <v>5250</v>
      </c>
      <c r="K1839" s="10">
        <f t="shared" si="14"/>
        <v>4200</v>
      </c>
      <c r="L1839" s="10">
        <f t="shared" si="15"/>
        <v>1470</v>
      </c>
      <c r="M1839" s="11">
        <v>0.35</v>
      </c>
      <c r="O1839" s="16"/>
      <c r="P1839" s="14"/>
      <c r="Q1839" s="12"/>
      <c r="R1839" s="13"/>
    </row>
    <row r="1840" spans="1:18" ht="15.75" customHeight="1" x14ac:dyDescent="0.3">
      <c r="A1840" s="1"/>
      <c r="B1840" s="6" t="s">
        <v>27</v>
      </c>
      <c r="C1840" s="6">
        <v>1128299</v>
      </c>
      <c r="D1840" s="7">
        <v>44371</v>
      </c>
      <c r="E1840" s="6" t="s">
        <v>28</v>
      </c>
      <c r="F1840" s="6" t="s">
        <v>75</v>
      </c>
      <c r="G1840" s="6" t="s">
        <v>76</v>
      </c>
      <c r="H1840" s="6" t="s">
        <v>21</v>
      </c>
      <c r="I1840" s="8">
        <v>0.9</v>
      </c>
      <c r="J1840" s="9">
        <v>4000</v>
      </c>
      <c r="K1840" s="10">
        <f t="shared" si="14"/>
        <v>3600</v>
      </c>
      <c r="L1840" s="10">
        <f t="shared" si="15"/>
        <v>1440</v>
      </c>
      <c r="M1840" s="11">
        <v>0.4</v>
      </c>
      <c r="O1840" s="16"/>
      <c r="P1840" s="14"/>
      <c r="Q1840" s="12"/>
      <c r="R1840" s="13"/>
    </row>
    <row r="1841" spans="1:18" ht="15.75" customHeight="1" x14ac:dyDescent="0.3">
      <c r="A1841" s="1"/>
      <c r="B1841" s="6" t="s">
        <v>27</v>
      </c>
      <c r="C1841" s="6">
        <v>1128299</v>
      </c>
      <c r="D1841" s="7">
        <v>44371</v>
      </c>
      <c r="E1841" s="6" t="s">
        <v>28</v>
      </c>
      <c r="F1841" s="6" t="s">
        <v>75</v>
      </c>
      <c r="G1841" s="6" t="s">
        <v>76</v>
      </c>
      <c r="H1841" s="6" t="s">
        <v>22</v>
      </c>
      <c r="I1841" s="8">
        <v>1.05</v>
      </c>
      <c r="J1841" s="9">
        <v>7000</v>
      </c>
      <c r="K1841" s="10">
        <f t="shared" si="14"/>
        <v>7350</v>
      </c>
      <c r="L1841" s="10">
        <f t="shared" si="15"/>
        <v>2205</v>
      </c>
      <c r="M1841" s="11">
        <v>0.3</v>
      </c>
      <c r="O1841" s="16"/>
      <c r="P1841" s="14"/>
      <c r="Q1841" s="12"/>
      <c r="R1841" s="13"/>
    </row>
    <row r="1842" spans="1:18" ht="15.75" customHeight="1" x14ac:dyDescent="0.3">
      <c r="A1842" s="1"/>
      <c r="B1842" s="6" t="s">
        <v>27</v>
      </c>
      <c r="C1842" s="6">
        <v>1128299</v>
      </c>
      <c r="D1842" s="7">
        <v>44400</v>
      </c>
      <c r="E1842" s="6" t="s">
        <v>28</v>
      </c>
      <c r="F1842" s="6" t="s">
        <v>75</v>
      </c>
      <c r="G1842" s="6" t="s">
        <v>76</v>
      </c>
      <c r="H1842" s="6" t="s">
        <v>17</v>
      </c>
      <c r="I1842" s="8">
        <v>0.85</v>
      </c>
      <c r="J1842" s="9">
        <v>8500</v>
      </c>
      <c r="K1842" s="10">
        <f t="shared" si="14"/>
        <v>7225</v>
      </c>
      <c r="L1842" s="10">
        <f t="shared" si="15"/>
        <v>2528.75</v>
      </c>
      <c r="M1842" s="11">
        <v>0.35</v>
      </c>
      <c r="O1842" s="16"/>
      <c r="P1842" s="14"/>
      <c r="Q1842" s="12"/>
      <c r="R1842" s="13"/>
    </row>
    <row r="1843" spans="1:18" ht="15.75" customHeight="1" x14ac:dyDescent="0.3">
      <c r="A1843" s="1"/>
      <c r="B1843" s="6" t="s">
        <v>27</v>
      </c>
      <c r="C1843" s="6">
        <v>1128299</v>
      </c>
      <c r="D1843" s="7">
        <v>44400</v>
      </c>
      <c r="E1843" s="6" t="s">
        <v>28</v>
      </c>
      <c r="F1843" s="6" t="s">
        <v>75</v>
      </c>
      <c r="G1843" s="6" t="s">
        <v>76</v>
      </c>
      <c r="H1843" s="6" t="s">
        <v>18</v>
      </c>
      <c r="I1843" s="8">
        <v>0.9</v>
      </c>
      <c r="J1843" s="9">
        <v>7000</v>
      </c>
      <c r="K1843" s="10">
        <f t="shared" si="14"/>
        <v>6300</v>
      </c>
      <c r="L1843" s="10">
        <f t="shared" si="15"/>
        <v>2205</v>
      </c>
      <c r="M1843" s="11">
        <v>0.35</v>
      </c>
      <c r="O1843" s="16"/>
      <c r="P1843" s="14"/>
      <c r="Q1843" s="12"/>
      <c r="R1843" s="13"/>
    </row>
    <row r="1844" spans="1:18" ht="15.75" customHeight="1" x14ac:dyDescent="0.3">
      <c r="A1844" s="1"/>
      <c r="B1844" s="6" t="s">
        <v>27</v>
      </c>
      <c r="C1844" s="6">
        <v>1128299</v>
      </c>
      <c r="D1844" s="7">
        <v>44400</v>
      </c>
      <c r="E1844" s="6" t="s">
        <v>28</v>
      </c>
      <c r="F1844" s="6" t="s">
        <v>75</v>
      </c>
      <c r="G1844" s="6" t="s">
        <v>76</v>
      </c>
      <c r="H1844" s="6" t="s">
        <v>19</v>
      </c>
      <c r="I1844" s="8">
        <v>0.9</v>
      </c>
      <c r="J1844" s="9">
        <v>6500</v>
      </c>
      <c r="K1844" s="10">
        <f t="shared" si="14"/>
        <v>5850</v>
      </c>
      <c r="L1844" s="10">
        <f t="shared" si="15"/>
        <v>2047.4999999999998</v>
      </c>
      <c r="M1844" s="11">
        <v>0.35</v>
      </c>
      <c r="O1844" s="16"/>
      <c r="P1844" s="14"/>
      <c r="Q1844" s="12"/>
      <c r="R1844" s="13"/>
    </row>
    <row r="1845" spans="1:18" ht="15.75" customHeight="1" x14ac:dyDescent="0.3">
      <c r="A1845" s="1"/>
      <c r="B1845" s="6" t="s">
        <v>27</v>
      </c>
      <c r="C1845" s="6">
        <v>1128299</v>
      </c>
      <c r="D1845" s="7">
        <v>44400</v>
      </c>
      <c r="E1845" s="6" t="s">
        <v>28</v>
      </c>
      <c r="F1845" s="6" t="s">
        <v>75</v>
      </c>
      <c r="G1845" s="6" t="s">
        <v>76</v>
      </c>
      <c r="H1845" s="6" t="s">
        <v>20</v>
      </c>
      <c r="I1845" s="8">
        <v>0.85</v>
      </c>
      <c r="J1845" s="9">
        <v>5500</v>
      </c>
      <c r="K1845" s="10">
        <f t="shared" si="14"/>
        <v>4675</v>
      </c>
      <c r="L1845" s="10">
        <f t="shared" si="15"/>
        <v>1636.25</v>
      </c>
      <c r="M1845" s="11">
        <v>0.35</v>
      </c>
      <c r="O1845" s="16"/>
      <c r="P1845" s="14"/>
      <c r="Q1845" s="12"/>
      <c r="R1845" s="13"/>
    </row>
    <row r="1846" spans="1:18" ht="15.75" customHeight="1" x14ac:dyDescent="0.3">
      <c r="A1846" s="1"/>
      <c r="B1846" s="6" t="s">
        <v>27</v>
      </c>
      <c r="C1846" s="6">
        <v>1128299</v>
      </c>
      <c r="D1846" s="7">
        <v>44400</v>
      </c>
      <c r="E1846" s="6" t="s">
        <v>28</v>
      </c>
      <c r="F1846" s="6" t="s">
        <v>75</v>
      </c>
      <c r="G1846" s="6" t="s">
        <v>76</v>
      </c>
      <c r="H1846" s="6" t="s">
        <v>21</v>
      </c>
      <c r="I1846" s="8">
        <v>0.9</v>
      </c>
      <c r="J1846" s="9">
        <v>6000</v>
      </c>
      <c r="K1846" s="10">
        <f t="shared" si="14"/>
        <v>5400</v>
      </c>
      <c r="L1846" s="10">
        <f t="shared" si="15"/>
        <v>2160</v>
      </c>
      <c r="M1846" s="11">
        <v>0.4</v>
      </c>
      <c r="O1846" s="16"/>
      <c r="P1846" s="14"/>
      <c r="Q1846" s="12"/>
      <c r="R1846" s="13"/>
    </row>
    <row r="1847" spans="1:18" ht="15.75" customHeight="1" x14ac:dyDescent="0.3">
      <c r="A1847" s="1"/>
      <c r="B1847" s="6" t="s">
        <v>27</v>
      </c>
      <c r="C1847" s="6">
        <v>1128299</v>
      </c>
      <c r="D1847" s="7">
        <v>44400</v>
      </c>
      <c r="E1847" s="6" t="s">
        <v>28</v>
      </c>
      <c r="F1847" s="6" t="s">
        <v>75</v>
      </c>
      <c r="G1847" s="6" t="s">
        <v>76</v>
      </c>
      <c r="H1847" s="6" t="s">
        <v>22</v>
      </c>
      <c r="I1847" s="8">
        <v>1.05</v>
      </c>
      <c r="J1847" s="9">
        <v>6000</v>
      </c>
      <c r="K1847" s="10">
        <f t="shared" si="14"/>
        <v>6300</v>
      </c>
      <c r="L1847" s="10">
        <f t="shared" si="15"/>
        <v>1890</v>
      </c>
      <c r="M1847" s="11">
        <v>0.3</v>
      </c>
      <c r="O1847" s="16"/>
      <c r="P1847" s="14"/>
      <c r="Q1847" s="12"/>
      <c r="R1847" s="13"/>
    </row>
    <row r="1848" spans="1:18" ht="15.75" customHeight="1" x14ac:dyDescent="0.3">
      <c r="A1848" s="1"/>
      <c r="B1848" s="6" t="s">
        <v>27</v>
      </c>
      <c r="C1848" s="6">
        <v>1128299</v>
      </c>
      <c r="D1848" s="7">
        <v>44432</v>
      </c>
      <c r="E1848" s="6" t="s">
        <v>28</v>
      </c>
      <c r="F1848" s="6" t="s">
        <v>75</v>
      </c>
      <c r="G1848" s="6" t="s">
        <v>76</v>
      </c>
      <c r="H1848" s="6" t="s">
        <v>17</v>
      </c>
      <c r="I1848" s="8">
        <v>0.9</v>
      </c>
      <c r="J1848" s="9">
        <v>8000</v>
      </c>
      <c r="K1848" s="10">
        <f t="shared" si="14"/>
        <v>7200</v>
      </c>
      <c r="L1848" s="10">
        <f t="shared" si="15"/>
        <v>2520</v>
      </c>
      <c r="M1848" s="11">
        <v>0.35</v>
      </c>
      <c r="O1848" s="16"/>
      <c r="P1848" s="14"/>
      <c r="Q1848" s="12"/>
      <c r="R1848" s="13"/>
    </row>
    <row r="1849" spans="1:18" ht="15.75" customHeight="1" x14ac:dyDescent="0.3">
      <c r="A1849" s="1"/>
      <c r="B1849" s="6" t="s">
        <v>27</v>
      </c>
      <c r="C1849" s="6">
        <v>1128299</v>
      </c>
      <c r="D1849" s="7">
        <v>44432</v>
      </c>
      <c r="E1849" s="6" t="s">
        <v>28</v>
      </c>
      <c r="F1849" s="6" t="s">
        <v>75</v>
      </c>
      <c r="G1849" s="6" t="s">
        <v>76</v>
      </c>
      <c r="H1849" s="6" t="s">
        <v>18</v>
      </c>
      <c r="I1849" s="8">
        <v>0.8</v>
      </c>
      <c r="J1849" s="9">
        <v>7750</v>
      </c>
      <c r="K1849" s="10">
        <f t="shared" si="14"/>
        <v>6200</v>
      </c>
      <c r="L1849" s="10">
        <f t="shared" si="15"/>
        <v>2170</v>
      </c>
      <c r="M1849" s="11">
        <v>0.35</v>
      </c>
      <c r="O1849" s="16"/>
      <c r="P1849" s="14"/>
      <c r="Q1849" s="12"/>
      <c r="R1849" s="13"/>
    </row>
    <row r="1850" spans="1:18" ht="15.75" customHeight="1" x14ac:dyDescent="0.3">
      <c r="A1850" s="1"/>
      <c r="B1850" s="6" t="s">
        <v>27</v>
      </c>
      <c r="C1850" s="6">
        <v>1128299</v>
      </c>
      <c r="D1850" s="7">
        <v>44432</v>
      </c>
      <c r="E1850" s="6" t="s">
        <v>28</v>
      </c>
      <c r="F1850" s="6" t="s">
        <v>75</v>
      </c>
      <c r="G1850" s="6" t="s">
        <v>76</v>
      </c>
      <c r="H1850" s="6" t="s">
        <v>19</v>
      </c>
      <c r="I1850" s="8">
        <v>0.70000000000000007</v>
      </c>
      <c r="J1850" s="9">
        <v>6500</v>
      </c>
      <c r="K1850" s="10">
        <f t="shared" si="14"/>
        <v>4550</v>
      </c>
      <c r="L1850" s="10">
        <f t="shared" si="15"/>
        <v>1592.5</v>
      </c>
      <c r="M1850" s="11">
        <v>0.35</v>
      </c>
      <c r="O1850" s="16"/>
      <c r="P1850" s="14"/>
      <c r="Q1850" s="12"/>
      <c r="R1850" s="13"/>
    </row>
    <row r="1851" spans="1:18" ht="15.75" customHeight="1" x14ac:dyDescent="0.3">
      <c r="A1851" s="1"/>
      <c r="B1851" s="6" t="s">
        <v>27</v>
      </c>
      <c r="C1851" s="6">
        <v>1128299</v>
      </c>
      <c r="D1851" s="7">
        <v>44432</v>
      </c>
      <c r="E1851" s="6" t="s">
        <v>28</v>
      </c>
      <c r="F1851" s="6" t="s">
        <v>75</v>
      </c>
      <c r="G1851" s="6" t="s">
        <v>76</v>
      </c>
      <c r="H1851" s="6" t="s">
        <v>20</v>
      </c>
      <c r="I1851" s="8">
        <v>0.70000000000000007</v>
      </c>
      <c r="J1851" s="9">
        <v>4250</v>
      </c>
      <c r="K1851" s="10">
        <f t="shared" si="14"/>
        <v>2975.0000000000005</v>
      </c>
      <c r="L1851" s="10">
        <f t="shared" si="15"/>
        <v>1041.25</v>
      </c>
      <c r="M1851" s="11">
        <v>0.35</v>
      </c>
      <c r="O1851" s="16"/>
      <c r="P1851" s="14"/>
      <c r="Q1851" s="12"/>
      <c r="R1851" s="13"/>
    </row>
    <row r="1852" spans="1:18" ht="15.75" customHeight="1" x14ac:dyDescent="0.3">
      <c r="A1852" s="1"/>
      <c r="B1852" s="6" t="s">
        <v>27</v>
      </c>
      <c r="C1852" s="6">
        <v>1128299</v>
      </c>
      <c r="D1852" s="7">
        <v>44432</v>
      </c>
      <c r="E1852" s="6" t="s">
        <v>28</v>
      </c>
      <c r="F1852" s="6" t="s">
        <v>75</v>
      </c>
      <c r="G1852" s="6" t="s">
        <v>76</v>
      </c>
      <c r="H1852" s="6" t="s">
        <v>21</v>
      </c>
      <c r="I1852" s="8">
        <v>0.7</v>
      </c>
      <c r="J1852" s="9">
        <v>4250</v>
      </c>
      <c r="K1852" s="10">
        <f t="shared" si="14"/>
        <v>2975</v>
      </c>
      <c r="L1852" s="10">
        <f t="shared" si="15"/>
        <v>1190</v>
      </c>
      <c r="M1852" s="11">
        <v>0.4</v>
      </c>
      <c r="O1852" s="16"/>
      <c r="P1852" s="14"/>
      <c r="Q1852" s="12"/>
      <c r="R1852" s="13"/>
    </row>
    <row r="1853" spans="1:18" ht="15.75" customHeight="1" x14ac:dyDescent="0.3">
      <c r="A1853" s="1"/>
      <c r="B1853" s="6" t="s">
        <v>27</v>
      </c>
      <c r="C1853" s="6">
        <v>1128299</v>
      </c>
      <c r="D1853" s="7">
        <v>44432</v>
      </c>
      <c r="E1853" s="6" t="s">
        <v>28</v>
      </c>
      <c r="F1853" s="6" t="s">
        <v>75</v>
      </c>
      <c r="G1853" s="6" t="s">
        <v>76</v>
      </c>
      <c r="H1853" s="6" t="s">
        <v>22</v>
      </c>
      <c r="I1853" s="8">
        <v>0.75</v>
      </c>
      <c r="J1853" s="9">
        <v>2500</v>
      </c>
      <c r="K1853" s="10">
        <f t="shared" si="14"/>
        <v>1875</v>
      </c>
      <c r="L1853" s="10">
        <f t="shared" si="15"/>
        <v>562.5</v>
      </c>
      <c r="M1853" s="11">
        <v>0.3</v>
      </c>
      <c r="O1853" s="16"/>
      <c r="P1853" s="14"/>
      <c r="Q1853" s="12"/>
      <c r="R1853" s="13"/>
    </row>
    <row r="1854" spans="1:18" ht="15.75" customHeight="1" x14ac:dyDescent="0.3">
      <c r="A1854" s="1"/>
      <c r="B1854" s="6" t="s">
        <v>27</v>
      </c>
      <c r="C1854" s="6">
        <v>1128299</v>
      </c>
      <c r="D1854" s="7">
        <v>44464</v>
      </c>
      <c r="E1854" s="6" t="s">
        <v>28</v>
      </c>
      <c r="F1854" s="6" t="s">
        <v>75</v>
      </c>
      <c r="G1854" s="6" t="s">
        <v>76</v>
      </c>
      <c r="H1854" s="6" t="s">
        <v>17</v>
      </c>
      <c r="I1854" s="8">
        <v>0.50000000000000011</v>
      </c>
      <c r="J1854" s="9">
        <v>4500</v>
      </c>
      <c r="K1854" s="10">
        <f t="shared" si="14"/>
        <v>2250.0000000000005</v>
      </c>
      <c r="L1854" s="10">
        <f t="shared" si="15"/>
        <v>787.50000000000011</v>
      </c>
      <c r="M1854" s="11">
        <v>0.35</v>
      </c>
      <c r="O1854" s="16"/>
      <c r="P1854" s="14"/>
      <c r="Q1854" s="12"/>
      <c r="R1854" s="13"/>
    </row>
    <row r="1855" spans="1:18" ht="15.75" customHeight="1" x14ac:dyDescent="0.3">
      <c r="A1855" s="1"/>
      <c r="B1855" s="6" t="s">
        <v>27</v>
      </c>
      <c r="C1855" s="6">
        <v>1128299</v>
      </c>
      <c r="D1855" s="7">
        <v>44464</v>
      </c>
      <c r="E1855" s="6" t="s">
        <v>28</v>
      </c>
      <c r="F1855" s="6" t="s">
        <v>75</v>
      </c>
      <c r="G1855" s="6" t="s">
        <v>76</v>
      </c>
      <c r="H1855" s="6" t="s">
        <v>18</v>
      </c>
      <c r="I1855" s="8">
        <v>0.55000000000000016</v>
      </c>
      <c r="J1855" s="9">
        <v>4500</v>
      </c>
      <c r="K1855" s="10">
        <f t="shared" si="14"/>
        <v>2475.0000000000009</v>
      </c>
      <c r="L1855" s="10">
        <f t="shared" si="15"/>
        <v>866.25000000000023</v>
      </c>
      <c r="M1855" s="11">
        <v>0.35</v>
      </c>
      <c r="O1855" s="16"/>
      <c r="P1855" s="14"/>
      <c r="Q1855" s="12"/>
      <c r="R1855" s="13"/>
    </row>
    <row r="1856" spans="1:18" ht="15.75" customHeight="1" x14ac:dyDescent="0.3">
      <c r="A1856" s="1"/>
      <c r="B1856" s="6" t="s">
        <v>27</v>
      </c>
      <c r="C1856" s="6">
        <v>1128299</v>
      </c>
      <c r="D1856" s="7">
        <v>44464</v>
      </c>
      <c r="E1856" s="6" t="s">
        <v>28</v>
      </c>
      <c r="F1856" s="6" t="s">
        <v>75</v>
      </c>
      <c r="G1856" s="6" t="s">
        <v>76</v>
      </c>
      <c r="H1856" s="6" t="s">
        <v>19</v>
      </c>
      <c r="I1856" s="8">
        <v>0.50000000000000011</v>
      </c>
      <c r="J1856" s="9">
        <v>2500</v>
      </c>
      <c r="K1856" s="10">
        <f t="shared" si="14"/>
        <v>1250.0000000000002</v>
      </c>
      <c r="L1856" s="10">
        <f t="shared" si="15"/>
        <v>437.50000000000006</v>
      </c>
      <c r="M1856" s="11">
        <v>0.35</v>
      </c>
      <c r="O1856" s="16"/>
      <c r="P1856" s="14"/>
      <c r="Q1856" s="12"/>
      <c r="R1856" s="13"/>
    </row>
    <row r="1857" spans="1:18" ht="15.75" customHeight="1" x14ac:dyDescent="0.3">
      <c r="A1857" s="1"/>
      <c r="B1857" s="6" t="s">
        <v>27</v>
      </c>
      <c r="C1857" s="6">
        <v>1128299</v>
      </c>
      <c r="D1857" s="7">
        <v>44464</v>
      </c>
      <c r="E1857" s="6" t="s">
        <v>28</v>
      </c>
      <c r="F1857" s="6" t="s">
        <v>75</v>
      </c>
      <c r="G1857" s="6" t="s">
        <v>76</v>
      </c>
      <c r="H1857" s="6" t="s">
        <v>20</v>
      </c>
      <c r="I1857" s="8">
        <v>0.50000000000000011</v>
      </c>
      <c r="J1857" s="9">
        <v>2000</v>
      </c>
      <c r="K1857" s="10">
        <f t="shared" si="14"/>
        <v>1000.0000000000002</v>
      </c>
      <c r="L1857" s="10">
        <f t="shared" si="15"/>
        <v>350.00000000000006</v>
      </c>
      <c r="M1857" s="11">
        <v>0.35</v>
      </c>
      <c r="O1857" s="16"/>
      <c r="P1857" s="14"/>
      <c r="Q1857" s="12"/>
      <c r="R1857" s="13"/>
    </row>
    <row r="1858" spans="1:18" ht="15.75" customHeight="1" x14ac:dyDescent="0.3">
      <c r="A1858" s="1"/>
      <c r="B1858" s="6" t="s">
        <v>27</v>
      </c>
      <c r="C1858" s="6">
        <v>1128299</v>
      </c>
      <c r="D1858" s="7">
        <v>44464</v>
      </c>
      <c r="E1858" s="6" t="s">
        <v>28</v>
      </c>
      <c r="F1858" s="6" t="s">
        <v>75</v>
      </c>
      <c r="G1858" s="6" t="s">
        <v>76</v>
      </c>
      <c r="H1858" s="6" t="s">
        <v>21</v>
      </c>
      <c r="I1858" s="8">
        <v>0.60000000000000009</v>
      </c>
      <c r="J1858" s="9">
        <v>2250</v>
      </c>
      <c r="K1858" s="10">
        <f t="shared" si="14"/>
        <v>1350.0000000000002</v>
      </c>
      <c r="L1858" s="10">
        <f t="shared" si="15"/>
        <v>540.00000000000011</v>
      </c>
      <c r="M1858" s="11">
        <v>0.4</v>
      </c>
      <c r="O1858" s="16"/>
      <c r="P1858" s="14"/>
      <c r="Q1858" s="12"/>
      <c r="R1858" s="13"/>
    </row>
    <row r="1859" spans="1:18" ht="15.75" customHeight="1" x14ac:dyDescent="0.3">
      <c r="A1859" s="1"/>
      <c r="B1859" s="6" t="s">
        <v>27</v>
      </c>
      <c r="C1859" s="6">
        <v>1128299</v>
      </c>
      <c r="D1859" s="7">
        <v>44464</v>
      </c>
      <c r="E1859" s="6" t="s">
        <v>28</v>
      </c>
      <c r="F1859" s="6" t="s">
        <v>75</v>
      </c>
      <c r="G1859" s="6" t="s">
        <v>76</v>
      </c>
      <c r="H1859" s="6" t="s">
        <v>22</v>
      </c>
      <c r="I1859" s="8">
        <v>0.44999999999999996</v>
      </c>
      <c r="J1859" s="9">
        <v>2500</v>
      </c>
      <c r="K1859" s="10">
        <f t="shared" si="14"/>
        <v>1125</v>
      </c>
      <c r="L1859" s="10">
        <f t="shared" si="15"/>
        <v>337.5</v>
      </c>
      <c r="M1859" s="11">
        <v>0.3</v>
      </c>
      <c r="O1859" s="16"/>
      <c r="P1859" s="14"/>
      <c r="Q1859" s="12"/>
      <c r="R1859" s="13"/>
    </row>
    <row r="1860" spans="1:18" ht="15.75" customHeight="1" x14ac:dyDescent="0.3">
      <c r="A1860" s="1"/>
      <c r="B1860" s="6" t="s">
        <v>27</v>
      </c>
      <c r="C1860" s="6">
        <v>1128299</v>
      </c>
      <c r="D1860" s="7">
        <v>44493</v>
      </c>
      <c r="E1860" s="6" t="s">
        <v>28</v>
      </c>
      <c r="F1860" s="6" t="s">
        <v>75</v>
      </c>
      <c r="G1860" s="6" t="s">
        <v>76</v>
      </c>
      <c r="H1860" s="6" t="s">
        <v>17</v>
      </c>
      <c r="I1860" s="8">
        <v>0.4</v>
      </c>
      <c r="J1860" s="9">
        <v>3500</v>
      </c>
      <c r="K1860" s="10">
        <f t="shared" si="14"/>
        <v>1400</v>
      </c>
      <c r="L1860" s="10">
        <f t="shared" si="15"/>
        <v>489.99999999999994</v>
      </c>
      <c r="M1860" s="11">
        <v>0.35</v>
      </c>
      <c r="O1860" s="16"/>
      <c r="P1860" s="14"/>
      <c r="Q1860" s="12"/>
      <c r="R1860" s="13"/>
    </row>
    <row r="1861" spans="1:18" ht="15.75" customHeight="1" x14ac:dyDescent="0.3">
      <c r="A1861" s="1"/>
      <c r="B1861" s="6" t="s">
        <v>27</v>
      </c>
      <c r="C1861" s="6">
        <v>1128299</v>
      </c>
      <c r="D1861" s="7">
        <v>44493</v>
      </c>
      <c r="E1861" s="6" t="s">
        <v>28</v>
      </c>
      <c r="F1861" s="6" t="s">
        <v>75</v>
      </c>
      <c r="G1861" s="6" t="s">
        <v>76</v>
      </c>
      <c r="H1861" s="6" t="s">
        <v>18</v>
      </c>
      <c r="I1861" s="8">
        <v>0.55000000000000016</v>
      </c>
      <c r="J1861" s="9">
        <v>5250</v>
      </c>
      <c r="K1861" s="10">
        <f t="shared" si="14"/>
        <v>2887.5000000000009</v>
      </c>
      <c r="L1861" s="10">
        <f t="shared" si="15"/>
        <v>1010.6250000000002</v>
      </c>
      <c r="M1861" s="11">
        <v>0.35</v>
      </c>
      <c r="O1861" s="16"/>
      <c r="P1861" s="14"/>
      <c r="Q1861" s="12"/>
      <c r="R1861" s="13"/>
    </row>
    <row r="1862" spans="1:18" ht="15.75" customHeight="1" x14ac:dyDescent="0.3">
      <c r="A1862" s="1"/>
      <c r="B1862" s="6" t="s">
        <v>27</v>
      </c>
      <c r="C1862" s="6">
        <v>1128299</v>
      </c>
      <c r="D1862" s="7">
        <v>44493</v>
      </c>
      <c r="E1862" s="6" t="s">
        <v>28</v>
      </c>
      <c r="F1862" s="6" t="s">
        <v>75</v>
      </c>
      <c r="G1862" s="6" t="s">
        <v>76</v>
      </c>
      <c r="H1862" s="6" t="s">
        <v>19</v>
      </c>
      <c r="I1862" s="8">
        <v>0.50000000000000011</v>
      </c>
      <c r="J1862" s="9">
        <v>3500</v>
      </c>
      <c r="K1862" s="10">
        <f t="shared" si="14"/>
        <v>1750.0000000000005</v>
      </c>
      <c r="L1862" s="10">
        <f t="shared" si="15"/>
        <v>612.50000000000011</v>
      </c>
      <c r="M1862" s="11">
        <v>0.35</v>
      </c>
      <c r="O1862" s="16"/>
      <c r="P1862" s="14"/>
      <c r="Q1862" s="12"/>
      <c r="R1862" s="13"/>
    </row>
    <row r="1863" spans="1:18" ht="15.75" customHeight="1" x14ac:dyDescent="0.3">
      <c r="A1863" s="1"/>
      <c r="B1863" s="6" t="s">
        <v>27</v>
      </c>
      <c r="C1863" s="6">
        <v>1128299</v>
      </c>
      <c r="D1863" s="7">
        <v>44493</v>
      </c>
      <c r="E1863" s="6" t="s">
        <v>28</v>
      </c>
      <c r="F1863" s="6" t="s">
        <v>75</v>
      </c>
      <c r="G1863" s="6" t="s">
        <v>76</v>
      </c>
      <c r="H1863" s="6" t="s">
        <v>20</v>
      </c>
      <c r="I1863" s="8">
        <v>0.45000000000000007</v>
      </c>
      <c r="J1863" s="9">
        <v>3250</v>
      </c>
      <c r="K1863" s="10">
        <f t="shared" si="14"/>
        <v>1462.5000000000002</v>
      </c>
      <c r="L1863" s="10">
        <f t="shared" si="15"/>
        <v>511.87500000000006</v>
      </c>
      <c r="M1863" s="11">
        <v>0.35</v>
      </c>
      <c r="O1863" s="16"/>
      <c r="P1863" s="14"/>
      <c r="Q1863" s="12"/>
      <c r="R1863" s="13"/>
    </row>
    <row r="1864" spans="1:18" ht="15.75" customHeight="1" x14ac:dyDescent="0.3">
      <c r="A1864" s="1"/>
      <c r="B1864" s="6" t="s">
        <v>27</v>
      </c>
      <c r="C1864" s="6">
        <v>1128299</v>
      </c>
      <c r="D1864" s="7">
        <v>44493</v>
      </c>
      <c r="E1864" s="6" t="s">
        <v>28</v>
      </c>
      <c r="F1864" s="6" t="s">
        <v>75</v>
      </c>
      <c r="G1864" s="6" t="s">
        <v>76</v>
      </c>
      <c r="H1864" s="6" t="s">
        <v>21</v>
      </c>
      <c r="I1864" s="8">
        <v>0.55000000000000004</v>
      </c>
      <c r="J1864" s="9">
        <v>3000</v>
      </c>
      <c r="K1864" s="10">
        <f t="shared" si="14"/>
        <v>1650.0000000000002</v>
      </c>
      <c r="L1864" s="10">
        <f t="shared" si="15"/>
        <v>660.00000000000011</v>
      </c>
      <c r="M1864" s="11">
        <v>0.4</v>
      </c>
      <c r="O1864" s="16"/>
      <c r="P1864" s="14"/>
      <c r="Q1864" s="12"/>
      <c r="R1864" s="13"/>
    </row>
    <row r="1865" spans="1:18" ht="15.75" customHeight="1" x14ac:dyDescent="0.3">
      <c r="A1865" s="1"/>
      <c r="B1865" s="6" t="s">
        <v>27</v>
      </c>
      <c r="C1865" s="6">
        <v>1128299</v>
      </c>
      <c r="D1865" s="7">
        <v>44493</v>
      </c>
      <c r="E1865" s="6" t="s">
        <v>28</v>
      </c>
      <c r="F1865" s="6" t="s">
        <v>75</v>
      </c>
      <c r="G1865" s="6" t="s">
        <v>76</v>
      </c>
      <c r="H1865" s="6" t="s">
        <v>22</v>
      </c>
      <c r="I1865" s="8">
        <v>0.60000000000000009</v>
      </c>
      <c r="J1865" s="9">
        <v>3500</v>
      </c>
      <c r="K1865" s="10">
        <f t="shared" si="14"/>
        <v>2100.0000000000005</v>
      </c>
      <c r="L1865" s="10">
        <f t="shared" si="15"/>
        <v>630.00000000000011</v>
      </c>
      <c r="M1865" s="11">
        <v>0.3</v>
      </c>
      <c r="O1865" s="16"/>
      <c r="P1865" s="14"/>
      <c r="Q1865" s="12"/>
      <c r="R1865" s="13"/>
    </row>
    <row r="1866" spans="1:18" ht="15.75" customHeight="1" x14ac:dyDescent="0.3">
      <c r="A1866" s="1"/>
      <c r="B1866" s="6" t="s">
        <v>27</v>
      </c>
      <c r="C1866" s="6">
        <v>1128299</v>
      </c>
      <c r="D1866" s="7">
        <v>44524</v>
      </c>
      <c r="E1866" s="6" t="s">
        <v>28</v>
      </c>
      <c r="F1866" s="6" t="s">
        <v>75</v>
      </c>
      <c r="G1866" s="6" t="s">
        <v>76</v>
      </c>
      <c r="H1866" s="6" t="s">
        <v>17</v>
      </c>
      <c r="I1866" s="8">
        <v>0.45000000000000007</v>
      </c>
      <c r="J1866" s="9">
        <v>5750</v>
      </c>
      <c r="K1866" s="10">
        <f t="shared" si="14"/>
        <v>2587.5000000000005</v>
      </c>
      <c r="L1866" s="10">
        <f t="shared" si="15"/>
        <v>905.62500000000011</v>
      </c>
      <c r="M1866" s="11">
        <v>0.35</v>
      </c>
      <c r="O1866" s="16"/>
      <c r="P1866" s="14"/>
      <c r="Q1866" s="12"/>
      <c r="R1866" s="13"/>
    </row>
    <row r="1867" spans="1:18" ht="15.75" customHeight="1" x14ac:dyDescent="0.3">
      <c r="A1867" s="1"/>
      <c r="B1867" s="6" t="s">
        <v>27</v>
      </c>
      <c r="C1867" s="6">
        <v>1128299</v>
      </c>
      <c r="D1867" s="7">
        <v>44524</v>
      </c>
      <c r="E1867" s="6" t="s">
        <v>28</v>
      </c>
      <c r="F1867" s="6" t="s">
        <v>75</v>
      </c>
      <c r="G1867" s="6" t="s">
        <v>76</v>
      </c>
      <c r="H1867" s="6" t="s">
        <v>18</v>
      </c>
      <c r="I1867" s="8">
        <v>0.50000000000000011</v>
      </c>
      <c r="J1867" s="9">
        <v>6500</v>
      </c>
      <c r="K1867" s="10">
        <f t="shared" si="14"/>
        <v>3250.0000000000009</v>
      </c>
      <c r="L1867" s="10">
        <f t="shared" si="15"/>
        <v>1137.5000000000002</v>
      </c>
      <c r="M1867" s="11">
        <v>0.35</v>
      </c>
      <c r="O1867" s="16"/>
      <c r="P1867" s="14"/>
      <c r="Q1867" s="12"/>
      <c r="R1867" s="13"/>
    </row>
    <row r="1868" spans="1:18" ht="15.75" customHeight="1" x14ac:dyDescent="0.3">
      <c r="A1868" s="1"/>
      <c r="B1868" s="6" t="s">
        <v>27</v>
      </c>
      <c r="C1868" s="6">
        <v>1128299</v>
      </c>
      <c r="D1868" s="7">
        <v>44524</v>
      </c>
      <c r="E1868" s="6" t="s">
        <v>28</v>
      </c>
      <c r="F1868" s="6" t="s">
        <v>75</v>
      </c>
      <c r="G1868" s="6" t="s">
        <v>76</v>
      </c>
      <c r="H1868" s="6" t="s">
        <v>19</v>
      </c>
      <c r="I1868" s="8">
        <v>0.45000000000000007</v>
      </c>
      <c r="J1868" s="9">
        <v>4750</v>
      </c>
      <c r="K1868" s="10">
        <f t="shared" si="14"/>
        <v>2137.5000000000005</v>
      </c>
      <c r="L1868" s="10">
        <f t="shared" si="15"/>
        <v>748.12500000000011</v>
      </c>
      <c r="M1868" s="11">
        <v>0.35</v>
      </c>
      <c r="O1868" s="16"/>
      <c r="P1868" s="14"/>
      <c r="Q1868" s="12"/>
      <c r="R1868" s="13"/>
    </row>
    <row r="1869" spans="1:18" ht="15.75" customHeight="1" x14ac:dyDescent="0.3">
      <c r="A1869" s="1"/>
      <c r="B1869" s="6" t="s">
        <v>27</v>
      </c>
      <c r="C1869" s="6">
        <v>1128299</v>
      </c>
      <c r="D1869" s="7">
        <v>44524</v>
      </c>
      <c r="E1869" s="6" t="s">
        <v>28</v>
      </c>
      <c r="F1869" s="6" t="s">
        <v>75</v>
      </c>
      <c r="G1869" s="6" t="s">
        <v>76</v>
      </c>
      <c r="H1869" s="6" t="s">
        <v>20</v>
      </c>
      <c r="I1869" s="8">
        <v>0.55000000000000016</v>
      </c>
      <c r="J1869" s="9">
        <v>4500</v>
      </c>
      <c r="K1869" s="10">
        <f t="shared" si="14"/>
        <v>2475.0000000000009</v>
      </c>
      <c r="L1869" s="10">
        <f t="shared" si="15"/>
        <v>866.25000000000023</v>
      </c>
      <c r="M1869" s="11">
        <v>0.35</v>
      </c>
      <c r="O1869" s="16"/>
      <c r="P1869" s="14"/>
      <c r="Q1869" s="12"/>
      <c r="R1869" s="13"/>
    </row>
    <row r="1870" spans="1:18" ht="15.75" customHeight="1" x14ac:dyDescent="0.3">
      <c r="A1870" s="1"/>
      <c r="B1870" s="6" t="s">
        <v>27</v>
      </c>
      <c r="C1870" s="6">
        <v>1128299</v>
      </c>
      <c r="D1870" s="7">
        <v>44524</v>
      </c>
      <c r="E1870" s="6" t="s">
        <v>28</v>
      </c>
      <c r="F1870" s="6" t="s">
        <v>75</v>
      </c>
      <c r="G1870" s="6" t="s">
        <v>76</v>
      </c>
      <c r="H1870" s="6" t="s">
        <v>21</v>
      </c>
      <c r="I1870" s="8">
        <v>0.75000000000000011</v>
      </c>
      <c r="J1870" s="9">
        <v>4250</v>
      </c>
      <c r="K1870" s="10">
        <f t="shared" si="14"/>
        <v>3187.5000000000005</v>
      </c>
      <c r="L1870" s="10">
        <f t="shared" si="15"/>
        <v>1275.0000000000002</v>
      </c>
      <c r="M1870" s="11">
        <v>0.4</v>
      </c>
      <c r="O1870" s="16"/>
      <c r="P1870" s="14"/>
      <c r="Q1870" s="12"/>
      <c r="R1870" s="13"/>
    </row>
    <row r="1871" spans="1:18" ht="15.75" customHeight="1" x14ac:dyDescent="0.3">
      <c r="A1871" s="1"/>
      <c r="B1871" s="6" t="s">
        <v>27</v>
      </c>
      <c r="C1871" s="6">
        <v>1128299</v>
      </c>
      <c r="D1871" s="7">
        <v>44524</v>
      </c>
      <c r="E1871" s="6" t="s">
        <v>28</v>
      </c>
      <c r="F1871" s="6" t="s">
        <v>75</v>
      </c>
      <c r="G1871" s="6" t="s">
        <v>76</v>
      </c>
      <c r="H1871" s="6" t="s">
        <v>22</v>
      </c>
      <c r="I1871" s="8">
        <v>0.80000000000000016</v>
      </c>
      <c r="J1871" s="9">
        <v>5500</v>
      </c>
      <c r="K1871" s="10">
        <f t="shared" si="14"/>
        <v>4400.0000000000009</v>
      </c>
      <c r="L1871" s="10">
        <f t="shared" si="15"/>
        <v>1320.0000000000002</v>
      </c>
      <c r="M1871" s="11">
        <v>0.3</v>
      </c>
      <c r="O1871" s="16"/>
      <c r="P1871" s="14"/>
      <c r="Q1871" s="12"/>
      <c r="R1871" s="13"/>
    </row>
    <row r="1872" spans="1:18" ht="15.75" customHeight="1" x14ac:dyDescent="0.3">
      <c r="A1872" s="1"/>
      <c r="B1872" s="6" t="s">
        <v>27</v>
      </c>
      <c r="C1872" s="6">
        <v>1128299</v>
      </c>
      <c r="D1872" s="7">
        <v>44553</v>
      </c>
      <c r="E1872" s="6" t="s">
        <v>28</v>
      </c>
      <c r="F1872" s="6" t="s">
        <v>75</v>
      </c>
      <c r="G1872" s="6" t="s">
        <v>76</v>
      </c>
      <c r="H1872" s="6" t="s">
        <v>17</v>
      </c>
      <c r="I1872" s="8">
        <v>0.65000000000000013</v>
      </c>
      <c r="J1872" s="9">
        <v>7500</v>
      </c>
      <c r="K1872" s="10">
        <f t="shared" si="14"/>
        <v>4875.0000000000009</v>
      </c>
      <c r="L1872" s="10">
        <f t="shared" si="15"/>
        <v>1706.2500000000002</v>
      </c>
      <c r="M1872" s="11">
        <v>0.35</v>
      </c>
      <c r="O1872" s="16"/>
      <c r="P1872" s="14"/>
      <c r="Q1872" s="12"/>
      <c r="R1872" s="13"/>
    </row>
    <row r="1873" spans="1:18" ht="15.75" customHeight="1" x14ac:dyDescent="0.3">
      <c r="A1873" s="1"/>
      <c r="B1873" s="6" t="s">
        <v>27</v>
      </c>
      <c r="C1873" s="6">
        <v>1128299</v>
      </c>
      <c r="D1873" s="7">
        <v>44553</v>
      </c>
      <c r="E1873" s="6" t="s">
        <v>28</v>
      </c>
      <c r="F1873" s="6" t="s">
        <v>75</v>
      </c>
      <c r="G1873" s="6" t="s">
        <v>76</v>
      </c>
      <c r="H1873" s="6" t="s">
        <v>18</v>
      </c>
      <c r="I1873" s="8">
        <v>0.75000000000000022</v>
      </c>
      <c r="J1873" s="9">
        <v>7500</v>
      </c>
      <c r="K1873" s="10">
        <f t="shared" si="14"/>
        <v>5625.0000000000018</v>
      </c>
      <c r="L1873" s="10">
        <f t="shared" si="15"/>
        <v>1968.7500000000005</v>
      </c>
      <c r="M1873" s="11">
        <v>0.35</v>
      </c>
      <c r="O1873" s="16"/>
      <c r="P1873" s="14"/>
      <c r="Q1873" s="12"/>
      <c r="R1873" s="13"/>
    </row>
    <row r="1874" spans="1:18" ht="15.75" customHeight="1" x14ac:dyDescent="0.3">
      <c r="A1874" s="1"/>
      <c r="B1874" s="6" t="s">
        <v>27</v>
      </c>
      <c r="C1874" s="6">
        <v>1128299</v>
      </c>
      <c r="D1874" s="7">
        <v>44553</v>
      </c>
      <c r="E1874" s="6" t="s">
        <v>28</v>
      </c>
      <c r="F1874" s="6" t="s">
        <v>75</v>
      </c>
      <c r="G1874" s="6" t="s">
        <v>76</v>
      </c>
      <c r="H1874" s="6" t="s">
        <v>19</v>
      </c>
      <c r="I1874" s="8">
        <v>0.70000000000000018</v>
      </c>
      <c r="J1874" s="9">
        <v>5500</v>
      </c>
      <c r="K1874" s="10">
        <f t="shared" si="14"/>
        <v>3850.0000000000009</v>
      </c>
      <c r="L1874" s="10">
        <f t="shared" si="15"/>
        <v>1347.5000000000002</v>
      </c>
      <c r="M1874" s="11">
        <v>0.35</v>
      </c>
      <c r="O1874" s="16"/>
      <c r="P1874" s="14"/>
      <c r="Q1874" s="12"/>
      <c r="R1874" s="13"/>
    </row>
    <row r="1875" spans="1:18" ht="15.75" customHeight="1" x14ac:dyDescent="0.3">
      <c r="A1875" s="1"/>
      <c r="B1875" s="6" t="s">
        <v>27</v>
      </c>
      <c r="C1875" s="6">
        <v>1128299</v>
      </c>
      <c r="D1875" s="7">
        <v>44553</v>
      </c>
      <c r="E1875" s="6" t="s">
        <v>28</v>
      </c>
      <c r="F1875" s="6" t="s">
        <v>75</v>
      </c>
      <c r="G1875" s="6" t="s">
        <v>76</v>
      </c>
      <c r="H1875" s="6" t="s">
        <v>20</v>
      </c>
      <c r="I1875" s="8">
        <v>0.70000000000000018</v>
      </c>
      <c r="J1875" s="9">
        <v>5500</v>
      </c>
      <c r="K1875" s="10">
        <f t="shared" si="14"/>
        <v>3850.0000000000009</v>
      </c>
      <c r="L1875" s="10">
        <f t="shared" si="15"/>
        <v>1347.5000000000002</v>
      </c>
      <c r="M1875" s="11">
        <v>0.35</v>
      </c>
      <c r="O1875" s="16"/>
      <c r="P1875" s="14"/>
      <c r="Q1875" s="12"/>
      <c r="R1875" s="13"/>
    </row>
    <row r="1876" spans="1:18" ht="15.75" customHeight="1" x14ac:dyDescent="0.3">
      <c r="A1876" s="1"/>
      <c r="B1876" s="6" t="s">
        <v>27</v>
      </c>
      <c r="C1876" s="6">
        <v>1128299</v>
      </c>
      <c r="D1876" s="7">
        <v>44553</v>
      </c>
      <c r="E1876" s="6" t="s">
        <v>28</v>
      </c>
      <c r="F1876" s="6" t="s">
        <v>75</v>
      </c>
      <c r="G1876" s="6" t="s">
        <v>76</v>
      </c>
      <c r="H1876" s="6" t="s">
        <v>21</v>
      </c>
      <c r="I1876" s="8">
        <v>0.80000000000000016</v>
      </c>
      <c r="J1876" s="9">
        <v>4750</v>
      </c>
      <c r="K1876" s="10">
        <f t="shared" si="14"/>
        <v>3800.0000000000009</v>
      </c>
      <c r="L1876" s="10">
        <f t="shared" si="15"/>
        <v>1520.0000000000005</v>
      </c>
      <c r="M1876" s="11">
        <v>0.4</v>
      </c>
      <c r="O1876" s="16"/>
      <c r="P1876" s="14"/>
      <c r="Q1876" s="12"/>
      <c r="R1876" s="13"/>
    </row>
    <row r="1877" spans="1:18" ht="15.75" customHeight="1" x14ac:dyDescent="0.3">
      <c r="A1877" s="1"/>
      <c r="B1877" s="6" t="s">
        <v>27</v>
      </c>
      <c r="C1877" s="6">
        <v>1128299</v>
      </c>
      <c r="D1877" s="7">
        <v>44553</v>
      </c>
      <c r="E1877" s="6" t="s">
        <v>28</v>
      </c>
      <c r="F1877" s="6" t="s">
        <v>75</v>
      </c>
      <c r="G1877" s="6" t="s">
        <v>76</v>
      </c>
      <c r="H1877" s="6" t="s">
        <v>22</v>
      </c>
      <c r="I1877" s="8">
        <v>0.8500000000000002</v>
      </c>
      <c r="J1877" s="9">
        <v>5750</v>
      </c>
      <c r="K1877" s="10">
        <f t="shared" si="14"/>
        <v>4887.5000000000009</v>
      </c>
      <c r="L1877" s="10">
        <f t="shared" si="15"/>
        <v>1466.2500000000002</v>
      </c>
      <c r="M1877" s="11">
        <v>0.3</v>
      </c>
      <c r="O1877" s="16"/>
      <c r="P1877" s="14"/>
      <c r="Q1877" s="12"/>
      <c r="R1877" s="13"/>
    </row>
    <row r="1878" spans="1:18" ht="15.75" customHeight="1" x14ac:dyDescent="0.3">
      <c r="A1878" s="1" t="s">
        <v>39</v>
      </c>
      <c r="B1878" s="6" t="s">
        <v>27</v>
      </c>
      <c r="C1878" s="6">
        <v>1128299</v>
      </c>
      <c r="D1878" s="7">
        <v>44213</v>
      </c>
      <c r="E1878" s="6" t="s">
        <v>28</v>
      </c>
      <c r="F1878" s="6" t="s">
        <v>77</v>
      </c>
      <c r="G1878" s="6" t="s">
        <v>60</v>
      </c>
      <c r="H1878" s="6" t="s">
        <v>17</v>
      </c>
      <c r="I1878" s="8">
        <v>0.35000000000000003</v>
      </c>
      <c r="J1878" s="9">
        <v>4000</v>
      </c>
      <c r="K1878" s="10">
        <f t="shared" si="14"/>
        <v>1400.0000000000002</v>
      </c>
      <c r="L1878" s="10">
        <f t="shared" si="15"/>
        <v>560</v>
      </c>
      <c r="M1878" s="11">
        <v>0.39999999999999997</v>
      </c>
      <c r="O1878" s="16"/>
      <c r="P1878" s="14"/>
      <c r="Q1878" s="12"/>
      <c r="R1878" s="13"/>
    </row>
    <row r="1879" spans="1:18" ht="15.75" customHeight="1" x14ac:dyDescent="0.3">
      <c r="A1879" s="1"/>
      <c r="B1879" s="6" t="s">
        <v>27</v>
      </c>
      <c r="C1879" s="6">
        <v>1128299</v>
      </c>
      <c r="D1879" s="7">
        <v>44213</v>
      </c>
      <c r="E1879" s="6" t="s">
        <v>28</v>
      </c>
      <c r="F1879" s="6" t="s">
        <v>77</v>
      </c>
      <c r="G1879" s="6" t="s">
        <v>60</v>
      </c>
      <c r="H1879" s="6" t="s">
        <v>18</v>
      </c>
      <c r="I1879" s="8">
        <v>0.45</v>
      </c>
      <c r="J1879" s="9">
        <v>4000</v>
      </c>
      <c r="K1879" s="10">
        <f t="shared" si="14"/>
        <v>1800</v>
      </c>
      <c r="L1879" s="10">
        <f t="shared" si="15"/>
        <v>719.99999999999989</v>
      </c>
      <c r="M1879" s="11">
        <v>0.39999999999999997</v>
      </c>
      <c r="O1879" s="16"/>
      <c r="P1879" s="14"/>
      <c r="Q1879" s="12"/>
      <c r="R1879" s="13"/>
    </row>
    <row r="1880" spans="1:18" ht="15.75" customHeight="1" x14ac:dyDescent="0.3">
      <c r="A1880" s="1"/>
      <c r="B1880" s="6" t="s">
        <v>27</v>
      </c>
      <c r="C1880" s="6">
        <v>1128299</v>
      </c>
      <c r="D1880" s="7">
        <v>44213</v>
      </c>
      <c r="E1880" s="6" t="s">
        <v>28</v>
      </c>
      <c r="F1880" s="6" t="s">
        <v>77</v>
      </c>
      <c r="G1880" s="6" t="s">
        <v>60</v>
      </c>
      <c r="H1880" s="6" t="s">
        <v>19</v>
      </c>
      <c r="I1880" s="8">
        <v>0.45</v>
      </c>
      <c r="J1880" s="9">
        <v>4000</v>
      </c>
      <c r="K1880" s="10">
        <f t="shared" si="14"/>
        <v>1800</v>
      </c>
      <c r="L1880" s="10">
        <f t="shared" si="15"/>
        <v>719.99999999999989</v>
      </c>
      <c r="M1880" s="11">
        <v>0.39999999999999997</v>
      </c>
      <c r="O1880" s="16"/>
      <c r="P1880" s="14"/>
      <c r="Q1880" s="12"/>
      <c r="R1880" s="13"/>
    </row>
    <row r="1881" spans="1:18" ht="15.75" customHeight="1" x14ac:dyDescent="0.3">
      <c r="A1881" s="1"/>
      <c r="B1881" s="6" t="s">
        <v>27</v>
      </c>
      <c r="C1881" s="6">
        <v>1128299</v>
      </c>
      <c r="D1881" s="7">
        <v>44213</v>
      </c>
      <c r="E1881" s="6" t="s">
        <v>28</v>
      </c>
      <c r="F1881" s="6" t="s">
        <v>77</v>
      </c>
      <c r="G1881" s="6" t="s">
        <v>60</v>
      </c>
      <c r="H1881" s="6" t="s">
        <v>20</v>
      </c>
      <c r="I1881" s="8">
        <v>0.45</v>
      </c>
      <c r="J1881" s="9">
        <v>2500</v>
      </c>
      <c r="K1881" s="10">
        <f t="shared" si="14"/>
        <v>1125</v>
      </c>
      <c r="L1881" s="10">
        <f t="shared" si="15"/>
        <v>449.99999999999994</v>
      </c>
      <c r="M1881" s="11">
        <v>0.39999999999999997</v>
      </c>
      <c r="O1881" s="16"/>
      <c r="P1881" s="14"/>
      <c r="Q1881" s="12"/>
      <c r="R1881" s="13"/>
    </row>
    <row r="1882" spans="1:18" ht="15.75" customHeight="1" x14ac:dyDescent="0.3">
      <c r="A1882" s="1"/>
      <c r="B1882" s="6" t="s">
        <v>27</v>
      </c>
      <c r="C1882" s="6">
        <v>1128299</v>
      </c>
      <c r="D1882" s="7">
        <v>44213</v>
      </c>
      <c r="E1882" s="6" t="s">
        <v>28</v>
      </c>
      <c r="F1882" s="6" t="s">
        <v>77</v>
      </c>
      <c r="G1882" s="6" t="s">
        <v>60</v>
      </c>
      <c r="H1882" s="6" t="s">
        <v>21</v>
      </c>
      <c r="I1882" s="8">
        <v>0.50000000000000011</v>
      </c>
      <c r="J1882" s="9">
        <v>2000</v>
      </c>
      <c r="K1882" s="10">
        <f t="shared" si="14"/>
        <v>1000.0000000000002</v>
      </c>
      <c r="L1882" s="10">
        <f t="shared" si="15"/>
        <v>450.00000000000011</v>
      </c>
      <c r="M1882" s="11">
        <v>0.45</v>
      </c>
      <c r="O1882" s="16"/>
      <c r="P1882" s="14"/>
      <c r="Q1882" s="12"/>
      <c r="R1882" s="13"/>
    </row>
    <row r="1883" spans="1:18" ht="15.75" customHeight="1" x14ac:dyDescent="0.3">
      <c r="A1883" s="1"/>
      <c r="B1883" s="6" t="s">
        <v>27</v>
      </c>
      <c r="C1883" s="6">
        <v>1128299</v>
      </c>
      <c r="D1883" s="7">
        <v>44213</v>
      </c>
      <c r="E1883" s="6" t="s">
        <v>28</v>
      </c>
      <c r="F1883" s="6" t="s">
        <v>77</v>
      </c>
      <c r="G1883" s="6" t="s">
        <v>60</v>
      </c>
      <c r="H1883" s="6" t="s">
        <v>22</v>
      </c>
      <c r="I1883" s="8">
        <v>0.45</v>
      </c>
      <c r="J1883" s="9">
        <v>4500</v>
      </c>
      <c r="K1883" s="10">
        <f t="shared" si="14"/>
        <v>2025</v>
      </c>
      <c r="L1883" s="10">
        <f t="shared" si="15"/>
        <v>708.75</v>
      </c>
      <c r="M1883" s="11">
        <v>0.35</v>
      </c>
      <c r="O1883" s="16"/>
      <c r="P1883" s="14"/>
      <c r="Q1883" s="12"/>
      <c r="R1883" s="13"/>
    </row>
    <row r="1884" spans="1:18" ht="15.75" customHeight="1" x14ac:dyDescent="0.3">
      <c r="A1884" s="1"/>
      <c r="B1884" s="6" t="s">
        <v>27</v>
      </c>
      <c r="C1884" s="6">
        <v>1128299</v>
      </c>
      <c r="D1884" s="7">
        <v>44244</v>
      </c>
      <c r="E1884" s="6" t="s">
        <v>28</v>
      </c>
      <c r="F1884" s="6" t="s">
        <v>77</v>
      </c>
      <c r="G1884" s="6" t="s">
        <v>60</v>
      </c>
      <c r="H1884" s="6" t="s">
        <v>17</v>
      </c>
      <c r="I1884" s="8">
        <v>0.35000000000000003</v>
      </c>
      <c r="J1884" s="9">
        <v>5000</v>
      </c>
      <c r="K1884" s="10">
        <f t="shared" si="14"/>
        <v>1750.0000000000002</v>
      </c>
      <c r="L1884" s="10">
        <f t="shared" si="15"/>
        <v>700</v>
      </c>
      <c r="M1884" s="11">
        <v>0.39999999999999997</v>
      </c>
      <c r="O1884" s="16"/>
      <c r="P1884" s="14"/>
      <c r="Q1884" s="12"/>
      <c r="R1884" s="13"/>
    </row>
    <row r="1885" spans="1:18" ht="15.75" customHeight="1" x14ac:dyDescent="0.3">
      <c r="A1885" s="1"/>
      <c r="B1885" s="6" t="s">
        <v>27</v>
      </c>
      <c r="C1885" s="6">
        <v>1128299</v>
      </c>
      <c r="D1885" s="7">
        <v>44244</v>
      </c>
      <c r="E1885" s="6" t="s">
        <v>28</v>
      </c>
      <c r="F1885" s="6" t="s">
        <v>77</v>
      </c>
      <c r="G1885" s="6" t="s">
        <v>60</v>
      </c>
      <c r="H1885" s="6" t="s">
        <v>18</v>
      </c>
      <c r="I1885" s="8">
        <v>0.45</v>
      </c>
      <c r="J1885" s="9">
        <v>4000</v>
      </c>
      <c r="K1885" s="10">
        <f t="shared" si="14"/>
        <v>1800</v>
      </c>
      <c r="L1885" s="10">
        <f t="shared" si="15"/>
        <v>719.99999999999989</v>
      </c>
      <c r="M1885" s="11">
        <v>0.39999999999999997</v>
      </c>
      <c r="O1885" s="16"/>
      <c r="P1885" s="14"/>
      <c r="Q1885" s="12"/>
      <c r="R1885" s="13"/>
    </row>
    <row r="1886" spans="1:18" ht="15.75" customHeight="1" x14ac:dyDescent="0.3">
      <c r="A1886" s="1"/>
      <c r="B1886" s="6" t="s">
        <v>27</v>
      </c>
      <c r="C1886" s="6">
        <v>1128299</v>
      </c>
      <c r="D1886" s="7">
        <v>44244</v>
      </c>
      <c r="E1886" s="6" t="s">
        <v>28</v>
      </c>
      <c r="F1886" s="6" t="s">
        <v>77</v>
      </c>
      <c r="G1886" s="6" t="s">
        <v>60</v>
      </c>
      <c r="H1886" s="6" t="s">
        <v>19</v>
      </c>
      <c r="I1886" s="8">
        <v>0.45</v>
      </c>
      <c r="J1886" s="9">
        <v>4000</v>
      </c>
      <c r="K1886" s="10">
        <f t="shared" si="14"/>
        <v>1800</v>
      </c>
      <c r="L1886" s="10">
        <f t="shared" si="15"/>
        <v>719.99999999999989</v>
      </c>
      <c r="M1886" s="11">
        <v>0.39999999999999997</v>
      </c>
      <c r="O1886" s="16"/>
      <c r="P1886" s="14"/>
      <c r="Q1886" s="12"/>
      <c r="R1886" s="13"/>
    </row>
    <row r="1887" spans="1:18" ht="15.75" customHeight="1" x14ac:dyDescent="0.3">
      <c r="A1887" s="1"/>
      <c r="B1887" s="6" t="s">
        <v>27</v>
      </c>
      <c r="C1887" s="6">
        <v>1128299</v>
      </c>
      <c r="D1887" s="7">
        <v>44244</v>
      </c>
      <c r="E1887" s="6" t="s">
        <v>28</v>
      </c>
      <c r="F1887" s="6" t="s">
        <v>77</v>
      </c>
      <c r="G1887" s="6" t="s">
        <v>60</v>
      </c>
      <c r="H1887" s="6" t="s">
        <v>20</v>
      </c>
      <c r="I1887" s="8">
        <v>0.45</v>
      </c>
      <c r="J1887" s="9">
        <v>2500</v>
      </c>
      <c r="K1887" s="10">
        <f t="shared" si="14"/>
        <v>1125</v>
      </c>
      <c r="L1887" s="10">
        <f t="shared" si="15"/>
        <v>449.99999999999994</v>
      </c>
      <c r="M1887" s="11">
        <v>0.39999999999999997</v>
      </c>
      <c r="O1887" s="16"/>
      <c r="P1887" s="14"/>
      <c r="Q1887" s="12"/>
      <c r="R1887" s="13"/>
    </row>
    <row r="1888" spans="1:18" ht="15.75" customHeight="1" x14ac:dyDescent="0.3">
      <c r="A1888" s="1"/>
      <c r="B1888" s="6" t="s">
        <v>27</v>
      </c>
      <c r="C1888" s="6">
        <v>1128299</v>
      </c>
      <c r="D1888" s="7">
        <v>44244</v>
      </c>
      <c r="E1888" s="6" t="s">
        <v>28</v>
      </c>
      <c r="F1888" s="6" t="s">
        <v>77</v>
      </c>
      <c r="G1888" s="6" t="s">
        <v>60</v>
      </c>
      <c r="H1888" s="6" t="s">
        <v>21</v>
      </c>
      <c r="I1888" s="8">
        <v>0.50000000000000011</v>
      </c>
      <c r="J1888" s="9">
        <v>1750</v>
      </c>
      <c r="K1888" s="10">
        <f t="shared" si="14"/>
        <v>875.00000000000023</v>
      </c>
      <c r="L1888" s="10">
        <f t="shared" si="15"/>
        <v>393.75000000000011</v>
      </c>
      <c r="M1888" s="11">
        <v>0.45</v>
      </c>
      <c r="O1888" s="16"/>
      <c r="P1888" s="14"/>
      <c r="Q1888" s="12"/>
      <c r="R1888" s="13"/>
    </row>
    <row r="1889" spans="1:18" ht="15.75" customHeight="1" x14ac:dyDescent="0.3">
      <c r="A1889" s="1"/>
      <c r="B1889" s="6" t="s">
        <v>27</v>
      </c>
      <c r="C1889" s="6">
        <v>1128299</v>
      </c>
      <c r="D1889" s="7">
        <v>44244</v>
      </c>
      <c r="E1889" s="6" t="s">
        <v>28</v>
      </c>
      <c r="F1889" s="6" t="s">
        <v>77</v>
      </c>
      <c r="G1889" s="6" t="s">
        <v>60</v>
      </c>
      <c r="H1889" s="6" t="s">
        <v>22</v>
      </c>
      <c r="I1889" s="8">
        <v>0.45</v>
      </c>
      <c r="J1889" s="9">
        <v>3750</v>
      </c>
      <c r="K1889" s="10">
        <f t="shared" si="14"/>
        <v>1687.5</v>
      </c>
      <c r="L1889" s="10">
        <f t="shared" si="15"/>
        <v>590.625</v>
      </c>
      <c r="M1889" s="11">
        <v>0.35</v>
      </c>
      <c r="O1889" s="16"/>
      <c r="P1889" s="14"/>
      <c r="Q1889" s="12"/>
      <c r="R1889" s="13"/>
    </row>
    <row r="1890" spans="1:18" ht="15.75" customHeight="1" x14ac:dyDescent="0.3">
      <c r="A1890" s="1"/>
      <c r="B1890" s="6" t="s">
        <v>27</v>
      </c>
      <c r="C1890" s="6">
        <v>1128299</v>
      </c>
      <c r="D1890" s="7">
        <v>44271</v>
      </c>
      <c r="E1890" s="6" t="s">
        <v>28</v>
      </c>
      <c r="F1890" s="6" t="s">
        <v>77</v>
      </c>
      <c r="G1890" s="6" t="s">
        <v>60</v>
      </c>
      <c r="H1890" s="6" t="s">
        <v>17</v>
      </c>
      <c r="I1890" s="8">
        <v>0.45</v>
      </c>
      <c r="J1890" s="9">
        <v>5250</v>
      </c>
      <c r="K1890" s="10">
        <f t="shared" si="14"/>
        <v>2362.5</v>
      </c>
      <c r="L1890" s="10">
        <f t="shared" si="15"/>
        <v>944.99999999999989</v>
      </c>
      <c r="M1890" s="11">
        <v>0.39999999999999997</v>
      </c>
      <c r="O1890" s="16"/>
      <c r="P1890" s="14"/>
      <c r="Q1890" s="12"/>
      <c r="R1890" s="13"/>
    </row>
    <row r="1891" spans="1:18" ht="15.75" customHeight="1" x14ac:dyDescent="0.3">
      <c r="A1891" s="1"/>
      <c r="B1891" s="6" t="s">
        <v>27</v>
      </c>
      <c r="C1891" s="6">
        <v>1128299</v>
      </c>
      <c r="D1891" s="7">
        <v>44271</v>
      </c>
      <c r="E1891" s="6" t="s">
        <v>28</v>
      </c>
      <c r="F1891" s="6" t="s">
        <v>77</v>
      </c>
      <c r="G1891" s="6" t="s">
        <v>60</v>
      </c>
      <c r="H1891" s="6" t="s">
        <v>18</v>
      </c>
      <c r="I1891" s="8">
        <v>0.55000000000000004</v>
      </c>
      <c r="J1891" s="9">
        <v>3750</v>
      </c>
      <c r="K1891" s="10">
        <f t="shared" si="14"/>
        <v>2062.5</v>
      </c>
      <c r="L1891" s="10">
        <f t="shared" si="15"/>
        <v>824.99999999999989</v>
      </c>
      <c r="M1891" s="11">
        <v>0.39999999999999997</v>
      </c>
      <c r="O1891" s="16"/>
      <c r="P1891" s="14"/>
      <c r="Q1891" s="12"/>
      <c r="R1891" s="13"/>
    </row>
    <row r="1892" spans="1:18" ht="15.75" customHeight="1" x14ac:dyDescent="0.3">
      <c r="A1892" s="1"/>
      <c r="B1892" s="6" t="s">
        <v>27</v>
      </c>
      <c r="C1892" s="6">
        <v>1128299</v>
      </c>
      <c r="D1892" s="7">
        <v>44271</v>
      </c>
      <c r="E1892" s="6" t="s">
        <v>28</v>
      </c>
      <c r="F1892" s="6" t="s">
        <v>77</v>
      </c>
      <c r="G1892" s="6" t="s">
        <v>60</v>
      </c>
      <c r="H1892" s="6" t="s">
        <v>19</v>
      </c>
      <c r="I1892" s="8">
        <v>0.6</v>
      </c>
      <c r="J1892" s="9">
        <v>4000</v>
      </c>
      <c r="K1892" s="10">
        <f t="shared" si="14"/>
        <v>2400</v>
      </c>
      <c r="L1892" s="10">
        <f t="shared" si="15"/>
        <v>959.99999999999989</v>
      </c>
      <c r="M1892" s="11">
        <v>0.39999999999999997</v>
      </c>
      <c r="O1892" s="16"/>
      <c r="P1892" s="14"/>
      <c r="Q1892" s="12"/>
      <c r="R1892" s="13"/>
    </row>
    <row r="1893" spans="1:18" ht="15.75" customHeight="1" x14ac:dyDescent="0.3">
      <c r="A1893" s="1"/>
      <c r="B1893" s="6" t="s">
        <v>27</v>
      </c>
      <c r="C1893" s="6">
        <v>1128299</v>
      </c>
      <c r="D1893" s="7">
        <v>44271</v>
      </c>
      <c r="E1893" s="6" t="s">
        <v>28</v>
      </c>
      <c r="F1893" s="6" t="s">
        <v>77</v>
      </c>
      <c r="G1893" s="6" t="s">
        <v>60</v>
      </c>
      <c r="H1893" s="6" t="s">
        <v>20</v>
      </c>
      <c r="I1893" s="8">
        <v>0.55000000000000004</v>
      </c>
      <c r="J1893" s="9">
        <v>3000</v>
      </c>
      <c r="K1893" s="10">
        <f t="shared" si="14"/>
        <v>1650.0000000000002</v>
      </c>
      <c r="L1893" s="10">
        <f t="shared" si="15"/>
        <v>660</v>
      </c>
      <c r="M1893" s="11">
        <v>0.39999999999999997</v>
      </c>
      <c r="O1893" s="16"/>
      <c r="P1893" s="14"/>
      <c r="Q1893" s="12"/>
      <c r="R1893" s="13"/>
    </row>
    <row r="1894" spans="1:18" ht="15.75" customHeight="1" x14ac:dyDescent="0.3">
      <c r="A1894" s="1"/>
      <c r="B1894" s="6" t="s">
        <v>27</v>
      </c>
      <c r="C1894" s="6">
        <v>1128299</v>
      </c>
      <c r="D1894" s="7">
        <v>44271</v>
      </c>
      <c r="E1894" s="6" t="s">
        <v>28</v>
      </c>
      <c r="F1894" s="6" t="s">
        <v>77</v>
      </c>
      <c r="G1894" s="6" t="s">
        <v>60</v>
      </c>
      <c r="H1894" s="6" t="s">
        <v>21</v>
      </c>
      <c r="I1894" s="8">
        <v>0.60000000000000009</v>
      </c>
      <c r="J1894" s="9">
        <v>1500</v>
      </c>
      <c r="K1894" s="10">
        <f t="shared" si="14"/>
        <v>900.00000000000011</v>
      </c>
      <c r="L1894" s="10">
        <f t="shared" si="15"/>
        <v>405.00000000000006</v>
      </c>
      <c r="M1894" s="11">
        <v>0.45</v>
      </c>
      <c r="O1894" s="16"/>
      <c r="P1894" s="14"/>
      <c r="Q1894" s="12"/>
      <c r="R1894" s="13"/>
    </row>
    <row r="1895" spans="1:18" ht="15.75" customHeight="1" x14ac:dyDescent="0.3">
      <c r="A1895" s="1"/>
      <c r="B1895" s="6" t="s">
        <v>27</v>
      </c>
      <c r="C1895" s="6">
        <v>1128299</v>
      </c>
      <c r="D1895" s="7">
        <v>44271</v>
      </c>
      <c r="E1895" s="6" t="s">
        <v>28</v>
      </c>
      <c r="F1895" s="6" t="s">
        <v>77</v>
      </c>
      <c r="G1895" s="6" t="s">
        <v>60</v>
      </c>
      <c r="H1895" s="6" t="s">
        <v>22</v>
      </c>
      <c r="I1895" s="8">
        <v>0.45</v>
      </c>
      <c r="J1895" s="9">
        <v>3500</v>
      </c>
      <c r="K1895" s="10">
        <f t="shared" si="14"/>
        <v>1575</v>
      </c>
      <c r="L1895" s="10">
        <f t="shared" si="15"/>
        <v>551.25</v>
      </c>
      <c r="M1895" s="11">
        <v>0.35</v>
      </c>
      <c r="O1895" s="16"/>
      <c r="P1895" s="14"/>
      <c r="Q1895" s="12"/>
      <c r="R1895" s="13"/>
    </row>
    <row r="1896" spans="1:18" ht="15.75" customHeight="1" x14ac:dyDescent="0.3">
      <c r="A1896" s="1"/>
      <c r="B1896" s="6" t="s">
        <v>27</v>
      </c>
      <c r="C1896" s="6">
        <v>1128299</v>
      </c>
      <c r="D1896" s="7">
        <v>44303</v>
      </c>
      <c r="E1896" s="6" t="s">
        <v>28</v>
      </c>
      <c r="F1896" s="6" t="s">
        <v>77</v>
      </c>
      <c r="G1896" s="6" t="s">
        <v>60</v>
      </c>
      <c r="H1896" s="6" t="s">
        <v>17</v>
      </c>
      <c r="I1896" s="8">
        <v>0.5</v>
      </c>
      <c r="J1896" s="9">
        <v>5250</v>
      </c>
      <c r="K1896" s="10">
        <f t="shared" si="14"/>
        <v>2625</v>
      </c>
      <c r="L1896" s="10">
        <f t="shared" si="15"/>
        <v>1050</v>
      </c>
      <c r="M1896" s="11">
        <v>0.39999999999999997</v>
      </c>
      <c r="O1896" s="16"/>
      <c r="P1896" s="14"/>
      <c r="Q1896" s="12"/>
      <c r="R1896" s="13"/>
    </row>
    <row r="1897" spans="1:18" ht="15.75" customHeight="1" x14ac:dyDescent="0.3">
      <c r="A1897" s="1"/>
      <c r="B1897" s="6" t="s">
        <v>27</v>
      </c>
      <c r="C1897" s="6">
        <v>1128299</v>
      </c>
      <c r="D1897" s="7">
        <v>44303</v>
      </c>
      <c r="E1897" s="6" t="s">
        <v>28</v>
      </c>
      <c r="F1897" s="6" t="s">
        <v>77</v>
      </c>
      <c r="G1897" s="6" t="s">
        <v>60</v>
      </c>
      <c r="H1897" s="6" t="s">
        <v>18</v>
      </c>
      <c r="I1897" s="8">
        <v>0.55000000000000004</v>
      </c>
      <c r="J1897" s="9">
        <v>3250</v>
      </c>
      <c r="K1897" s="10">
        <f t="shared" si="14"/>
        <v>1787.5000000000002</v>
      </c>
      <c r="L1897" s="10">
        <f t="shared" si="15"/>
        <v>715</v>
      </c>
      <c r="M1897" s="11">
        <v>0.39999999999999997</v>
      </c>
      <c r="O1897" s="16"/>
      <c r="P1897" s="14"/>
      <c r="Q1897" s="12"/>
      <c r="R1897" s="13"/>
    </row>
    <row r="1898" spans="1:18" ht="15.75" customHeight="1" x14ac:dyDescent="0.3">
      <c r="A1898" s="1"/>
      <c r="B1898" s="6" t="s">
        <v>27</v>
      </c>
      <c r="C1898" s="6">
        <v>1128299</v>
      </c>
      <c r="D1898" s="7">
        <v>44303</v>
      </c>
      <c r="E1898" s="6" t="s">
        <v>28</v>
      </c>
      <c r="F1898" s="6" t="s">
        <v>77</v>
      </c>
      <c r="G1898" s="6" t="s">
        <v>60</v>
      </c>
      <c r="H1898" s="6" t="s">
        <v>19</v>
      </c>
      <c r="I1898" s="8">
        <v>0.55000000000000004</v>
      </c>
      <c r="J1898" s="9">
        <v>3750</v>
      </c>
      <c r="K1898" s="10">
        <f t="shared" si="14"/>
        <v>2062.5</v>
      </c>
      <c r="L1898" s="10">
        <f t="shared" si="15"/>
        <v>824.99999999999989</v>
      </c>
      <c r="M1898" s="11">
        <v>0.39999999999999997</v>
      </c>
      <c r="O1898" s="16"/>
      <c r="P1898" s="14"/>
      <c r="Q1898" s="12"/>
      <c r="R1898" s="13"/>
    </row>
    <row r="1899" spans="1:18" ht="15.75" customHeight="1" x14ac:dyDescent="0.3">
      <c r="A1899" s="1"/>
      <c r="B1899" s="6" t="s">
        <v>27</v>
      </c>
      <c r="C1899" s="6">
        <v>1128299</v>
      </c>
      <c r="D1899" s="7">
        <v>44303</v>
      </c>
      <c r="E1899" s="6" t="s">
        <v>28</v>
      </c>
      <c r="F1899" s="6" t="s">
        <v>77</v>
      </c>
      <c r="G1899" s="6" t="s">
        <v>60</v>
      </c>
      <c r="H1899" s="6" t="s">
        <v>20</v>
      </c>
      <c r="I1899" s="8">
        <v>0.40000000000000008</v>
      </c>
      <c r="J1899" s="9">
        <v>2750</v>
      </c>
      <c r="K1899" s="10">
        <f t="shared" si="14"/>
        <v>1100.0000000000002</v>
      </c>
      <c r="L1899" s="10">
        <f t="shared" si="15"/>
        <v>440.00000000000006</v>
      </c>
      <c r="M1899" s="11">
        <v>0.39999999999999997</v>
      </c>
      <c r="O1899" s="16"/>
      <c r="P1899" s="14"/>
      <c r="Q1899" s="12"/>
      <c r="R1899" s="13"/>
    </row>
    <row r="1900" spans="1:18" ht="15.75" customHeight="1" x14ac:dyDescent="0.3">
      <c r="A1900" s="1"/>
      <c r="B1900" s="6" t="s">
        <v>27</v>
      </c>
      <c r="C1900" s="6">
        <v>1128299</v>
      </c>
      <c r="D1900" s="7">
        <v>44303</v>
      </c>
      <c r="E1900" s="6" t="s">
        <v>28</v>
      </c>
      <c r="F1900" s="6" t="s">
        <v>77</v>
      </c>
      <c r="G1900" s="6" t="s">
        <v>60</v>
      </c>
      <c r="H1900" s="6" t="s">
        <v>21</v>
      </c>
      <c r="I1900" s="8">
        <v>0.45000000000000012</v>
      </c>
      <c r="J1900" s="9">
        <v>1750</v>
      </c>
      <c r="K1900" s="10">
        <f t="shared" si="14"/>
        <v>787.50000000000023</v>
      </c>
      <c r="L1900" s="10">
        <f t="shared" si="15"/>
        <v>354.37500000000011</v>
      </c>
      <c r="M1900" s="11">
        <v>0.45</v>
      </c>
      <c r="O1900" s="16"/>
      <c r="P1900" s="14"/>
      <c r="Q1900" s="12"/>
      <c r="R1900" s="13"/>
    </row>
    <row r="1901" spans="1:18" ht="15.75" customHeight="1" x14ac:dyDescent="0.3">
      <c r="A1901" s="1"/>
      <c r="B1901" s="6" t="s">
        <v>27</v>
      </c>
      <c r="C1901" s="6">
        <v>1128299</v>
      </c>
      <c r="D1901" s="7">
        <v>44303</v>
      </c>
      <c r="E1901" s="6" t="s">
        <v>28</v>
      </c>
      <c r="F1901" s="6" t="s">
        <v>77</v>
      </c>
      <c r="G1901" s="6" t="s">
        <v>60</v>
      </c>
      <c r="H1901" s="6" t="s">
        <v>22</v>
      </c>
      <c r="I1901" s="8">
        <v>0.60000000000000009</v>
      </c>
      <c r="J1901" s="9">
        <v>3500</v>
      </c>
      <c r="K1901" s="10">
        <f t="shared" si="14"/>
        <v>2100.0000000000005</v>
      </c>
      <c r="L1901" s="10">
        <f t="shared" si="15"/>
        <v>735.00000000000011</v>
      </c>
      <c r="M1901" s="11">
        <v>0.35</v>
      </c>
      <c r="O1901" s="16"/>
      <c r="P1901" s="14"/>
      <c r="Q1901" s="12"/>
      <c r="R1901" s="13"/>
    </row>
    <row r="1902" spans="1:18" ht="15.75" customHeight="1" x14ac:dyDescent="0.3">
      <c r="A1902" s="1"/>
      <c r="B1902" s="6" t="s">
        <v>27</v>
      </c>
      <c r="C1902" s="6">
        <v>1128299</v>
      </c>
      <c r="D1902" s="7">
        <v>44334</v>
      </c>
      <c r="E1902" s="6" t="s">
        <v>28</v>
      </c>
      <c r="F1902" s="6" t="s">
        <v>77</v>
      </c>
      <c r="G1902" s="6" t="s">
        <v>60</v>
      </c>
      <c r="H1902" s="6" t="s">
        <v>17</v>
      </c>
      <c r="I1902" s="8">
        <v>0.45</v>
      </c>
      <c r="J1902" s="9">
        <v>5500</v>
      </c>
      <c r="K1902" s="10">
        <f t="shared" si="14"/>
        <v>2475</v>
      </c>
      <c r="L1902" s="10">
        <f t="shared" si="15"/>
        <v>989.99999999999989</v>
      </c>
      <c r="M1902" s="11">
        <v>0.39999999999999997</v>
      </c>
      <c r="O1902" s="16"/>
      <c r="P1902" s="14"/>
      <c r="Q1902" s="12"/>
      <c r="R1902" s="13"/>
    </row>
    <row r="1903" spans="1:18" ht="15.75" customHeight="1" x14ac:dyDescent="0.3">
      <c r="A1903" s="1"/>
      <c r="B1903" s="6" t="s">
        <v>27</v>
      </c>
      <c r="C1903" s="6">
        <v>1128299</v>
      </c>
      <c r="D1903" s="7">
        <v>44334</v>
      </c>
      <c r="E1903" s="6" t="s">
        <v>28</v>
      </c>
      <c r="F1903" s="6" t="s">
        <v>77</v>
      </c>
      <c r="G1903" s="6" t="s">
        <v>60</v>
      </c>
      <c r="H1903" s="6" t="s">
        <v>18</v>
      </c>
      <c r="I1903" s="8">
        <v>0.5</v>
      </c>
      <c r="J1903" s="9">
        <v>4000</v>
      </c>
      <c r="K1903" s="10">
        <f t="shared" si="14"/>
        <v>2000</v>
      </c>
      <c r="L1903" s="10">
        <f t="shared" si="15"/>
        <v>799.99999999999989</v>
      </c>
      <c r="M1903" s="11">
        <v>0.39999999999999997</v>
      </c>
      <c r="O1903" s="16"/>
      <c r="P1903" s="14"/>
      <c r="Q1903" s="12"/>
      <c r="R1903" s="13"/>
    </row>
    <row r="1904" spans="1:18" ht="15.75" customHeight="1" x14ac:dyDescent="0.3">
      <c r="A1904" s="1"/>
      <c r="B1904" s="6" t="s">
        <v>27</v>
      </c>
      <c r="C1904" s="6">
        <v>1128299</v>
      </c>
      <c r="D1904" s="7">
        <v>44334</v>
      </c>
      <c r="E1904" s="6" t="s">
        <v>28</v>
      </c>
      <c r="F1904" s="6" t="s">
        <v>77</v>
      </c>
      <c r="G1904" s="6" t="s">
        <v>60</v>
      </c>
      <c r="H1904" s="6" t="s">
        <v>19</v>
      </c>
      <c r="I1904" s="8">
        <v>0.5</v>
      </c>
      <c r="J1904" s="9">
        <v>4000</v>
      </c>
      <c r="K1904" s="10">
        <f t="shared" si="14"/>
        <v>2000</v>
      </c>
      <c r="L1904" s="10">
        <f t="shared" si="15"/>
        <v>799.99999999999989</v>
      </c>
      <c r="M1904" s="11">
        <v>0.39999999999999997</v>
      </c>
      <c r="O1904" s="16"/>
      <c r="P1904" s="14"/>
      <c r="Q1904" s="12"/>
      <c r="R1904" s="13"/>
    </row>
    <row r="1905" spans="1:18" ht="15.75" customHeight="1" x14ac:dyDescent="0.3">
      <c r="A1905" s="1"/>
      <c r="B1905" s="6" t="s">
        <v>27</v>
      </c>
      <c r="C1905" s="6">
        <v>1128299</v>
      </c>
      <c r="D1905" s="7">
        <v>44334</v>
      </c>
      <c r="E1905" s="6" t="s">
        <v>28</v>
      </c>
      <c r="F1905" s="6" t="s">
        <v>77</v>
      </c>
      <c r="G1905" s="6" t="s">
        <v>60</v>
      </c>
      <c r="H1905" s="6" t="s">
        <v>20</v>
      </c>
      <c r="I1905" s="8">
        <v>0.45</v>
      </c>
      <c r="J1905" s="9">
        <v>3250</v>
      </c>
      <c r="K1905" s="10">
        <f t="shared" si="14"/>
        <v>1462.5</v>
      </c>
      <c r="L1905" s="10">
        <f t="shared" si="15"/>
        <v>585</v>
      </c>
      <c r="M1905" s="11">
        <v>0.39999999999999997</v>
      </c>
      <c r="O1905" s="16"/>
      <c r="P1905" s="14"/>
      <c r="Q1905" s="12"/>
      <c r="R1905" s="13"/>
    </row>
    <row r="1906" spans="1:18" ht="15.75" customHeight="1" x14ac:dyDescent="0.3">
      <c r="A1906" s="1"/>
      <c r="B1906" s="6" t="s">
        <v>27</v>
      </c>
      <c r="C1906" s="6">
        <v>1128299</v>
      </c>
      <c r="D1906" s="7">
        <v>44334</v>
      </c>
      <c r="E1906" s="6" t="s">
        <v>28</v>
      </c>
      <c r="F1906" s="6" t="s">
        <v>77</v>
      </c>
      <c r="G1906" s="6" t="s">
        <v>60</v>
      </c>
      <c r="H1906" s="6" t="s">
        <v>21</v>
      </c>
      <c r="I1906" s="8">
        <v>0.39999999999999997</v>
      </c>
      <c r="J1906" s="9">
        <v>2250</v>
      </c>
      <c r="K1906" s="10">
        <f t="shared" si="14"/>
        <v>899.99999999999989</v>
      </c>
      <c r="L1906" s="10">
        <f t="shared" si="15"/>
        <v>404.99999999999994</v>
      </c>
      <c r="M1906" s="11">
        <v>0.45</v>
      </c>
      <c r="O1906" s="16"/>
      <c r="P1906" s="14"/>
      <c r="Q1906" s="12"/>
      <c r="R1906" s="13"/>
    </row>
    <row r="1907" spans="1:18" ht="15.75" customHeight="1" x14ac:dyDescent="0.3">
      <c r="A1907" s="1"/>
      <c r="B1907" s="6" t="s">
        <v>27</v>
      </c>
      <c r="C1907" s="6">
        <v>1128299</v>
      </c>
      <c r="D1907" s="7">
        <v>44334</v>
      </c>
      <c r="E1907" s="6" t="s">
        <v>28</v>
      </c>
      <c r="F1907" s="6" t="s">
        <v>77</v>
      </c>
      <c r="G1907" s="6" t="s">
        <v>60</v>
      </c>
      <c r="H1907" s="6" t="s">
        <v>22</v>
      </c>
      <c r="I1907" s="8">
        <v>0.65</v>
      </c>
      <c r="J1907" s="9">
        <v>5750</v>
      </c>
      <c r="K1907" s="10">
        <f t="shared" si="14"/>
        <v>3737.5</v>
      </c>
      <c r="L1907" s="10">
        <f t="shared" si="15"/>
        <v>1308.125</v>
      </c>
      <c r="M1907" s="11">
        <v>0.35</v>
      </c>
      <c r="O1907" s="16"/>
      <c r="P1907" s="14"/>
      <c r="Q1907" s="12"/>
      <c r="R1907" s="13"/>
    </row>
    <row r="1908" spans="1:18" ht="15.75" customHeight="1" x14ac:dyDescent="0.3">
      <c r="A1908" s="1"/>
      <c r="B1908" s="6" t="s">
        <v>27</v>
      </c>
      <c r="C1908" s="6">
        <v>1128299</v>
      </c>
      <c r="D1908" s="7">
        <v>44364</v>
      </c>
      <c r="E1908" s="6" t="s">
        <v>28</v>
      </c>
      <c r="F1908" s="6" t="s">
        <v>77</v>
      </c>
      <c r="G1908" s="6" t="s">
        <v>60</v>
      </c>
      <c r="H1908" s="6" t="s">
        <v>17</v>
      </c>
      <c r="I1908" s="8">
        <v>0.6</v>
      </c>
      <c r="J1908" s="9">
        <v>8250</v>
      </c>
      <c r="K1908" s="10">
        <f t="shared" si="14"/>
        <v>4950</v>
      </c>
      <c r="L1908" s="10">
        <f t="shared" si="15"/>
        <v>1979.9999999999998</v>
      </c>
      <c r="M1908" s="11">
        <v>0.39999999999999997</v>
      </c>
      <c r="O1908" s="16"/>
      <c r="P1908" s="14"/>
      <c r="Q1908" s="12"/>
      <c r="R1908" s="13"/>
    </row>
    <row r="1909" spans="1:18" ht="15.75" customHeight="1" x14ac:dyDescent="0.3">
      <c r="A1909" s="1"/>
      <c r="B1909" s="6" t="s">
        <v>27</v>
      </c>
      <c r="C1909" s="6">
        <v>1128299</v>
      </c>
      <c r="D1909" s="7">
        <v>44364</v>
      </c>
      <c r="E1909" s="6" t="s">
        <v>28</v>
      </c>
      <c r="F1909" s="6" t="s">
        <v>77</v>
      </c>
      <c r="G1909" s="6" t="s">
        <v>60</v>
      </c>
      <c r="H1909" s="6" t="s">
        <v>18</v>
      </c>
      <c r="I1909" s="8">
        <v>0.7</v>
      </c>
      <c r="J1909" s="9">
        <v>7000</v>
      </c>
      <c r="K1909" s="10">
        <f t="shared" si="14"/>
        <v>4900</v>
      </c>
      <c r="L1909" s="10">
        <f t="shared" si="15"/>
        <v>1959.9999999999998</v>
      </c>
      <c r="M1909" s="11">
        <v>0.39999999999999997</v>
      </c>
      <c r="O1909" s="16"/>
      <c r="P1909" s="14"/>
      <c r="Q1909" s="12"/>
      <c r="R1909" s="13"/>
    </row>
    <row r="1910" spans="1:18" ht="15.75" customHeight="1" x14ac:dyDescent="0.3">
      <c r="A1910" s="1"/>
      <c r="B1910" s="6" t="s">
        <v>27</v>
      </c>
      <c r="C1910" s="6">
        <v>1128299</v>
      </c>
      <c r="D1910" s="7">
        <v>44364</v>
      </c>
      <c r="E1910" s="6" t="s">
        <v>28</v>
      </c>
      <c r="F1910" s="6" t="s">
        <v>77</v>
      </c>
      <c r="G1910" s="6" t="s">
        <v>60</v>
      </c>
      <c r="H1910" s="6" t="s">
        <v>19</v>
      </c>
      <c r="I1910" s="8">
        <v>0.85</v>
      </c>
      <c r="J1910" s="9">
        <v>7000</v>
      </c>
      <c r="K1910" s="10">
        <f t="shared" si="14"/>
        <v>5950</v>
      </c>
      <c r="L1910" s="10">
        <f t="shared" si="15"/>
        <v>2380</v>
      </c>
      <c r="M1910" s="11">
        <v>0.39999999999999997</v>
      </c>
      <c r="O1910" s="16"/>
      <c r="P1910" s="14"/>
      <c r="Q1910" s="12"/>
      <c r="R1910" s="13"/>
    </row>
    <row r="1911" spans="1:18" ht="15.75" customHeight="1" x14ac:dyDescent="0.3">
      <c r="A1911" s="1"/>
      <c r="B1911" s="6" t="s">
        <v>27</v>
      </c>
      <c r="C1911" s="6">
        <v>1128299</v>
      </c>
      <c r="D1911" s="7">
        <v>44364</v>
      </c>
      <c r="E1911" s="6" t="s">
        <v>28</v>
      </c>
      <c r="F1911" s="6" t="s">
        <v>77</v>
      </c>
      <c r="G1911" s="6" t="s">
        <v>60</v>
      </c>
      <c r="H1911" s="6" t="s">
        <v>20</v>
      </c>
      <c r="I1911" s="8">
        <v>0.85</v>
      </c>
      <c r="J1911" s="9">
        <v>5750</v>
      </c>
      <c r="K1911" s="10">
        <f t="shared" si="14"/>
        <v>4887.5</v>
      </c>
      <c r="L1911" s="10">
        <f t="shared" si="15"/>
        <v>1954.9999999999998</v>
      </c>
      <c r="M1911" s="11">
        <v>0.39999999999999997</v>
      </c>
      <c r="O1911" s="16"/>
      <c r="P1911" s="14"/>
      <c r="Q1911" s="12"/>
      <c r="R1911" s="13"/>
    </row>
    <row r="1912" spans="1:18" ht="15.75" customHeight="1" x14ac:dyDescent="0.3">
      <c r="A1912" s="1"/>
      <c r="B1912" s="6" t="s">
        <v>27</v>
      </c>
      <c r="C1912" s="6">
        <v>1128299</v>
      </c>
      <c r="D1912" s="7">
        <v>44364</v>
      </c>
      <c r="E1912" s="6" t="s">
        <v>28</v>
      </c>
      <c r="F1912" s="6" t="s">
        <v>77</v>
      </c>
      <c r="G1912" s="6" t="s">
        <v>60</v>
      </c>
      <c r="H1912" s="6" t="s">
        <v>21</v>
      </c>
      <c r="I1912" s="8">
        <v>0.95000000000000007</v>
      </c>
      <c r="J1912" s="9">
        <v>4500</v>
      </c>
      <c r="K1912" s="10">
        <f t="shared" si="14"/>
        <v>4275</v>
      </c>
      <c r="L1912" s="10">
        <f t="shared" si="15"/>
        <v>1923.75</v>
      </c>
      <c r="M1912" s="11">
        <v>0.45</v>
      </c>
      <c r="O1912" s="16"/>
      <c r="P1912" s="14"/>
      <c r="Q1912" s="12"/>
      <c r="R1912" s="13"/>
    </row>
    <row r="1913" spans="1:18" ht="15.75" customHeight="1" x14ac:dyDescent="0.3">
      <c r="A1913" s="1"/>
      <c r="B1913" s="6" t="s">
        <v>27</v>
      </c>
      <c r="C1913" s="6">
        <v>1128299</v>
      </c>
      <c r="D1913" s="7">
        <v>44364</v>
      </c>
      <c r="E1913" s="6" t="s">
        <v>28</v>
      </c>
      <c r="F1913" s="6" t="s">
        <v>77</v>
      </c>
      <c r="G1913" s="6" t="s">
        <v>60</v>
      </c>
      <c r="H1913" s="6" t="s">
        <v>22</v>
      </c>
      <c r="I1913" s="8">
        <v>1.1000000000000001</v>
      </c>
      <c r="J1913" s="9">
        <v>7500</v>
      </c>
      <c r="K1913" s="10">
        <f t="shared" si="14"/>
        <v>8250</v>
      </c>
      <c r="L1913" s="10">
        <f t="shared" si="15"/>
        <v>2887.5</v>
      </c>
      <c r="M1913" s="11">
        <v>0.35</v>
      </c>
      <c r="O1913" s="16"/>
      <c r="P1913" s="14"/>
      <c r="Q1913" s="12"/>
      <c r="R1913" s="13"/>
    </row>
    <row r="1914" spans="1:18" ht="15.75" customHeight="1" x14ac:dyDescent="0.3">
      <c r="A1914" s="1"/>
      <c r="B1914" s="6" t="s">
        <v>27</v>
      </c>
      <c r="C1914" s="6">
        <v>1128299</v>
      </c>
      <c r="D1914" s="7">
        <v>44393</v>
      </c>
      <c r="E1914" s="6" t="s">
        <v>28</v>
      </c>
      <c r="F1914" s="6" t="s">
        <v>77</v>
      </c>
      <c r="G1914" s="6" t="s">
        <v>60</v>
      </c>
      <c r="H1914" s="6" t="s">
        <v>17</v>
      </c>
      <c r="I1914" s="8">
        <v>0.9</v>
      </c>
      <c r="J1914" s="9">
        <v>9000</v>
      </c>
      <c r="K1914" s="10">
        <f t="shared" si="14"/>
        <v>8100</v>
      </c>
      <c r="L1914" s="10">
        <f t="shared" si="15"/>
        <v>3239.9999999999995</v>
      </c>
      <c r="M1914" s="11">
        <v>0.39999999999999997</v>
      </c>
      <c r="O1914" s="16"/>
      <c r="P1914" s="14"/>
      <c r="Q1914" s="12"/>
      <c r="R1914" s="13"/>
    </row>
    <row r="1915" spans="1:18" ht="15.75" customHeight="1" x14ac:dyDescent="0.3">
      <c r="A1915" s="1"/>
      <c r="B1915" s="6" t="s">
        <v>27</v>
      </c>
      <c r="C1915" s="6">
        <v>1128299</v>
      </c>
      <c r="D1915" s="7">
        <v>44393</v>
      </c>
      <c r="E1915" s="6" t="s">
        <v>28</v>
      </c>
      <c r="F1915" s="6" t="s">
        <v>77</v>
      </c>
      <c r="G1915" s="6" t="s">
        <v>60</v>
      </c>
      <c r="H1915" s="6" t="s">
        <v>18</v>
      </c>
      <c r="I1915" s="8">
        <v>0.95000000000000007</v>
      </c>
      <c r="J1915" s="9">
        <v>7500</v>
      </c>
      <c r="K1915" s="10">
        <f t="shared" si="14"/>
        <v>7125.0000000000009</v>
      </c>
      <c r="L1915" s="10">
        <f t="shared" si="15"/>
        <v>2850</v>
      </c>
      <c r="M1915" s="11">
        <v>0.39999999999999997</v>
      </c>
      <c r="O1915" s="16"/>
      <c r="P1915" s="14"/>
      <c r="Q1915" s="12"/>
      <c r="R1915" s="13"/>
    </row>
    <row r="1916" spans="1:18" ht="15.75" customHeight="1" x14ac:dyDescent="0.3">
      <c r="A1916" s="1"/>
      <c r="B1916" s="6" t="s">
        <v>27</v>
      </c>
      <c r="C1916" s="6">
        <v>1128299</v>
      </c>
      <c r="D1916" s="7">
        <v>44393</v>
      </c>
      <c r="E1916" s="6" t="s">
        <v>28</v>
      </c>
      <c r="F1916" s="6" t="s">
        <v>77</v>
      </c>
      <c r="G1916" s="6" t="s">
        <v>60</v>
      </c>
      <c r="H1916" s="6" t="s">
        <v>19</v>
      </c>
      <c r="I1916" s="8">
        <v>0.95000000000000007</v>
      </c>
      <c r="J1916" s="9">
        <v>7000</v>
      </c>
      <c r="K1916" s="10">
        <f t="shared" si="14"/>
        <v>6650.0000000000009</v>
      </c>
      <c r="L1916" s="10">
        <f t="shared" si="15"/>
        <v>2660</v>
      </c>
      <c r="M1916" s="11">
        <v>0.39999999999999997</v>
      </c>
      <c r="O1916" s="16"/>
      <c r="P1916" s="14"/>
      <c r="Q1916" s="12"/>
      <c r="R1916" s="13"/>
    </row>
    <row r="1917" spans="1:18" ht="15.75" customHeight="1" x14ac:dyDescent="0.3">
      <c r="A1917" s="1"/>
      <c r="B1917" s="6" t="s">
        <v>27</v>
      </c>
      <c r="C1917" s="6">
        <v>1128299</v>
      </c>
      <c r="D1917" s="7">
        <v>44393</v>
      </c>
      <c r="E1917" s="6" t="s">
        <v>28</v>
      </c>
      <c r="F1917" s="6" t="s">
        <v>77</v>
      </c>
      <c r="G1917" s="6" t="s">
        <v>60</v>
      </c>
      <c r="H1917" s="6" t="s">
        <v>20</v>
      </c>
      <c r="I1917" s="8">
        <v>0.9</v>
      </c>
      <c r="J1917" s="9">
        <v>6000</v>
      </c>
      <c r="K1917" s="10">
        <f t="shared" si="14"/>
        <v>5400</v>
      </c>
      <c r="L1917" s="10">
        <f t="shared" si="15"/>
        <v>2160</v>
      </c>
      <c r="M1917" s="11">
        <v>0.39999999999999997</v>
      </c>
      <c r="O1917" s="16"/>
      <c r="P1917" s="14"/>
      <c r="Q1917" s="12"/>
      <c r="R1917" s="13"/>
    </row>
    <row r="1918" spans="1:18" ht="15.75" customHeight="1" x14ac:dyDescent="0.3">
      <c r="A1918" s="1"/>
      <c r="B1918" s="6" t="s">
        <v>27</v>
      </c>
      <c r="C1918" s="6">
        <v>1128299</v>
      </c>
      <c r="D1918" s="7">
        <v>44393</v>
      </c>
      <c r="E1918" s="6" t="s">
        <v>28</v>
      </c>
      <c r="F1918" s="6" t="s">
        <v>77</v>
      </c>
      <c r="G1918" s="6" t="s">
        <v>60</v>
      </c>
      <c r="H1918" s="6" t="s">
        <v>21</v>
      </c>
      <c r="I1918" s="8">
        <v>0.95000000000000007</v>
      </c>
      <c r="J1918" s="9">
        <v>6500</v>
      </c>
      <c r="K1918" s="10">
        <f t="shared" si="14"/>
        <v>6175</v>
      </c>
      <c r="L1918" s="10">
        <f t="shared" si="15"/>
        <v>2778.75</v>
      </c>
      <c r="M1918" s="11">
        <v>0.45</v>
      </c>
      <c r="O1918" s="16"/>
      <c r="P1918" s="14"/>
      <c r="Q1918" s="12"/>
      <c r="R1918" s="13"/>
    </row>
    <row r="1919" spans="1:18" ht="15.75" customHeight="1" x14ac:dyDescent="0.3">
      <c r="A1919" s="1"/>
      <c r="B1919" s="6" t="s">
        <v>27</v>
      </c>
      <c r="C1919" s="6">
        <v>1128299</v>
      </c>
      <c r="D1919" s="7">
        <v>44393</v>
      </c>
      <c r="E1919" s="6" t="s">
        <v>28</v>
      </c>
      <c r="F1919" s="6" t="s">
        <v>77</v>
      </c>
      <c r="G1919" s="6" t="s">
        <v>60</v>
      </c>
      <c r="H1919" s="6" t="s">
        <v>22</v>
      </c>
      <c r="I1919" s="8">
        <v>1.1000000000000001</v>
      </c>
      <c r="J1919" s="9">
        <v>6500</v>
      </c>
      <c r="K1919" s="10">
        <f t="shared" si="14"/>
        <v>7150.0000000000009</v>
      </c>
      <c r="L1919" s="10">
        <f t="shared" si="15"/>
        <v>2502.5</v>
      </c>
      <c r="M1919" s="11">
        <v>0.35</v>
      </c>
      <c r="O1919" s="16"/>
      <c r="P1919" s="14"/>
      <c r="Q1919" s="12"/>
      <c r="R1919" s="13"/>
    </row>
    <row r="1920" spans="1:18" ht="15.75" customHeight="1" x14ac:dyDescent="0.3">
      <c r="A1920" s="1"/>
      <c r="B1920" s="6" t="s">
        <v>27</v>
      </c>
      <c r="C1920" s="6">
        <v>1128299</v>
      </c>
      <c r="D1920" s="7">
        <v>44425</v>
      </c>
      <c r="E1920" s="6" t="s">
        <v>28</v>
      </c>
      <c r="F1920" s="6" t="s">
        <v>77</v>
      </c>
      <c r="G1920" s="6" t="s">
        <v>60</v>
      </c>
      <c r="H1920" s="6" t="s">
        <v>17</v>
      </c>
      <c r="I1920" s="8">
        <v>0.95000000000000007</v>
      </c>
      <c r="J1920" s="9">
        <v>8500</v>
      </c>
      <c r="K1920" s="10">
        <f t="shared" si="14"/>
        <v>8075.0000000000009</v>
      </c>
      <c r="L1920" s="10">
        <f t="shared" si="15"/>
        <v>3230</v>
      </c>
      <c r="M1920" s="11">
        <v>0.39999999999999997</v>
      </c>
      <c r="O1920" s="16"/>
      <c r="P1920" s="14"/>
      <c r="Q1920" s="12"/>
      <c r="R1920" s="13"/>
    </row>
    <row r="1921" spans="1:18" ht="15.75" customHeight="1" x14ac:dyDescent="0.3">
      <c r="A1921" s="1"/>
      <c r="B1921" s="6" t="s">
        <v>27</v>
      </c>
      <c r="C1921" s="6">
        <v>1128299</v>
      </c>
      <c r="D1921" s="7">
        <v>44425</v>
      </c>
      <c r="E1921" s="6" t="s">
        <v>28</v>
      </c>
      <c r="F1921" s="6" t="s">
        <v>77</v>
      </c>
      <c r="G1921" s="6" t="s">
        <v>60</v>
      </c>
      <c r="H1921" s="6" t="s">
        <v>18</v>
      </c>
      <c r="I1921" s="8">
        <v>0.85000000000000009</v>
      </c>
      <c r="J1921" s="9">
        <v>8250</v>
      </c>
      <c r="K1921" s="10">
        <f t="shared" si="14"/>
        <v>7012.5000000000009</v>
      </c>
      <c r="L1921" s="10">
        <f t="shared" si="15"/>
        <v>2805</v>
      </c>
      <c r="M1921" s="11">
        <v>0.39999999999999997</v>
      </c>
      <c r="O1921" s="16"/>
      <c r="P1921" s="14"/>
      <c r="Q1921" s="12"/>
      <c r="R1921" s="13"/>
    </row>
    <row r="1922" spans="1:18" ht="15.75" customHeight="1" x14ac:dyDescent="0.3">
      <c r="A1922" s="1"/>
      <c r="B1922" s="6" t="s">
        <v>27</v>
      </c>
      <c r="C1922" s="6">
        <v>1128299</v>
      </c>
      <c r="D1922" s="7">
        <v>44425</v>
      </c>
      <c r="E1922" s="6" t="s">
        <v>28</v>
      </c>
      <c r="F1922" s="6" t="s">
        <v>77</v>
      </c>
      <c r="G1922" s="6" t="s">
        <v>60</v>
      </c>
      <c r="H1922" s="6" t="s">
        <v>19</v>
      </c>
      <c r="I1922" s="8">
        <v>0.75000000000000011</v>
      </c>
      <c r="J1922" s="9">
        <v>7000</v>
      </c>
      <c r="K1922" s="10">
        <f t="shared" si="14"/>
        <v>5250.0000000000009</v>
      </c>
      <c r="L1922" s="10">
        <f t="shared" si="15"/>
        <v>2100</v>
      </c>
      <c r="M1922" s="11">
        <v>0.39999999999999997</v>
      </c>
      <c r="O1922" s="16"/>
      <c r="P1922" s="14"/>
      <c r="Q1922" s="12"/>
      <c r="R1922" s="13"/>
    </row>
    <row r="1923" spans="1:18" ht="15.75" customHeight="1" x14ac:dyDescent="0.3">
      <c r="A1923" s="1"/>
      <c r="B1923" s="6" t="s">
        <v>27</v>
      </c>
      <c r="C1923" s="6">
        <v>1128299</v>
      </c>
      <c r="D1923" s="7">
        <v>44425</v>
      </c>
      <c r="E1923" s="6" t="s">
        <v>28</v>
      </c>
      <c r="F1923" s="6" t="s">
        <v>77</v>
      </c>
      <c r="G1923" s="6" t="s">
        <v>60</v>
      </c>
      <c r="H1923" s="6" t="s">
        <v>20</v>
      </c>
      <c r="I1923" s="8">
        <v>0.75000000000000011</v>
      </c>
      <c r="J1923" s="9">
        <v>4750</v>
      </c>
      <c r="K1923" s="10">
        <f t="shared" si="14"/>
        <v>3562.5000000000005</v>
      </c>
      <c r="L1923" s="10">
        <f t="shared" si="15"/>
        <v>1425</v>
      </c>
      <c r="M1923" s="11">
        <v>0.39999999999999997</v>
      </c>
      <c r="O1923" s="16"/>
      <c r="P1923" s="14"/>
      <c r="Q1923" s="12"/>
      <c r="R1923" s="13"/>
    </row>
    <row r="1924" spans="1:18" ht="15.75" customHeight="1" x14ac:dyDescent="0.3">
      <c r="A1924" s="1"/>
      <c r="B1924" s="6" t="s">
        <v>27</v>
      </c>
      <c r="C1924" s="6">
        <v>1128299</v>
      </c>
      <c r="D1924" s="7">
        <v>44425</v>
      </c>
      <c r="E1924" s="6" t="s">
        <v>28</v>
      </c>
      <c r="F1924" s="6" t="s">
        <v>77</v>
      </c>
      <c r="G1924" s="6" t="s">
        <v>60</v>
      </c>
      <c r="H1924" s="6" t="s">
        <v>21</v>
      </c>
      <c r="I1924" s="8">
        <v>0.64999999999999991</v>
      </c>
      <c r="J1924" s="9">
        <v>4750</v>
      </c>
      <c r="K1924" s="10">
        <f t="shared" si="14"/>
        <v>3087.4999999999995</v>
      </c>
      <c r="L1924" s="10">
        <f t="shared" si="15"/>
        <v>1389.3749999999998</v>
      </c>
      <c r="M1924" s="11">
        <v>0.45</v>
      </c>
      <c r="O1924" s="16"/>
      <c r="P1924" s="14"/>
      <c r="Q1924" s="12"/>
      <c r="R1924" s="13"/>
    </row>
    <row r="1925" spans="1:18" ht="15.75" customHeight="1" x14ac:dyDescent="0.3">
      <c r="A1925" s="1"/>
      <c r="B1925" s="6" t="s">
        <v>27</v>
      </c>
      <c r="C1925" s="6">
        <v>1128299</v>
      </c>
      <c r="D1925" s="7">
        <v>44425</v>
      </c>
      <c r="E1925" s="6" t="s">
        <v>28</v>
      </c>
      <c r="F1925" s="6" t="s">
        <v>77</v>
      </c>
      <c r="G1925" s="6" t="s">
        <v>60</v>
      </c>
      <c r="H1925" s="6" t="s">
        <v>22</v>
      </c>
      <c r="I1925" s="8">
        <v>0.7</v>
      </c>
      <c r="J1925" s="9">
        <v>3000</v>
      </c>
      <c r="K1925" s="10">
        <f t="shared" si="14"/>
        <v>2100</v>
      </c>
      <c r="L1925" s="10">
        <f t="shared" si="15"/>
        <v>735</v>
      </c>
      <c r="M1925" s="11">
        <v>0.35</v>
      </c>
      <c r="O1925" s="16"/>
      <c r="P1925" s="14"/>
      <c r="Q1925" s="12"/>
      <c r="R1925" s="13"/>
    </row>
    <row r="1926" spans="1:18" ht="15.75" customHeight="1" x14ac:dyDescent="0.3">
      <c r="A1926" s="1"/>
      <c r="B1926" s="6" t="s">
        <v>27</v>
      </c>
      <c r="C1926" s="6">
        <v>1128299</v>
      </c>
      <c r="D1926" s="7">
        <v>44457</v>
      </c>
      <c r="E1926" s="6" t="s">
        <v>28</v>
      </c>
      <c r="F1926" s="6" t="s">
        <v>77</v>
      </c>
      <c r="G1926" s="6" t="s">
        <v>60</v>
      </c>
      <c r="H1926" s="6" t="s">
        <v>17</v>
      </c>
      <c r="I1926" s="8">
        <v>0.45000000000000012</v>
      </c>
      <c r="J1926" s="9">
        <v>5000</v>
      </c>
      <c r="K1926" s="10">
        <f t="shared" si="14"/>
        <v>2250.0000000000005</v>
      </c>
      <c r="L1926" s="10">
        <f t="shared" si="15"/>
        <v>900.00000000000011</v>
      </c>
      <c r="M1926" s="11">
        <v>0.39999999999999997</v>
      </c>
      <c r="O1926" s="16"/>
      <c r="P1926" s="14"/>
      <c r="Q1926" s="12"/>
      <c r="R1926" s="13"/>
    </row>
    <row r="1927" spans="1:18" ht="15.75" customHeight="1" x14ac:dyDescent="0.3">
      <c r="A1927" s="1"/>
      <c r="B1927" s="6" t="s">
        <v>27</v>
      </c>
      <c r="C1927" s="6">
        <v>1128299</v>
      </c>
      <c r="D1927" s="7">
        <v>44457</v>
      </c>
      <c r="E1927" s="6" t="s">
        <v>28</v>
      </c>
      <c r="F1927" s="6" t="s">
        <v>77</v>
      </c>
      <c r="G1927" s="6" t="s">
        <v>60</v>
      </c>
      <c r="H1927" s="6" t="s">
        <v>18</v>
      </c>
      <c r="I1927" s="8">
        <v>0.50000000000000011</v>
      </c>
      <c r="J1927" s="9">
        <v>5000</v>
      </c>
      <c r="K1927" s="10">
        <f t="shared" si="14"/>
        <v>2500.0000000000005</v>
      </c>
      <c r="L1927" s="10">
        <f t="shared" si="15"/>
        <v>1000.0000000000001</v>
      </c>
      <c r="M1927" s="11">
        <v>0.39999999999999997</v>
      </c>
      <c r="O1927" s="16"/>
      <c r="P1927" s="14"/>
      <c r="Q1927" s="12"/>
      <c r="R1927" s="13"/>
    </row>
    <row r="1928" spans="1:18" ht="15.75" customHeight="1" x14ac:dyDescent="0.3">
      <c r="A1928" s="1"/>
      <c r="B1928" s="6" t="s">
        <v>27</v>
      </c>
      <c r="C1928" s="6">
        <v>1128299</v>
      </c>
      <c r="D1928" s="7">
        <v>44457</v>
      </c>
      <c r="E1928" s="6" t="s">
        <v>28</v>
      </c>
      <c r="F1928" s="6" t="s">
        <v>77</v>
      </c>
      <c r="G1928" s="6" t="s">
        <v>60</v>
      </c>
      <c r="H1928" s="6" t="s">
        <v>19</v>
      </c>
      <c r="I1928" s="8">
        <v>0.45000000000000012</v>
      </c>
      <c r="J1928" s="9">
        <v>3000</v>
      </c>
      <c r="K1928" s="10">
        <f t="shared" si="14"/>
        <v>1350.0000000000005</v>
      </c>
      <c r="L1928" s="10">
        <f t="shared" si="15"/>
        <v>540.00000000000011</v>
      </c>
      <c r="M1928" s="11">
        <v>0.39999999999999997</v>
      </c>
      <c r="O1928" s="16"/>
      <c r="P1928" s="14"/>
      <c r="Q1928" s="12"/>
      <c r="R1928" s="13"/>
    </row>
    <row r="1929" spans="1:18" ht="15.75" customHeight="1" x14ac:dyDescent="0.3">
      <c r="A1929" s="1"/>
      <c r="B1929" s="6" t="s">
        <v>27</v>
      </c>
      <c r="C1929" s="6">
        <v>1128299</v>
      </c>
      <c r="D1929" s="7">
        <v>44457</v>
      </c>
      <c r="E1929" s="6" t="s">
        <v>28</v>
      </c>
      <c r="F1929" s="6" t="s">
        <v>77</v>
      </c>
      <c r="G1929" s="6" t="s">
        <v>60</v>
      </c>
      <c r="H1929" s="6" t="s">
        <v>20</v>
      </c>
      <c r="I1929" s="8">
        <v>0.45000000000000012</v>
      </c>
      <c r="J1929" s="9">
        <v>2500</v>
      </c>
      <c r="K1929" s="10">
        <f t="shared" si="14"/>
        <v>1125.0000000000002</v>
      </c>
      <c r="L1929" s="10">
        <f t="shared" si="15"/>
        <v>450.00000000000006</v>
      </c>
      <c r="M1929" s="11">
        <v>0.39999999999999997</v>
      </c>
      <c r="O1929" s="16"/>
      <c r="P1929" s="14"/>
      <c r="Q1929" s="12"/>
      <c r="R1929" s="13"/>
    </row>
    <row r="1930" spans="1:18" ht="15.75" customHeight="1" x14ac:dyDescent="0.3">
      <c r="A1930" s="1"/>
      <c r="B1930" s="6" t="s">
        <v>27</v>
      </c>
      <c r="C1930" s="6">
        <v>1128299</v>
      </c>
      <c r="D1930" s="7">
        <v>44457</v>
      </c>
      <c r="E1930" s="6" t="s">
        <v>28</v>
      </c>
      <c r="F1930" s="6" t="s">
        <v>77</v>
      </c>
      <c r="G1930" s="6" t="s">
        <v>60</v>
      </c>
      <c r="H1930" s="6" t="s">
        <v>21</v>
      </c>
      <c r="I1930" s="8">
        <v>0.55000000000000004</v>
      </c>
      <c r="J1930" s="9">
        <v>2750</v>
      </c>
      <c r="K1930" s="10">
        <f t="shared" si="14"/>
        <v>1512.5000000000002</v>
      </c>
      <c r="L1930" s="10">
        <f t="shared" si="15"/>
        <v>680.62500000000011</v>
      </c>
      <c r="M1930" s="11">
        <v>0.45</v>
      </c>
      <c r="O1930" s="16"/>
      <c r="P1930" s="14"/>
      <c r="Q1930" s="12"/>
      <c r="R1930" s="13"/>
    </row>
    <row r="1931" spans="1:18" ht="15.75" customHeight="1" x14ac:dyDescent="0.3">
      <c r="A1931" s="1"/>
      <c r="B1931" s="6" t="s">
        <v>27</v>
      </c>
      <c r="C1931" s="6">
        <v>1128299</v>
      </c>
      <c r="D1931" s="7">
        <v>44457</v>
      </c>
      <c r="E1931" s="6" t="s">
        <v>28</v>
      </c>
      <c r="F1931" s="6" t="s">
        <v>77</v>
      </c>
      <c r="G1931" s="6" t="s">
        <v>60</v>
      </c>
      <c r="H1931" s="6" t="s">
        <v>22</v>
      </c>
      <c r="I1931" s="8">
        <v>0.39999999999999997</v>
      </c>
      <c r="J1931" s="9">
        <v>3000</v>
      </c>
      <c r="K1931" s="10">
        <f t="shared" si="14"/>
        <v>1200</v>
      </c>
      <c r="L1931" s="10">
        <f t="shared" si="15"/>
        <v>420</v>
      </c>
      <c r="M1931" s="11">
        <v>0.35</v>
      </c>
      <c r="O1931" s="16"/>
      <c r="P1931" s="14"/>
      <c r="Q1931" s="12"/>
      <c r="R1931" s="13"/>
    </row>
    <row r="1932" spans="1:18" ht="15.75" customHeight="1" x14ac:dyDescent="0.3">
      <c r="A1932" s="1"/>
      <c r="B1932" s="6" t="s">
        <v>27</v>
      </c>
      <c r="C1932" s="6">
        <v>1128299</v>
      </c>
      <c r="D1932" s="7">
        <v>44486</v>
      </c>
      <c r="E1932" s="6" t="s">
        <v>28</v>
      </c>
      <c r="F1932" s="6" t="s">
        <v>77</v>
      </c>
      <c r="G1932" s="6" t="s">
        <v>60</v>
      </c>
      <c r="H1932" s="6" t="s">
        <v>17</v>
      </c>
      <c r="I1932" s="8">
        <v>0.35000000000000003</v>
      </c>
      <c r="J1932" s="9">
        <v>4000</v>
      </c>
      <c r="K1932" s="10">
        <f t="shared" si="14"/>
        <v>1400.0000000000002</v>
      </c>
      <c r="L1932" s="10">
        <f t="shared" si="15"/>
        <v>560</v>
      </c>
      <c r="M1932" s="11">
        <v>0.39999999999999997</v>
      </c>
      <c r="O1932" s="16"/>
      <c r="P1932" s="14"/>
      <c r="Q1932" s="12"/>
      <c r="R1932" s="13"/>
    </row>
    <row r="1933" spans="1:18" ht="15.75" customHeight="1" x14ac:dyDescent="0.3">
      <c r="A1933" s="1"/>
      <c r="B1933" s="6" t="s">
        <v>27</v>
      </c>
      <c r="C1933" s="6">
        <v>1128299</v>
      </c>
      <c r="D1933" s="7">
        <v>44486</v>
      </c>
      <c r="E1933" s="6" t="s">
        <v>28</v>
      </c>
      <c r="F1933" s="6" t="s">
        <v>77</v>
      </c>
      <c r="G1933" s="6" t="s">
        <v>60</v>
      </c>
      <c r="H1933" s="6" t="s">
        <v>18</v>
      </c>
      <c r="I1933" s="8">
        <v>0.50000000000000011</v>
      </c>
      <c r="J1933" s="9">
        <v>5750</v>
      </c>
      <c r="K1933" s="10">
        <f t="shared" si="14"/>
        <v>2875.0000000000005</v>
      </c>
      <c r="L1933" s="10">
        <f t="shared" si="15"/>
        <v>1150</v>
      </c>
      <c r="M1933" s="11">
        <v>0.39999999999999997</v>
      </c>
      <c r="O1933" s="16"/>
      <c r="P1933" s="14"/>
      <c r="Q1933" s="12"/>
      <c r="R1933" s="13"/>
    </row>
    <row r="1934" spans="1:18" ht="15.75" customHeight="1" x14ac:dyDescent="0.3">
      <c r="A1934" s="1"/>
      <c r="B1934" s="6" t="s">
        <v>27</v>
      </c>
      <c r="C1934" s="6">
        <v>1128299</v>
      </c>
      <c r="D1934" s="7">
        <v>44486</v>
      </c>
      <c r="E1934" s="6" t="s">
        <v>28</v>
      </c>
      <c r="F1934" s="6" t="s">
        <v>77</v>
      </c>
      <c r="G1934" s="6" t="s">
        <v>60</v>
      </c>
      <c r="H1934" s="6" t="s">
        <v>19</v>
      </c>
      <c r="I1934" s="8">
        <v>0.45000000000000012</v>
      </c>
      <c r="J1934" s="9">
        <v>4000</v>
      </c>
      <c r="K1934" s="10">
        <f t="shared" si="14"/>
        <v>1800.0000000000005</v>
      </c>
      <c r="L1934" s="10">
        <f t="shared" si="15"/>
        <v>720.00000000000011</v>
      </c>
      <c r="M1934" s="11">
        <v>0.39999999999999997</v>
      </c>
      <c r="O1934" s="16"/>
      <c r="P1934" s="14"/>
      <c r="Q1934" s="12"/>
      <c r="R1934" s="13"/>
    </row>
    <row r="1935" spans="1:18" ht="15.75" customHeight="1" x14ac:dyDescent="0.3">
      <c r="A1935" s="1"/>
      <c r="B1935" s="6" t="s">
        <v>27</v>
      </c>
      <c r="C1935" s="6">
        <v>1128299</v>
      </c>
      <c r="D1935" s="7">
        <v>44486</v>
      </c>
      <c r="E1935" s="6" t="s">
        <v>28</v>
      </c>
      <c r="F1935" s="6" t="s">
        <v>77</v>
      </c>
      <c r="G1935" s="6" t="s">
        <v>60</v>
      </c>
      <c r="H1935" s="6" t="s">
        <v>20</v>
      </c>
      <c r="I1935" s="8">
        <v>0.40000000000000008</v>
      </c>
      <c r="J1935" s="9">
        <v>3750</v>
      </c>
      <c r="K1935" s="10">
        <f t="shared" si="14"/>
        <v>1500.0000000000002</v>
      </c>
      <c r="L1935" s="10">
        <f t="shared" si="15"/>
        <v>600</v>
      </c>
      <c r="M1935" s="11">
        <v>0.39999999999999997</v>
      </c>
      <c r="O1935" s="16"/>
      <c r="P1935" s="14"/>
      <c r="Q1935" s="12"/>
      <c r="R1935" s="13"/>
    </row>
    <row r="1936" spans="1:18" ht="15.75" customHeight="1" x14ac:dyDescent="0.3">
      <c r="A1936" s="1"/>
      <c r="B1936" s="6" t="s">
        <v>27</v>
      </c>
      <c r="C1936" s="6">
        <v>1128299</v>
      </c>
      <c r="D1936" s="7">
        <v>44486</v>
      </c>
      <c r="E1936" s="6" t="s">
        <v>28</v>
      </c>
      <c r="F1936" s="6" t="s">
        <v>77</v>
      </c>
      <c r="G1936" s="6" t="s">
        <v>60</v>
      </c>
      <c r="H1936" s="6" t="s">
        <v>21</v>
      </c>
      <c r="I1936" s="8">
        <v>0.5</v>
      </c>
      <c r="J1936" s="9">
        <v>3500</v>
      </c>
      <c r="K1936" s="10">
        <f t="shared" si="14"/>
        <v>1750</v>
      </c>
      <c r="L1936" s="10">
        <f t="shared" si="15"/>
        <v>787.5</v>
      </c>
      <c r="M1936" s="11">
        <v>0.45</v>
      </c>
      <c r="O1936" s="16"/>
      <c r="P1936" s="14"/>
      <c r="Q1936" s="12"/>
      <c r="R1936" s="13"/>
    </row>
    <row r="1937" spans="1:18" ht="15.75" customHeight="1" x14ac:dyDescent="0.3">
      <c r="A1937" s="1"/>
      <c r="B1937" s="6" t="s">
        <v>27</v>
      </c>
      <c r="C1937" s="6">
        <v>1128299</v>
      </c>
      <c r="D1937" s="7">
        <v>44486</v>
      </c>
      <c r="E1937" s="6" t="s">
        <v>28</v>
      </c>
      <c r="F1937" s="6" t="s">
        <v>77</v>
      </c>
      <c r="G1937" s="6" t="s">
        <v>60</v>
      </c>
      <c r="H1937" s="6" t="s">
        <v>22</v>
      </c>
      <c r="I1937" s="8">
        <v>0.55000000000000004</v>
      </c>
      <c r="J1937" s="9">
        <v>4000</v>
      </c>
      <c r="K1937" s="10">
        <f t="shared" si="14"/>
        <v>2200</v>
      </c>
      <c r="L1937" s="10">
        <f t="shared" si="15"/>
        <v>770</v>
      </c>
      <c r="M1937" s="11">
        <v>0.35</v>
      </c>
      <c r="O1937" s="16"/>
      <c r="P1937" s="14"/>
      <c r="Q1937" s="12"/>
      <c r="R1937" s="13"/>
    </row>
    <row r="1938" spans="1:18" ht="15.75" customHeight="1" x14ac:dyDescent="0.3">
      <c r="A1938" s="1"/>
      <c r="B1938" s="6" t="s">
        <v>27</v>
      </c>
      <c r="C1938" s="6">
        <v>1128299</v>
      </c>
      <c r="D1938" s="7">
        <v>44517</v>
      </c>
      <c r="E1938" s="6" t="s">
        <v>28</v>
      </c>
      <c r="F1938" s="6" t="s">
        <v>77</v>
      </c>
      <c r="G1938" s="6" t="s">
        <v>60</v>
      </c>
      <c r="H1938" s="6" t="s">
        <v>17</v>
      </c>
      <c r="I1938" s="8">
        <v>0.40000000000000008</v>
      </c>
      <c r="J1938" s="9">
        <v>6250</v>
      </c>
      <c r="K1938" s="10">
        <f t="shared" si="14"/>
        <v>2500.0000000000005</v>
      </c>
      <c r="L1938" s="10">
        <f t="shared" si="15"/>
        <v>1000.0000000000001</v>
      </c>
      <c r="M1938" s="11">
        <v>0.39999999999999997</v>
      </c>
      <c r="O1938" s="16"/>
      <c r="P1938" s="14"/>
      <c r="Q1938" s="12"/>
      <c r="R1938" s="13"/>
    </row>
    <row r="1939" spans="1:18" ht="15.75" customHeight="1" x14ac:dyDescent="0.3">
      <c r="A1939" s="1"/>
      <c r="B1939" s="6" t="s">
        <v>27</v>
      </c>
      <c r="C1939" s="6">
        <v>1128299</v>
      </c>
      <c r="D1939" s="7">
        <v>44517</v>
      </c>
      <c r="E1939" s="6" t="s">
        <v>28</v>
      </c>
      <c r="F1939" s="6" t="s">
        <v>77</v>
      </c>
      <c r="G1939" s="6" t="s">
        <v>60</v>
      </c>
      <c r="H1939" s="6" t="s">
        <v>18</v>
      </c>
      <c r="I1939" s="8">
        <v>0.45000000000000012</v>
      </c>
      <c r="J1939" s="9">
        <v>7000</v>
      </c>
      <c r="K1939" s="10">
        <f t="shared" si="14"/>
        <v>3150.0000000000009</v>
      </c>
      <c r="L1939" s="10">
        <f t="shared" si="15"/>
        <v>1260.0000000000002</v>
      </c>
      <c r="M1939" s="11">
        <v>0.39999999999999997</v>
      </c>
      <c r="O1939" s="16"/>
      <c r="P1939" s="14"/>
      <c r="Q1939" s="12"/>
      <c r="R1939" s="13"/>
    </row>
    <row r="1940" spans="1:18" ht="15.75" customHeight="1" x14ac:dyDescent="0.3">
      <c r="A1940" s="1"/>
      <c r="B1940" s="6" t="s">
        <v>27</v>
      </c>
      <c r="C1940" s="6">
        <v>1128299</v>
      </c>
      <c r="D1940" s="7">
        <v>44517</v>
      </c>
      <c r="E1940" s="6" t="s">
        <v>28</v>
      </c>
      <c r="F1940" s="6" t="s">
        <v>77</v>
      </c>
      <c r="G1940" s="6" t="s">
        <v>60</v>
      </c>
      <c r="H1940" s="6" t="s">
        <v>19</v>
      </c>
      <c r="I1940" s="8">
        <v>0.40000000000000008</v>
      </c>
      <c r="J1940" s="9">
        <v>5250</v>
      </c>
      <c r="K1940" s="10">
        <f t="shared" si="14"/>
        <v>2100.0000000000005</v>
      </c>
      <c r="L1940" s="10">
        <f t="shared" si="15"/>
        <v>840.00000000000011</v>
      </c>
      <c r="M1940" s="11">
        <v>0.39999999999999997</v>
      </c>
      <c r="O1940" s="16"/>
      <c r="P1940" s="14"/>
      <c r="Q1940" s="12"/>
      <c r="R1940" s="13"/>
    </row>
    <row r="1941" spans="1:18" ht="15.75" customHeight="1" x14ac:dyDescent="0.3">
      <c r="A1941" s="1"/>
      <c r="B1941" s="6" t="s">
        <v>27</v>
      </c>
      <c r="C1941" s="6">
        <v>1128299</v>
      </c>
      <c r="D1941" s="7">
        <v>44517</v>
      </c>
      <c r="E1941" s="6" t="s">
        <v>28</v>
      </c>
      <c r="F1941" s="6" t="s">
        <v>77</v>
      </c>
      <c r="G1941" s="6" t="s">
        <v>60</v>
      </c>
      <c r="H1941" s="6" t="s">
        <v>20</v>
      </c>
      <c r="I1941" s="8">
        <v>0.50000000000000011</v>
      </c>
      <c r="J1941" s="9">
        <v>5000</v>
      </c>
      <c r="K1941" s="10">
        <f t="shared" si="14"/>
        <v>2500.0000000000005</v>
      </c>
      <c r="L1941" s="10">
        <f t="shared" si="15"/>
        <v>1000.0000000000001</v>
      </c>
      <c r="M1941" s="11">
        <v>0.39999999999999997</v>
      </c>
      <c r="O1941" s="16"/>
      <c r="P1941" s="14"/>
      <c r="Q1941" s="12"/>
      <c r="R1941" s="13"/>
    </row>
    <row r="1942" spans="1:18" ht="15.75" customHeight="1" x14ac:dyDescent="0.3">
      <c r="A1942" s="1"/>
      <c r="B1942" s="6" t="s">
        <v>27</v>
      </c>
      <c r="C1942" s="6">
        <v>1128299</v>
      </c>
      <c r="D1942" s="7">
        <v>44517</v>
      </c>
      <c r="E1942" s="6" t="s">
        <v>28</v>
      </c>
      <c r="F1942" s="6" t="s">
        <v>77</v>
      </c>
      <c r="G1942" s="6" t="s">
        <v>60</v>
      </c>
      <c r="H1942" s="6" t="s">
        <v>21</v>
      </c>
      <c r="I1942" s="8">
        <v>0.70000000000000007</v>
      </c>
      <c r="J1942" s="9">
        <v>4750</v>
      </c>
      <c r="K1942" s="10">
        <f t="shared" si="14"/>
        <v>3325.0000000000005</v>
      </c>
      <c r="L1942" s="10">
        <f t="shared" si="15"/>
        <v>1496.2500000000002</v>
      </c>
      <c r="M1942" s="11">
        <v>0.45</v>
      </c>
      <c r="O1942" s="16"/>
      <c r="P1942" s="14"/>
      <c r="Q1942" s="12"/>
      <c r="R1942" s="13"/>
    </row>
    <row r="1943" spans="1:18" ht="15.75" customHeight="1" x14ac:dyDescent="0.3">
      <c r="A1943" s="1"/>
      <c r="B1943" s="6" t="s">
        <v>27</v>
      </c>
      <c r="C1943" s="6">
        <v>1128299</v>
      </c>
      <c r="D1943" s="7">
        <v>44517</v>
      </c>
      <c r="E1943" s="6" t="s">
        <v>28</v>
      </c>
      <c r="F1943" s="6" t="s">
        <v>77</v>
      </c>
      <c r="G1943" s="6" t="s">
        <v>60</v>
      </c>
      <c r="H1943" s="6" t="s">
        <v>22</v>
      </c>
      <c r="I1943" s="8">
        <v>0.8500000000000002</v>
      </c>
      <c r="J1943" s="9">
        <v>6000</v>
      </c>
      <c r="K1943" s="10">
        <f t="shared" si="14"/>
        <v>5100.0000000000009</v>
      </c>
      <c r="L1943" s="10">
        <f t="shared" si="15"/>
        <v>1785.0000000000002</v>
      </c>
      <c r="M1943" s="11">
        <v>0.35</v>
      </c>
      <c r="O1943" s="16"/>
      <c r="P1943" s="14"/>
      <c r="Q1943" s="12"/>
      <c r="R1943" s="13"/>
    </row>
    <row r="1944" spans="1:18" ht="15.75" customHeight="1" x14ac:dyDescent="0.3">
      <c r="A1944" s="1"/>
      <c r="B1944" s="6" t="s">
        <v>27</v>
      </c>
      <c r="C1944" s="6">
        <v>1128299</v>
      </c>
      <c r="D1944" s="7">
        <v>44546</v>
      </c>
      <c r="E1944" s="6" t="s">
        <v>28</v>
      </c>
      <c r="F1944" s="6" t="s">
        <v>77</v>
      </c>
      <c r="G1944" s="6" t="s">
        <v>60</v>
      </c>
      <c r="H1944" s="6" t="s">
        <v>17</v>
      </c>
      <c r="I1944" s="8">
        <v>0.70000000000000018</v>
      </c>
      <c r="J1944" s="9">
        <v>8000</v>
      </c>
      <c r="K1944" s="10">
        <f t="shared" si="14"/>
        <v>5600.0000000000018</v>
      </c>
      <c r="L1944" s="10">
        <f t="shared" si="15"/>
        <v>2240.0000000000005</v>
      </c>
      <c r="M1944" s="11">
        <v>0.39999999999999997</v>
      </c>
      <c r="O1944" s="16"/>
      <c r="P1944" s="14"/>
      <c r="Q1944" s="12"/>
      <c r="R1944" s="13"/>
    </row>
    <row r="1945" spans="1:18" ht="15.75" customHeight="1" x14ac:dyDescent="0.3">
      <c r="A1945" s="1"/>
      <c r="B1945" s="6" t="s">
        <v>27</v>
      </c>
      <c r="C1945" s="6">
        <v>1128299</v>
      </c>
      <c r="D1945" s="7">
        <v>44546</v>
      </c>
      <c r="E1945" s="6" t="s">
        <v>28</v>
      </c>
      <c r="F1945" s="6" t="s">
        <v>77</v>
      </c>
      <c r="G1945" s="6" t="s">
        <v>60</v>
      </c>
      <c r="H1945" s="6" t="s">
        <v>18</v>
      </c>
      <c r="I1945" s="8">
        <v>0.80000000000000027</v>
      </c>
      <c r="J1945" s="9">
        <v>8000</v>
      </c>
      <c r="K1945" s="10">
        <f t="shared" si="14"/>
        <v>6400.0000000000018</v>
      </c>
      <c r="L1945" s="10">
        <f t="shared" si="15"/>
        <v>2560.0000000000005</v>
      </c>
      <c r="M1945" s="11">
        <v>0.39999999999999997</v>
      </c>
      <c r="O1945" s="16"/>
      <c r="P1945" s="14"/>
      <c r="Q1945" s="12"/>
      <c r="R1945" s="13"/>
    </row>
    <row r="1946" spans="1:18" ht="15.75" customHeight="1" x14ac:dyDescent="0.3">
      <c r="A1946" s="1"/>
      <c r="B1946" s="6" t="s">
        <v>27</v>
      </c>
      <c r="C1946" s="6">
        <v>1128299</v>
      </c>
      <c r="D1946" s="7">
        <v>44546</v>
      </c>
      <c r="E1946" s="6" t="s">
        <v>28</v>
      </c>
      <c r="F1946" s="6" t="s">
        <v>77</v>
      </c>
      <c r="G1946" s="6" t="s">
        <v>60</v>
      </c>
      <c r="H1946" s="6" t="s">
        <v>19</v>
      </c>
      <c r="I1946" s="8">
        <v>0.75000000000000022</v>
      </c>
      <c r="J1946" s="9">
        <v>6000</v>
      </c>
      <c r="K1946" s="10">
        <f t="shared" si="14"/>
        <v>4500.0000000000009</v>
      </c>
      <c r="L1946" s="10">
        <f t="shared" si="15"/>
        <v>1800.0000000000002</v>
      </c>
      <c r="M1946" s="11">
        <v>0.39999999999999997</v>
      </c>
      <c r="O1946" s="16"/>
      <c r="P1946" s="14"/>
      <c r="Q1946" s="12"/>
      <c r="R1946" s="13"/>
    </row>
    <row r="1947" spans="1:18" ht="15.75" customHeight="1" x14ac:dyDescent="0.3">
      <c r="A1947" s="1"/>
      <c r="B1947" s="6" t="s">
        <v>27</v>
      </c>
      <c r="C1947" s="6">
        <v>1128299</v>
      </c>
      <c r="D1947" s="7">
        <v>44546</v>
      </c>
      <c r="E1947" s="6" t="s">
        <v>28</v>
      </c>
      <c r="F1947" s="6" t="s">
        <v>77</v>
      </c>
      <c r="G1947" s="6" t="s">
        <v>60</v>
      </c>
      <c r="H1947" s="6" t="s">
        <v>20</v>
      </c>
      <c r="I1947" s="8">
        <v>0.75000000000000022</v>
      </c>
      <c r="J1947" s="9">
        <v>6000</v>
      </c>
      <c r="K1947" s="10">
        <f t="shared" si="14"/>
        <v>4500.0000000000009</v>
      </c>
      <c r="L1947" s="10">
        <f t="shared" si="15"/>
        <v>1800.0000000000002</v>
      </c>
      <c r="M1947" s="11">
        <v>0.39999999999999997</v>
      </c>
      <c r="O1947" s="16"/>
      <c r="P1947" s="14"/>
      <c r="Q1947" s="12"/>
      <c r="R1947" s="13"/>
    </row>
    <row r="1948" spans="1:18" ht="15.75" customHeight="1" x14ac:dyDescent="0.3">
      <c r="A1948" s="1"/>
      <c r="B1948" s="6" t="s">
        <v>27</v>
      </c>
      <c r="C1948" s="6">
        <v>1128299</v>
      </c>
      <c r="D1948" s="7">
        <v>44546</v>
      </c>
      <c r="E1948" s="6" t="s">
        <v>28</v>
      </c>
      <c r="F1948" s="6" t="s">
        <v>77</v>
      </c>
      <c r="G1948" s="6" t="s">
        <v>60</v>
      </c>
      <c r="H1948" s="6" t="s">
        <v>21</v>
      </c>
      <c r="I1948" s="8">
        <v>0.8500000000000002</v>
      </c>
      <c r="J1948" s="9">
        <v>5250</v>
      </c>
      <c r="K1948" s="10">
        <f t="shared" si="14"/>
        <v>4462.5000000000009</v>
      </c>
      <c r="L1948" s="10">
        <f t="shared" si="15"/>
        <v>2008.1250000000005</v>
      </c>
      <c r="M1948" s="11">
        <v>0.45</v>
      </c>
      <c r="O1948" s="16"/>
      <c r="P1948" s="14"/>
      <c r="Q1948" s="12"/>
      <c r="R1948" s="13"/>
    </row>
    <row r="1949" spans="1:18" ht="15.75" customHeight="1" x14ac:dyDescent="0.3">
      <c r="A1949" s="1"/>
      <c r="B1949" s="6" t="s">
        <v>27</v>
      </c>
      <c r="C1949" s="6">
        <v>1128299</v>
      </c>
      <c r="D1949" s="7">
        <v>44546</v>
      </c>
      <c r="E1949" s="6" t="s">
        <v>28</v>
      </c>
      <c r="F1949" s="6" t="s">
        <v>77</v>
      </c>
      <c r="G1949" s="6" t="s">
        <v>60</v>
      </c>
      <c r="H1949" s="6" t="s">
        <v>22</v>
      </c>
      <c r="I1949" s="8">
        <v>0.90000000000000024</v>
      </c>
      <c r="J1949" s="9">
        <v>6250</v>
      </c>
      <c r="K1949" s="10">
        <f t="shared" si="14"/>
        <v>5625.0000000000018</v>
      </c>
      <c r="L1949" s="10">
        <f t="shared" si="15"/>
        <v>1968.7500000000005</v>
      </c>
      <c r="M1949" s="11">
        <v>0.35</v>
      </c>
      <c r="O1949" s="16"/>
      <c r="P1949" s="14"/>
      <c r="Q1949" s="12"/>
      <c r="R1949" s="13"/>
    </row>
    <row r="1950" spans="1:18" ht="15.75" customHeight="1" x14ac:dyDescent="0.3">
      <c r="A1950" s="1" t="s">
        <v>39</v>
      </c>
      <c r="B1950" s="6" t="s">
        <v>23</v>
      </c>
      <c r="C1950" s="6">
        <v>1197831</v>
      </c>
      <c r="D1950" s="7">
        <v>44201</v>
      </c>
      <c r="E1950" s="6" t="s">
        <v>24</v>
      </c>
      <c r="F1950" s="6" t="s">
        <v>78</v>
      </c>
      <c r="G1950" s="6" t="s">
        <v>79</v>
      </c>
      <c r="H1950" s="6" t="s">
        <v>17</v>
      </c>
      <c r="I1950" s="8">
        <v>0.2</v>
      </c>
      <c r="J1950" s="9">
        <v>6750</v>
      </c>
      <c r="K1950" s="10">
        <f t="shared" si="14"/>
        <v>1350</v>
      </c>
      <c r="L1950" s="10">
        <f t="shared" si="15"/>
        <v>405</v>
      </c>
      <c r="M1950" s="11">
        <v>0.3</v>
      </c>
      <c r="O1950" s="16"/>
      <c r="P1950" s="14"/>
      <c r="Q1950" s="12"/>
      <c r="R1950" s="13"/>
    </row>
    <row r="1951" spans="1:18" ht="15.75" customHeight="1" x14ac:dyDescent="0.3">
      <c r="A1951" s="1"/>
      <c r="B1951" s="6" t="s">
        <v>23</v>
      </c>
      <c r="C1951" s="6">
        <v>1197831</v>
      </c>
      <c r="D1951" s="7">
        <v>44201</v>
      </c>
      <c r="E1951" s="6" t="s">
        <v>24</v>
      </c>
      <c r="F1951" s="6" t="s">
        <v>78</v>
      </c>
      <c r="G1951" s="6" t="s">
        <v>79</v>
      </c>
      <c r="H1951" s="6" t="s">
        <v>18</v>
      </c>
      <c r="I1951" s="8">
        <v>0.3</v>
      </c>
      <c r="J1951" s="9">
        <v>6750</v>
      </c>
      <c r="K1951" s="10">
        <f t="shared" si="14"/>
        <v>2025</v>
      </c>
      <c r="L1951" s="10">
        <f t="shared" si="15"/>
        <v>607.5</v>
      </c>
      <c r="M1951" s="11">
        <v>0.3</v>
      </c>
      <c r="O1951" s="16"/>
      <c r="P1951" s="14"/>
      <c r="Q1951" s="12"/>
      <c r="R1951" s="13"/>
    </row>
    <row r="1952" spans="1:18" ht="15.75" customHeight="1" x14ac:dyDescent="0.3">
      <c r="A1952" s="1"/>
      <c r="B1952" s="6" t="s">
        <v>23</v>
      </c>
      <c r="C1952" s="6">
        <v>1197831</v>
      </c>
      <c r="D1952" s="7">
        <v>44201</v>
      </c>
      <c r="E1952" s="6" t="s">
        <v>24</v>
      </c>
      <c r="F1952" s="6" t="s">
        <v>78</v>
      </c>
      <c r="G1952" s="6" t="s">
        <v>79</v>
      </c>
      <c r="H1952" s="6" t="s">
        <v>19</v>
      </c>
      <c r="I1952" s="8">
        <v>0.3</v>
      </c>
      <c r="J1952" s="9">
        <v>4750</v>
      </c>
      <c r="K1952" s="10">
        <f t="shared" si="14"/>
        <v>1425</v>
      </c>
      <c r="L1952" s="10">
        <f t="shared" si="15"/>
        <v>427.5</v>
      </c>
      <c r="M1952" s="11">
        <v>0.3</v>
      </c>
      <c r="O1952" s="16"/>
      <c r="P1952" s="14"/>
      <c r="Q1952" s="12"/>
      <c r="R1952" s="13"/>
    </row>
    <row r="1953" spans="1:18" ht="15.75" customHeight="1" x14ac:dyDescent="0.3">
      <c r="A1953" s="1"/>
      <c r="B1953" s="6" t="s">
        <v>23</v>
      </c>
      <c r="C1953" s="6">
        <v>1197831</v>
      </c>
      <c r="D1953" s="7">
        <v>44201</v>
      </c>
      <c r="E1953" s="6" t="s">
        <v>24</v>
      </c>
      <c r="F1953" s="6" t="s">
        <v>78</v>
      </c>
      <c r="G1953" s="6" t="s">
        <v>79</v>
      </c>
      <c r="H1953" s="6" t="s">
        <v>20</v>
      </c>
      <c r="I1953" s="8">
        <v>0.35</v>
      </c>
      <c r="J1953" s="9">
        <v>4750</v>
      </c>
      <c r="K1953" s="10">
        <f t="shared" si="14"/>
        <v>1662.5</v>
      </c>
      <c r="L1953" s="10">
        <f t="shared" si="15"/>
        <v>665</v>
      </c>
      <c r="M1953" s="11">
        <v>0.4</v>
      </c>
      <c r="O1953" s="16"/>
      <c r="P1953" s="14"/>
      <c r="Q1953" s="12"/>
      <c r="R1953" s="13"/>
    </row>
    <row r="1954" spans="1:18" ht="15.75" customHeight="1" x14ac:dyDescent="0.3">
      <c r="A1954" s="1"/>
      <c r="B1954" s="6" t="s">
        <v>23</v>
      </c>
      <c r="C1954" s="6">
        <v>1197831</v>
      </c>
      <c r="D1954" s="7">
        <v>44201</v>
      </c>
      <c r="E1954" s="6" t="s">
        <v>24</v>
      </c>
      <c r="F1954" s="6" t="s">
        <v>78</v>
      </c>
      <c r="G1954" s="6" t="s">
        <v>79</v>
      </c>
      <c r="H1954" s="6" t="s">
        <v>21</v>
      </c>
      <c r="I1954" s="8">
        <v>0.4</v>
      </c>
      <c r="J1954" s="9">
        <v>3250</v>
      </c>
      <c r="K1954" s="10">
        <f t="shared" si="14"/>
        <v>1300</v>
      </c>
      <c r="L1954" s="10">
        <f t="shared" si="15"/>
        <v>325</v>
      </c>
      <c r="M1954" s="11">
        <v>0.25</v>
      </c>
      <c r="O1954" s="16"/>
      <c r="P1954" s="14"/>
      <c r="Q1954" s="12"/>
      <c r="R1954" s="13"/>
    </row>
    <row r="1955" spans="1:18" ht="15.75" customHeight="1" x14ac:dyDescent="0.3">
      <c r="A1955" s="1"/>
      <c r="B1955" s="6" t="s">
        <v>23</v>
      </c>
      <c r="C1955" s="6">
        <v>1197831</v>
      </c>
      <c r="D1955" s="7">
        <v>44201</v>
      </c>
      <c r="E1955" s="6" t="s">
        <v>24</v>
      </c>
      <c r="F1955" s="6" t="s">
        <v>78</v>
      </c>
      <c r="G1955" s="6" t="s">
        <v>79</v>
      </c>
      <c r="H1955" s="6" t="s">
        <v>22</v>
      </c>
      <c r="I1955" s="8">
        <v>0.35</v>
      </c>
      <c r="J1955" s="9">
        <v>4750</v>
      </c>
      <c r="K1955" s="10">
        <f t="shared" si="14"/>
        <v>1662.5</v>
      </c>
      <c r="L1955" s="10">
        <f t="shared" si="15"/>
        <v>748.125</v>
      </c>
      <c r="M1955" s="11">
        <v>0.45</v>
      </c>
      <c r="O1955" s="16"/>
      <c r="P1955" s="14"/>
      <c r="Q1955" s="12"/>
      <c r="R1955" s="13"/>
    </row>
    <row r="1956" spans="1:18" ht="15.75" customHeight="1" x14ac:dyDescent="0.3">
      <c r="A1956" s="1"/>
      <c r="B1956" s="6" t="s">
        <v>23</v>
      </c>
      <c r="C1956" s="6">
        <v>1197831</v>
      </c>
      <c r="D1956" s="7">
        <v>44231</v>
      </c>
      <c r="E1956" s="6" t="s">
        <v>24</v>
      </c>
      <c r="F1956" s="6" t="s">
        <v>78</v>
      </c>
      <c r="G1956" s="6" t="s">
        <v>79</v>
      </c>
      <c r="H1956" s="6" t="s">
        <v>17</v>
      </c>
      <c r="I1956" s="8">
        <v>0.25</v>
      </c>
      <c r="J1956" s="9">
        <v>6250</v>
      </c>
      <c r="K1956" s="10">
        <f t="shared" si="14"/>
        <v>1562.5</v>
      </c>
      <c r="L1956" s="10">
        <f t="shared" si="15"/>
        <v>468.75</v>
      </c>
      <c r="M1956" s="11">
        <v>0.3</v>
      </c>
      <c r="O1956" s="16"/>
      <c r="P1956" s="14"/>
      <c r="Q1956" s="12"/>
      <c r="R1956" s="13"/>
    </row>
    <row r="1957" spans="1:18" ht="15.75" customHeight="1" x14ac:dyDescent="0.3">
      <c r="A1957" s="1"/>
      <c r="B1957" s="6" t="s">
        <v>23</v>
      </c>
      <c r="C1957" s="6">
        <v>1197831</v>
      </c>
      <c r="D1957" s="7">
        <v>44231</v>
      </c>
      <c r="E1957" s="6" t="s">
        <v>24</v>
      </c>
      <c r="F1957" s="6" t="s">
        <v>78</v>
      </c>
      <c r="G1957" s="6" t="s">
        <v>79</v>
      </c>
      <c r="H1957" s="6" t="s">
        <v>18</v>
      </c>
      <c r="I1957" s="8">
        <v>0.35</v>
      </c>
      <c r="J1957" s="9">
        <v>6000</v>
      </c>
      <c r="K1957" s="10">
        <f t="shared" si="14"/>
        <v>2100</v>
      </c>
      <c r="L1957" s="10">
        <f t="shared" si="15"/>
        <v>630</v>
      </c>
      <c r="M1957" s="11">
        <v>0.3</v>
      </c>
      <c r="O1957" s="16"/>
      <c r="P1957" s="14"/>
      <c r="Q1957" s="12"/>
      <c r="R1957" s="13"/>
    </row>
    <row r="1958" spans="1:18" ht="15.75" customHeight="1" x14ac:dyDescent="0.3">
      <c r="A1958" s="1"/>
      <c r="B1958" s="6" t="s">
        <v>23</v>
      </c>
      <c r="C1958" s="6">
        <v>1197831</v>
      </c>
      <c r="D1958" s="7">
        <v>44231</v>
      </c>
      <c r="E1958" s="6" t="s">
        <v>24</v>
      </c>
      <c r="F1958" s="6" t="s">
        <v>78</v>
      </c>
      <c r="G1958" s="6" t="s">
        <v>79</v>
      </c>
      <c r="H1958" s="6" t="s">
        <v>19</v>
      </c>
      <c r="I1958" s="8">
        <v>0.35</v>
      </c>
      <c r="J1958" s="9">
        <v>4250</v>
      </c>
      <c r="K1958" s="10">
        <f t="shared" si="14"/>
        <v>1487.5</v>
      </c>
      <c r="L1958" s="10">
        <f t="shared" si="15"/>
        <v>446.25</v>
      </c>
      <c r="M1958" s="11">
        <v>0.3</v>
      </c>
      <c r="O1958" s="16"/>
      <c r="P1958" s="14"/>
      <c r="Q1958" s="12"/>
      <c r="R1958" s="13"/>
    </row>
    <row r="1959" spans="1:18" ht="15.75" customHeight="1" x14ac:dyDescent="0.3">
      <c r="A1959" s="1"/>
      <c r="B1959" s="6" t="s">
        <v>23</v>
      </c>
      <c r="C1959" s="6">
        <v>1197831</v>
      </c>
      <c r="D1959" s="7">
        <v>44231</v>
      </c>
      <c r="E1959" s="6" t="s">
        <v>24</v>
      </c>
      <c r="F1959" s="6" t="s">
        <v>78</v>
      </c>
      <c r="G1959" s="6" t="s">
        <v>79</v>
      </c>
      <c r="H1959" s="6" t="s">
        <v>20</v>
      </c>
      <c r="I1959" s="8">
        <v>0.35</v>
      </c>
      <c r="J1959" s="9">
        <v>3750</v>
      </c>
      <c r="K1959" s="10">
        <f t="shared" si="14"/>
        <v>1312.5</v>
      </c>
      <c r="L1959" s="10">
        <f t="shared" si="15"/>
        <v>525</v>
      </c>
      <c r="M1959" s="11">
        <v>0.4</v>
      </c>
      <c r="O1959" s="16"/>
      <c r="P1959" s="14"/>
      <c r="Q1959" s="12"/>
      <c r="R1959" s="13"/>
    </row>
    <row r="1960" spans="1:18" ht="15.75" customHeight="1" x14ac:dyDescent="0.3">
      <c r="A1960" s="1"/>
      <c r="B1960" s="6" t="s">
        <v>23</v>
      </c>
      <c r="C1960" s="6">
        <v>1197831</v>
      </c>
      <c r="D1960" s="7">
        <v>44231</v>
      </c>
      <c r="E1960" s="6" t="s">
        <v>24</v>
      </c>
      <c r="F1960" s="6" t="s">
        <v>78</v>
      </c>
      <c r="G1960" s="6" t="s">
        <v>79</v>
      </c>
      <c r="H1960" s="6" t="s">
        <v>21</v>
      </c>
      <c r="I1960" s="8">
        <v>0.4</v>
      </c>
      <c r="J1960" s="9">
        <v>2500</v>
      </c>
      <c r="K1960" s="10">
        <f t="shared" si="14"/>
        <v>1000</v>
      </c>
      <c r="L1960" s="10">
        <f t="shared" si="15"/>
        <v>250</v>
      </c>
      <c r="M1960" s="11">
        <v>0.25</v>
      </c>
      <c r="O1960" s="16"/>
      <c r="P1960" s="14"/>
      <c r="Q1960" s="12"/>
      <c r="R1960" s="13"/>
    </row>
    <row r="1961" spans="1:18" ht="15.75" customHeight="1" x14ac:dyDescent="0.3">
      <c r="A1961" s="1"/>
      <c r="B1961" s="6" t="s">
        <v>23</v>
      </c>
      <c r="C1961" s="6">
        <v>1197831</v>
      </c>
      <c r="D1961" s="7">
        <v>44231</v>
      </c>
      <c r="E1961" s="6" t="s">
        <v>24</v>
      </c>
      <c r="F1961" s="6" t="s">
        <v>78</v>
      </c>
      <c r="G1961" s="6" t="s">
        <v>79</v>
      </c>
      <c r="H1961" s="6" t="s">
        <v>22</v>
      </c>
      <c r="I1961" s="8">
        <v>0.35</v>
      </c>
      <c r="J1961" s="9">
        <v>4500</v>
      </c>
      <c r="K1961" s="10">
        <f t="shared" si="14"/>
        <v>1575</v>
      </c>
      <c r="L1961" s="10">
        <f t="shared" si="15"/>
        <v>708.75</v>
      </c>
      <c r="M1961" s="11">
        <v>0.45</v>
      </c>
      <c r="O1961" s="16"/>
      <c r="P1961" s="14"/>
      <c r="Q1961" s="12"/>
      <c r="R1961" s="13"/>
    </row>
    <row r="1962" spans="1:18" ht="15.75" customHeight="1" x14ac:dyDescent="0.3">
      <c r="A1962" s="1"/>
      <c r="B1962" s="6" t="s">
        <v>23</v>
      </c>
      <c r="C1962" s="6">
        <v>1197831</v>
      </c>
      <c r="D1962" s="7">
        <v>44261</v>
      </c>
      <c r="E1962" s="6" t="s">
        <v>24</v>
      </c>
      <c r="F1962" s="6" t="s">
        <v>78</v>
      </c>
      <c r="G1962" s="6" t="s">
        <v>79</v>
      </c>
      <c r="H1962" s="6" t="s">
        <v>17</v>
      </c>
      <c r="I1962" s="8">
        <v>0.3</v>
      </c>
      <c r="J1962" s="9">
        <v>6250</v>
      </c>
      <c r="K1962" s="10">
        <f t="shared" si="14"/>
        <v>1875</v>
      </c>
      <c r="L1962" s="10">
        <f t="shared" si="15"/>
        <v>656.25</v>
      </c>
      <c r="M1962" s="11">
        <v>0.35</v>
      </c>
      <c r="O1962" s="16"/>
      <c r="P1962" s="14"/>
      <c r="Q1962" s="12"/>
      <c r="R1962" s="13"/>
    </row>
    <row r="1963" spans="1:18" ht="15.75" customHeight="1" x14ac:dyDescent="0.3">
      <c r="A1963" s="1"/>
      <c r="B1963" s="6" t="s">
        <v>23</v>
      </c>
      <c r="C1963" s="6">
        <v>1197831</v>
      </c>
      <c r="D1963" s="7">
        <v>44261</v>
      </c>
      <c r="E1963" s="6" t="s">
        <v>24</v>
      </c>
      <c r="F1963" s="6" t="s">
        <v>78</v>
      </c>
      <c r="G1963" s="6" t="s">
        <v>79</v>
      </c>
      <c r="H1963" s="6" t="s">
        <v>18</v>
      </c>
      <c r="I1963" s="8">
        <v>0.4</v>
      </c>
      <c r="J1963" s="9">
        <v>6250</v>
      </c>
      <c r="K1963" s="10">
        <f t="shared" si="14"/>
        <v>2500</v>
      </c>
      <c r="L1963" s="10">
        <f t="shared" si="15"/>
        <v>875</v>
      </c>
      <c r="M1963" s="11">
        <v>0.35</v>
      </c>
      <c r="O1963" s="16"/>
      <c r="P1963" s="14"/>
      <c r="Q1963" s="12"/>
      <c r="R1963" s="13"/>
    </row>
    <row r="1964" spans="1:18" ht="15.75" customHeight="1" x14ac:dyDescent="0.3">
      <c r="A1964" s="1"/>
      <c r="B1964" s="6" t="s">
        <v>23</v>
      </c>
      <c r="C1964" s="6">
        <v>1197831</v>
      </c>
      <c r="D1964" s="7">
        <v>44261</v>
      </c>
      <c r="E1964" s="6" t="s">
        <v>24</v>
      </c>
      <c r="F1964" s="6" t="s">
        <v>78</v>
      </c>
      <c r="G1964" s="6" t="s">
        <v>79</v>
      </c>
      <c r="H1964" s="6" t="s">
        <v>19</v>
      </c>
      <c r="I1964" s="8">
        <v>0.3</v>
      </c>
      <c r="J1964" s="9">
        <v>4500</v>
      </c>
      <c r="K1964" s="10">
        <f t="shared" si="14"/>
        <v>1350</v>
      </c>
      <c r="L1964" s="10">
        <f t="shared" si="15"/>
        <v>472.49999999999994</v>
      </c>
      <c r="M1964" s="11">
        <v>0.35</v>
      </c>
      <c r="O1964" s="16"/>
      <c r="P1964" s="14"/>
      <c r="Q1964" s="12"/>
      <c r="R1964" s="13"/>
    </row>
    <row r="1965" spans="1:18" ht="15.75" customHeight="1" x14ac:dyDescent="0.3">
      <c r="A1965" s="1"/>
      <c r="B1965" s="6" t="s">
        <v>23</v>
      </c>
      <c r="C1965" s="6">
        <v>1197831</v>
      </c>
      <c r="D1965" s="7">
        <v>44261</v>
      </c>
      <c r="E1965" s="6" t="s">
        <v>24</v>
      </c>
      <c r="F1965" s="6" t="s">
        <v>78</v>
      </c>
      <c r="G1965" s="6" t="s">
        <v>79</v>
      </c>
      <c r="H1965" s="6" t="s">
        <v>20</v>
      </c>
      <c r="I1965" s="8">
        <v>0.35000000000000003</v>
      </c>
      <c r="J1965" s="9">
        <v>3500</v>
      </c>
      <c r="K1965" s="10">
        <f t="shared" si="14"/>
        <v>1225.0000000000002</v>
      </c>
      <c r="L1965" s="10">
        <f t="shared" si="15"/>
        <v>551.25000000000011</v>
      </c>
      <c r="M1965" s="11">
        <v>0.45</v>
      </c>
      <c r="O1965" s="16"/>
      <c r="P1965" s="14"/>
      <c r="Q1965" s="12"/>
      <c r="R1965" s="13"/>
    </row>
    <row r="1966" spans="1:18" ht="15.75" customHeight="1" x14ac:dyDescent="0.3">
      <c r="A1966" s="1"/>
      <c r="B1966" s="6" t="s">
        <v>23</v>
      </c>
      <c r="C1966" s="6">
        <v>1197831</v>
      </c>
      <c r="D1966" s="7">
        <v>44261</v>
      </c>
      <c r="E1966" s="6" t="s">
        <v>24</v>
      </c>
      <c r="F1966" s="6" t="s">
        <v>78</v>
      </c>
      <c r="G1966" s="6" t="s">
        <v>79</v>
      </c>
      <c r="H1966" s="6" t="s">
        <v>21</v>
      </c>
      <c r="I1966" s="8">
        <v>0.4</v>
      </c>
      <c r="J1966" s="9">
        <v>2500</v>
      </c>
      <c r="K1966" s="10">
        <f t="shared" si="14"/>
        <v>1000</v>
      </c>
      <c r="L1966" s="10">
        <f t="shared" si="15"/>
        <v>300</v>
      </c>
      <c r="M1966" s="11">
        <v>0.3</v>
      </c>
      <c r="O1966" s="16"/>
      <c r="P1966" s="14"/>
      <c r="Q1966" s="12"/>
      <c r="R1966" s="13"/>
    </row>
    <row r="1967" spans="1:18" ht="15.75" customHeight="1" x14ac:dyDescent="0.3">
      <c r="A1967" s="1"/>
      <c r="B1967" s="6" t="s">
        <v>23</v>
      </c>
      <c r="C1967" s="6">
        <v>1197831</v>
      </c>
      <c r="D1967" s="7">
        <v>44261</v>
      </c>
      <c r="E1967" s="6" t="s">
        <v>24</v>
      </c>
      <c r="F1967" s="6" t="s">
        <v>78</v>
      </c>
      <c r="G1967" s="6" t="s">
        <v>79</v>
      </c>
      <c r="H1967" s="6" t="s">
        <v>22</v>
      </c>
      <c r="I1967" s="8">
        <v>0.35000000000000003</v>
      </c>
      <c r="J1967" s="9">
        <v>4000</v>
      </c>
      <c r="K1967" s="10">
        <f t="shared" si="14"/>
        <v>1400.0000000000002</v>
      </c>
      <c r="L1967" s="10">
        <f t="shared" si="15"/>
        <v>700.00000000000011</v>
      </c>
      <c r="M1967" s="11">
        <v>0.5</v>
      </c>
      <c r="O1967" s="16"/>
      <c r="P1967" s="14"/>
      <c r="Q1967" s="12"/>
      <c r="R1967" s="13"/>
    </row>
    <row r="1968" spans="1:18" ht="15.75" customHeight="1" x14ac:dyDescent="0.3">
      <c r="A1968" s="1"/>
      <c r="B1968" s="6" t="s">
        <v>23</v>
      </c>
      <c r="C1968" s="6">
        <v>1197831</v>
      </c>
      <c r="D1968" s="7">
        <v>44291</v>
      </c>
      <c r="E1968" s="6" t="s">
        <v>24</v>
      </c>
      <c r="F1968" s="6" t="s">
        <v>78</v>
      </c>
      <c r="G1968" s="6" t="s">
        <v>79</v>
      </c>
      <c r="H1968" s="6" t="s">
        <v>17</v>
      </c>
      <c r="I1968" s="8">
        <v>0.19999999999999998</v>
      </c>
      <c r="J1968" s="9">
        <v>6500</v>
      </c>
      <c r="K1968" s="10">
        <f t="shared" si="14"/>
        <v>1300</v>
      </c>
      <c r="L1968" s="10">
        <f t="shared" si="15"/>
        <v>454.99999999999994</v>
      </c>
      <c r="M1968" s="11">
        <v>0.35</v>
      </c>
      <c r="O1968" s="16"/>
      <c r="P1968" s="14"/>
      <c r="Q1968" s="12"/>
      <c r="R1968" s="13"/>
    </row>
    <row r="1969" spans="1:18" ht="15.75" customHeight="1" x14ac:dyDescent="0.3">
      <c r="A1969" s="1"/>
      <c r="B1969" s="6" t="s">
        <v>23</v>
      </c>
      <c r="C1969" s="6">
        <v>1197831</v>
      </c>
      <c r="D1969" s="7">
        <v>44291</v>
      </c>
      <c r="E1969" s="6" t="s">
        <v>24</v>
      </c>
      <c r="F1969" s="6" t="s">
        <v>78</v>
      </c>
      <c r="G1969" s="6" t="s">
        <v>79</v>
      </c>
      <c r="H1969" s="6" t="s">
        <v>18</v>
      </c>
      <c r="I1969" s="8">
        <v>0.30000000000000004</v>
      </c>
      <c r="J1969" s="9">
        <v>6500</v>
      </c>
      <c r="K1969" s="10">
        <f t="shared" si="14"/>
        <v>1950.0000000000002</v>
      </c>
      <c r="L1969" s="10">
        <f t="shared" si="15"/>
        <v>682.5</v>
      </c>
      <c r="M1969" s="11">
        <v>0.35</v>
      </c>
      <c r="O1969" s="16"/>
      <c r="P1969" s="14"/>
      <c r="Q1969" s="12"/>
      <c r="R1969" s="13"/>
    </row>
    <row r="1970" spans="1:18" ht="15.75" customHeight="1" x14ac:dyDescent="0.3">
      <c r="A1970" s="1"/>
      <c r="B1970" s="6" t="s">
        <v>23</v>
      </c>
      <c r="C1970" s="6">
        <v>1197831</v>
      </c>
      <c r="D1970" s="7">
        <v>44291</v>
      </c>
      <c r="E1970" s="6" t="s">
        <v>24</v>
      </c>
      <c r="F1970" s="6" t="s">
        <v>78</v>
      </c>
      <c r="G1970" s="6" t="s">
        <v>79</v>
      </c>
      <c r="H1970" s="6" t="s">
        <v>19</v>
      </c>
      <c r="I1970" s="8">
        <v>0.24999999999999997</v>
      </c>
      <c r="J1970" s="9">
        <v>4750</v>
      </c>
      <c r="K1970" s="10">
        <f t="shared" si="14"/>
        <v>1187.4999999999998</v>
      </c>
      <c r="L1970" s="10">
        <f t="shared" si="15"/>
        <v>415.62499999999989</v>
      </c>
      <c r="M1970" s="11">
        <v>0.35</v>
      </c>
      <c r="O1970" s="16"/>
      <c r="P1970" s="14"/>
      <c r="Q1970" s="12"/>
      <c r="R1970" s="13"/>
    </row>
    <row r="1971" spans="1:18" ht="15.75" customHeight="1" x14ac:dyDescent="0.3">
      <c r="A1971" s="1"/>
      <c r="B1971" s="6" t="s">
        <v>23</v>
      </c>
      <c r="C1971" s="6">
        <v>1197831</v>
      </c>
      <c r="D1971" s="7">
        <v>44291</v>
      </c>
      <c r="E1971" s="6" t="s">
        <v>24</v>
      </c>
      <c r="F1971" s="6" t="s">
        <v>78</v>
      </c>
      <c r="G1971" s="6" t="s">
        <v>79</v>
      </c>
      <c r="H1971" s="6" t="s">
        <v>20</v>
      </c>
      <c r="I1971" s="8">
        <v>0.30000000000000004</v>
      </c>
      <c r="J1971" s="9">
        <v>3750</v>
      </c>
      <c r="K1971" s="10">
        <f t="shared" si="14"/>
        <v>1125.0000000000002</v>
      </c>
      <c r="L1971" s="10">
        <f t="shared" si="15"/>
        <v>506.25000000000011</v>
      </c>
      <c r="M1971" s="11">
        <v>0.45</v>
      </c>
      <c r="O1971" s="16"/>
      <c r="P1971" s="14"/>
      <c r="Q1971" s="12"/>
      <c r="R1971" s="13"/>
    </row>
    <row r="1972" spans="1:18" ht="15.75" customHeight="1" x14ac:dyDescent="0.3">
      <c r="A1972" s="1"/>
      <c r="B1972" s="6" t="s">
        <v>23</v>
      </c>
      <c r="C1972" s="6">
        <v>1197831</v>
      </c>
      <c r="D1972" s="7">
        <v>44291</v>
      </c>
      <c r="E1972" s="6" t="s">
        <v>24</v>
      </c>
      <c r="F1972" s="6" t="s">
        <v>78</v>
      </c>
      <c r="G1972" s="6" t="s">
        <v>79</v>
      </c>
      <c r="H1972" s="6" t="s">
        <v>21</v>
      </c>
      <c r="I1972" s="8">
        <v>0.35</v>
      </c>
      <c r="J1972" s="9">
        <v>2750</v>
      </c>
      <c r="K1972" s="10">
        <f t="shared" si="14"/>
        <v>962.49999999999989</v>
      </c>
      <c r="L1972" s="10">
        <f t="shared" si="15"/>
        <v>288.74999999999994</v>
      </c>
      <c r="M1972" s="11">
        <v>0.3</v>
      </c>
      <c r="O1972" s="16"/>
      <c r="P1972" s="14"/>
      <c r="Q1972" s="12"/>
      <c r="R1972" s="13"/>
    </row>
    <row r="1973" spans="1:18" ht="15.75" customHeight="1" x14ac:dyDescent="0.3">
      <c r="A1973" s="1"/>
      <c r="B1973" s="6" t="s">
        <v>23</v>
      </c>
      <c r="C1973" s="6">
        <v>1197831</v>
      </c>
      <c r="D1973" s="7">
        <v>44291</v>
      </c>
      <c r="E1973" s="6" t="s">
        <v>24</v>
      </c>
      <c r="F1973" s="6" t="s">
        <v>78</v>
      </c>
      <c r="G1973" s="6" t="s">
        <v>79</v>
      </c>
      <c r="H1973" s="6" t="s">
        <v>22</v>
      </c>
      <c r="I1973" s="8">
        <v>0.30000000000000004</v>
      </c>
      <c r="J1973" s="9">
        <v>5500</v>
      </c>
      <c r="K1973" s="10">
        <f t="shared" si="14"/>
        <v>1650.0000000000002</v>
      </c>
      <c r="L1973" s="10">
        <f t="shared" si="15"/>
        <v>825.00000000000011</v>
      </c>
      <c r="M1973" s="11">
        <v>0.5</v>
      </c>
      <c r="O1973" s="16"/>
      <c r="P1973" s="14"/>
      <c r="Q1973" s="12"/>
      <c r="R1973" s="13"/>
    </row>
    <row r="1974" spans="1:18" ht="15.75" customHeight="1" x14ac:dyDescent="0.3">
      <c r="A1974" s="1"/>
      <c r="B1974" s="6" t="s">
        <v>23</v>
      </c>
      <c r="C1974" s="6">
        <v>1197831</v>
      </c>
      <c r="D1974" s="7">
        <v>44321</v>
      </c>
      <c r="E1974" s="6" t="s">
        <v>24</v>
      </c>
      <c r="F1974" s="6" t="s">
        <v>78</v>
      </c>
      <c r="G1974" s="6" t="s">
        <v>79</v>
      </c>
      <c r="H1974" s="6" t="s">
        <v>17</v>
      </c>
      <c r="I1974" s="8">
        <v>0.19999999999999998</v>
      </c>
      <c r="J1974" s="9">
        <v>7000</v>
      </c>
      <c r="K1974" s="10">
        <f t="shared" si="14"/>
        <v>1399.9999999999998</v>
      </c>
      <c r="L1974" s="10">
        <f t="shared" si="15"/>
        <v>489.99999999999989</v>
      </c>
      <c r="M1974" s="11">
        <v>0.35</v>
      </c>
      <c r="O1974" s="16"/>
      <c r="P1974" s="14"/>
      <c r="Q1974" s="12"/>
      <c r="R1974" s="13"/>
    </row>
    <row r="1975" spans="1:18" ht="15.75" customHeight="1" x14ac:dyDescent="0.3">
      <c r="A1975" s="1"/>
      <c r="B1975" s="6" t="s">
        <v>23</v>
      </c>
      <c r="C1975" s="6">
        <v>1197831</v>
      </c>
      <c r="D1975" s="7">
        <v>44321</v>
      </c>
      <c r="E1975" s="6" t="s">
        <v>24</v>
      </c>
      <c r="F1975" s="6" t="s">
        <v>78</v>
      </c>
      <c r="G1975" s="6" t="s">
        <v>79</v>
      </c>
      <c r="H1975" s="6" t="s">
        <v>18</v>
      </c>
      <c r="I1975" s="8">
        <v>0.30000000000000004</v>
      </c>
      <c r="J1975" s="9">
        <v>7250</v>
      </c>
      <c r="K1975" s="10">
        <f t="shared" si="14"/>
        <v>2175.0000000000005</v>
      </c>
      <c r="L1975" s="10">
        <f t="shared" si="15"/>
        <v>761.25000000000011</v>
      </c>
      <c r="M1975" s="11">
        <v>0.35</v>
      </c>
      <c r="O1975" s="16"/>
      <c r="P1975" s="14"/>
      <c r="Q1975" s="12"/>
      <c r="R1975" s="13"/>
    </row>
    <row r="1976" spans="1:18" ht="15.75" customHeight="1" x14ac:dyDescent="0.3">
      <c r="A1976" s="1"/>
      <c r="B1976" s="6" t="s">
        <v>23</v>
      </c>
      <c r="C1976" s="6">
        <v>1197831</v>
      </c>
      <c r="D1976" s="7">
        <v>44321</v>
      </c>
      <c r="E1976" s="6" t="s">
        <v>24</v>
      </c>
      <c r="F1976" s="6" t="s">
        <v>78</v>
      </c>
      <c r="G1976" s="6" t="s">
        <v>79</v>
      </c>
      <c r="H1976" s="6" t="s">
        <v>19</v>
      </c>
      <c r="I1976" s="8">
        <v>0.24999999999999997</v>
      </c>
      <c r="J1976" s="9">
        <v>5750</v>
      </c>
      <c r="K1976" s="10">
        <f t="shared" si="14"/>
        <v>1437.4999999999998</v>
      </c>
      <c r="L1976" s="10">
        <f t="shared" si="15"/>
        <v>503.12499999999989</v>
      </c>
      <c r="M1976" s="11">
        <v>0.35</v>
      </c>
      <c r="O1976" s="16"/>
      <c r="P1976" s="14"/>
      <c r="Q1976" s="12"/>
      <c r="R1976" s="13"/>
    </row>
    <row r="1977" spans="1:18" ht="15.75" customHeight="1" x14ac:dyDescent="0.3">
      <c r="A1977" s="1"/>
      <c r="B1977" s="6" t="s">
        <v>23</v>
      </c>
      <c r="C1977" s="6">
        <v>1197831</v>
      </c>
      <c r="D1977" s="7">
        <v>44321</v>
      </c>
      <c r="E1977" s="6" t="s">
        <v>24</v>
      </c>
      <c r="F1977" s="6" t="s">
        <v>78</v>
      </c>
      <c r="G1977" s="6" t="s">
        <v>79</v>
      </c>
      <c r="H1977" s="6" t="s">
        <v>20</v>
      </c>
      <c r="I1977" s="8">
        <v>0.35000000000000003</v>
      </c>
      <c r="J1977" s="9">
        <v>5000</v>
      </c>
      <c r="K1977" s="10">
        <f t="shared" si="14"/>
        <v>1750.0000000000002</v>
      </c>
      <c r="L1977" s="10">
        <f t="shared" si="15"/>
        <v>787.50000000000011</v>
      </c>
      <c r="M1977" s="11">
        <v>0.45</v>
      </c>
      <c r="O1977" s="16"/>
      <c r="P1977" s="14"/>
      <c r="Q1977" s="12"/>
      <c r="R1977" s="13"/>
    </row>
    <row r="1978" spans="1:18" ht="15.75" customHeight="1" x14ac:dyDescent="0.3">
      <c r="A1978" s="1"/>
      <c r="B1978" s="6" t="s">
        <v>23</v>
      </c>
      <c r="C1978" s="6">
        <v>1197831</v>
      </c>
      <c r="D1978" s="7">
        <v>44321</v>
      </c>
      <c r="E1978" s="6" t="s">
        <v>24</v>
      </c>
      <c r="F1978" s="6" t="s">
        <v>78</v>
      </c>
      <c r="G1978" s="6" t="s">
        <v>79</v>
      </c>
      <c r="H1978" s="6" t="s">
        <v>21</v>
      </c>
      <c r="I1978" s="8">
        <v>0.5</v>
      </c>
      <c r="J1978" s="9">
        <v>4000</v>
      </c>
      <c r="K1978" s="10">
        <f t="shared" si="14"/>
        <v>2000</v>
      </c>
      <c r="L1978" s="10">
        <f t="shared" si="15"/>
        <v>600</v>
      </c>
      <c r="M1978" s="11">
        <v>0.3</v>
      </c>
      <c r="O1978" s="16"/>
      <c r="P1978" s="14"/>
      <c r="Q1978" s="12"/>
      <c r="R1978" s="13"/>
    </row>
    <row r="1979" spans="1:18" ht="15.75" customHeight="1" x14ac:dyDescent="0.3">
      <c r="A1979" s="1"/>
      <c r="B1979" s="6" t="s">
        <v>23</v>
      </c>
      <c r="C1979" s="6">
        <v>1197831</v>
      </c>
      <c r="D1979" s="7">
        <v>44321</v>
      </c>
      <c r="E1979" s="6" t="s">
        <v>24</v>
      </c>
      <c r="F1979" s="6" t="s">
        <v>78</v>
      </c>
      <c r="G1979" s="6" t="s">
        <v>79</v>
      </c>
      <c r="H1979" s="6" t="s">
        <v>22</v>
      </c>
      <c r="I1979" s="8">
        <v>0.45</v>
      </c>
      <c r="J1979" s="9">
        <v>7500</v>
      </c>
      <c r="K1979" s="10">
        <f t="shared" si="14"/>
        <v>3375</v>
      </c>
      <c r="L1979" s="10">
        <f t="shared" si="15"/>
        <v>1687.5</v>
      </c>
      <c r="M1979" s="11">
        <v>0.5</v>
      </c>
      <c r="O1979" s="16"/>
      <c r="P1979" s="14"/>
      <c r="Q1979" s="12"/>
      <c r="R1979" s="13"/>
    </row>
    <row r="1980" spans="1:18" ht="15.75" customHeight="1" x14ac:dyDescent="0.3">
      <c r="A1980" s="1"/>
      <c r="B1980" s="6" t="s">
        <v>23</v>
      </c>
      <c r="C1980" s="6">
        <v>1197831</v>
      </c>
      <c r="D1980" s="7">
        <v>44351</v>
      </c>
      <c r="E1980" s="6" t="s">
        <v>24</v>
      </c>
      <c r="F1980" s="6" t="s">
        <v>78</v>
      </c>
      <c r="G1980" s="6" t="s">
        <v>79</v>
      </c>
      <c r="H1980" s="6" t="s">
        <v>17</v>
      </c>
      <c r="I1980" s="8">
        <v>0.45</v>
      </c>
      <c r="J1980" s="9">
        <v>7500</v>
      </c>
      <c r="K1980" s="10">
        <f t="shared" si="14"/>
        <v>3375</v>
      </c>
      <c r="L1980" s="10">
        <f t="shared" si="15"/>
        <v>1181.25</v>
      </c>
      <c r="M1980" s="11">
        <v>0.35</v>
      </c>
      <c r="O1980" s="16"/>
      <c r="P1980" s="14"/>
      <c r="Q1980" s="12"/>
      <c r="R1980" s="13"/>
    </row>
    <row r="1981" spans="1:18" ht="15.75" customHeight="1" x14ac:dyDescent="0.3">
      <c r="A1981" s="1"/>
      <c r="B1981" s="6" t="s">
        <v>23</v>
      </c>
      <c r="C1981" s="6">
        <v>1197831</v>
      </c>
      <c r="D1981" s="7">
        <v>44351</v>
      </c>
      <c r="E1981" s="6" t="s">
        <v>24</v>
      </c>
      <c r="F1981" s="6" t="s">
        <v>78</v>
      </c>
      <c r="G1981" s="6" t="s">
        <v>79</v>
      </c>
      <c r="H1981" s="6" t="s">
        <v>18</v>
      </c>
      <c r="I1981" s="8">
        <v>0.5</v>
      </c>
      <c r="J1981" s="9">
        <v>7500</v>
      </c>
      <c r="K1981" s="10">
        <f t="shared" si="14"/>
        <v>3750</v>
      </c>
      <c r="L1981" s="10">
        <f t="shared" si="15"/>
        <v>1312.5</v>
      </c>
      <c r="M1981" s="11">
        <v>0.35</v>
      </c>
      <c r="O1981" s="16"/>
      <c r="P1981" s="14"/>
      <c r="Q1981" s="12"/>
      <c r="R1981" s="13"/>
    </row>
    <row r="1982" spans="1:18" ht="15.75" customHeight="1" x14ac:dyDescent="0.3">
      <c r="A1982" s="1"/>
      <c r="B1982" s="6" t="s">
        <v>23</v>
      </c>
      <c r="C1982" s="6">
        <v>1197831</v>
      </c>
      <c r="D1982" s="7">
        <v>44351</v>
      </c>
      <c r="E1982" s="6" t="s">
        <v>24</v>
      </c>
      <c r="F1982" s="6" t="s">
        <v>78</v>
      </c>
      <c r="G1982" s="6" t="s">
        <v>79</v>
      </c>
      <c r="H1982" s="6" t="s">
        <v>19</v>
      </c>
      <c r="I1982" s="8">
        <v>0.5</v>
      </c>
      <c r="J1982" s="9">
        <v>6000</v>
      </c>
      <c r="K1982" s="10">
        <f t="shared" si="14"/>
        <v>3000</v>
      </c>
      <c r="L1982" s="10">
        <f t="shared" si="15"/>
        <v>1050</v>
      </c>
      <c r="M1982" s="11">
        <v>0.35</v>
      </c>
      <c r="O1982" s="16"/>
      <c r="P1982" s="14"/>
      <c r="Q1982" s="12"/>
      <c r="R1982" s="13"/>
    </row>
    <row r="1983" spans="1:18" ht="15.75" customHeight="1" x14ac:dyDescent="0.3">
      <c r="A1983" s="1"/>
      <c r="B1983" s="6" t="s">
        <v>23</v>
      </c>
      <c r="C1983" s="6">
        <v>1197831</v>
      </c>
      <c r="D1983" s="7">
        <v>44351</v>
      </c>
      <c r="E1983" s="6" t="s">
        <v>24</v>
      </c>
      <c r="F1983" s="6" t="s">
        <v>78</v>
      </c>
      <c r="G1983" s="6" t="s">
        <v>79</v>
      </c>
      <c r="H1983" s="6" t="s">
        <v>20</v>
      </c>
      <c r="I1983" s="8">
        <v>0.5</v>
      </c>
      <c r="J1983" s="9">
        <v>5500</v>
      </c>
      <c r="K1983" s="10">
        <f t="shared" si="14"/>
        <v>2750</v>
      </c>
      <c r="L1983" s="10">
        <f t="shared" si="15"/>
        <v>1237.5</v>
      </c>
      <c r="M1983" s="11">
        <v>0.45</v>
      </c>
      <c r="O1983" s="16"/>
      <c r="P1983" s="14"/>
      <c r="Q1983" s="12"/>
      <c r="R1983" s="13"/>
    </row>
    <row r="1984" spans="1:18" ht="15.75" customHeight="1" x14ac:dyDescent="0.3">
      <c r="A1984" s="1"/>
      <c r="B1984" s="6" t="s">
        <v>23</v>
      </c>
      <c r="C1984" s="6">
        <v>1197831</v>
      </c>
      <c r="D1984" s="7">
        <v>44351</v>
      </c>
      <c r="E1984" s="6" t="s">
        <v>24</v>
      </c>
      <c r="F1984" s="6" t="s">
        <v>78</v>
      </c>
      <c r="G1984" s="6" t="s">
        <v>79</v>
      </c>
      <c r="H1984" s="6" t="s">
        <v>21</v>
      </c>
      <c r="I1984" s="8">
        <v>0.55000000000000004</v>
      </c>
      <c r="J1984" s="9">
        <v>4500</v>
      </c>
      <c r="K1984" s="10">
        <f t="shared" si="14"/>
        <v>2475</v>
      </c>
      <c r="L1984" s="10">
        <f t="shared" si="15"/>
        <v>742.5</v>
      </c>
      <c r="M1984" s="11">
        <v>0.3</v>
      </c>
      <c r="O1984" s="16"/>
      <c r="P1984" s="14"/>
      <c r="Q1984" s="12"/>
      <c r="R1984" s="13"/>
    </row>
    <row r="1985" spans="1:18" ht="15.75" customHeight="1" x14ac:dyDescent="0.3">
      <c r="A1985" s="1"/>
      <c r="B1985" s="6" t="s">
        <v>23</v>
      </c>
      <c r="C1985" s="6">
        <v>1197831</v>
      </c>
      <c r="D1985" s="7">
        <v>44351</v>
      </c>
      <c r="E1985" s="6" t="s">
        <v>24</v>
      </c>
      <c r="F1985" s="6" t="s">
        <v>78</v>
      </c>
      <c r="G1985" s="6" t="s">
        <v>79</v>
      </c>
      <c r="H1985" s="6" t="s">
        <v>22</v>
      </c>
      <c r="I1985" s="8">
        <v>0.60000000000000009</v>
      </c>
      <c r="J1985" s="9">
        <v>8250</v>
      </c>
      <c r="K1985" s="10">
        <f t="shared" si="14"/>
        <v>4950.0000000000009</v>
      </c>
      <c r="L1985" s="10">
        <f t="shared" si="15"/>
        <v>2475.0000000000005</v>
      </c>
      <c r="M1985" s="11">
        <v>0.5</v>
      </c>
      <c r="O1985" s="16"/>
      <c r="P1985" s="14"/>
      <c r="Q1985" s="12"/>
      <c r="R1985" s="13"/>
    </row>
    <row r="1986" spans="1:18" ht="15.75" customHeight="1" x14ac:dyDescent="0.3">
      <c r="A1986" s="1"/>
      <c r="B1986" s="6" t="s">
        <v>23</v>
      </c>
      <c r="C1986" s="6">
        <v>1197831</v>
      </c>
      <c r="D1986" s="7">
        <v>44383</v>
      </c>
      <c r="E1986" s="6" t="s">
        <v>24</v>
      </c>
      <c r="F1986" s="6" t="s">
        <v>78</v>
      </c>
      <c r="G1986" s="6" t="s">
        <v>79</v>
      </c>
      <c r="H1986" s="6" t="s">
        <v>17</v>
      </c>
      <c r="I1986" s="8">
        <v>0.5</v>
      </c>
      <c r="J1986" s="9">
        <v>7750</v>
      </c>
      <c r="K1986" s="10">
        <f t="shared" si="14"/>
        <v>3875</v>
      </c>
      <c r="L1986" s="10">
        <f t="shared" si="15"/>
        <v>1549.9999999999998</v>
      </c>
      <c r="M1986" s="11">
        <v>0.39999999999999997</v>
      </c>
      <c r="O1986" s="16"/>
      <c r="P1986" s="14"/>
      <c r="Q1986" s="12"/>
      <c r="R1986" s="13"/>
    </row>
    <row r="1987" spans="1:18" ht="15.75" customHeight="1" x14ac:dyDescent="0.3">
      <c r="A1987" s="1"/>
      <c r="B1987" s="6" t="s">
        <v>23</v>
      </c>
      <c r="C1987" s="6">
        <v>1197831</v>
      </c>
      <c r="D1987" s="7">
        <v>44383</v>
      </c>
      <c r="E1987" s="6" t="s">
        <v>24</v>
      </c>
      <c r="F1987" s="6" t="s">
        <v>78</v>
      </c>
      <c r="G1987" s="6" t="s">
        <v>79</v>
      </c>
      <c r="H1987" s="6" t="s">
        <v>18</v>
      </c>
      <c r="I1987" s="8">
        <v>0.55000000000000004</v>
      </c>
      <c r="J1987" s="9">
        <v>7750</v>
      </c>
      <c r="K1987" s="10">
        <f t="shared" si="14"/>
        <v>4262.5</v>
      </c>
      <c r="L1987" s="10">
        <f t="shared" si="15"/>
        <v>1704.9999999999998</v>
      </c>
      <c r="M1987" s="11">
        <v>0.39999999999999997</v>
      </c>
      <c r="O1987" s="16"/>
      <c r="P1987" s="14"/>
      <c r="Q1987" s="12"/>
      <c r="R1987" s="13"/>
    </row>
    <row r="1988" spans="1:18" ht="15.75" customHeight="1" x14ac:dyDescent="0.3">
      <c r="A1988" s="1"/>
      <c r="B1988" s="6" t="s">
        <v>23</v>
      </c>
      <c r="C1988" s="6">
        <v>1197831</v>
      </c>
      <c r="D1988" s="7">
        <v>44383</v>
      </c>
      <c r="E1988" s="6" t="s">
        <v>24</v>
      </c>
      <c r="F1988" s="6" t="s">
        <v>78</v>
      </c>
      <c r="G1988" s="6" t="s">
        <v>79</v>
      </c>
      <c r="H1988" s="6" t="s">
        <v>19</v>
      </c>
      <c r="I1988" s="8">
        <v>0.5</v>
      </c>
      <c r="J1988" s="9">
        <v>9250</v>
      </c>
      <c r="K1988" s="10">
        <f t="shared" si="14"/>
        <v>4625</v>
      </c>
      <c r="L1988" s="10">
        <f t="shared" si="15"/>
        <v>1849.9999999999998</v>
      </c>
      <c r="M1988" s="11">
        <v>0.39999999999999997</v>
      </c>
      <c r="O1988" s="16"/>
      <c r="P1988" s="14"/>
      <c r="Q1988" s="12"/>
      <c r="R1988" s="13"/>
    </row>
    <row r="1989" spans="1:18" ht="15.75" customHeight="1" x14ac:dyDescent="0.3">
      <c r="A1989" s="1"/>
      <c r="B1989" s="6" t="s">
        <v>23</v>
      </c>
      <c r="C1989" s="6">
        <v>1197831</v>
      </c>
      <c r="D1989" s="7">
        <v>44383</v>
      </c>
      <c r="E1989" s="6" t="s">
        <v>24</v>
      </c>
      <c r="F1989" s="6" t="s">
        <v>78</v>
      </c>
      <c r="G1989" s="6" t="s">
        <v>79</v>
      </c>
      <c r="H1989" s="6" t="s">
        <v>20</v>
      </c>
      <c r="I1989" s="8">
        <v>0.5</v>
      </c>
      <c r="J1989" s="9">
        <v>5250</v>
      </c>
      <c r="K1989" s="10">
        <f t="shared" si="14"/>
        <v>2625</v>
      </c>
      <c r="L1989" s="10">
        <f t="shared" si="15"/>
        <v>1312.5</v>
      </c>
      <c r="M1989" s="11">
        <v>0.5</v>
      </c>
      <c r="O1989" s="16"/>
      <c r="P1989" s="14"/>
      <c r="Q1989" s="12"/>
      <c r="R1989" s="13"/>
    </row>
    <row r="1990" spans="1:18" ht="15.75" customHeight="1" x14ac:dyDescent="0.3">
      <c r="A1990" s="1"/>
      <c r="B1990" s="6" t="s">
        <v>23</v>
      </c>
      <c r="C1990" s="6">
        <v>1197831</v>
      </c>
      <c r="D1990" s="7">
        <v>44383</v>
      </c>
      <c r="E1990" s="6" t="s">
        <v>24</v>
      </c>
      <c r="F1990" s="6" t="s">
        <v>78</v>
      </c>
      <c r="G1990" s="6" t="s">
        <v>79</v>
      </c>
      <c r="H1990" s="6" t="s">
        <v>21</v>
      </c>
      <c r="I1990" s="8">
        <v>0.55000000000000004</v>
      </c>
      <c r="J1990" s="9">
        <v>5250</v>
      </c>
      <c r="K1990" s="10">
        <f t="shared" si="14"/>
        <v>2887.5000000000005</v>
      </c>
      <c r="L1990" s="10">
        <f t="shared" si="15"/>
        <v>1010.6250000000001</v>
      </c>
      <c r="M1990" s="11">
        <v>0.35</v>
      </c>
      <c r="O1990" s="16"/>
      <c r="P1990" s="14"/>
      <c r="Q1990" s="12"/>
      <c r="R1990" s="13"/>
    </row>
    <row r="1991" spans="1:18" ht="15.75" customHeight="1" x14ac:dyDescent="0.3">
      <c r="A1991" s="1"/>
      <c r="B1991" s="6" t="s">
        <v>23</v>
      </c>
      <c r="C1991" s="6">
        <v>1197831</v>
      </c>
      <c r="D1991" s="7">
        <v>44383</v>
      </c>
      <c r="E1991" s="6" t="s">
        <v>24</v>
      </c>
      <c r="F1991" s="6" t="s">
        <v>78</v>
      </c>
      <c r="G1991" s="6" t="s">
        <v>79</v>
      </c>
      <c r="H1991" s="6" t="s">
        <v>22</v>
      </c>
      <c r="I1991" s="8">
        <v>0.65</v>
      </c>
      <c r="J1991" s="9">
        <v>8000</v>
      </c>
      <c r="K1991" s="10">
        <f t="shared" si="14"/>
        <v>5200</v>
      </c>
      <c r="L1991" s="10">
        <f t="shared" si="15"/>
        <v>2860.0000000000005</v>
      </c>
      <c r="M1991" s="11">
        <v>0.55000000000000004</v>
      </c>
      <c r="O1991" s="16"/>
      <c r="P1991" s="14"/>
      <c r="Q1991" s="12"/>
      <c r="R1991" s="13"/>
    </row>
    <row r="1992" spans="1:18" ht="15.75" customHeight="1" x14ac:dyDescent="0.3">
      <c r="A1992" s="1"/>
      <c r="B1992" s="6" t="s">
        <v>23</v>
      </c>
      <c r="C1992" s="6">
        <v>1197831</v>
      </c>
      <c r="D1992" s="7">
        <v>44416</v>
      </c>
      <c r="E1992" s="6" t="s">
        <v>24</v>
      </c>
      <c r="F1992" s="6" t="s">
        <v>78</v>
      </c>
      <c r="G1992" s="6" t="s">
        <v>79</v>
      </c>
      <c r="H1992" s="6" t="s">
        <v>17</v>
      </c>
      <c r="I1992" s="8">
        <v>0.5</v>
      </c>
      <c r="J1992" s="9">
        <v>7500</v>
      </c>
      <c r="K1992" s="10">
        <f t="shared" si="14"/>
        <v>3750</v>
      </c>
      <c r="L1992" s="10">
        <f t="shared" si="15"/>
        <v>1499.9999999999998</v>
      </c>
      <c r="M1992" s="11">
        <v>0.39999999999999997</v>
      </c>
      <c r="O1992" s="16"/>
      <c r="P1992" s="14"/>
      <c r="Q1992" s="12"/>
      <c r="R1992" s="13"/>
    </row>
    <row r="1993" spans="1:18" ht="15.75" customHeight="1" x14ac:dyDescent="0.3">
      <c r="A1993" s="1"/>
      <c r="B1993" s="6" t="s">
        <v>23</v>
      </c>
      <c r="C1993" s="6">
        <v>1197831</v>
      </c>
      <c r="D1993" s="7">
        <v>44416</v>
      </c>
      <c r="E1993" s="6" t="s">
        <v>24</v>
      </c>
      <c r="F1993" s="6" t="s">
        <v>78</v>
      </c>
      <c r="G1993" s="6" t="s">
        <v>79</v>
      </c>
      <c r="H1993" s="6" t="s">
        <v>18</v>
      </c>
      <c r="I1993" s="8">
        <v>0.55000000000000004</v>
      </c>
      <c r="J1993" s="9">
        <v>7500</v>
      </c>
      <c r="K1993" s="10">
        <f t="shared" si="14"/>
        <v>4125</v>
      </c>
      <c r="L1993" s="10">
        <f t="shared" si="15"/>
        <v>1649.9999999999998</v>
      </c>
      <c r="M1993" s="11">
        <v>0.39999999999999997</v>
      </c>
      <c r="O1993" s="16"/>
      <c r="P1993" s="14"/>
      <c r="Q1993" s="12"/>
      <c r="R1993" s="13"/>
    </row>
    <row r="1994" spans="1:18" ht="15.75" customHeight="1" x14ac:dyDescent="0.3">
      <c r="A1994" s="1"/>
      <c r="B1994" s="6" t="s">
        <v>23</v>
      </c>
      <c r="C1994" s="6">
        <v>1197831</v>
      </c>
      <c r="D1994" s="7">
        <v>44416</v>
      </c>
      <c r="E1994" s="6" t="s">
        <v>24</v>
      </c>
      <c r="F1994" s="6" t="s">
        <v>78</v>
      </c>
      <c r="G1994" s="6" t="s">
        <v>79</v>
      </c>
      <c r="H1994" s="6" t="s">
        <v>19</v>
      </c>
      <c r="I1994" s="8">
        <v>0.5</v>
      </c>
      <c r="J1994" s="9">
        <v>9250</v>
      </c>
      <c r="K1994" s="10">
        <f t="shared" si="14"/>
        <v>4625</v>
      </c>
      <c r="L1994" s="10">
        <f t="shared" si="15"/>
        <v>1849.9999999999998</v>
      </c>
      <c r="M1994" s="11">
        <v>0.39999999999999997</v>
      </c>
      <c r="O1994" s="16"/>
      <c r="P1994" s="14"/>
      <c r="Q1994" s="12"/>
      <c r="R1994" s="13"/>
    </row>
    <row r="1995" spans="1:18" ht="15.75" customHeight="1" x14ac:dyDescent="0.3">
      <c r="A1995" s="1"/>
      <c r="B1995" s="6" t="s">
        <v>23</v>
      </c>
      <c r="C1995" s="6">
        <v>1197831</v>
      </c>
      <c r="D1995" s="7">
        <v>44416</v>
      </c>
      <c r="E1995" s="6" t="s">
        <v>24</v>
      </c>
      <c r="F1995" s="6" t="s">
        <v>78</v>
      </c>
      <c r="G1995" s="6" t="s">
        <v>79</v>
      </c>
      <c r="H1995" s="6" t="s">
        <v>20</v>
      </c>
      <c r="I1995" s="8">
        <v>0.5</v>
      </c>
      <c r="J1995" s="9">
        <v>4750</v>
      </c>
      <c r="K1995" s="10">
        <f t="shared" si="14"/>
        <v>2375</v>
      </c>
      <c r="L1995" s="10">
        <f t="shared" si="15"/>
        <v>1187.5</v>
      </c>
      <c r="M1995" s="11">
        <v>0.5</v>
      </c>
      <c r="O1995" s="16"/>
      <c r="P1995" s="14"/>
      <c r="Q1995" s="12"/>
      <c r="R1995" s="13"/>
    </row>
    <row r="1996" spans="1:18" ht="15.75" customHeight="1" x14ac:dyDescent="0.3">
      <c r="A1996" s="1"/>
      <c r="B1996" s="6" t="s">
        <v>23</v>
      </c>
      <c r="C1996" s="6">
        <v>1197831</v>
      </c>
      <c r="D1996" s="7">
        <v>44416</v>
      </c>
      <c r="E1996" s="6" t="s">
        <v>24</v>
      </c>
      <c r="F1996" s="6" t="s">
        <v>78</v>
      </c>
      <c r="G1996" s="6" t="s">
        <v>79</v>
      </c>
      <c r="H1996" s="6" t="s">
        <v>21</v>
      </c>
      <c r="I1996" s="8">
        <v>0.55000000000000004</v>
      </c>
      <c r="J1996" s="9">
        <v>4750</v>
      </c>
      <c r="K1996" s="10">
        <f t="shared" si="14"/>
        <v>2612.5</v>
      </c>
      <c r="L1996" s="10">
        <f t="shared" si="15"/>
        <v>914.37499999999989</v>
      </c>
      <c r="M1996" s="11">
        <v>0.35</v>
      </c>
      <c r="O1996" s="16"/>
      <c r="P1996" s="14"/>
      <c r="Q1996" s="12"/>
      <c r="R1996" s="13"/>
    </row>
    <row r="1997" spans="1:18" ht="15.75" customHeight="1" x14ac:dyDescent="0.3">
      <c r="A1997" s="1"/>
      <c r="B1997" s="6" t="s">
        <v>23</v>
      </c>
      <c r="C1997" s="6">
        <v>1197831</v>
      </c>
      <c r="D1997" s="7">
        <v>44416</v>
      </c>
      <c r="E1997" s="6" t="s">
        <v>24</v>
      </c>
      <c r="F1997" s="6" t="s">
        <v>78</v>
      </c>
      <c r="G1997" s="6" t="s">
        <v>79</v>
      </c>
      <c r="H1997" s="6" t="s">
        <v>22</v>
      </c>
      <c r="I1997" s="8">
        <v>0.6</v>
      </c>
      <c r="J1997" s="9">
        <v>7250</v>
      </c>
      <c r="K1997" s="10">
        <f t="shared" si="14"/>
        <v>4350</v>
      </c>
      <c r="L1997" s="10">
        <f t="shared" si="15"/>
        <v>2392.5</v>
      </c>
      <c r="M1997" s="11">
        <v>0.55000000000000004</v>
      </c>
      <c r="O1997" s="16"/>
      <c r="P1997" s="14"/>
      <c r="Q1997" s="12"/>
      <c r="R1997" s="13"/>
    </row>
    <row r="1998" spans="1:18" ht="15.75" customHeight="1" x14ac:dyDescent="0.3">
      <c r="A1998" s="1"/>
      <c r="B1998" s="6" t="s">
        <v>23</v>
      </c>
      <c r="C1998" s="6">
        <v>1197831</v>
      </c>
      <c r="D1998" s="7">
        <v>44444</v>
      </c>
      <c r="E1998" s="6" t="s">
        <v>24</v>
      </c>
      <c r="F1998" s="6" t="s">
        <v>78</v>
      </c>
      <c r="G1998" s="6" t="s">
        <v>79</v>
      </c>
      <c r="H1998" s="6" t="s">
        <v>17</v>
      </c>
      <c r="I1998" s="8">
        <v>0.55000000000000004</v>
      </c>
      <c r="J1998" s="9">
        <v>6750</v>
      </c>
      <c r="K1998" s="10">
        <f t="shared" si="14"/>
        <v>3712.5000000000005</v>
      </c>
      <c r="L1998" s="10">
        <f t="shared" si="15"/>
        <v>1485</v>
      </c>
      <c r="M1998" s="11">
        <v>0.39999999999999997</v>
      </c>
      <c r="O1998" s="16"/>
      <c r="P1998" s="14"/>
      <c r="Q1998" s="12"/>
      <c r="R1998" s="13"/>
    </row>
    <row r="1999" spans="1:18" ht="15.75" customHeight="1" x14ac:dyDescent="0.3">
      <c r="A1999" s="1"/>
      <c r="B1999" s="6" t="s">
        <v>23</v>
      </c>
      <c r="C1999" s="6">
        <v>1197831</v>
      </c>
      <c r="D1999" s="7">
        <v>44444</v>
      </c>
      <c r="E1999" s="6" t="s">
        <v>24</v>
      </c>
      <c r="F1999" s="6" t="s">
        <v>78</v>
      </c>
      <c r="G1999" s="6" t="s">
        <v>79</v>
      </c>
      <c r="H1999" s="6" t="s">
        <v>18</v>
      </c>
      <c r="I1999" s="8">
        <v>0.55000000000000004</v>
      </c>
      <c r="J1999" s="9">
        <v>6250</v>
      </c>
      <c r="K1999" s="10">
        <f t="shared" si="14"/>
        <v>3437.5000000000005</v>
      </c>
      <c r="L1999" s="10">
        <f t="shared" si="15"/>
        <v>1375</v>
      </c>
      <c r="M1999" s="11">
        <v>0.39999999999999997</v>
      </c>
      <c r="O1999" s="16"/>
      <c r="P1999" s="14"/>
      <c r="Q1999" s="12"/>
      <c r="R1999" s="13"/>
    </row>
    <row r="2000" spans="1:18" ht="15.75" customHeight="1" x14ac:dyDescent="0.3">
      <c r="A2000" s="1"/>
      <c r="B2000" s="6" t="s">
        <v>23</v>
      </c>
      <c r="C2000" s="6">
        <v>1197831</v>
      </c>
      <c r="D2000" s="7">
        <v>44444</v>
      </c>
      <c r="E2000" s="6" t="s">
        <v>24</v>
      </c>
      <c r="F2000" s="6" t="s">
        <v>78</v>
      </c>
      <c r="G2000" s="6" t="s">
        <v>79</v>
      </c>
      <c r="H2000" s="6" t="s">
        <v>19</v>
      </c>
      <c r="I2000" s="8">
        <v>0.6</v>
      </c>
      <c r="J2000" s="9">
        <v>6750</v>
      </c>
      <c r="K2000" s="10">
        <f t="shared" si="14"/>
        <v>4050</v>
      </c>
      <c r="L2000" s="10">
        <f t="shared" si="15"/>
        <v>1619.9999999999998</v>
      </c>
      <c r="M2000" s="11">
        <v>0.39999999999999997</v>
      </c>
      <c r="O2000" s="16"/>
      <c r="P2000" s="14"/>
      <c r="Q2000" s="12"/>
      <c r="R2000" s="13"/>
    </row>
    <row r="2001" spans="1:18" ht="15.75" customHeight="1" x14ac:dyDescent="0.3">
      <c r="A2001" s="1"/>
      <c r="B2001" s="6" t="s">
        <v>23</v>
      </c>
      <c r="C2001" s="6">
        <v>1197831</v>
      </c>
      <c r="D2001" s="7">
        <v>44444</v>
      </c>
      <c r="E2001" s="6" t="s">
        <v>24</v>
      </c>
      <c r="F2001" s="6" t="s">
        <v>78</v>
      </c>
      <c r="G2001" s="6" t="s">
        <v>79</v>
      </c>
      <c r="H2001" s="6" t="s">
        <v>20</v>
      </c>
      <c r="I2001" s="8">
        <v>0.6</v>
      </c>
      <c r="J2001" s="9">
        <v>4000</v>
      </c>
      <c r="K2001" s="10">
        <f t="shared" si="14"/>
        <v>2400</v>
      </c>
      <c r="L2001" s="10">
        <f t="shared" si="15"/>
        <v>1200</v>
      </c>
      <c r="M2001" s="11">
        <v>0.5</v>
      </c>
      <c r="O2001" s="16"/>
      <c r="P2001" s="14"/>
      <c r="Q2001" s="12"/>
      <c r="R2001" s="13"/>
    </row>
    <row r="2002" spans="1:18" ht="15.75" customHeight="1" x14ac:dyDescent="0.3">
      <c r="A2002" s="1"/>
      <c r="B2002" s="6" t="s">
        <v>23</v>
      </c>
      <c r="C2002" s="6">
        <v>1197831</v>
      </c>
      <c r="D2002" s="7">
        <v>44444</v>
      </c>
      <c r="E2002" s="6" t="s">
        <v>24</v>
      </c>
      <c r="F2002" s="6" t="s">
        <v>78</v>
      </c>
      <c r="G2002" s="6" t="s">
        <v>79</v>
      </c>
      <c r="H2002" s="6" t="s">
        <v>21</v>
      </c>
      <c r="I2002" s="8">
        <v>0.55000000000000004</v>
      </c>
      <c r="J2002" s="9">
        <v>4000</v>
      </c>
      <c r="K2002" s="10">
        <f t="shared" si="14"/>
        <v>2200</v>
      </c>
      <c r="L2002" s="10">
        <f t="shared" si="15"/>
        <v>770</v>
      </c>
      <c r="M2002" s="11">
        <v>0.35</v>
      </c>
      <c r="O2002" s="16"/>
      <c r="P2002" s="14"/>
      <c r="Q2002" s="12"/>
      <c r="R2002" s="13"/>
    </row>
    <row r="2003" spans="1:18" ht="15.75" customHeight="1" x14ac:dyDescent="0.3">
      <c r="A2003" s="1"/>
      <c r="B2003" s="6" t="s">
        <v>23</v>
      </c>
      <c r="C2003" s="6">
        <v>1197831</v>
      </c>
      <c r="D2003" s="7">
        <v>44444</v>
      </c>
      <c r="E2003" s="6" t="s">
        <v>24</v>
      </c>
      <c r="F2003" s="6" t="s">
        <v>78</v>
      </c>
      <c r="G2003" s="6" t="s">
        <v>79</v>
      </c>
      <c r="H2003" s="6" t="s">
        <v>22</v>
      </c>
      <c r="I2003" s="8">
        <v>0.5</v>
      </c>
      <c r="J2003" s="9">
        <v>6250</v>
      </c>
      <c r="K2003" s="10">
        <f t="shared" si="14"/>
        <v>3125</v>
      </c>
      <c r="L2003" s="10">
        <f t="shared" si="15"/>
        <v>1718.7500000000002</v>
      </c>
      <c r="M2003" s="11">
        <v>0.55000000000000004</v>
      </c>
      <c r="O2003" s="16"/>
      <c r="P2003" s="14"/>
      <c r="Q2003" s="12"/>
      <c r="R2003" s="13"/>
    </row>
    <row r="2004" spans="1:18" ht="15.75" customHeight="1" x14ac:dyDescent="0.3">
      <c r="A2004" s="1"/>
      <c r="B2004" s="6" t="s">
        <v>23</v>
      </c>
      <c r="C2004" s="6">
        <v>1197831</v>
      </c>
      <c r="D2004" s="7">
        <v>44473</v>
      </c>
      <c r="E2004" s="6" t="s">
        <v>24</v>
      </c>
      <c r="F2004" s="6" t="s">
        <v>78</v>
      </c>
      <c r="G2004" s="6" t="s">
        <v>79</v>
      </c>
      <c r="H2004" s="6" t="s">
        <v>17</v>
      </c>
      <c r="I2004" s="8">
        <v>0.4</v>
      </c>
      <c r="J2004" s="9">
        <v>5750</v>
      </c>
      <c r="K2004" s="10">
        <f t="shared" si="14"/>
        <v>2300</v>
      </c>
      <c r="L2004" s="10">
        <f t="shared" si="15"/>
        <v>919.99999999999989</v>
      </c>
      <c r="M2004" s="11">
        <v>0.39999999999999997</v>
      </c>
      <c r="O2004" s="16"/>
      <c r="P2004" s="14"/>
      <c r="Q2004" s="12"/>
      <c r="R2004" s="13"/>
    </row>
    <row r="2005" spans="1:18" ht="15.75" customHeight="1" x14ac:dyDescent="0.3">
      <c r="A2005" s="1"/>
      <c r="B2005" s="6" t="s">
        <v>23</v>
      </c>
      <c r="C2005" s="6">
        <v>1197831</v>
      </c>
      <c r="D2005" s="7">
        <v>44473</v>
      </c>
      <c r="E2005" s="6" t="s">
        <v>24</v>
      </c>
      <c r="F2005" s="6" t="s">
        <v>78</v>
      </c>
      <c r="G2005" s="6" t="s">
        <v>79</v>
      </c>
      <c r="H2005" s="6" t="s">
        <v>18</v>
      </c>
      <c r="I2005" s="8">
        <v>0.4</v>
      </c>
      <c r="J2005" s="9">
        <v>5750</v>
      </c>
      <c r="K2005" s="10">
        <f t="shared" si="14"/>
        <v>2300</v>
      </c>
      <c r="L2005" s="10">
        <f t="shared" si="15"/>
        <v>919.99999999999989</v>
      </c>
      <c r="M2005" s="11">
        <v>0.39999999999999997</v>
      </c>
      <c r="O2005" s="16"/>
      <c r="P2005" s="14"/>
      <c r="Q2005" s="12"/>
      <c r="R2005" s="13"/>
    </row>
    <row r="2006" spans="1:18" ht="15.75" customHeight="1" x14ac:dyDescent="0.3">
      <c r="A2006" s="1"/>
      <c r="B2006" s="6" t="s">
        <v>23</v>
      </c>
      <c r="C2006" s="6">
        <v>1197831</v>
      </c>
      <c r="D2006" s="7">
        <v>44473</v>
      </c>
      <c r="E2006" s="6" t="s">
        <v>24</v>
      </c>
      <c r="F2006" s="6" t="s">
        <v>78</v>
      </c>
      <c r="G2006" s="6" t="s">
        <v>79</v>
      </c>
      <c r="H2006" s="6" t="s">
        <v>19</v>
      </c>
      <c r="I2006" s="8">
        <v>0.45</v>
      </c>
      <c r="J2006" s="9">
        <v>5250</v>
      </c>
      <c r="K2006" s="10">
        <f t="shared" si="14"/>
        <v>2362.5</v>
      </c>
      <c r="L2006" s="10">
        <f t="shared" si="15"/>
        <v>944.99999999999989</v>
      </c>
      <c r="M2006" s="11">
        <v>0.39999999999999997</v>
      </c>
      <c r="O2006" s="16"/>
      <c r="P2006" s="14"/>
      <c r="Q2006" s="12"/>
      <c r="R2006" s="13"/>
    </row>
    <row r="2007" spans="1:18" ht="15.75" customHeight="1" x14ac:dyDescent="0.3">
      <c r="A2007" s="1"/>
      <c r="B2007" s="6" t="s">
        <v>23</v>
      </c>
      <c r="C2007" s="6">
        <v>1197831</v>
      </c>
      <c r="D2007" s="7">
        <v>44473</v>
      </c>
      <c r="E2007" s="6" t="s">
        <v>24</v>
      </c>
      <c r="F2007" s="6" t="s">
        <v>78</v>
      </c>
      <c r="G2007" s="6" t="s">
        <v>79</v>
      </c>
      <c r="H2007" s="6" t="s">
        <v>20</v>
      </c>
      <c r="I2007" s="8">
        <v>0.45</v>
      </c>
      <c r="J2007" s="9">
        <v>3750</v>
      </c>
      <c r="K2007" s="10">
        <f t="shared" si="14"/>
        <v>1687.5</v>
      </c>
      <c r="L2007" s="10">
        <f t="shared" si="15"/>
        <v>843.75</v>
      </c>
      <c r="M2007" s="11">
        <v>0.5</v>
      </c>
      <c r="O2007" s="16"/>
      <c r="P2007" s="14"/>
      <c r="Q2007" s="12"/>
      <c r="R2007" s="13"/>
    </row>
    <row r="2008" spans="1:18" ht="15.75" customHeight="1" x14ac:dyDescent="0.3">
      <c r="A2008" s="1"/>
      <c r="B2008" s="6" t="s">
        <v>23</v>
      </c>
      <c r="C2008" s="6">
        <v>1197831</v>
      </c>
      <c r="D2008" s="7">
        <v>44473</v>
      </c>
      <c r="E2008" s="6" t="s">
        <v>24</v>
      </c>
      <c r="F2008" s="6" t="s">
        <v>78</v>
      </c>
      <c r="G2008" s="6" t="s">
        <v>79</v>
      </c>
      <c r="H2008" s="6" t="s">
        <v>21</v>
      </c>
      <c r="I2008" s="8">
        <v>0.35000000000000003</v>
      </c>
      <c r="J2008" s="9">
        <v>3500</v>
      </c>
      <c r="K2008" s="10">
        <f t="shared" si="14"/>
        <v>1225.0000000000002</v>
      </c>
      <c r="L2008" s="10">
        <f t="shared" si="15"/>
        <v>428.75000000000006</v>
      </c>
      <c r="M2008" s="11">
        <v>0.35</v>
      </c>
      <c r="O2008" s="16"/>
      <c r="P2008" s="14"/>
      <c r="Q2008" s="12"/>
      <c r="R2008" s="13"/>
    </row>
    <row r="2009" spans="1:18" ht="15.75" customHeight="1" x14ac:dyDescent="0.3">
      <c r="A2009" s="1"/>
      <c r="B2009" s="6" t="s">
        <v>23</v>
      </c>
      <c r="C2009" s="6">
        <v>1197831</v>
      </c>
      <c r="D2009" s="7">
        <v>44473</v>
      </c>
      <c r="E2009" s="6" t="s">
        <v>24</v>
      </c>
      <c r="F2009" s="6" t="s">
        <v>78</v>
      </c>
      <c r="G2009" s="6" t="s">
        <v>79</v>
      </c>
      <c r="H2009" s="6" t="s">
        <v>22</v>
      </c>
      <c r="I2009" s="8">
        <v>0.45</v>
      </c>
      <c r="J2009" s="9">
        <v>5250</v>
      </c>
      <c r="K2009" s="10">
        <f t="shared" si="14"/>
        <v>2362.5</v>
      </c>
      <c r="L2009" s="10">
        <f t="shared" si="15"/>
        <v>1299.375</v>
      </c>
      <c r="M2009" s="11">
        <v>0.55000000000000004</v>
      </c>
      <c r="O2009" s="16"/>
      <c r="P2009" s="14"/>
      <c r="Q2009" s="12"/>
      <c r="R2009" s="13"/>
    </row>
    <row r="2010" spans="1:18" ht="15.75" customHeight="1" x14ac:dyDescent="0.3">
      <c r="A2010" s="1"/>
      <c r="B2010" s="6" t="s">
        <v>23</v>
      </c>
      <c r="C2010" s="6">
        <v>1197831</v>
      </c>
      <c r="D2010" s="7">
        <v>44505</v>
      </c>
      <c r="E2010" s="6" t="s">
        <v>24</v>
      </c>
      <c r="F2010" s="6" t="s">
        <v>78</v>
      </c>
      <c r="G2010" s="6" t="s">
        <v>79</v>
      </c>
      <c r="H2010" s="6" t="s">
        <v>17</v>
      </c>
      <c r="I2010" s="8">
        <v>0.35000000000000003</v>
      </c>
      <c r="J2010" s="9">
        <v>6750</v>
      </c>
      <c r="K2010" s="10">
        <f t="shared" si="14"/>
        <v>2362.5</v>
      </c>
      <c r="L2010" s="10">
        <f t="shared" si="15"/>
        <v>944.99999999999989</v>
      </c>
      <c r="M2010" s="11">
        <v>0.39999999999999997</v>
      </c>
      <c r="O2010" s="16"/>
      <c r="P2010" s="14"/>
      <c r="Q2010" s="12"/>
      <c r="R2010" s="13"/>
    </row>
    <row r="2011" spans="1:18" ht="15.75" customHeight="1" x14ac:dyDescent="0.3">
      <c r="A2011" s="1"/>
      <c r="B2011" s="6" t="s">
        <v>23</v>
      </c>
      <c r="C2011" s="6">
        <v>1197831</v>
      </c>
      <c r="D2011" s="7">
        <v>44505</v>
      </c>
      <c r="E2011" s="6" t="s">
        <v>24</v>
      </c>
      <c r="F2011" s="6" t="s">
        <v>78</v>
      </c>
      <c r="G2011" s="6" t="s">
        <v>79</v>
      </c>
      <c r="H2011" s="6" t="s">
        <v>18</v>
      </c>
      <c r="I2011" s="8">
        <v>0.35000000000000003</v>
      </c>
      <c r="J2011" s="9">
        <v>6750</v>
      </c>
      <c r="K2011" s="10">
        <f t="shared" si="14"/>
        <v>2362.5</v>
      </c>
      <c r="L2011" s="10">
        <f t="shared" si="15"/>
        <v>944.99999999999989</v>
      </c>
      <c r="M2011" s="11">
        <v>0.39999999999999997</v>
      </c>
      <c r="O2011" s="16"/>
      <c r="P2011" s="14"/>
      <c r="Q2011" s="12"/>
      <c r="R2011" s="13"/>
    </row>
    <row r="2012" spans="1:18" ht="15.75" customHeight="1" x14ac:dyDescent="0.3">
      <c r="A2012" s="1"/>
      <c r="B2012" s="6" t="s">
        <v>23</v>
      </c>
      <c r="C2012" s="6">
        <v>1197831</v>
      </c>
      <c r="D2012" s="7">
        <v>44505</v>
      </c>
      <c r="E2012" s="6" t="s">
        <v>24</v>
      </c>
      <c r="F2012" s="6" t="s">
        <v>78</v>
      </c>
      <c r="G2012" s="6" t="s">
        <v>79</v>
      </c>
      <c r="H2012" s="6" t="s">
        <v>19</v>
      </c>
      <c r="I2012" s="8">
        <v>0.6</v>
      </c>
      <c r="J2012" s="9">
        <v>6000</v>
      </c>
      <c r="K2012" s="10">
        <f t="shared" si="14"/>
        <v>3600</v>
      </c>
      <c r="L2012" s="10">
        <f t="shared" si="15"/>
        <v>1439.9999999999998</v>
      </c>
      <c r="M2012" s="11">
        <v>0.39999999999999997</v>
      </c>
      <c r="O2012" s="16"/>
      <c r="P2012" s="14"/>
      <c r="Q2012" s="12"/>
      <c r="R2012" s="13"/>
    </row>
    <row r="2013" spans="1:18" ht="15.75" customHeight="1" x14ac:dyDescent="0.3">
      <c r="A2013" s="1"/>
      <c r="B2013" s="6" t="s">
        <v>23</v>
      </c>
      <c r="C2013" s="6">
        <v>1197831</v>
      </c>
      <c r="D2013" s="7">
        <v>44505</v>
      </c>
      <c r="E2013" s="6" t="s">
        <v>24</v>
      </c>
      <c r="F2013" s="6" t="s">
        <v>78</v>
      </c>
      <c r="G2013" s="6" t="s">
        <v>79</v>
      </c>
      <c r="H2013" s="6" t="s">
        <v>20</v>
      </c>
      <c r="I2013" s="8">
        <v>0.6</v>
      </c>
      <c r="J2013" s="9">
        <v>4500</v>
      </c>
      <c r="K2013" s="10">
        <f t="shared" si="14"/>
        <v>2700</v>
      </c>
      <c r="L2013" s="10">
        <f t="shared" si="15"/>
        <v>1350</v>
      </c>
      <c r="M2013" s="11">
        <v>0.5</v>
      </c>
      <c r="O2013" s="16"/>
      <c r="P2013" s="14"/>
      <c r="Q2013" s="12"/>
      <c r="R2013" s="13"/>
    </row>
    <row r="2014" spans="1:18" ht="15.75" customHeight="1" x14ac:dyDescent="0.3">
      <c r="A2014" s="1"/>
      <c r="B2014" s="6" t="s">
        <v>23</v>
      </c>
      <c r="C2014" s="6">
        <v>1197831</v>
      </c>
      <c r="D2014" s="7">
        <v>44505</v>
      </c>
      <c r="E2014" s="6" t="s">
        <v>24</v>
      </c>
      <c r="F2014" s="6" t="s">
        <v>78</v>
      </c>
      <c r="G2014" s="6" t="s">
        <v>79</v>
      </c>
      <c r="H2014" s="6" t="s">
        <v>21</v>
      </c>
      <c r="I2014" s="8">
        <v>0.54999999999999993</v>
      </c>
      <c r="J2014" s="9">
        <v>4250</v>
      </c>
      <c r="K2014" s="10">
        <f t="shared" si="14"/>
        <v>2337.4999999999995</v>
      </c>
      <c r="L2014" s="10">
        <f t="shared" si="15"/>
        <v>818.12499999999977</v>
      </c>
      <c r="M2014" s="11">
        <v>0.35</v>
      </c>
      <c r="O2014" s="16"/>
      <c r="P2014" s="14"/>
      <c r="Q2014" s="12"/>
      <c r="R2014" s="13"/>
    </row>
    <row r="2015" spans="1:18" ht="15.75" customHeight="1" x14ac:dyDescent="0.3">
      <c r="A2015" s="1"/>
      <c r="B2015" s="6" t="s">
        <v>23</v>
      </c>
      <c r="C2015" s="6">
        <v>1197831</v>
      </c>
      <c r="D2015" s="7">
        <v>44505</v>
      </c>
      <c r="E2015" s="6" t="s">
        <v>24</v>
      </c>
      <c r="F2015" s="6" t="s">
        <v>78</v>
      </c>
      <c r="G2015" s="6" t="s">
        <v>79</v>
      </c>
      <c r="H2015" s="6" t="s">
        <v>22</v>
      </c>
      <c r="I2015" s="8">
        <v>0.65</v>
      </c>
      <c r="J2015" s="9">
        <v>6250</v>
      </c>
      <c r="K2015" s="10">
        <f t="shared" si="14"/>
        <v>4062.5</v>
      </c>
      <c r="L2015" s="10">
        <f t="shared" si="15"/>
        <v>2234.375</v>
      </c>
      <c r="M2015" s="11">
        <v>0.55000000000000004</v>
      </c>
      <c r="O2015" s="16"/>
      <c r="P2015" s="14"/>
      <c r="Q2015" s="12"/>
      <c r="R2015" s="13"/>
    </row>
    <row r="2016" spans="1:18" ht="15.75" customHeight="1" x14ac:dyDescent="0.3">
      <c r="A2016" s="1"/>
      <c r="B2016" s="6" t="s">
        <v>23</v>
      </c>
      <c r="C2016" s="6">
        <v>1197831</v>
      </c>
      <c r="D2016" s="7">
        <v>44534</v>
      </c>
      <c r="E2016" s="6" t="s">
        <v>24</v>
      </c>
      <c r="F2016" s="6" t="s">
        <v>78</v>
      </c>
      <c r="G2016" s="6" t="s">
        <v>79</v>
      </c>
      <c r="H2016" s="6" t="s">
        <v>17</v>
      </c>
      <c r="I2016" s="8">
        <v>0.54999999999999993</v>
      </c>
      <c r="J2016" s="9">
        <v>7750</v>
      </c>
      <c r="K2016" s="10">
        <f t="shared" si="14"/>
        <v>4262.4999999999991</v>
      </c>
      <c r="L2016" s="10">
        <f t="shared" si="15"/>
        <v>1704.9999999999995</v>
      </c>
      <c r="M2016" s="11">
        <v>0.39999999999999997</v>
      </c>
      <c r="O2016" s="16"/>
      <c r="P2016" s="14"/>
      <c r="Q2016" s="12"/>
      <c r="R2016" s="13"/>
    </row>
    <row r="2017" spans="1:18" ht="15.75" customHeight="1" x14ac:dyDescent="0.3">
      <c r="A2017" s="1"/>
      <c r="B2017" s="6" t="s">
        <v>23</v>
      </c>
      <c r="C2017" s="6">
        <v>1197831</v>
      </c>
      <c r="D2017" s="7">
        <v>44534</v>
      </c>
      <c r="E2017" s="6" t="s">
        <v>24</v>
      </c>
      <c r="F2017" s="6" t="s">
        <v>78</v>
      </c>
      <c r="G2017" s="6" t="s">
        <v>79</v>
      </c>
      <c r="H2017" s="6" t="s">
        <v>18</v>
      </c>
      <c r="I2017" s="8">
        <v>0.54999999999999993</v>
      </c>
      <c r="J2017" s="9">
        <v>7750</v>
      </c>
      <c r="K2017" s="10">
        <f t="shared" si="14"/>
        <v>4262.4999999999991</v>
      </c>
      <c r="L2017" s="10">
        <f t="shared" si="15"/>
        <v>1704.9999999999995</v>
      </c>
      <c r="M2017" s="11">
        <v>0.39999999999999997</v>
      </c>
      <c r="O2017" s="16"/>
      <c r="P2017" s="14"/>
      <c r="Q2017" s="12"/>
      <c r="R2017" s="13"/>
    </row>
    <row r="2018" spans="1:18" ht="15.75" customHeight="1" x14ac:dyDescent="0.3">
      <c r="A2018" s="1"/>
      <c r="B2018" s="6" t="s">
        <v>23</v>
      </c>
      <c r="C2018" s="6">
        <v>1197831</v>
      </c>
      <c r="D2018" s="7">
        <v>44534</v>
      </c>
      <c r="E2018" s="6" t="s">
        <v>24</v>
      </c>
      <c r="F2018" s="6" t="s">
        <v>78</v>
      </c>
      <c r="G2018" s="6" t="s">
        <v>79</v>
      </c>
      <c r="H2018" s="6" t="s">
        <v>19</v>
      </c>
      <c r="I2018" s="8">
        <v>0.6</v>
      </c>
      <c r="J2018" s="9">
        <v>6750</v>
      </c>
      <c r="K2018" s="10">
        <f t="shared" si="14"/>
        <v>4050</v>
      </c>
      <c r="L2018" s="10">
        <f t="shared" si="15"/>
        <v>1619.9999999999998</v>
      </c>
      <c r="M2018" s="11">
        <v>0.39999999999999997</v>
      </c>
      <c r="O2018" s="16"/>
      <c r="P2018" s="14"/>
      <c r="Q2018" s="12"/>
      <c r="R2018" s="13"/>
    </row>
    <row r="2019" spans="1:18" ht="15.75" customHeight="1" x14ac:dyDescent="0.3">
      <c r="A2019" s="1"/>
      <c r="B2019" s="6" t="s">
        <v>23</v>
      </c>
      <c r="C2019" s="6">
        <v>1197831</v>
      </c>
      <c r="D2019" s="7">
        <v>44534</v>
      </c>
      <c r="E2019" s="6" t="s">
        <v>24</v>
      </c>
      <c r="F2019" s="6" t="s">
        <v>78</v>
      </c>
      <c r="G2019" s="6" t="s">
        <v>79</v>
      </c>
      <c r="H2019" s="6" t="s">
        <v>20</v>
      </c>
      <c r="I2019" s="8">
        <v>0.6</v>
      </c>
      <c r="J2019" s="9">
        <v>5250</v>
      </c>
      <c r="K2019" s="10">
        <f t="shared" si="14"/>
        <v>3150</v>
      </c>
      <c r="L2019" s="10">
        <f t="shared" si="15"/>
        <v>1575</v>
      </c>
      <c r="M2019" s="11">
        <v>0.5</v>
      </c>
      <c r="O2019" s="16"/>
      <c r="P2019" s="14"/>
      <c r="Q2019" s="12"/>
      <c r="R2019" s="13"/>
    </row>
    <row r="2020" spans="1:18" ht="15.75" customHeight="1" x14ac:dyDescent="0.3">
      <c r="A2020" s="1"/>
      <c r="B2020" s="6" t="s">
        <v>23</v>
      </c>
      <c r="C2020" s="6">
        <v>1197831</v>
      </c>
      <c r="D2020" s="7">
        <v>44534</v>
      </c>
      <c r="E2020" s="6" t="s">
        <v>24</v>
      </c>
      <c r="F2020" s="6" t="s">
        <v>78</v>
      </c>
      <c r="G2020" s="6" t="s">
        <v>79</v>
      </c>
      <c r="H2020" s="6" t="s">
        <v>21</v>
      </c>
      <c r="I2020" s="8">
        <v>0.54999999999999993</v>
      </c>
      <c r="J2020" s="9">
        <v>4750</v>
      </c>
      <c r="K2020" s="10">
        <f t="shared" si="14"/>
        <v>2612.4999999999995</v>
      </c>
      <c r="L2020" s="10">
        <f t="shared" si="15"/>
        <v>914.37499999999977</v>
      </c>
      <c r="M2020" s="11">
        <v>0.35</v>
      </c>
      <c r="O2020" s="16"/>
      <c r="P2020" s="14"/>
      <c r="Q2020" s="12"/>
      <c r="R2020" s="13"/>
    </row>
    <row r="2021" spans="1:18" ht="15.75" customHeight="1" x14ac:dyDescent="0.3">
      <c r="A2021" s="1"/>
      <c r="B2021" s="6" t="s">
        <v>23</v>
      </c>
      <c r="C2021" s="6">
        <v>1197831</v>
      </c>
      <c r="D2021" s="7">
        <v>44534</v>
      </c>
      <c r="E2021" s="6" t="s">
        <v>24</v>
      </c>
      <c r="F2021" s="6" t="s">
        <v>78</v>
      </c>
      <c r="G2021" s="6" t="s">
        <v>79</v>
      </c>
      <c r="H2021" s="6" t="s">
        <v>22</v>
      </c>
      <c r="I2021" s="8">
        <v>0.65</v>
      </c>
      <c r="J2021" s="9">
        <v>7250</v>
      </c>
      <c r="K2021" s="10">
        <f t="shared" si="14"/>
        <v>4712.5</v>
      </c>
      <c r="L2021" s="10">
        <f t="shared" si="15"/>
        <v>2591.875</v>
      </c>
      <c r="M2021" s="11">
        <v>0.55000000000000004</v>
      </c>
      <c r="O2021" s="16"/>
      <c r="P2021" s="14"/>
      <c r="Q2021" s="12"/>
      <c r="R2021" s="13"/>
    </row>
    <row r="2022" spans="1:18" ht="15.75" customHeight="1" x14ac:dyDescent="0.3">
      <c r="A2022" s="1" t="s">
        <v>39</v>
      </c>
      <c r="B2022" s="6" t="s">
        <v>27</v>
      </c>
      <c r="C2022" s="6">
        <v>1128299</v>
      </c>
      <c r="D2022" s="7">
        <v>44219</v>
      </c>
      <c r="E2022" s="6" t="s">
        <v>28</v>
      </c>
      <c r="F2022" s="6" t="s">
        <v>80</v>
      </c>
      <c r="G2022" s="6" t="s">
        <v>81</v>
      </c>
      <c r="H2022" s="6" t="s">
        <v>17</v>
      </c>
      <c r="I2022" s="8">
        <v>0.29999999999999993</v>
      </c>
      <c r="J2022" s="9">
        <v>4250</v>
      </c>
      <c r="K2022" s="10">
        <f t="shared" si="14"/>
        <v>1274.9999999999998</v>
      </c>
      <c r="L2022" s="10">
        <f t="shared" si="15"/>
        <v>446.24999999999989</v>
      </c>
      <c r="M2022" s="11">
        <v>0.35</v>
      </c>
      <c r="O2022" s="16"/>
      <c r="P2022" s="14"/>
      <c r="Q2022" s="12"/>
      <c r="R2022" s="13"/>
    </row>
    <row r="2023" spans="1:18" ht="15.75" customHeight="1" x14ac:dyDescent="0.3">
      <c r="A2023" s="1"/>
      <c r="B2023" s="6" t="s">
        <v>27</v>
      </c>
      <c r="C2023" s="6">
        <v>1128299</v>
      </c>
      <c r="D2023" s="7">
        <v>44219</v>
      </c>
      <c r="E2023" s="6" t="s">
        <v>28</v>
      </c>
      <c r="F2023" s="6" t="s">
        <v>80</v>
      </c>
      <c r="G2023" s="6" t="s">
        <v>81</v>
      </c>
      <c r="H2023" s="6" t="s">
        <v>18</v>
      </c>
      <c r="I2023" s="8">
        <v>0.4</v>
      </c>
      <c r="J2023" s="9">
        <v>4250</v>
      </c>
      <c r="K2023" s="10">
        <f t="shared" si="14"/>
        <v>1700</v>
      </c>
      <c r="L2023" s="10">
        <f t="shared" si="15"/>
        <v>680</v>
      </c>
      <c r="M2023" s="11">
        <v>0.4</v>
      </c>
      <c r="O2023" s="16"/>
      <c r="P2023" s="14"/>
      <c r="Q2023" s="12"/>
      <c r="R2023" s="13"/>
    </row>
    <row r="2024" spans="1:18" ht="15.75" customHeight="1" x14ac:dyDescent="0.3">
      <c r="A2024" s="1"/>
      <c r="B2024" s="6" t="s">
        <v>27</v>
      </c>
      <c r="C2024" s="6">
        <v>1128299</v>
      </c>
      <c r="D2024" s="7">
        <v>44219</v>
      </c>
      <c r="E2024" s="6" t="s">
        <v>28</v>
      </c>
      <c r="F2024" s="6" t="s">
        <v>80</v>
      </c>
      <c r="G2024" s="6" t="s">
        <v>81</v>
      </c>
      <c r="H2024" s="6" t="s">
        <v>19</v>
      </c>
      <c r="I2024" s="8">
        <v>0.4</v>
      </c>
      <c r="J2024" s="9">
        <v>4250</v>
      </c>
      <c r="K2024" s="10">
        <f t="shared" si="14"/>
        <v>1700</v>
      </c>
      <c r="L2024" s="10">
        <f t="shared" si="15"/>
        <v>595</v>
      </c>
      <c r="M2024" s="11">
        <v>0.35</v>
      </c>
      <c r="O2024" s="16"/>
      <c r="P2024" s="14"/>
      <c r="Q2024" s="12"/>
      <c r="R2024" s="13"/>
    </row>
    <row r="2025" spans="1:18" ht="15.75" customHeight="1" x14ac:dyDescent="0.3">
      <c r="A2025" s="1"/>
      <c r="B2025" s="6" t="s">
        <v>27</v>
      </c>
      <c r="C2025" s="6">
        <v>1128299</v>
      </c>
      <c r="D2025" s="7">
        <v>44219</v>
      </c>
      <c r="E2025" s="6" t="s">
        <v>28</v>
      </c>
      <c r="F2025" s="6" t="s">
        <v>80</v>
      </c>
      <c r="G2025" s="6" t="s">
        <v>81</v>
      </c>
      <c r="H2025" s="6" t="s">
        <v>20</v>
      </c>
      <c r="I2025" s="8">
        <v>0.4</v>
      </c>
      <c r="J2025" s="9">
        <v>2750</v>
      </c>
      <c r="K2025" s="10">
        <f t="shared" si="14"/>
        <v>1100</v>
      </c>
      <c r="L2025" s="10">
        <f t="shared" si="15"/>
        <v>385</v>
      </c>
      <c r="M2025" s="11">
        <v>0.35</v>
      </c>
      <c r="O2025" s="16"/>
      <c r="P2025" s="14"/>
      <c r="Q2025" s="12"/>
      <c r="R2025" s="13"/>
    </row>
    <row r="2026" spans="1:18" ht="15.75" customHeight="1" x14ac:dyDescent="0.3">
      <c r="A2026" s="1"/>
      <c r="B2026" s="6" t="s">
        <v>27</v>
      </c>
      <c r="C2026" s="6">
        <v>1128299</v>
      </c>
      <c r="D2026" s="7">
        <v>44219</v>
      </c>
      <c r="E2026" s="6" t="s">
        <v>28</v>
      </c>
      <c r="F2026" s="6" t="s">
        <v>80</v>
      </c>
      <c r="G2026" s="6" t="s">
        <v>81</v>
      </c>
      <c r="H2026" s="6" t="s">
        <v>21</v>
      </c>
      <c r="I2026" s="8">
        <v>0.45000000000000007</v>
      </c>
      <c r="J2026" s="9">
        <v>2250</v>
      </c>
      <c r="K2026" s="10">
        <f t="shared" si="14"/>
        <v>1012.5000000000001</v>
      </c>
      <c r="L2026" s="10">
        <f t="shared" si="15"/>
        <v>303.75</v>
      </c>
      <c r="M2026" s="11">
        <v>0.3</v>
      </c>
      <c r="O2026" s="16"/>
      <c r="P2026" s="14"/>
      <c r="Q2026" s="12"/>
      <c r="R2026" s="13"/>
    </row>
    <row r="2027" spans="1:18" ht="15.75" customHeight="1" x14ac:dyDescent="0.3">
      <c r="A2027" s="1"/>
      <c r="B2027" s="6" t="s">
        <v>27</v>
      </c>
      <c r="C2027" s="6">
        <v>1128299</v>
      </c>
      <c r="D2027" s="7">
        <v>44219</v>
      </c>
      <c r="E2027" s="6" t="s">
        <v>28</v>
      </c>
      <c r="F2027" s="6" t="s">
        <v>80</v>
      </c>
      <c r="G2027" s="6" t="s">
        <v>81</v>
      </c>
      <c r="H2027" s="6" t="s">
        <v>22</v>
      </c>
      <c r="I2027" s="8">
        <v>0.4</v>
      </c>
      <c r="J2027" s="9">
        <v>4250</v>
      </c>
      <c r="K2027" s="10">
        <f t="shared" si="14"/>
        <v>1700</v>
      </c>
      <c r="L2027" s="10">
        <f t="shared" si="15"/>
        <v>425</v>
      </c>
      <c r="M2027" s="11">
        <v>0.25</v>
      </c>
      <c r="O2027" s="16"/>
      <c r="P2027" s="14"/>
      <c r="Q2027" s="12"/>
      <c r="R2027" s="13"/>
    </row>
    <row r="2028" spans="1:18" ht="15.75" customHeight="1" x14ac:dyDescent="0.3">
      <c r="A2028" s="1"/>
      <c r="B2028" s="6" t="s">
        <v>27</v>
      </c>
      <c r="C2028" s="6">
        <v>1128299</v>
      </c>
      <c r="D2028" s="7">
        <v>44250</v>
      </c>
      <c r="E2028" s="6" t="s">
        <v>28</v>
      </c>
      <c r="F2028" s="6" t="s">
        <v>80</v>
      </c>
      <c r="G2028" s="6" t="s">
        <v>81</v>
      </c>
      <c r="H2028" s="6" t="s">
        <v>17</v>
      </c>
      <c r="I2028" s="8">
        <v>0.29999999999999993</v>
      </c>
      <c r="J2028" s="9">
        <v>4750</v>
      </c>
      <c r="K2028" s="10">
        <f t="shared" si="14"/>
        <v>1424.9999999999998</v>
      </c>
      <c r="L2028" s="10">
        <f t="shared" si="15"/>
        <v>498.74999999999989</v>
      </c>
      <c r="M2028" s="11">
        <v>0.35</v>
      </c>
      <c r="O2028" s="16"/>
      <c r="P2028" s="14"/>
      <c r="Q2028" s="12"/>
      <c r="R2028" s="13"/>
    </row>
    <row r="2029" spans="1:18" ht="15.75" customHeight="1" x14ac:dyDescent="0.3">
      <c r="A2029" s="1"/>
      <c r="B2029" s="6" t="s">
        <v>27</v>
      </c>
      <c r="C2029" s="6">
        <v>1128299</v>
      </c>
      <c r="D2029" s="7">
        <v>44250</v>
      </c>
      <c r="E2029" s="6" t="s">
        <v>28</v>
      </c>
      <c r="F2029" s="6" t="s">
        <v>80</v>
      </c>
      <c r="G2029" s="6" t="s">
        <v>81</v>
      </c>
      <c r="H2029" s="6" t="s">
        <v>18</v>
      </c>
      <c r="I2029" s="8">
        <v>0.4</v>
      </c>
      <c r="J2029" s="9">
        <v>3750</v>
      </c>
      <c r="K2029" s="10">
        <f t="shared" si="14"/>
        <v>1500</v>
      </c>
      <c r="L2029" s="10">
        <f t="shared" si="15"/>
        <v>600</v>
      </c>
      <c r="M2029" s="11">
        <v>0.4</v>
      </c>
      <c r="O2029" s="16"/>
      <c r="P2029" s="14"/>
      <c r="Q2029" s="12"/>
      <c r="R2029" s="13"/>
    </row>
    <row r="2030" spans="1:18" ht="15.75" customHeight="1" x14ac:dyDescent="0.3">
      <c r="A2030" s="1"/>
      <c r="B2030" s="6" t="s">
        <v>27</v>
      </c>
      <c r="C2030" s="6">
        <v>1128299</v>
      </c>
      <c r="D2030" s="7">
        <v>44250</v>
      </c>
      <c r="E2030" s="6" t="s">
        <v>28</v>
      </c>
      <c r="F2030" s="6" t="s">
        <v>80</v>
      </c>
      <c r="G2030" s="6" t="s">
        <v>81</v>
      </c>
      <c r="H2030" s="6" t="s">
        <v>19</v>
      </c>
      <c r="I2030" s="8">
        <v>0.4</v>
      </c>
      <c r="J2030" s="9">
        <v>3750</v>
      </c>
      <c r="K2030" s="10">
        <f t="shared" si="14"/>
        <v>1500</v>
      </c>
      <c r="L2030" s="10">
        <f t="shared" si="15"/>
        <v>525</v>
      </c>
      <c r="M2030" s="11">
        <v>0.35</v>
      </c>
      <c r="O2030" s="16"/>
      <c r="P2030" s="14"/>
      <c r="Q2030" s="12"/>
      <c r="R2030" s="13"/>
    </row>
    <row r="2031" spans="1:18" ht="15.75" customHeight="1" x14ac:dyDescent="0.3">
      <c r="A2031" s="1"/>
      <c r="B2031" s="6" t="s">
        <v>27</v>
      </c>
      <c r="C2031" s="6">
        <v>1128299</v>
      </c>
      <c r="D2031" s="7">
        <v>44250</v>
      </c>
      <c r="E2031" s="6" t="s">
        <v>28</v>
      </c>
      <c r="F2031" s="6" t="s">
        <v>80</v>
      </c>
      <c r="G2031" s="6" t="s">
        <v>81</v>
      </c>
      <c r="H2031" s="6" t="s">
        <v>20</v>
      </c>
      <c r="I2031" s="8">
        <v>0.4</v>
      </c>
      <c r="J2031" s="9">
        <v>2250</v>
      </c>
      <c r="K2031" s="10">
        <f t="shared" si="14"/>
        <v>900</v>
      </c>
      <c r="L2031" s="10">
        <f t="shared" si="15"/>
        <v>315</v>
      </c>
      <c r="M2031" s="11">
        <v>0.35</v>
      </c>
      <c r="O2031" s="16"/>
      <c r="P2031" s="14"/>
      <c r="Q2031" s="12"/>
      <c r="R2031" s="13"/>
    </row>
    <row r="2032" spans="1:18" ht="15.75" customHeight="1" x14ac:dyDescent="0.3">
      <c r="A2032" s="1"/>
      <c r="B2032" s="6" t="s">
        <v>27</v>
      </c>
      <c r="C2032" s="6">
        <v>1128299</v>
      </c>
      <c r="D2032" s="7">
        <v>44250</v>
      </c>
      <c r="E2032" s="6" t="s">
        <v>28</v>
      </c>
      <c r="F2032" s="6" t="s">
        <v>80</v>
      </c>
      <c r="G2032" s="6" t="s">
        <v>81</v>
      </c>
      <c r="H2032" s="6" t="s">
        <v>21</v>
      </c>
      <c r="I2032" s="8">
        <v>0.45000000000000007</v>
      </c>
      <c r="J2032" s="9">
        <v>1500</v>
      </c>
      <c r="K2032" s="10">
        <f t="shared" si="14"/>
        <v>675.00000000000011</v>
      </c>
      <c r="L2032" s="10">
        <f t="shared" si="15"/>
        <v>202.50000000000003</v>
      </c>
      <c r="M2032" s="11">
        <v>0.3</v>
      </c>
      <c r="O2032" s="16"/>
      <c r="P2032" s="14"/>
      <c r="Q2032" s="12"/>
      <c r="R2032" s="13"/>
    </row>
    <row r="2033" spans="1:18" ht="15.75" customHeight="1" x14ac:dyDescent="0.3">
      <c r="A2033" s="1"/>
      <c r="B2033" s="6" t="s">
        <v>27</v>
      </c>
      <c r="C2033" s="6">
        <v>1128299</v>
      </c>
      <c r="D2033" s="7">
        <v>44250</v>
      </c>
      <c r="E2033" s="6" t="s">
        <v>28</v>
      </c>
      <c r="F2033" s="6" t="s">
        <v>80</v>
      </c>
      <c r="G2033" s="6" t="s">
        <v>81</v>
      </c>
      <c r="H2033" s="6" t="s">
        <v>22</v>
      </c>
      <c r="I2033" s="8">
        <v>0.4</v>
      </c>
      <c r="J2033" s="9">
        <v>3500</v>
      </c>
      <c r="K2033" s="10">
        <f t="shared" si="14"/>
        <v>1400</v>
      </c>
      <c r="L2033" s="10">
        <f t="shared" si="15"/>
        <v>350</v>
      </c>
      <c r="M2033" s="11">
        <v>0.25</v>
      </c>
      <c r="O2033" s="16"/>
      <c r="P2033" s="14"/>
      <c r="Q2033" s="12"/>
      <c r="R2033" s="13"/>
    </row>
    <row r="2034" spans="1:18" ht="15.75" customHeight="1" x14ac:dyDescent="0.3">
      <c r="A2034" s="1"/>
      <c r="B2034" s="6" t="s">
        <v>27</v>
      </c>
      <c r="C2034" s="6">
        <v>1128299</v>
      </c>
      <c r="D2034" s="7">
        <v>44277</v>
      </c>
      <c r="E2034" s="6" t="s">
        <v>28</v>
      </c>
      <c r="F2034" s="6" t="s">
        <v>80</v>
      </c>
      <c r="G2034" s="6" t="s">
        <v>81</v>
      </c>
      <c r="H2034" s="6" t="s">
        <v>17</v>
      </c>
      <c r="I2034" s="8">
        <v>0.4</v>
      </c>
      <c r="J2034" s="9">
        <v>5000</v>
      </c>
      <c r="K2034" s="10">
        <f t="shared" si="14"/>
        <v>2000</v>
      </c>
      <c r="L2034" s="10">
        <f t="shared" si="15"/>
        <v>700</v>
      </c>
      <c r="M2034" s="11">
        <v>0.35</v>
      </c>
      <c r="O2034" s="16"/>
      <c r="P2034" s="14"/>
      <c r="Q2034" s="12"/>
      <c r="R2034" s="13"/>
    </row>
    <row r="2035" spans="1:18" ht="15.75" customHeight="1" x14ac:dyDescent="0.3">
      <c r="A2035" s="1"/>
      <c r="B2035" s="6" t="s">
        <v>27</v>
      </c>
      <c r="C2035" s="6">
        <v>1128299</v>
      </c>
      <c r="D2035" s="7">
        <v>44277</v>
      </c>
      <c r="E2035" s="6" t="s">
        <v>28</v>
      </c>
      <c r="F2035" s="6" t="s">
        <v>80</v>
      </c>
      <c r="G2035" s="6" t="s">
        <v>81</v>
      </c>
      <c r="H2035" s="6" t="s">
        <v>18</v>
      </c>
      <c r="I2035" s="8">
        <v>0.5</v>
      </c>
      <c r="J2035" s="9">
        <v>3500</v>
      </c>
      <c r="K2035" s="10">
        <f t="shared" si="14"/>
        <v>1750</v>
      </c>
      <c r="L2035" s="10">
        <f t="shared" si="15"/>
        <v>700</v>
      </c>
      <c r="M2035" s="11">
        <v>0.4</v>
      </c>
      <c r="O2035" s="16"/>
      <c r="P2035" s="14"/>
      <c r="Q2035" s="12"/>
      <c r="R2035" s="13"/>
    </row>
    <row r="2036" spans="1:18" ht="15.75" customHeight="1" x14ac:dyDescent="0.3">
      <c r="A2036" s="1"/>
      <c r="B2036" s="6" t="s">
        <v>27</v>
      </c>
      <c r="C2036" s="6">
        <v>1128299</v>
      </c>
      <c r="D2036" s="7">
        <v>44277</v>
      </c>
      <c r="E2036" s="6" t="s">
        <v>28</v>
      </c>
      <c r="F2036" s="6" t="s">
        <v>80</v>
      </c>
      <c r="G2036" s="6" t="s">
        <v>81</v>
      </c>
      <c r="H2036" s="6" t="s">
        <v>19</v>
      </c>
      <c r="I2036" s="8">
        <v>0.5</v>
      </c>
      <c r="J2036" s="9">
        <v>3500</v>
      </c>
      <c r="K2036" s="10">
        <f t="shared" si="14"/>
        <v>1750</v>
      </c>
      <c r="L2036" s="10">
        <f t="shared" si="15"/>
        <v>612.5</v>
      </c>
      <c r="M2036" s="11">
        <v>0.35</v>
      </c>
      <c r="O2036" s="16"/>
      <c r="P2036" s="14"/>
      <c r="Q2036" s="12"/>
      <c r="R2036" s="13"/>
    </row>
    <row r="2037" spans="1:18" ht="15.75" customHeight="1" x14ac:dyDescent="0.3">
      <c r="A2037" s="1"/>
      <c r="B2037" s="6" t="s">
        <v>27</v>
      </c>
      <c r="C2037" s="6">
        <v>1128299</v>
      </c>
      <c r="D2037" s="7">
        <v>44277</v>
      </c>
      <c r="E2037" s="6" t="s">
        <v>28</v>
      </c>
      <c r="F2037" s="6" t="s">
        <v>80</v>
      </c>
      <c r="G2037" s="6" t="s">
        <v>81</v>
      </c>
      <c r="H2037" s="6" t="s">
        <v>20</v>
      </c>
      <c r="I2037" s="8">
        <v>0.5</v>
      </c>
      <c r="J2037" s="9">
        <v>2250</v>
      </c>
      <c r="K2037" s="10">
        <f t="shared" si="14"/>
        <v>1125</v>
      </c>
      <c r="L2037" s="10">
        <f t="shared" si="15"/>
        <v>393.75</v>
      </c>
      <c r="M2037" s="11">
        <v>0.35</v>
      </c>
      <c r="O2037" s="16"/>
      <c r="P2037" s="14"/>
      <c r="Q2037" s="12"/>
      <c r="R2037" s="13"/>
    </row>
    <row r="2038" spans="1:18" ht="15.75" customHeight="1" x14ac:dyDescent="0.3">
      <c r="A2038" s="1"/>
      <c r="B2038" s="6" t="s">
        <v>27</v>
      </c>
      <c r="C2038" s="6">
        <v>1128299</v>
      </c>
      <c r="D2038" s="7">
        <v>44277</v>
      </c>
      <c r="E2038" s="6" t="s">
        <v>28</v>
      </c>
      <c r="F2038" s="6" t="s">
        <v>80</v>
      </c>
      <c r="G2038" s="6" t="s">
        <v>81</v>
      </c>
      <c r="H2038" s="6" t="s">
        <v>21</v>
      </c>
      <c r="I2038" s="8">
        <v>0.55000000000000004</v>
      </c>
      <c r="J2038" s="9">
        <v>1250</v>
      </c>
      <c r="K2038" s="10">
        <f t="shared" si="14"/>
        <v>687.5</v>
      </c>
      <c r="L2038" s="10">
        <f t="shared" si="15"/>
        <v>206.25</v>
      </c>
      <c r="M2038" s="11">
        <v>0.3</v>
      </c>
      <c r="O2038" s="16"/>
      <c r="P2038" s="14"/>
      <c r="Q2038" s="12"/>
      <c r="R2038" s="13"/>
    </row>
    <row r="2039" spans="1:18" ht="15.75" customHeight="1" x14ac:dyDescent="0.3">
      <c r="A2039" s="1"/>
      <c r="B2039" s="6" t="s">
        <v>27</v>
      </c>
      <c r="C2039" s="6">
        <v>1128299</v>
      </c>
      <c r="D2039" s="7">
        <v>44277</v>
      </c>
      <c r="E2039" s="6" t="s">
        <v>28</v>
      </c>
      <c r="F2039" s="6" t="s">
        <v>80</v>
      </c>
      <c r="G2039" s="6" t="s">
        <v>81</v>
      </c>
      <c r="H2039" s="6" t="s">
        <v>22</v>
      </c>
      <c r="I2039" s="8">
        <v>0.5</v>
      </c>
      <c r="J2039" s="9">
        <v>3250</v>
      </c>
      <c r="K2039" s="10">
        <f t="shared" si="14"/>
        <v>1625</v>
      </c>
      <c r="L2039" s="10">
        <f t="shared" si="15"/>
        <v>406.25</v>
      </c>
      <c r="M2039" s="11">
        <v>0.25</v>
      </c>
      <c r="O2039" s="16"/>
      <c r="P2039" s="14"/>
      <c r="Q2039" s="12"/>
      <c r="R2039" s="13"/>
    </row>
    <row r="2040" spans="1:18" ht="15.75" customHeight="1" x14ac:dyDescent="0.3">
      <c r="A2040" s="1"/>
      <c r="B2040" s="6" t="s">
        <v>27</v>
      </c>
      <c r="C2040" s="6">
        <v>1128299</v>
      </c>
      <c r="D2040" s="7">
        <v>44309</v>
      </c>
      <c r="E2040" s="6" t="s">
        <v>28</v>
      </c>
      <c r="F2040" s="6" t="s">
        <v>80</v>
      </c>
      <c r="G2040" s="6" t="s">
        <v>81</v>
      </c>
      <c r="H2040" s="6" t="s">
        <v>17</v>
      </c>
      <c r="I2040" s="8">
        <v>0.5</v>
      </c>
      <c r="J2040" s="9">
        <v>5000</v>
      </c>
      <c r="K2040" s="10">
        <f t="shared" si="14"/>
        <v>2500</v>
      </c>
      <c r="L2040" s="10">
        <f t="shared" si="15"/>
        <v>875</v>
      </c>
      <c r="M2040" s="11">
        <v>0.35</v>
      </c>
      <c r="O2040" s="16"/>
      <c r="P2040" s="14"/>
      <c r="Q2040" s="12"/>
      <c r="R2040" s="13"/>
    </row>
    <row r="2041" spans="1:18" ht="15.75" customHeight="1" x14ac:dyDescent="0.3">
      <c r="A2041" s="1"/>
      <c r="B2041" s="6" t="s">
        <v>27</v>
      </c>
      <c r="C2041" s="6">
        <v>1128299</v>
      </c>
      <c r="D2041" s="7">
        <v>44309</v>
      </c>
      <c r="E2041" s="6" t="s">
        <v>28</v>
      </c>
      <c r="F2041" s="6" t="s">
        <v>80</v>
      </c>
      <c r="G2041" s="6" t="s">
        <v>81</v>
      </c>
      <c r="H2041" s="6" t="s">
        <v>18</v>
      </c>
      <c r="I2041" s="8">
        <v>0.55000000000000004</v>
      </c>
      <c r="J2041" s="9">
        <v>3000</v>
      </c>
      <c r="K2041" s="10">
        <f t="shared" si="14"/>
        <v>1650.0000000000002</v>
      </c>
      <c r="L2041" s="10">
        <f t="shared" si="15"/>
        <v>660.00000000000011</v>
      </c>
      <c r="M2041" s="11">
        <v>0.4</v>
      </c>
      <c r="O2041" s="16"/>
      <c r="P2041" s="14"/>
      <c r="Q2041" s="12"/>
      <c r="R2041" s="13"/>
    </row>
    <row r="2042" spans="1:18" ht="15.75" customHeight="1" x14ac:dyDescent="0.3">
      <c r="A2042" s="1"/>
      <c r="B2042" s="6" t="s">
        <v>27</v>
      </c>
      <c r="C2042" s="6">
        <v>1128299</v>
      </c>
      <c r="D2042" s="7">
        <v>44309</v>
      </c>
      <c r="E2042" s="6" t="s">
        <v>28</v>
      </c>
      <c r="F2042" s="6" t="s">
        <v>80</v>
      </c>
      <c r="G2042" s="6" t="s">
        <v>81</v>
      </c>
      <c r="H2042" s="6" t="s">
        <v>19</v>
      </c>
      <c r="I2042" s="8">
        <v>0.55000000000000004</v>
      </c>
      <c r="J2042" s="9">
        <v>3500</v>
      </c>
      <c r="K2042" s="10">
        <f t="shared" si="14"/>
        <v>1925.0000000000002</v>
      </c>
      <c r="L2042" s="10">
        <f t="shared" si="15"/>
        <v>673.75</v>
      </c>
      <c r="M2042" s="11">
        <v>0.35</v>
      </c>
      <c r="O2042" s="16"/>
      <c r="P2042" s="14"/>
      <c r="Q2042" s="12"/>
      <c r="R2042" s="13"/>
    </row>
    <row r="2043" spans="1:18" ht="15.75" customHeight="1" x14ac:dyDescent="0.3">
      <c r="A2043" s="1"/>
      <c r="B2043" s="6" t="s">
        <v>27</v>
      </c>
      <c r="C2043" s="6">
        <v>1128299</v>
      </c>
      <c r="D2043" s="7">
        <v>44309</v>
      </c>
      <c r="E2043" s="6" t="s">
        <v>28</v>
      </c>
      <c r="F2043" s="6" t="s">
        <v>80</v>
      </c>
      <c r="G2043" s="6" t="s">
        <v>81</v>
      </c>
      <c r="H2043" s="6" t="s">
        <v>20</v>
      </c>
      <c r="I2043" s="8">
        <v>0.5</v>
      </c>
      <c r="J2043" s="9">
        <v>2500</v>
      </c>
      <c r="K2043" s="10">
        <f t="shared" si="14"/>
        <v>1250</v>
      </c>
      <c r="L2043" s="10">
        <f t="shared" si="15"/>
        <v>437.5</v>
      </c>
      <c r="M2043" s="11">
        <v>0.35</v>
      </c>
      <c r="O2043" s="16"/>
      <c r="P2043" s="14"/>
      <c r="Q2043" s="12"/>
      <c r="R2043" s="13"/>
    </row>
    <row r="2044" spans="1:18" ht="15.75" customHeight="1" x14ac:dyDescent="0.3">
      <c r="A2044" s="1"/>
      <c r="B2044" s="6" t="s">
        <v>27</v>
      </c>
      <c r="C2044" s="6">
        <v>1128299</v>
      </c>
      <c r="D2044" s="7">
        <v>44309</v>
      </c>
      <c r="E2044" s="6" t="s">
        <v>28</v>
      </c>
      <c r="F2044" s="6" t="s">
        <v>80</v>
      </c>
      <c r="G2044" s="6" t="s">
        <v>81</v>
      </c>
      <c r="H2044" s="6" t="s">
        <v>21</v>
      </c>
      <c r="I2044" s="8">
        <v>0.55000000000000004</v>
      </c>
      <c r="J2044" s="9">
        <v>1500</v>
      </c>
      <c r="K2044" s="10">
        <f t="shared" si="14"/>
        <v>825.00000000000011</v>
      </c>
      <c r="L2044" s="10">
        <f t="shared" si="15"/>
        <v>247.50000000000003</v>
      </c>
      <c r="M2044" s="11">
        <v>0.3</v>
      </c>
      <c r="O2044" s="16"/>
      <c r="P2044" s="14"/>
      <c r="Q2044" s="12"/>
      <c r="R2044" s="13"/>
    </row>
    <row r="2045" spans="1:18" ht="15.75" customHeight="1" x14ac:dyDescent="0.3">
      <c r="A2045" s="1"/>
      <c r="B2045" s="6" t="s">
        <v>27</v>
      </c>
      <c r="C2045" s="6">
        <v>1128299</v>
      </c>
      <c r="D2045" s="7">
        <v>44309</v>
      </c>
      <c r="E2045" s="6" t="s">
        <v>28</v>
      </c>
      <c r="F2045" s="6" t="s">
        <v>80</v>
      </c>
      <c r="G2045" s="6" t="s">
        <v>81</v>
      </c>
      <c r="H2045" s="6" t="s">
        <v>22</v>
      </c>
      <c r="I2045" s="8">
        <v>0.70000000000000007</v>
      </c>
      <c r="J2045" s="9">
        <v>3250</v>
      </c>
      <c r="K2045" s="10">
        <f t="shared" si="14"/>
        <v>2275</v>
      </c>
      <c r="L2045" s="10">
        <f t="shared" si="15"/>
        <v>568.75</v>
      </c>
      <c r="M2045" s="11">
        <v>0.25</v>
      </c>
      <c r="O2045" s="16"/>
      <c r="P2045" s="14"/>
      <c r="Q2045" s="12"/>
      <c r="R2045" s="13"/>
    </row>
    <row r="2046" spans="1:18" ht="15.75" customHeight="1" x14ac:dyDescent="0.3">
      <c r="A2046" s="1"/>
      <c r="B2046" s="6" t="s">
        <v>27</v>
      </c>
      <c r="C2046" s="6">
        <v>1128299</v>
      </c>
      <c r="D2046" s="7">
        <v>44340</v>
      </c>
      <c r="E2046" s="6" t="s">
        <v>28</v>
      </c>
      <c r="F2046" s="6" t="s">
        <v>80</v>
      </c>
      <c r="G2046" s="6" t="s">
        <v>81</v>
      </c>
      <c r="H2046" s="6" t="s">
        <v>17</v>
      </c>
      <c r="I2046" s="8">
        <v>0.5</v>
      </c>
      <c r="J2046" s="9">
        <v>5250</v>
      </c>
      <c r="K2046" s="10">
        <f t="shared" ref="K2046:K2300" si="16">I2046*J2046</f>
        <v>2625</v>
      </c>
      <c r="L2046" s="10">
        <f t="shared" ref="L2046:L2300" si="17">K2046*M2046</f>
        <v>918.74999999999989</v>
      </c>
      <c r="M2046" s="11">
        <v>0.35</v>
      </c>
      <c r="O2046" s="16"/>
      <c r="P2046" s="14"/>
      <c r="Q2046" s="12"/>
      <c r="R2046" s="13"/>
    </row>
    <row r="2047" spans="1:18" ht="15.75" customHeight="1" x14ac:dyDescent="0.3">
      <c r="A2047" s="1"/>
      <c r="B2047" s="6" t="s">
        <v>27</v>
      </c>
      <c r="C2047" s="6">
        <v>1128299</v>
      </c>
      <c r="D2047" s="7">
        <v>44340</v>
      </c>
      <c r="E2047" s="6" t="s">
        <v>28</v>
      </c>
      <c r="F2047" s="6" t="s">
        <v>80</v>
      </c>
      <c r="G2047" s="6" t="s">
        <v>81</v>
      </c>
      <c r="H2047" s="6" t="s">
        <v>18</v>
      </c>
      <c r="I2047" s="8">
        <v>0.55000000000000004</v>
      </c>
      <c r="J2047" s="9">
        <v>3750</v>
      </c>
      <c r="K2047" s="10">
        <f t="shared" si="16"/>
        <v>2062.5</v>
      </c>
      <c r="L2047" s="10">
        <f t="shared" si="17"/>
        <v>825</v>
      </c>
      <c r="M2047" s="11">
        <v>0.4</v>
      </c>
      <c r="O2047" s="16"/>
      <c r="P2047" s="14"/>
      <c r="Q2047" s="12"/>
      <c r="R2047" s="13"/>
    </row>
    <row r="2048" spans="1:18" ht="15.75" customHeight="1" x14ac:dyDescent="0.3">
      <c r="A2048" s="1"/>
      <c r="B2048" s="6" t="s">
        <v>27</v>
      </c>
      <c r="C2048" s="6">
        <v>1128299</v>
      </c>
      <c r="D2048" s="7">
        <v>44340</v>
      </c>
      <c r="E2048" s="6" t="s">
        <v>28</v>
      </c>
      <c r="F2048" s="6" t="s">
        <v>80</v>
      </c>
      <c r="G2048" s="6" t="s">
        <v>81</v>
      </c>
      <c r="H2048" s="6" t="s">
        <v>19</v>
      </c>
      <c r="I2048" s="8">
        <v>0.55000000000000004</v>
      </c>
      <c r="J2048" s="9">
        <v>4000</v>
      </c>
      <c r="K2048" s="10">
        <f t="shared" si="16"/>
        <v>2200</v>
      </c>
      <c r="L2048" s="10">
        <f t="shared" si="17"/>
        <v>770</v>
      </c>
      <c r="M2048" s="11">
        <v>0.35</v>
      </c>
      <c r="O2048" s="16"/>
      <c r="P2048" s="14"/>
      <c r="Q2048" s="12"/>
      <c r="R2048" s="13"/>
    </row>
    <row r="2049" spans="1:18" ht="15.75" customHeight="1" x14ac:dyDescent="0.3">
      <c r="A2049" s="1"/>
      <c r="B2049" s="6" t="s">
        <v>27</v>
      </c>
      <c r="C2049" s="6">
        <v>1128299</v>
      </c>
      <c r="D2049" s="7">
        <v>44340</v>
      </c>
      <c r="E2049" s="6" t="s">
        <v>28</v>
      </c>
      <c r="F2049" s="6" t="s">
        <v>80</v>
      </c>
      <c r="G2049" s="6" t="s">
        <v>81</v>
      </c>
      <c r="H2049" s="6" t="s">
        <v>20</v>
      </c>
      <c r="I2049" s="8">
        <v>0.5</v>
      </c>
      <c r="J2049" s="9">
        <v>3000</v>
      </c>
      <c r="K2049" s="10">
        <f t="shared" si="16"/>
        <v>1500</v>
      </c>
      <c r="L2049" s="10">
        <f t="shared" si="17"/>
        <v>525</v>
      </c>
      <c r="M2049" s="11">
        <v>0.35</v>
      </c>
      <c r="O2049" s="16"/>
      <c r="P2049" s="14"/>
      <c r="Q2049" s="12"/>
      <c r="R2049" s="13"/>
    </row>
    <row r="2050" spans="1:18" ht="15.75" customHeight="1" x14ac:dyDescent="0.3">
      <c r="A2050" s="1"/>
      <c r="B2050" s="6" t="s">
        <v>27</v>
      </c>
      <c r="C2050" s="6">
        <v>1128299</v>
      </c>
      <c r="D2050" s="7">
        <v>44340</v>
      </c>
      <c r="E2050" s="6" t="s">
        <v>28</v>
      </c>
      <c r="F2050" s="6" t="s">
        <v>80</v>
      </c>
      <c r="G2050" s="6" t="s">
        <v>81</v>
      </c>
      <c r="H2050" s="6" t="s">
        <v>21</v>
      </c>
      <c r="I2050" s="8">
        <v>0.55000000000000004</v>
      </c>
      <c r="J2050" s="9">
        <v>2000</v>
      </c>
      <c r="K2050" s="10">
        <f t="shared" si="16"/>
        <v>1100</v>
      </c>
      <c r="L2050" s="10">
        <f t="shared" si="17"/>
        <v>330</v>
      </c>
      <c r="M2050" s="11">
        <v>0.3</v>
      </c>
      <c r="O2050" s="16"/>
      <c r="P2050" s="14"/>
      <c r="Q2050" s="12"/>
      <c r="R2050" s="13"/>
    </row>
    <row r="2051" spans="1:18" ht="15.75" customHeight="1" x14ac:dyDescent="0.3">
      <c r="A2051" s="1"/>
      <c r="B2051" s="6" t="s">
        <v>27</v>
      </c>
      <c r="C2051" s="6">
        <v>1128299</v>
      </c>
      <c r="D2051" s="7">
        <v>44340</v>
      </c>
      <c r="E2051" s="6" t="s">
        <v>28</v>
      </c>
      <c r="F2051" s="6" t="s">
        <v>80</v>
      </c>
      <c r="G2051" s="6" t="s">
        <v>81</v>
      </c>
      <c r="H2051" s="6" t="s">
        <v>22</v>
      </c>
      <c r="I2051" s="8">
        <v>0.70000000000000007</v>
      </c>
      <c r="J2051" s="9">
        <v>3750</v>
      </c>
      <c r="K2051" s="10">
        <f t="shared" si="16"/>
        <v>2625.0000000000005</v>
      </c>
      <c r="L2051" s="10">
        <f t="shared" si="17"/>
        <v>656.25000000000011</v>
      </c>
      <c r="M2051" s="11">
        <v>0.25</v>
      </c>
      <c r="O2051" s="16"/>
      <c r="P2051" s="14"/>
      <c r="Q2051" s="12"/>
      <c r="R2051" s="13"/>
    </row>
    <row r="2052" spans="1:18" ht="15.75" customHeight="1" x14ac:dyDescent="0.3">
      <c r="A2052" s="1"/>
      <c r="B2052" s="6" t="s">
        <v>27</v>
      </c>
      <c r="C2052" s="6">
        <v>1128299</v>
      </c>
      <c r="D2052" s="7">
        <v>44370</v>
      </c>
      <c r="E2052" s="6" t="s">
        <v>28</v>
      </c>
      <c r="F2052" s="6" t="s">
        <v>80</v>
      </c>
      <c r="G2052" s="6" t="s">
        <v>81</v>
      </c>
      <c r="H2052" s="6" t="s">
        <v>17</v>
      </c>
      <c r="I2052" s="8">
        <v>0.5</v>
      </c>
      <c r="J2052" s="9">
        <v>6250</v>
      </c>
      <c r="K2052" s="10">
        <f t="shared" si="16"/>
        <v>3125</v>
      </c>
      <c r="L2052" s="10">
        <f t="shared" si="17"/>
        <v>1093.75</v>
      </c>
      <c r="M2052" s="11">
        <v>0.35</v>
      </c>
      <c r="O2052" s="16"/>
      <c r="P2052" s="14"/>
      <c r="Q2052" s="12"/>
      <c r="R2052" s="13"/>
    </row>
    <row r="2053" spans="1:18" ht="15.75" customHeight="1" x14ac:dyDescent="0.3">
      <c r="A2053" s="1"/>
      <c r="B2053" s="6" t="s">
        <v>27</v>
      </c>
      <c r="C2053" s="6">
        <v>1128299</v>
      </c>
      <c r="D2053" s="7">
        <v>44370</v>
      </c>
      <c r="E2053" s="6" t="s">
        <v>28</v>
      </c>
      <c r="F2053" s="6" t="s">
        <v>80</v>
      </c>
      <c r="G2053" s="6" t="s">
        <v>81</v>
      </c>
      <c r="H2053" s="6" t="s">
        <v>18</v>
      </c>
      <c r="I2053" s="8">
        <v>0.55000000000000004</v>
      </c>
      <c r="J2053" s="9">
        <v>4750</v>
      </c>
      <c r="K2053" s="10">
        <f t="shared" si="16"/>
        <v>2612.5</v>
      </c>
      <c r="L2053" s="10">
        <f t="shared" si="17"/>
        <v>1045</v>
      </c>
      <c r="M2053" s="11">
        <v>0.4</v>
      </c>
      <c r="O2053" s="16"/>
      <c r="P2053" s="14"/>
      <c r="Q2053" s="12"/>
      <c r="R2053" s="13"/>
    </row>
    <row r="2054" spans="1:18" ht="15.75" customHeight="1" x14ac:dyDescent="0.3">
      <c r="A2054" s="1"/>
      <c r="B2054" s="6" t="s">
        <v>27</v>
      </c>
      <c r="C2054" s="6">
        <v>1128299</v>
      </c>
      <c r="D2054" s="7">
        <v>44370</v>
      </c>
      <c r="E2054" s="6" t="s">
        <v>28</v>
      </c>
      <c r="F2054" s="6" t="s">
        <v>80</v>
      </c>
      <c r="G2054" s="6" t="s">
        <v>81</v>
      </c>
      <c r="H2054" s="6" t="s">
        <v>19</v>
      </c>
      <c r="I2054" s="8">
        <v>0.55000000000000004</v>
      </c>
      <c r="J2054" s="9">
        <v>4750</v>
      </c>
      <c r="K2054" s="10">
        <f t="shared" si="16"/>
        <v>2612.5</v>
      </c>
      <c r="L2054" s="10">
        <f t="shared" si="17"/>
        <v>914.37499999999989</v>
      </c>
      <c r="M2054" s="11">
        <v>0.35</v>
      </c>
      <c r="O2054" s="16"/>
      <c r="P2054" s="14"/>
      <c r="Q2054" s="12"/>
      <c r="R2054" s="13"/>
    </row>
    <row r="2055" spans="1:18" ht="15.75" customHeight="1" x14ac:dyDescent="0.3">
      <c r="A2055" s="1"/>
      <c r="B2055" s="6" t="s">
        <v>27</v>
      </c>
      <c r="C2055" s="6">
        <v>1128299</v>
      </c>
      <c r="D2055" s="7">
        <v>44370</v>
      </c>
      <c r="E2055" s="6" t="s">
        <v>28</v>
      </c>
      <c r="F2055" s="6" t="s">
        <v>80</v>
      </c>
      <c r="G2055" s="6" t="s">
        <v>81</v>
      </c>
      <c r="H2055" s="6" t="s">
        <v>20</v>
      </c>
      <c r="I2055" s="8">
        <v>0.5</v>
      </c>
      <c r="J2055" s="9">
        <v>3500</v>
      </c>
      <c r="K2055" s="10">
        <f t="shared" si="16"/>
        <v>1750</v>
      </c>
      <c r="L2055" s="10">
        <f t="shared" si="17"/>
        <v>612.5</v>
      </c>
      <c r="M2055" s="11">
        <v>0.35</v>
      </c>
      <c r="O2055" s="16"/>
      <c r="P2055" s="14"/>
      <c r="Q2055" s="12"/>
      <c r="R2055" s="13"/>
    </row>
    <row r="2056" spans="1:18" ht="15.75" customHeight="1" x14ac:dyDescent="0.3">
      <c r="A2056" s="1"/>
      <c r="B2056" s="6" t="s">
        <v>27</v>
      </c>
      <c r="C2056" s="6">
        <v>1128299</v>
      </c>
      <c r="D2056" s="7">
        <v>44370</v>
      </c>
      <c r="E2056" s="6" t="s">
        <v>28</v>
      </c>
      <c r="F2056" s="6" t="s">
        <v>80</v>
      </c>
      <c r="G2056" s="6" t="s">
        <v>81</v>
      </c>
      <c r="H2056" s="6" t="s">
        <v>21</v>
      </c>
      <c r="I2056" s="8">
        <v>0.55000000000000004</v>
      </c>
      <c r="J2056" s="9">
        <v>2250</v>
      </c>
      <c r="K2056" s="10">
        <f t="shared" si="16"/>
        <v>1237.5</v>
      </c>
      <c r="L2056" s="10">
        <f t="shared" si="17"/>
        <v>371.25</v>
      </c>
      <c r="M2056" s="11">
        <v>0.3</v>
      </c>
      <c r="O2056" s="16"/>
      <c r="P2056" s="14"/>
      <c r="Q2056" s="12"/>
      <c r="R2056" s="13"/>
    </row>
    <row r="2057" spans="1:18" ht="15.75" customHeight="1" x14ac:dyDescent="0.3">
      <c r="A2057" s="1"/>
      <c r="B2057" s="6" t="s">
        <v>27</v>
      </c>
      <c r="C2057" s="6">
        <v>1128299</v>
      </c>
      <c r="D2057" s="7">
        <v>44370</v>
      </c>
      <c r="E2057" s="6" t="s">
        <v>28</v>
      </c>
      <c r="F2057" s="6" t="s">
        <v>80</v>
      </c>
      <c r="G2057" s="6" t="s">
        <v>81</v>
      </c>
      <c r="H2057" s="6" t="s">
        <v>22</v>
      </c>
      <c r="I2057" s="8">
        <v>0.70000000000000007</v>
      </c>
      <c r="J2057" s="9">
        <v>5250</v>
      </c>
      <c r="K2057" s="10">
        <f t="shared" si="16"/>
        <v>3675.0000000000005</v>
      </c>
      <c r="L2057" s="10">
        <f t="shared" si="17"/>
        <v>918.75000000000011</v>
      </c>
      <c r="M2057" s="11">
        <v>0.25</v>
      </c>
      <c r="O2057" s="16"/>
      <c r="P2057" s="14"/>
      <c r="Q2057" s="12"/>
      <c r="R2057" s="13"/>
    </row>
    <row r="2058" spans="1:18" ht="15.75" customHeight="1" x14ac:dyDescent="0.3">
      <c r="A2058" s="1"/>
      <c r="B2058" s="6" t="s">
        <v>27</v>
      </c>
      <c r="C2058" s="6">
        <v>1128299</v>
      </c>
      <c r="D2058" s="7">
        <v>44399</v>
      </c>
      <c r="E2058" s="6" t="s">
        <v>28</v>
      </c>
      <c r="F2058" s="6" t="s">
        <v>80</v>
      </c>
      <c r="G2058" s="6" t="s">
        <v>81</v>
      </c>
      <c r="H2058" s="6" t="s">
        <v>17</v>
      </c>
      <c r="I2058" s="8">
        <v>0.5</v>
      </c>
      <c r="J2058" s="9">
        <v>6750</v>
      </c>
      <c r="K2058" s="10">
        <f t="shared" si="16"/>
        <v>3375</v>
      </c>
      <c r="L2058" s="10">
        <f t="shared" si="17"/>
        <v>1181.25</v>
      </c>
      <c r="M2058" s="11">
        <v>0.35</v>
      </c>
      <c r="O2058" s="16"/>
      <c r="P2058" s="14"/>
      <c r="Q2058" s="12"/>
      <c r="R2058" s="13"/>
    </row>
    <row r="2059" spans="1:18" ht="15.75" customHeight="1" x14ac:dyDescent="0.3">
      <c r="A2059" s="1"/>
      <c r="B2059" s="6" t="s">
        <v>27</v>
      </c>
      <c r="C2059" s="6">
        <v>1128299</v>
      </c>
      <c r="D2059" s="7">
        <v>44399</v>
      </c>
      <c r="E2059" s="6" t="s">
        <v>28</v>
      </c>
      <c r="F2059" s="6" t="s">
        <v>80</v>
      </c>
      <c r="G2059" s="6" t="s">
        <v>81</v>
      </c>
      <c r="H2059" s="6" t="s">
        <v>18</v>
      </c>
      <c r="I2059" s="8">
        <v>0.55000000000000004</v>
      </c>
      <c r="J2059" s="9">
        <v>5250</v>
      </c>
      <c r="K2059" s="10">
        <f t="shared" si="16"/>
        <v>2887.5000000000005</v>
      </c>
      <c r="L2059" s="10">
        <f t="shared" si="17"/>
        <v>1155.0000000000002</v>
      </c>
      <c r="M2059" s="11">
        <v>0.4</v>
      </c>
      <c r="O2059" s="16"/>
      <c r="P2059" s="14"/>
      <c r="Q2059" s="12"/>
      <c r="R2059" s="13"/>
    </row>
    <row r="2060" spans="1:18" ht="15.75" customHeight="1" x14ac:dyDescent="0.3">
      <c r="A2060" s="1"/>
      <c r="B2060" s="6" t="s">
        <v>27</v>
      </c>
      <c r="C2060" s="6">
        <v>1128299</v>
      </c>
      <c r="D2060" s="7">
        <v>44399</v>
      </c>
      <c r="E2060" s="6" t="s">
        <v>28</v>
      </c>
      <c r="F2060" s="6" t="s">
        <v>80</v>
      </c>
      <c r="G2060" s="6" t="s">
        <v>81</v>
      </c>
      <c r="H2060" s="6" t="s">
        <v>19</v>
      </c>
      <c r="I2060" s="8">
        <v>0.55000000000000004</v>
      </c>
      <c r="J2060" s="9">
        <v>4750</v>
      </c>
      <c r="K2060" s="10">
        <f t="shared" si="16"/>
        <v>2612.5</v>
      </c>
      <c r="L2060" s="10">
        <f t="shared" si="17"/>
        <v>914.37499999999989</v>
      </c>
      <c r="M2060" s="11">
        <v>0.35</v>
      </c>
      <c r="O2060" s="16"/>
      <c r="P2060" s="14"/>
      <c r="Q2060" s="12"/>
      <c r="R2060" s="13"/>
    </row>
    <row r="2061" spans="1:18" ht="15.75" customHeight="1" x14ac:dyDescent="0.3">
      <c r="A2061" s="1"/>
      <c r="B2061" s="6" t="s">
        <v>27</v>
      </c>
      <c r="C2061" s="6">
        <v>1128299</v>
      </c>
      <c r="D2061" s="7">
        <v>44399</v>
      </c>
      <c r="E2061" s="6" t="s">
        <v>28</v>
      </c>
      <c r="F2061" s="6" t="s">
        <v>80</v>
      </c>
      <c r="G2061" s="6" t="s">
        <v>81</v>
      </c>
      <c r="H2061" s="6" t="s">
        <v>20</v>
      </c>
      <c r="I2061" s="8">
        <v>0.5</v>
      </c>
      <c r="J2061" s="9">
        <v>3750</v>
      </c>
      <c r="K2061" s="10">
        <f t="shared" si="16"/>
        <v>1875</v>
      </c>
      <c r="L2061" s="10">
        <f t="shared" si="17"/>
        <v>656.25</v>
      </c>
      <c r="M2061" s="11">
        <v>0.35</v>
      </c>
      <c r="O2061" s="16"/>
      <c r="P2061" s="14"/>
      <c r="Q2061" s="12"/>
      <c r="R2061" s="13"/>
    </row>
    <row r="2062" spans="1:18" ht="15.75" customHeight="1" x14ac:dyDescent="0.3">
      <c r="A2062" s="1"/>
      <c r="B2062" s="6" t="s">
        <v>27</v>
      </c>
      <c r="C2062" s="6">
        <v>1128299</v>
      </c>
      <c r="D2062" s="7">
        <v>44399</v>
      </c>
      <c r="E2062" s="6" t="s">
        <v>28</v>
      </c>
      <c r="F2062" s="6" t="s">
        <v>80</v>
      </c>
      <c r="G2062" s="6" t="s">
        <v>81</v>
      </c>
      <c r="H2062" s="6" t="s">
        <v>21</v>
      </c>
      <c r="I2062" s="8">
        <v>0.55000000000000004</v>
      </c>
      <c r="J2062" s="9">
        <v>4250</v>
      </c>
      <c r="K2062" s="10">
        <f t="shared" si="16"/>
        <v>2337.5</v>
      </c>
      <c r="L2062" s="10">
        <f t="shared" si="17"/>
        <v>701.25</v>
      </c>
      <c r="M2062" s="11">
        <v>0.3</v>
      </c>
      <c r="O2062" s="16"/>
      <c r="P2062" s="14"/>
      <c r="Q2062" s="12"/>
      <c r="R2062" s="13"/>
    </row>
    <row r="2063" spans="1:18" ht="15.75" customHeight="1" x14ac:dyDescent="0.3">
      <c r="A2063" s="1"/>
      <c r="B2063" s="6" t="s">
        <v>27</v>
      </c>
      <c r="C2063" s="6">
        <v>1128299</v>
      </c>
      <c r="D2063" s="7">
        <v>44399</v>
      </c>
      <c r="E2063" s="6" t="s">
        <v>28</v>
      </c>
      <c r="F2063" s="6" t="s">
        <v>80</v>
      </c>
      <c r="G2063" s="6" t="s">
        <v>81</v>
      </c>
      <c r="H2063" s="6" t="s">
        <v>22</v>
      </c>
      <c r="I2063" s="8">
        <v>0.70000000000000007</v>
      </c>
      <c r="J2063" s="9">
        <v>4250</v>
      </c>
      <c r="K2063" s="10">
        <f t="shared" si="16"/>
        <v>2975.0000000000005</v>
      </c>
      <c r="L2063" s="10">
        <f t="shared" si="17"/>
        <v>743.75000000000011</v>
      </c>
      <c r="M2063" s="11">
        <v>0.25</v>
      </c>
      <c r="O2063" s="16"/>
      <c r="P2063" s="14"/>
      <c r="Q2063" s="12"/>
      <c r="R2063" s="13"/>
    </row>
    <row r="2064" spans="1:18" ht="15.75" customHeight="1" x14ac:dyDescent="0.3">
      <c r="A2064" s="1"/>
      <c r="B2064" s="6" t="s">
        <v>27</v>
      </c>
      <c r="C2064" s="6">
        <v>1128299</v>
      </c>
      <c r="D2064" s="7">
        <v>44431</v>
      </c>
      <c r="E2064" s="6" t="s">
        <v>28</v>
      </c>
      <c r="F2064" s="6" t="s">
        <v>80</v>
      </c>
      <c r="G2064" s="6" t="s">
        <v>81</v>
      </c>
      <c r="H2064" s="6" t="s">
        <v>17</v>
      </c>
      <c r="I2064" s="8">
        <v>0.55000000000000004</v>
      </c>
      <c r="J2064" s="9">
        <v>6250</v>
      </c>
      <c r="K2064" s="10">
        <f t="shared" si="16"/>
        <v>3437.5000000000005</v>
      </c>
      <c r="L2064" s="10">
        <f t="shared" si="17"/>
        <v>1203.125</v>
      </c>
      <c r="M2064" s="11">
        <v>0.35</v>
      </c>
      <c r="O2064" s="16"/>
      <c r="P2064" s="14"/>
      <c r="Q2064" s="12"/>
      <c r="R2064" s="13"/>
    </row>
    <row r="2065" spans="1:18" ht="15.75" customHeight="1" x14ac:dyDescent="0.3">
      <c r="A2065" s="1"/>
      <c r="B2065" s="6" t="s">
        <v>27</v>
      </c>
      <c r="C2065" s="6">
        <v>1128299</v>
      </c>
      <c r="D2065" s="7">
        <v>44431</v>
      </c>
      <c r="E2065" s="6" t="s">
        <v>28</v>
      </c>
      <c r="F2065" s="6" t="s">
        <v>80</v>
      </c>
      <c r="G2065" s="6" t="s">
        <v>81</v>
      </c>
      <c r="H2065" s="6" t="s">
        <v>18</v>
      </c>
      <c r="I2065" s="8">
        <v>0.60000000000000009</v>
      </c>
      <c r="J2065" s="9">
        <v>5750</v>
      </c>
      <c r="K2065" s="10">
        <f t="shared" si="16"/>
        <v>3450.0000000000005</v>
      </c>
      <c r="L2065" s="10">
        <f t="shared" si="17"/>
        <v>1380.0000000000002</v>
      </c>
      <c r="M2065" s="11">
        <v>0.4</v>
      </c>
      <c r="O2065" s="16"/>
      <c r="P2065" s="14"/>
      <c r="Q2065" s="12"/>
      <c r="R2065" s="13"/>
    </row>
    <row r="2066" spans="1:18" ht="15.75" customHeight="1" x14ac:dyDescent="0.3">
      <c r="A2066" s="1"/>
      <c r="B2066" s="6" t="s">
        <v>27</v>
      </c>
      <c r="C2066" s="6">
        <v>1128299</v>
      </c>
      <c r="D2066" s="7">
        <v>44431</v>
      </c>
      <c r="E2066" s="6" t="s">
        <v>28</v>
      </c>
      <c r="F2066" s="6" t="s">
        <v>80</v>
      </c>
      <c r="G2066" s="6" t="s">
        <v>81</v>
      </c>
      <c r="H2066" s="6" t="s">
        <v>19</v>
      </c>
      <c r="I2066" s="8">
        <v>0.55000000000000004</v>
      </c>
      <c r="J2066" s="9">
        <v>4500</v>
      </c>
      <c r="K2066" s="10">
        <f t="shared" si="16"/>
        <v>2475</v>
      </c>
      <c r="L2066" s="10">
        <f t="shared" si="17"/>
        <v>866.25</v>
      </c>
      <c r="M2066" s="11">
        <v>0.35</v>
      </c>
      <c r="O2066" s="16"/>
      <c r="P2066" s="14"/>
      <c r="Q2066" s="12"/>
      <c r="R2066" s="13"/>
    </row>
    <row r="2067" spans="1:18" ht="15.75" customHeight="1" x14ac:dyDescent="0.3">
      <c r="A2067" s="1"/>
      <c r="B2067" s="6" t="s">
        <v>27</v>
      </c>
      <c r="C2067" s="6">
        <v>1128299</v>
      </c>
      <c r="D2067" s="7">
        <v>44431</v>
      </c>
      <c r="E2067" s="6" t="s">
        <v>28</v>
      </c>
      <c r="F2067" s="6" t="s">
        <v>80</v>
      </c>
      <c r="G2067" s="6" t="s">
        <v>81</v>
      </c>
      <c r="H2067" s="6" t="s">
        <v>20</v>
      </c>
      <c r="I2067" s="8">
        <v>0.55000000000000004</v>
      </c>
      <c r="J2067" s="9">
        <v>4000</v>
      </c>
      <c r="K2067" s="10">
        <f t="shared" si="16"/>
        <v>2200</v>
      </c>
      <c r="L2067" s="10">
        <f t="shared" si="17"/>
        <v>770</v>
      </c>
      <c r="M2067" s="11">
        <v>0.35</v>
      </c>
      <c r="O2067" s="16"/>
      <c r="P2067" s="14"/>
      <c r="Q2067" s="12"/>
      <c r="R2067" s="13"/>
    </row>
    <row r="2068" spans="1:18" ht="15.75" customHeight="1" x14ac:dyDescent="0.3">
      <c r="A2068" s="1"/>
      <c r="B2068" s="6" t="s">
        <v>27</v>
      </c>
      <c r="C2068" s="6">
        <v>1128299</v>
      </c>
      <c r="D2068" s="7">
        <v>44431</v>
      </c>
      <c r="E2068" s="6" t="s">
        <v>28</v>
      </c>
      <c r="F2068" s="6" t="s">
        <v>80</v>
      </c>
      <c r="G2068" s="6" t="s">
        <v>81</v>
      </c>
      <c r="H2068" s="6" t="s">
        <v>21</v>
      </c>
      <c r="I2068" s="8">
        <v>0.65</v>
      </c>
      <c r="J2068" s="9">
        <v>4000</v>
      </c>
      <c r="K2068" s="10">
        <f t="shared" si="16"/>
        <v>2600</v>
      </c>
      <c r="L2068" s="10">
        <f t="shared" si="17"/>
        <v>780</v>
      </c>
      <c r="M2068" s="11">
        <v>0.3</v>
      </c>
      <c r="O2068" s="16"/>
      <c r="P2068" s="14"/>
      <c r="Q2068" s="12"/>
      <c r="R2068" s="13"/>
    </row>
    <row r="2069" spans="1:18" ht="15.75" customHeight="1" x14ac:dyDescent="0.3">
      <c r="A2069" s="1"/>
      <c r="B2069" s="6" t="s">
        <v>27</v>
      </c>
      <c r="C2069" s="6">
        <v>1128299</v>
      </c>
      <c r="D2069" s="7">
        <v>44431</v>
      </c>
      <c r="E2069" s="6" t="s">
        <v>28</v>
      </c>
      <c r="F2069" s="6" t="s">
        <v>80</v>
      </c>
      <c r="G2069" s="6" t="s">
        <v>81</v>
      </c>
      <c r="H2069" s="6" t="s">
        <v>22</v>
      </c>
      <c r="I2069" s="8">
        <v>0.70000000000000007</v>
      </c>
      <c r="J2069" s="9">
        <v>3750</v>
      </c>
      <c r="K2069" s="10">
        <f t="shared" si="16"/>
        <v>2625.0000000000005</v>
      </c>
      <c r="L2069" s="10">
        <f t="shared" si="17"/>
        <v>656.25000000000011</v>
      </c>
      <c r="M2069" s="11">
        <v>0.25</v>
      </c>
      <c r="O2069" s="16"/>
      <c r="P2069" s="14"/>
      <c r="Q2069" s="12"/>
      <c r="R2069" s="13"/>
    </row>
    <row r="2070" spans="1:18" ht="15.75" customHeight="1" x14ac:dyDescent="0.3">
      <c r="A2070" s="1"/>
      <c r="B2070" s="6" t="s">
        <v>27</v>
      </c>
      <c r="C2070" s="6">
        <v>1128299</v>
      </c>
      <c r="D2070" s="7">
        <v>44463</v>
      </c>
      <c r="E2070" s="6" t="s">
        <v>28</v>
      </c>
      <c r="F2070" s="6" t="s">
        <v>80</v>
      </c>
      <c r="G2070" s="6" t="s">
        <v>81</v>
      </c>
      <c r="H2070" s="6" t="s">
        <v>17</v>
      </c>
      <c r="I2070" s="8">
        <v>0.45000000000000007</v>
      </c>
      <c r="J2070" s="9">
        <v>5750</v>
      </c>
      <c r="K2070" s="10">
        <f t="shared" si="16"/>
        <v>2587.5000000000005</v>
      </c>
      <c r="L2070" s="10">
        <f t="shared" si="17"/>
        <v>905.62500000000011</v>
      </c>
      <c r="M2070" s="11">
        <v>0.35</v>
      </c>
      <c r="O2070" s="16"/>
      <c r="P2070" s="14"/>
      <c r="Q2070" s="12"/>
      <c r="R2070" s="13"/>
    </row>
    <row r="2071" spans="1:18" ht="15.75" customHeight="1" x14ac:dyDescent="0.3">
      <c r="A2071" s="1"/>
      <c r="B2071" s="6" t="s">
        <v>27</v>
      </c>
      <c r="C2071" s="6">
        <v>1128299</v>
      </c>
      <c r="D2071" s="7">
        <v>44463</v>
      </c>
      <c r="E2071" s="6" t="s">
        <v>28</v>
      </c>
      <c r="F2071" s="6" t="s">
        <v>80</v>
      </c>
      <c r="G2071" s="6" t="s">
        <v>81</v>
      </c>
      <c r="H2071" s="6" t="s">
        <v>18</v>
      </c>
      <c r="I2071" s="8">
        <v>0.50000000000000011</v>
      </c>
      <c r="J2071" s="9">
        <v>5750</v>
      </c>
      <c r="K2071" s="10">
        <f t="shared" si="16"/>
        <v>2875.0000000000005</v>
      </c>
      <c r="L2071" s="10">
        <f t="shared" si="17"/>
        <v>1150.0000000000002</v>
      </c>
      <c r="M2071" s="11">
        <v>0.4</v>
      </c>
      <c r="O2071" s="16"/>
      <c r="P2071" s="14"/>
      <c r="Q2071" s="12"/>
      <c r="R2071" s="13"/>
    </row>
    <row r="2072" spans="1:18" ht="15.75" customHeight="1" x14ac:dyDescent="0.3">
      <c r="A2072" s="1"/>
      <c r="B2072" s="6" t="s">
        <v>27</v>
      </c>
      <c r="C2072" s="6">
        <v>1128299</v>
      </c>
      <c r="D2072" s="7">
        <v>44463</v>
      </c>
      <c r="E2072" s="6" t="s">
        <v>28</v>
      </c>
      <c r="F2072" s="6" t="s">
        <v>80</v>
      </c>
      <c r="G2072" s="6" t="s">
        <v>81</v>
      </c>
      <c r="H2072" s="6" t="s">
        <v>19</v>
      </c>
      <c r="I2072" s="8">
        <v>0.45000000000000007</v>
      </c>
      <c r="J2072" s="9">
        <v>4250</v>
      </c>
      <c r="K2072" s="10">
        <f t="shared" si="16"/>
        <v>1912.5000000000002</v>
      </c>
      <c r="L2072" s="10">
        <f t="shared" si="17"/>
        <v>669.375</v>
      </c>
      <c r="M2072" s="11">
        <v>0.35</v>
      </c>
      <c r="O2072" s="16"/>
      <c r="P2072" s="14"/>
      <c r="Q2072" s="12"/>
      <c r="R2072" s="13"/>
    </row>
    <row r="2073" spans="1:18" ht="15.75" customHeight="1" x14ac:dyDescent="0.3">
      <c r="A2073" s="1"/>
      <c r="B2073" s="6" t="s">
        <v>27</v>
      </c>
      <c r="C2073" s="6">
        <v>1128299</v>
      </c>
      <c r="D2073" s="7">
        <v>44463</v>
      </c>
      <c r="E2073" s="6" t="s">
        <v>28</v>
      </c>
      <c r="F2073" s="6" t="s">
        <v>80</v>
      </c>
      <c r="G2073" s="6" t="s">
        <v>81</v>
      </c>
      <c r="H2073" s="6" t="s">
        <v>20</v>
      </c>
      <c r="I2073" s="8">
        <v>0.45000000000000007</v>
      </c>
      <c r="J2073" s="9">
        <v>3750</v>
      </c>
      <c r="K2073" s="10">
        <f t="shared" si="16"/>
        <v>1687.5000000000002</v>
      </c>
      <c r="L2073" s="10">
        <f t="shared" si="17"/>
        <v>590.625</v>
      </c>
      <c r="M2073" s="11">
        <v>0.35</v>
      </c>
      <c r="O2073" s="16"/>
      <c r="P2073" s="14"/>
      <c r="Q2073" s="12"/>
      <c r="R2073" s="13"/>
    </row>
    <row r="2074" spans="1:18" ht="15.75" customHeight="1" x14ac:dyDescent="0.3">
      <c r="A2074" s="1"/>
      <c r="B2074" s="6" t="s">
        <v>27</v>
      </c>
      <c r="C2074" s="6">
        <v>1128299</v>
      </c>
      <c r="D2074" s="7">
        <v>44463</v>
      </c>
      <c r="E2074" s="6" t="s">
        <v>28</v>
      </c>
      <c r="F2074" s="6" t="s">
        <v>80</v>
      </c>
      <c r="G2074" s="6" t="s">
        <v>81</v>
      </c>
      <c r="H2074" s="6" t="s">
        <v>21</v>
      </c>
      <c r="I2074" s="8">
        <v>0.55000000000000004</v>
      </c>
      <c r="J2074" s="9">
        <v>3750</v>
      </c>
      <c r="K2074" s="10">
        <f t="shared" si="16"/>
        <v>2062.5</v>
      </c>
      <c r="L2074" s="10">
        <f t="shared" si="17"/>
        <v>618.75</v>
      </c>
      <c r="M2074" s="11">
        <v>0.3</v>
      </c>
      <c r="O2074" s="16"/>
      <c r="P2074" s="14"/>
      <c r="Q2074" s="12"/>
      <c r="R2074" s="13"/>
    </row>
    <row r="2075" spans="1:18" ht="15.75" customHeight="1" x14ac:dyDescent="0.3">
      <c r="A2075" s="1"/>
      <c r="B2075" s="6" t="s">
        <v>27</v>
      </c>
      <c r="C2075" s="6">
        <v>1128299</v>
      </c>
      <c r="D2075" s="7">
        <v>44463</v>
      </c>
      <c r="E2075" s="6" t="s">
        <v>28</v>
      </c>
      <c r="F2075" s="6" t="s">
        <v>80</v>
      </c>
      <c r="G2075" s="6" t="s">
        <v>81</v>
      </c>
      <c r="H2075" s="6" t="s">
        <v>22</v>
      </c>
      <c r="I2075" s="8">
        <v>0.60000000000000009</v>
      </c>
      <c r="J2075" s="9">
        <v>4250</v>
      </c>
      <c r="K2075" s="10">
        <f t="shared" si="16"/>
        <v>2550.0000000000005</v>
      </c>
      <c r="L2075" s="10">
        <f t="shared" si="17"/>
        <v>637.50000000000011</v>
      </c>
      <c r="M2075" s="11">
        <v>0.25</v>
      </c>
      <c r="O2075" s="16"/>
      <c r="P2075" s="14"/>
      <c r="Q2075" s="12"/>
      <c r="R2075" s="13"/>
    </row>
    <row r="2076" spans="1:18" ht="15.75" customHeight="1" x14ac:dyDescent="0.3">
      <c r="A2076" s="1"/>
      <c r="B2076" s="6" t="s">
        <v>27</v>
      </c>
      <c r="C2076" s="6">
        <v>1128299</v>
      </c>
      <c r="D2076" s="7">
        <v>44492</v>
      </c>
      <c r="E2076" s="6" t="s">
        <v>28</v>
      </c>
      <c r="F2076" s="6" t="s">
        <v>80</v>
      </c>
      <c r="G2076" s="6" t="s">
        <v>81</v>
      </c>
      <c r="H2076" s="6" t="s">
        <v>17</v>
      </c>
      <c r="I2076" s="8">
        <v>0.45000000000000007</v>
      </c>
      <c r="J2076" s="9">
        <v>5000</v>
      </c>
      <c r="K2076" s="10">
        <f t="shared" si="16"/>
        <v>2250.0000000000005</v>
      </c>
      <c r="L2076" s="10">
        <f t="shared" si="17"/>
        <v>787.50000000000011</v>
      </c>
      <c r="M2076" s="11">
        <v>0.35</v>
      </c>
      <c r="O2076" s="16"/>
      <c r="P2076" s="14"/>
      <c r="Q2076" s="12"/>
      <c r="R2076" s="13"/>
    </row>
    <row r="2077" spans="1:18" ht="15.75" customHeight="1" x14ac:dyDescent="0.3">
      <c r="A2077" s="1"/>
      <c r="B2077" s="6" t="s">
        <v>27</v>
      </c>
      <c r="C2077" s="6">
        <v>1128299</v>
      </c>
      <c r="D2077" s="7">
        <v>44492</v>
      </c>
      <c r="E2077" s="6" t="s">
        <v>28</v>
      </c>
      <c r="F2077" s="6" t="s">
        <v>80</v>
      </c>
      <c r="G2077" s="6" t="s">
        <v>81</v>
      </c>
      <c r="H2077" s="6" t="s">
        <v>18</v>
      </c>
      <c r="I2077" s="8">
        <v>0.50000000000000011</v>
      </c>
      <c r="J2077" s="9">
        <v>5000</v>
      </c>
      <c r="K2077" s="10">
        <f t="shared" si="16"/>
        <v>2500.0000000000005</v>
      </c>
      <c r="L2077" s="10">
        <f t="shared" si="17"/>
        <v>1000.0000000000002</v>
      </c>
      <c r="M2077" s="11">
        <v>0.4</v>
      </c>
      <c r="O2077" s="16"/>
      <c r="P2077" s="14"/>
      <c r="Q2077" s="12"/>
      <c r="R2077" s="13"/>
    </row>
    <row r="2078" spans="1:18" ht="15.75" customHeight="1" x14ac:dyDescent="0.3">
      <c r="A2078" s="1"/>
      <c r="B2078" s="6" t="s">
        <v>27</v>
      </c>
      <c r="C2078" s="6">
        <v>1128299</v>
      </c>
      <c r="D2078" s="7">
        <v>44492</v>
      </c>
      <c r="E2078" s="6" t="s">
        <v>28</v>
      </c>
      <c r="F2078" s="6" t="s">
        <v>80</v>
      </c>
      <c r="G2078" s="6" t="s">
        <v>81</v>
      </c>
      <c r="H2078" s="6" t="s">
        <v>19</v>
      </c>
      <c r="I2078" s="8">
        <v>0.45000000000000007</v>
      </c>
      <c r="J2078" s="9">
        <v>3250</v>
      </c>
      <c r="K2078" s="10">
        <f t="shared" si="16"/>
        <v>1462.5000000000002</v>
      </c>
      <c r="L2078" s="10">
        <f t="shared" si="17"/>
        <v>511.87500000000006</v>
      </c>
      <c r="M2078" s="11">
        <v>0.35</v>
      </c>
      <c r="O2078" s="16"/>
      <c r="P2078" s="14"/>
      <c r="Q2078" s="12"/>
      <c r="R2078" s="13"/>
    </row>
    <row r="2079" spans="1:18" ht="15.75" customHeight="1" x14ac:dyDescent="0.3">
      <c r="A2079" s="1"/>
      <c r="B2079" s="6" t="s">
        <v>27</v>
      </c>
      <c r="C2079" s="6">
        <v>1128299</v>
      </c>
      <c r="D2079" s="7">
        <v>44492</v>
      </c>
      <c r="E2079" s="6" t="s">
        <v>28</v>
      </c>
      <c r="F2079" s="6" t="s">
        <v>80</v>
      </c>
      <c r="G2079" s="6" t="s">
        <v>81</v>
      </c>
      <c r="H2079" s="6" t="s">
        <v>20</v>
      </c>
      <c r="I2079" s="8">
        <v>0.45000000000000007</v>
      </c>
      <c r="J2079" s="9">
        <v>3000</v>
      </c>
      <c r="K2079" s="10">
        <f t="shared" si="16"/>
        <v>1350.0000000000002</v>
      </c>
      <c r="L2079" s="10">
        <f t="shared" si="17"/>
        <v>472.50000000000006</v>
      </c>
      <c r="M2079" s="11">
        <v>0.35</v>
      </c>
      <c r="O2079" s="16"/>
      <c r="P2079" s="14"/>
      <c r="Q2079" s="12"/>
      <c r="R2079" s="13"/>
    </row>
    <row r="2080" spans="1:18" ht="15.75" customHeight="1" x14ac:dyDescent="0.3">
      <c r="A2080" s="1"/>
      <c r="B2080" s="6" t="s">
        <v>27</v>
      </c>
      <c r="C2080" s="6">
        <v>1128299</v>
      </c>
      <c r="D2080" s="7">
        <v>44492</v>
      </c>
      <c r="E2080" s="6" t="s">
        <v>28</v>
      </c>
      <c r="F2080" s="6" t="s">
        <v>80</v>
      </c>
      <c r="G2080" s="6" t="s">
        <v>81</v>
      </c>
      <c r="H2080" s="6" t="s">
        <v>21</v>
      </c>
      <c r="I2080" s="8">
        <v>0.55000000000000004</v>
      </c>
      <c r="J2080" s="9">
        <v>2750</v>
      </c>
      <c r="K2080" s="10">
        <f t="shared" si="16"/>
        <v>1512.5000000000002</v>
      </c>
      <c r="L2080" s="10">
        <f t="shared" si="17"/>
        <v>453.75000000000006</v>
      </c>
      <c r="M2080" s="11">
        <v>0.3</v>
      </c>
      <c r="O2080" s="16"/>
      <c r="P2080" s="14"/>
      <c r="Q2080" s="12"/>
      <c r="R2080" s="13"/>
    </row>
    <row r="2081" spans="1:18" ht="15.75" customHeight="1" x14ac:dyDescent="0.3">
      <c r="A2081" s="1"/>
      <c r="B2081" s="6" t="s">
        <v>27</v>
      </c>
      <c r="C2081" s="6">
        <v>1128299</v>
      </c>
      <c r="D2081" s="7">
        <v>44492</v>
      </c>
      <c r="E2081" s="6" t="s">
        <v>28</v>
      </c>
      <c r="F2081" s="6" t="s">
        <v>80</v>
      </c>
      <c r="G2081" s="6" t="s">
        <v>81</v>
      </c>
      <c r="H2081" s="6" t="s">
        <v>22</v>
      </c>
      <c r="I2081" s="8">
        <v>0.60000000000000009</v>
      </c>
      <c r="J2081" s="9">
        <v>3250</v>
      </c>
      <c r="K2081" s="10">
        <f t="shared" si="16"/>
        <v>1950.0000000000002</v>
      </c>
      <c r="L2081" s="10">
        <f t="shared" si="17"/>
        <v>487.50000000000006</v>
      </c>
      <c r="M2081" s="11">
        <v>0.25</v>
      </c>
      <c r="O2081" s="16"/>
      <c r="P2081" s="14"/>
      <c r="Q2081" s="12"/>
      <c r="R2081" s="13"/>
    </row>
    <row r="2082" spans="1:18" ht="15.75" customHeight="1" x14ac:dyDescent="0.3">
      <c r="A2082" s="1"/>
      <c r="B2082" s="6" t="s">
        <v>27</v>
      </c>
      <c r="C2082" s="6">
        <v>1128299</v>
      </c>
      <c r="D2082" s="7">
        <v>44523</v>
      </c>
      <c r="E2082" s="6" t="s">
        <v>28</v>
      </c>
      <c r="F2082" s="6" t="s">
        <v>80</v>
      </c>
      <c r="G2082" s="6" t="s">
        <v>81</v>
      </c>
      <c r="H2082" s="6" t="s">
        <v>17</v>
      </c>
      <c r="I2082" s="8">
        <v>0.45000000000000007</v>
      </c>
      <c r="J2082" s="9">
        <v>5000</v>
      </c>
      <c r="K2082" s="10">
        <f t="shared" si="16"/>
        <v>2250.0000000000005</v>
      </c>
      <c r="L2082" s="10">
        <f t="shared" si="17"/>
        <v>787.50000000000011</v>
      </c>
      <c r="M2082" s="11">
        <v>0.35</v>
      </c>
      <c r="O2082" s="16"/>
      <c r="P2082" s="14"/>
      <c r="Q2082" s="12"/>
      <c r="R2082" s="13"/>
    </row>
    <row r="2083" spans="1:18" ht="15.75" customHeight="1" x14ac:dyDescent="0.3">
      <c r="A2083" s="1"/>
      <c r="B2083" s="6" t="s">
        <v>27</v>
      </c>
      <c r="C2083" s="6">
        <v>1128299</v>
      </c>
      <c r="D2083" s="7">
        <v>44523</v>
      </c>
      <c r="E2083" s="6" t="s">
        <v>28</v>
      </c>
      <c r="F2083" s="6" t="s">
        <v>80</v>
      </c>
      <c r="G2083" s="6" t="s">
        <v>81</v>
      </c>
      <c r="H2083" s="6" t="s">
        <v>18</v>
      </c>
      <c r="I2083" s="8">
        <v>0.50000000000000011</v>
      </c>
      <c r="J2083" s="9">
        <v>5250</v>
      </c>
      <c r="K2083" s="10">
        <f t="shared" si="16"/>
        <v>2625.0000000000005</v>
      </c>
      <c r="L2083" s="10">
        <f t="shared" si="17"/>
        <v>1050.0000000000002</v>
      </c>
      <c r="M2083" s="11">
        <v>0.4</v>
      </c>
      <c r="O2083" s="16"/>
      <c r="P2083" s="14"/>
      <c r="Q2083" s="12"/>
      <c r="R2083" s="13"/>
    </row>
    <row r="2084" spans="1:18" ht="15.75" customHeight="1" x14ac:dyDescent="0.3">
      <c r="A2084" s="1"/>
      <c r="B2084" s="6" t="s">
        <v>27</v>
      </c>
      <c r="C2084" s="6">
        <v>1128299</v>
      </c>
      <c r="D2084" s="7">
        <v>44523</v>
      </c>
      <c r="E2084" s="6" t="s">
        <v>28</v>
      </c>
      <c r="F2084" s="6" t="s">
        <v>80</v>
      </c>
      <c r="G2084" s="6" t="s">
        <v>81</v>
      </c>
      <c r="H2084" s="6" t="s">
        <v>19</v>
      </c>
      <c r="I2084" s="8">
        <v>0.45000000000000007</v>
      </c>
      <c r="J2084" s="9">
        <v>3750</v>
      </c>
      <c r="K2084" s="10">
        <f t="shared" si="16"/>
        <v>1687.5000000000002</v>
      </c>
      <c r="L2084" s="10">
        <f t="shared" si="17"/>
        <v>590.625</v>
      </c>
      <c r="M2084" s="11">
        <v>0.35</v>
      </c>
      <c r="O2084" s="16"/>
      <c r="P2084" s="14"/>
      <c r="Q2084" s="12"/>
      <c r="R2084" s="13"/>
    </row>
    <row r="2085" spans="1:18" ht="15.75" customHeight="1" x14ac:dyDescent="0.3">
      <c r="A2085" s="1"/>
      <c r="B2085" s="6" t="s">
        <v>27</v>
      </c>
      <c r="C2085" s="6">
        <v>1128299</v>
      </c>
      <c r="D2085" s="7">
        <v>44523</v>
      </c>
      <c r="E2085" s="6" t="s">
        <v>28</v>
      </c>
      <c r="F2085" s="6" t="s">
        <v>80</v>
      </c>
      <c r="G2085" s="6" t="s">
        <v>81</v>
      </c>
      <c r="H2085" s="6" t="s">
        <v>20</v>
      </c>
      <c r="I2085" s="8">
        <v>0.45000000000000007</v>
      </c>
      <c r="J2085" s="9">
        <v>3500</v>
      </c>
      <c r="K2085" s="10">
        <f t="shared" si="16"/>
        <v>1575.0000000000002</v>
      </c>
      <c r="L2085" s="10">
        <f t="shared" si="17"/>
        <v>551.25</v>
      </c>
      <c r="M2085" s="11">
        <v>0.35</v>
      </c>
      <c r="O2085" s="16"/>
      <c r="P2085" s="14"/>
      <c r="Q2085" s="12"/>
      <c r="R2085" s="13"/>
    </row>
    <row r="2086" spans="1:18" ht="15.75" customHeight="1" x14ac:dyDescent="0.3">
      <c r="A2086" s="1"/>
      <c r="B2086" s="6" t="s">
        <v>27</v>
      </c>
      <c r="C2086" s="6">
        <v>1128299</v>
      </c>
      <c r="D2086" s="7">
        <v>44523</v>
      </c>
      <c r="E2086" s="6" t="s">
        <v>28</v>
      </c>
      <c r="F2086" s="6" t="s">
        <v>80</v>
      </c>
      <c r="G2086" s="6" t="s">
        <v>81</v>
      </c>
      <c r="H2086" s="6" t="s">
        <v>21</v>
      </c>
      <c r="I2086" s="8">
        <v>0.55000000000000004</v>
      </c>
      <c r="J2086" s="9">
        <v>3000</v>
      </c>
      <c r="K2086" s="10">
        <f t="shared" si="16"/>
        <v>1650.0000000000002</v>
      </c>
      <c r="L2086" s="10">
        <f t="shared" si="17"/>
        <v>495.00000000000006</v>
      </c>
      <c r="M2086" s="11">
        <v>0.3</v>
      </c>
      <c r="O2086" s="16"/>
      <c r="P2086" s="14"/>
      <c r="Q2086" s="12"/>
      <c r="R2086" s="13"/>
    </row>
    <row r="2087" spans="1:18" ht="15.75" customHeight="1" x14ac:dyDescent="0.3">
      <c r="A2087" s="1"/>
      <c r="B2087" s="6" t="s">
        <v>27</v>
      </c>
      <c r="C2087" s="6">
        <v>1128299</v>
      </c>
      <c r="D2087" s="7">
        <v>44523</v>
      </c>
      <c r="E2087" s="6" t="s">
        <v>28</v>
      </c>
      <c r="F2087" s="6" t="s">
        <v>80</v>
      </c>
      <c r="G2087" s="6" t="s">
        <v>81</v>
      </c>
      <c r="H2087" s="6" t="s">
        <v>22</v>
      </c>
      <c r="I2087" s="8">
        <v>0.60000000000000009</v>
      </c>
      <c r="J2087" s="9">
        <v>4250</v>
      </c>
      <c r="K2087" s="10">
        <f t="shared" si="16"/>
        <v>2550.0000000000005</v>
      </c>
      <c r="L2087" s="10">
        <f t="shared" si="17"/>
        <v>637.50000000000011</v>
      </c>
      <c r="M2087" s="11">
        <v>0.25</v>
      </c>
      <c r="O2087" s="16"/>
      <c r="P2087" s="14"/>
      <c r="Q2087" s="12"/>
      <c r="R2087" s="13"/>
    </row>
    <row r="2088" spans="1:18" ht="15.75" customHeight="1" x14ac:dyDescent="0.3">
      <c r="A2088" s="1"/>
      <c r="B2088" s="6" t="s">
        <v>27</v>
      </c>
      <c r="C2088" s="6">
        <v>1128299</v>
      </c>
      <c r="D2088" s="7">
        <v>44552</v>
      </c>
      <c r="E2088" s="6" t="s">
        <v>28</v>
      </c>
      <c r="F2088" s="6" t="s">
        <v>80</v>
      </c>
      <c r="G2088" s="6" t="s">
        <v>81</v>
      </c>
      <c r="H2088" s="6" t="s">
        <v>17</v>
      </c>
      <c r="I2088" s="8">
        <v>0.45000000000000007</v>
      </c>
      <c r="J2088" s="9">
        <v>6250</v>
      </c>
      <c r="K2088" s="10">
        <f t="shared" si="16"/>
        <v>2812.5000000000005</v>
      </c>
      <c r="L2088" s="10">
        <f t="shared" si="17"/>
        <v>984.37500000000011</v>
      </c>
      <c r="M2088" s="11">
        <v>0.35</v>
      </c>
      <c r="O2088" s="16"/>
      <c r="P2088" s="14"/>
      <c r="Q2088" s="12"/>
      <c r="R2088" s="13"/>
    </row>
    <row r="2089" spans="1:18" ht="15.75" customHeight="1" x14ac:dyDescent="0.3">
      <c r="A2089" s="1"/>
      <c r="B2089" s="6" t="s">
        <v>27</v>
      </c>
      <c r="C2089" s="6">
        <v>1128299</v>
      </c>
      <c r="D2089" s="7">
        <v>44552</v>
      </c>
      <c r="E2089" s="6" t="s">
        <v>28</v>
      </c>
      <c r="F2089" s="6" t="s">
        <v>80</v>
      </c>
      <c r="G2089" s="6" t="s">
        <v>81</v>
      </c>
      <c r="H2089" s="6" t="s">
        <v>18</v>
      </c>
      <c r="I2089" s="8">
        <v>0.50000000000000011</v>
      </c>
      <c r="J2089" s="9">
        <v>6250</v>
      </c>
      <c r="K2089" s="10">
        <f t="shared" si="16"/>
        <v>3125.0000000000009</v>
      </c>
      <c r="L2089" s="10">
        <f t="shared" si="17"/>
        <v>1250.0000000000005</v>
      </c>
      <c r="M2089" s="11">
        <v>0.4</v>
      </c>
      <c r="O2089" s="16"/>
      <c r="P2089" s="14"/>
      <c r="Q2089" s="12"/>
      <c r="R2089" s="13"/>
    </row>
    <row r="2090" spans="1:18" ht="15.75" customHeight="1" x14ac:dyDescent="0.3">
      <c r="A2090" s="1"/>
      <c r="B2090" s="6" t="s">
        <v>27</v>
      </c>
      <c r="C2090" s="6">
        <v>1128299</v>
      </c>
      <c r="D2090" s="7">
        <v>44552</v>
      </c>
      <c r="E2090" s="6" t="s">
        <v>28</v>
      </c>
      <c r="F2090" s="6" t="s">
        <v>80</v>
      </c>
      <c r="G2090" s="6" t="s">
        <v>81</v>
      </c>
      <c r="H2090" s="6" t="s">
        <v>19</v>
      </c>
      <c r="I2090" s="8">
        <v>0.45000000000000007</v>
      </c>
      <c r="J2090" s="9">
        <v>4250</v>
      </c>
      <c r="K2090" s="10">
        <f t="shared" si="16"/>
        <v>1912.5000000000002</v>
      </c>
      <c r="L2090" s="10">
        <f t="shared" si="17"/>
        <v>669.375</v>
      </c>
      <c r="M2090" s="11">
        <v>0.35</v>
      </c>
      <c r="O2090" s="16"/>
      <c r="P2090" s="14"/>
      <c r="Q2090" s="12"/>
      <c r="R2090" s="13"/>
    </row>
    <row r="2091" spans="1:18" ht="15.75" customHeight="1" x14ac:dyDescent="0.3">
      <c r="A2091" s="1"/>
      <c r="B2091" s="6" t="s">
        <v>27</v>
      </c>
      <c r="C2091" s="6">
        <v>1128299</v>
      </c>
      <c r="D2091" s="7">
        <v>44552</v>
      </c>
      <c r="E2091" s="6" t="s">
        <v>28</v>
      </c>
      <c r="F2091" s="6" t="s">
        <v>80</v>
      </c>
      <c r="G2091" s="6" t="s">
        <v>81</v>
      </c>
      <c r="H2091" s="6" t="s">
        <v>20</v>
      </c>
      <c r="I2091" s="8">
        <v>0.45000000000000007</v>
      </c>
      <c r="J2091" s="9">
        <v>4250</v>
      </c>
      <c r="K2091" s="10">
        <f t="shared" si="16"/>
        <v>1912.5000000000002</v>
      </c>
      <c r="L2091" s="10">
        <f t="shared" si="17"/>
        <v>669.375</v>
      </c>
      <c r="M2091" s="11">
        <v>0.35</v>
      </c>
      <c r="O2091" s="16"/>
      <c r="P2091" s="14"/>
      <c r="Q2091" s="12"/>
      <c r="R2091" s="13"/>
    </row>
    <row r="2092" spans="1:18" ht="15.75" customHeight="1" x14ac:dyDescent="0.3">
      <c r="A2092" s="1"/>
      <c r="B2092" s="6" t="s">
        <v>27</v>
      </c>
      <c r="C2092" s="6">
        <v>1128299</v>
      </c>
      <c r="D2092" s="7">
        <v>44552</v>
      </c>
      <c r="E2092" s="6" t="s">
        <v>28</v>
      </c>
      <c r="F2092" s="6" t="s">
        <v>80</v>
      </c>
      <c r="G2092" s="6" t="s">
        <v>81</v>
      </c>
      <c r="H2092" s="6" t="s">
        <v>21</v>
      </c>
      <c r="I2092" s="8">
        <v>0.55000000000000004</v>
      </c>
      <c r="J2092" s="9">
        <v>3500</v>
      </c>
      <c r="K2092" s="10">
        <f t="shared" si="16"/>
        <v>1925.0000000000002</v>
      </c>
      <c r="L2092" s="10">
        <f t="shared" si="17"/>
        <v>577.5</v>
      </c>
      <c r="M2092" s="11">
        <v>0.3</v>
      </c>
      <c r="O2092" s="16"/>
      <c r="P2092" s="14"/>
      <c r="Q2092" s="12"/>
      <c r="R2092" s="13"/>
    </row>
    <row r="2093" spans="1:18" ht="15.75" customHeight="1" x14ac:dyDescent="0.3">
      <c r="A2093" s="1"/>
      <c r="B2093" s="6" t="s">
        <v>27</v>
      </c>
      <c r="C2093" s="6">
        <v>1128299</v>
      </c>
      <c r="D2093" s="7">
        <v>44552</v>
      </c>
      <c r="E2093" s="6" t="s">
        <v>28</v>
      </c>
      <c r="F2093" s="6" t="s">
        <v>80</v>
      </c>
      <c r="G2093" s="6" t="s">
        <v>81</v>
      </c>
      <c r="H2093" s="6" t="s">
        <v>22</v>
      </c>
      <c r="I2093" s="8">
        <v>0.60000000000000009</v>
      </c>
      <c r="J2093" s="9">
        <v>4500</v>
      </c>
      <c r="K2093" s="10">
        <f t="shared" si="16"/>
        <v>2700.0000000000005</v>
      </c>
      <c r="L2093" s="10">
        <f t="shared" si="17"/>
        <v>675.00000000000011</v>
      </c>
      <c r="M2093" s="11">
        <v>0.25</v>
      </c>
      <c r="O2093" s="16"/>
      <c r="P2093" s="14"/>
      <c r="Q2093" s="12"/>
      <c r="R2093" s="13"/>
    </row>
    <row r="2094" spans="1:18" ht="15.75" customHeight="1" x14ac:dyDescent="0.3">
      <c r="A2094" s="1" t="s">
        <v>39</v>
      </c>
      <c r="B2094" s="6" t="s">
        <v>27</v>
      </c>
      <c r="C2094" s="6">
        <v>1128299</v>
      </c>
      <c r="D2094" s="7">
        <v>44222</v>
      </c>
      <c r="E2094" s="6" t="s">
        <v>28</v>
      </c>
      <c r="F2094" s="6" t="s">
        <v>82</v>
      </c>
      <c r="G2094" s="6" t="s">
        <v>83</v>
      </c>
      <c r="H2094" s="6" t="s">
        <v>17</v>
      </c>
      <c r="I2094" s="8">
        <v>0.34999999999999992</v>
      </c>
      <c r="J2094" s="9">
        <v>4750</v>
      </c>
      <c r="K2094" s="10">
        <f t="shared" si="16"/>
        <v>1662.4999999999995</v>
      </c>
      <c r="L2094" s="10">
        <f t="shared" si="17"/>
        <v>581.87499999999977</v>
      </c>
      <c r="M2094" s="11">
        <v>0.35</v>
      </c>
      <c r="O2094" s="16"/>
      <c r="P2094" s="14"/>
      <c r="Q2094" s="12"/>
      <c r="R2094" s="13"/>
    </row>
    <row r="2095" spans="1:18" ht="15.75" customHeight="1" x14ac:dyDescent="0.3">
      <c r="A2095" s="1"/>
      <c r="B2095" s="6" t="s">
        <v>27</v>
      </c>
      <c r="C2095" s="6">
        <v>1128299</v>
      </c>
      <c r="D2095" s="7">
        <v>44222</v>
      </c>
      <c r="E2095" s="6" t="s">
        <v>28</v>
      </c>
      <c r="F2095" s="6" t="s">
        <v>82</v>
      </c>
      <c r="G2095" s="6" t="s">
        <v>83</v>
      </c>
      <c r="H2095" s="6" t="s">
        <v>18</v>
      </c>
      <c r="I2095" s="8">
        <v>0.45</v>
      </c>
      <c r="J2095" s="9">
        <v>4750</v>
      </c>
      <c r="K2095" s="10">
        <f t="shared" si="16"/>
        <v>2137.5</v>
      </c>
      <c r="L2095" s="10">
        <f t="shared" si="17"/>
        <v>855</v>
      </c>
      <c r="M2095" s="11">
        <v>0.4</v>
      </c>
      <c r="O2095" s="16"/>
      <c r="P2095" s="14"/>
      <c r="Q2095" s="12"/>
      <c r="R2095" s="13"/>
    </row>
    <row r="2096" spans="1:18" ht="15.75" customHeight="1" x14ac:dyDescent="0.3">
      <c r="A2096" s="1"/>
      <c r="B2096" s="6" t="s">
        <v>27</v>
      </c>
      <c r="C2096" s="6">
        <v>1128299</v>
      </c>
      <c r="D2096" s="7">
        <v>44222</v>
      </c>
      <c r="E2096" s="6" t="s">
        <v>28</v>
      </c>
      <c r="F2096" s="6" t="s">
        <v>82</v>
      </c>
      <c r="G2096" s="6" t="s">
        <v>83</v>
      </c>
      <c r="H2096" s="6" t="s">
        <v>19</v>
      </c>
      <c r="I2096" s="8">
        <v>0.45</v>
      </c>
      <c r="J2096" s="9">
        <v>4750</v>
      </c>
      <c r="K2096" s="10">
        <f t="shared" si="16"/>
        <v>2137.5</v>
      </c>
      <c r="L2096" s="10">
        <f t="shared" si="17"/>
        <v>748.125</v>
      </c>
      <c r="M2096" s="11">
        <v>0.35</v>
      </c>
      <c r="O2096" s="16"/>
      <c r="P2096" s="14"/>
      <c r="Q2096" s="12"/>
      <c r="R2096" s="13"/>
    </row>
    <row r="2097" spans="1:18" ht="15.75" customHeight="1" x14ac:dyDescent="0.3">
      <c r="A2097" s="1"/>
      <c r="B2097" s="6" t="s">
        <v>27</v>
      </c>
      <c r="C2097" s="6">
        <v>1128299</v>
      </c>
      <c r="D2097" s="7">
        <v>44222</v>
      </c>
      <c r="E2097" s="6" t="s">
        <v>28</v>
      </c>
      <c r="F2097" s="6" t="s">
        <v>82</v>
      </c>
      <c r="G2097" s="6" t="s">
        <v>83</v>
      </c>
      <c r="H2097" s="6" t="s">
        <v>20</v>
      </c>
      <c r="I2097" s="8">
        <v>0.45</v>
      </c>
      <c r="J2097" s="9">
        <v>3250</v>
      </c>
      <c r="K2097" s="10">
        <f t="shared" si="16"/>
        <v>1462.5</v>
      </c>
      <c r="L2097" s="10">
        <f t="shared" si="17"/>
        <v>511.87499999999994</v>
      </c>
      <c r="M2097" s="11">
        <v>0.35</v>
      </c>
      <c r="O2097" s="16"/>
      <c r="P2097" s="14"/>
      <c r="Q2097" s="12"/>
      <c r="R2097" s="13"/>
    </row>
    <row r="2098" spans="1:18" ht="15.75" customHeight="1" x14ac:dyDescent="0.3">
      <c r="A2098" s="1"/>
      <c r="B2098" s="6" t="s">
        <v>27</v>
      </c>
      <c r="C2098" s="6">
        <v>1128299</v>
      </c>
      <c r="D2098" s="7">
        <v>44222</v>
      </c>
      <c r="E2098" s="6" t="s">
        <v>28</v>
      </c>
      <c r="F2098" s="6" t="s">
        <v>82</v>
      </c>
      <c r="G2098" s="6" t="s">
        <v>83</v>
      </c>
      <c r="H2098" s="6" t="s">
        <v>21</v>
      </c>
      <c r="I2098" s="8">
        <v>0.50000000000000011</v>
      </c>
      <c r="J2098" s="9">
        <v>2750</v>
      </c>
      <c r="K2098" s="10">
        <f t="shared" si="16"/>
        <v>1375.0000000000002</v>
      </c>
      <c r="L2098" s="10">
        <f t="shared" si="17"/>
        <v>412.50000000000006</v>
      </c>
      <c r="M2098" s="11">
        <v>0.3</v>
      </c>
      <c r="O2098" s="16"/>
      <c r="P2098" s="14"/>
      <c r="Q2098" s="12"/>
      <c r="R2098" s="13"/>
    </row>
    <row r="2099" spans="1:18" ht="15.75" customHeight="1" x14ac:dyDescent="0.3">
      <c r="A2099" s="1"/>
      <c r="B2099" s="6" t="s">
        <v>27</v>
      </c>
      <c r="C2099" s="6">
        <v>1128299</v>
      </c>
      <c r="D2099" s="7">
        <v>44222</v>
      </c>
      <c r="E2099" s="6" t="s">
        <v>28</v>
      </c>
      <c r="F2099" s="6" t="s">
        <v>82</v>
      </c>
      <c r="G2099" s="6" t="s">
        <v>83</v>
      </c>
      <c r="H2099" s="6" t="s">
        <v>22</v>
      </c>
      <c r="I2099" s="8">
        <v>0.45</v>
      </c>
      <c r="J2099" s="9">
        <v>4750</v>
      </c>
      <c r="K2099" s="10">
        <f t="shared" si="16"/>
        <v>2137.5</v>
      </c>
      <c r="L2099" s="10">
        <f t="shared" si="17"/>
        <v>534.375</v>
      </c>
      <c r="M2099" s="11">
        <v>0.25</v>
      </c>
      <c r="O2099" s="16"/>
      <c r="P2099" s="14"/>
      <c r="Q2099" s="12"/>
      <c r="R2099" s="13"/>
    </row>
    <row r="2100" spans="1:18" ht="15.75" customHeight="1" x14ac:dyDescent="0.3">
      <c r="A2100" s="1"/>
      <c r="B2100" s="6" t="s">
        <v>27</v>
      </c>
      <c r="C2100" s="6">
        <v>1128299</v>
      </c>
      <c r="D2100" s="7">
        <v>44253</v>
      </c>
      <c r="E2100" s="6" t="s">
        <v>28</v>
      </c>
      <c r="F2100" s="6" t="s">
        <v>82</v>
      </c>
      <c r="G2100" s="6" t="s">
        <v>83</v>
      </c>
      <c r="H2100" s="6" t="s">
        <v>17</v>
      </c>
      <c r="I2100" s="8">
        <v>0.34999999999999992</v>
      </c>
      <c r="J2100" s="9">
        <v>5250</v>
      </c>
      <c r="K2100" s="10">
        <f t="shared" si="16"/>
        <v>1837.4999999999995</v>
      </c>
      <c r="L2100" s="10">
        <f t="shared" si="17"/>
        <v>643.12499999999977</v>
      </c>
      <c r="M2100" s="11">
        <v>0.35</v>
      </c>
      <c r="O2100" s="16"/>
      <c r="P2100" s="14"/>
      <c r="Q2100" s="12"/>
      <c r="R2100" s="13"/>
    </row>
    <row r="2101" spans="1:18" ht="15.75" customHeight="1" x14ac:dyDescent="0.3">
      <c r="A2101" s="1"/>
      <c r="B2101" s="6" t="s">
        <v>27</v>
      </c>
      <c r="C2101" s="6">
        <v>1128299</v>
      </c>
      <c r="D2101" s="7">
        <v>44253</v>
      </c>
      <c r="E2101" s="6" t="s">
        <v>28</v>
      </c>
      <c r="F2101" s="6" t="s">
        <v>82</v>
      </c>
      <c r="G2101" s="6" t="s">
        <v>83</v>
      </c>
      <c r="H2101" s="6" t="s">
        <v>18</v>
      </c>
      <c r="I2101" s="8">
        <v>0.45</v>
      </c>
      <c r="J2101" s="9">
        <v>4250</v>
      </c>
      <c r="K2101" s="10">
        <f t="shared" si="16"/>
        <v>1912.5</v>
      </c>
      <c r="L2101" s="10">
        <f t="shared" si="17"/>
        <v>765</v>
      </c>
      <c r="M2101" s="11">
        <v>0.4</v>
      </c>
      <c r="O2101" s="16"/>
      <c r="P2101" s="14"/>
      <c r="Q2101" s="12"/>
      <c r="R2101" s="13"/>
    </row>
    <row r="2102" spans="1:18" ht="15.75" customHeight="1" x14ac:dyDescent="0.3">
      <c r="A2102" s="1"/>
      <c r="B2102" s="6" t="s">
        <v>27</v>
      </c>
      <c r="C2102" s="6">
        <v>1128299</v>
      </c>
      <c r="D2102" s="7">
        <v>44253</v>
      </c>
      <c r="E2102" s="6" t="s">
        <v>28</v>
      </c>
      <c r="F2102" s="6" t="s">
        <v>82</v>
      </c>
      <c r="G2102" s="6" t="s">
        <v>83</v>
      </c>
      <c r="H2102" s="6" t="s">
        <v>19</v>
      </c>
      <c r="I2102" s="8">
        <v>0.45</v>
      </c>
      <c r="J2102" s="9">
        <v>4250</v>
      </c>
      <c r="K2102" s="10">
        <f t="shared" si="16"/>
        <v>1912.5</v>
      </c>
      <c r="L2102" s="10">
        <f t="shared" si="17"/>
        <v>669.375</v>
      </c>
      <c r="M2102" s="11">
        <v>0.35</v>
      </c>
      <c r="O2102" s="16"/>
      <c r="P2102" s="14"/>
      <c r="Q2102" s="12"/>
      <c r="R2102" s="13"/>
    </row>
    <row r="2103" spans="1:18" ht="15.75" customHeight="1" x14ac:dyDescent="0.3">
      <c r="A2103" s="1"/>
      <c r="B2103" s="6" t="s">
        <v>27</v>
      </c>
      <c r="C2103" s="6">
        <v>1128299</v>
      </c>
      <c r="D2103" s="7">
        <v>44253</v>
      </c>
      <c r="E2103" s="6" t="s">
        <v>28</v>
      </c>
      <c r="F2103" s="6" t="s">
        <v>82</v>
      </c>
      <c r="G2103" s="6" t="s">
        <v>83</v>
      </c>
      <c r="H2103" s="6" t="s">
        <v>20</v>
      </c>
      <c r="I2103" s="8">
        <v>0.45</v>
      </c>
      <c r="J2103" s="9">
        <v>2750</v>
      </c>
      <c r="K2103" s="10">
        <f t="shared" si="16"/>
        <v>1237.5</v>
      </c>
      <c r="L2103" s="10">
        <f t="shared" si="17"/>
        <v>433.125</v>
      </c>
      <c r="M2103" s="11">
        <v>0.35</v>
      </c>
      <c r="O2103" s="16"/>
      <c r="P2103" s="14"/>
      <c r="Q2103" s="12"/>
      <c r="R2103" s="13"/>
    </row>
    <row r="2104" spans="1:18" ht="15.75" customHeight="1" x14ac:dyDescent="0.3">
      <c r="A2104" s="1"/>
      <c r="B2104" s="6" t="s">
        <v>27</v>
      </c>
      <c r="C2104" s="6">
        <v>1128299</v>
      </c>
      <c r="D2104" s="7">
        <v>44253</v>
      </c>
      <c r="E2104" s="6" t="s">
        <v>28</v>
      </c>
      <c r="F2104" s="6" t="s">
        <v>82</v>
      </c>
      <c r="G2104" s="6" t="s">
        <v>83</v>
      </c>
      <c r="H2104" s="6" t="s">
        <v>21</v>
      </c>
      <c r="I2104" s="8">
        <v>0.50000000000000011</v>
      </c>
      <c r="J2104" s="9">
        <v>2000</v>
      </c>
      <c r="K2104" s="10">
        <f t="shared" si="16"/>
        <v>1000.0000000000002</v>
      </c>
      <c r="L2104" s="10">
        <f t="shared" si="17"/>
        <v>300.00000000000006</v>
      </c>
      <c r="M2104" s="11">
        <v>0.3</v>
      </c>
      <c r="O2104" s="16"/>
      <c r="P2104" s="14"/>
      <c r="Q2104" s="12"/>
      <c r="R2104" s="13"/>
    </row>
    <row r="2105" spans="1:18" ht="15.75" customHeight="1" x14ac:dyDescent="0.3">
      <c r="A2105" s="1"/>
      <c r="B2105" s="6" t="s">
        <v>27</v>
      </c>
      <c r="C2105" s="6">
        <v>1128299</v>
      </c>
      <c r="D2105" s="7">
        <v>44253</v>
      </c>
      <c r="E2105" s="6" t="s">
        <v>28</v>
      </c>
      <c r="F2105" s="6" t="s">
        <v>82</v>
      </c>
      <c r="G2105" s="6" t="s">
        <v>83</v>
      </c>
      <c r="H2105" s="6" t="s">
        <v>22</v>
      </c>
      <c r="I2105" s="8">
        <v>0.45</v>
      </c>
      <c r="J2105" s="9">
        <v>4000</v>
      </c>
      <c r="K2105" s="10">
        <f t="shared" si="16"/>
        <v>1800</v>
      </c>
      <c r="L2105" s="10">
        <f t="shared" si="17"/>
        <v>450</v>
      </c>
      <c r="M2105" s="11">
        <v>0.25</v>
      </c>
      <c r="O2105" s="16"/>
      <c r="P2105" s="14"/>
      <c r="Q2105" s="12"/>
      <c r="R2105" s="13"/>
    </row>
    <row r="2106" spans="1:18" ht="15.75" customHeight="1" x14ac:dyDescent="0.3">
      <c r="A2106" s="1"/>
      <c r="B2106" s="6" t="s">
        <v>27</v>
      </c>
      <c r="C2106" s="6">
        <v>1128299</v>
      </c>
      <c r="D2106" s="7">
        <v>44280</v>
      </c>
      <c r="E2106" s="6" t="s">
        <v>28</v>
      </c>
      <c r="F2106" s="6" t="s">
        <v>82</v>
      </c>
      <c r="G2106" s="6" t="s">
        <v>83</v>
      </c>
      <c r="H2106" s="6" t="s">
        <v>17</v>
      </c>
      <c r="I2106" s="8">
        <v>0.45</v>
      </c>
      <c r="J2106" s="9">
        <v>5500</v>
      </c>
      <c r="K2106" s="10">
        <f t="shared" si="16"/>
        <v>2475</v>
      </c>
      <c r="L2106" s="10">
        <f t="shared" si="17"/>
        <v>866.25</v>
      </c>
      <c r="M2106" s="11">
        <v>0.35</v>
      </c>
      <c r="O2106" s="16"/>
      <c r="P2106" s="14"/>
      <c r="Q2106" s="12"/>
      <c r="R2106" s="13"/>
    </row>
    <row r="2107" spans="1:18" ht="15.75" customHeight="1" x14ac:dyDescent="0.3">
      <c r="A2107" s="1"/>
      <c r="B2107" s="6" t="s">
        <v>27</v>
      </c>
      <c r="C2107" s="6">
        <v>1128299</v>
      </c>
      <c r="D2107" s="7">
        <v>44280</v>
      </c>
      <c r="E2107" s="6" t="s">
        <v>28</v>
      </c>
      <c r="F2107" s="6" t="s">
        <v>82</v>
      </c>
      <c r="G2107" s="6" t="s">
        <v>83</v>
      </c>
      <c r="H2107" s="6" t="s">
        <v>18</v>
      </c>
      <c r="I2107" s="8">
        <v>0.55000000000000004</v>
      </c>
      <c r="J2107" s="9">
        <v>4000</v>
      </c>
      <c r="K2107" s="10">
        <f t="shared" si="16"/>
        <v>2200</v>
      </c>
      <c r="L2107" s="10">
        <f t="shared" si="17"/>
        <v>880</v>
      </c>
      <c r="M2107" s="11">
        <v>0.4</v>
      </c>
      <c r="O2107" s="16"/>
      <c r="P2107" s="14"/>
      <c r="Q2107" s="12"/>
      <c r="R2107" s="13"/>
    </row>
    <row r="2108" spans="1:18" ht="15.75" customHeight="1" x14ac:dyDescent="0.3">
      <c r="A2108" s="1"/>
      <c r="B2108" s="6" t="s">
        <v>27</v>
      </c>
      <c r="C2108" s="6">
        <v>1128299</v>
      </c>
      <c r="D2108" s="7">
        <v>44280</v>
      </c>
      <c r="E2108" s="6" t="s">
        <v>28</v>
      </c>
      <c r="F2108" s="6" t="s">
        <v>82</v>
      </c>
      <c r="G2108" s="6" t="s">
        <v>83</v>
      </c>
      <c r="H2108" s="6" t="s">
        <v>19</v>
      </c>
      <c r="I2108" s="8">
        <v>0.55000000000000004</v>
      </c>
      <c r="J2108" s="9">
        <v>4000</v>
      </c>
      <c r="K2108" s="10">
        <f t="shared" si="16"/>
        <v>2200</v>
      </c>
      <c r="L2108" s="10">
        <f t="shared" si="17"/>
        <v>770</v>
      </c>
      <c r="M2108" s="11">
        <v>0.35</v>
      </c>
      <c r="O2108" s="16"/>
      <c r="P2108" s="14"/>
      <c r="Q2108" s="12"/>
      <c r="R2108" s="13"/>
    </row>
    <row r="2109" spans="1:18" ht="15.75" customHeight="1" x14ac:dyDescent="0.3">
      <c r="A2109" s="1"/>
      <c r="B2109" s="6" t="s">
        <v>27</v>
      </c>
      <c r="C2109" s="6">
        <v>1128299</v>
      </c>
      <c r="D2109" s="7">
        <v>44280</v>
      </c>
      <c r="E2109" s="6" t="s">
        <v>28</v>
      </c>
      <c r="F2109" s="6" t="s">
        <v>82</v>
      </c>
      <c r="G2109" s="6" t="s">
        <v>83</v>
      </c>
      <c r="H2109" s="6" t="s">
        <v>20</v>
      </c>
      <c r="I2109" s="8">
        <v>0.55000000000000004</v>
      </c>
      <c r="J2109" s="9">
        <v>2750</v>
      </c>
      <c r="K2109" s="10">
        <f t="shared" si="16"/>
        <v>1512.5000000000002</v>
      </c>
      <c r="L2109" s="10">
        <f t="shared" si="17"/>
        <v>529.375</v>
      </c>
      <c r="M2109" s="11">
        <v>0.35</v>
      </c>
      <c r="O2109" s="16"/>
      <c r="P2109" s="14"/>
      <c r="Q2109" s="12"/>
      <c r="R2109" s="13"/>
    </row>
    <row r="2110" spans="1:18" ht="15.75" customHeight="1" x14ac:dyDescent="0.3">
      <c r="A2110" s="1"/>
      <c r="B2110" s="6" t="s">
        <v>27</v>
      </c>
      <c r="C2110" s="6">
        <v>1128299</v>
      </c>
      <c r="D2110" s="7">
        <v>44280</v>
      </c>
      <c r="E2110" s="6" t="s">
        <v>28</v>
      </c>
      <c r="F2110" s="6" t="s">
        <v>82</v>
      </c>
      <c r="G2110" s="6" t="s">
        <v>83</v>
      </c>
      <c r="H2110" s="6" t="s">
        <v>21</v>
      </c>
      <c r="I2110" s="8">
        <v>0.60000000000000009</v>
      </c>
      <c r="J2110" s="9">
        <v>1750</v>
      </c>
      <c r="K2110" s="10">
        <f t="shared" si="16"/>
        <v>1050.0000000000002</v>
      </c>
      <c r="L2110" s="10">
        <f t="shared" si="17"/>
        <v>315.00000000000006</v>
      </c>
      <c r="M2110" s="11">
        <v>0.3</v>
      </c>
      <c r="O2110" s="16"/>
      <c r="P2110" s="14"/>
      <c r="Q2110" s="12"/>
      <c r="R2110" s="13"/>
    </row>
    <row r="2111" spans="1:18" ht="15.75" customHeight="1" x14ac:dyDescent="0.3">
      <c r="A2111" s="1"/>
      <c r="B2111" s="6" t="s">
        <v>27</v>
      </c>
      <c r="C2111" s="6">
        <v>1128299</v>
      </c>
      <c r="D2111" s="7">
        <v>44280</v>
      </c>
      <c r="E2111" s="6" t="s">
        <v>28</v>
      </c>
      <c r="F2111" s="6" t="s">
        <v>82</v>
      </c>
      <c r="G2111" s="6" t="s">
        <v>83</v>
      </c>
      <c r="H2111" s="6" t="s">
        <v>22</v>
      </c>
      <c r="I2111" s="8">
        <v>0.55000000000000004</v>
      </c>
      <c r="J2111" s="9">
        <v>3750</v>
      </c>
      <c r="K2111" s="10">
        <f t="shared" si="16"/>
        <v>2062.5</v>
      </c>
      <c r="L2111" s="10">
        <f t="shared" si="17"/>
        <v>515.625</v>
      </c>
      <c r="M2111" s="11">
        <v>0.25</v>
      </c>
      <c r="O2111" s="16"/>
      <c r="P2111" s="14"/>
      <c r="Q2111" s="12"/>
      <c r="R2111" s="13"/>
    </row>
    <row r="2112" spans="1:18" ht="15.75" customHeight="1" x14ac:dyDescent="0.3">
      <c r="A2112" s="1"/>
      <c r="B2112" s="6" t="s">
        <v>27</v>
      </c>
      <c r="C2112" s="6">
        <v>1128299</v>
      </c>
      <c r="D2112" s="7">
        <v>44312</v>
      </c>
      <c r="E2112" s="6" t="s">
        <v>28</v>
      </c>
      <c r="F2112" s="6" t="s">
        <v>82</v>
      </c>
      <c r="G2112" s="6" t="s">
        <v>83</v>
      </c>
      <c r="H2112" s="6" t="s">
        <v>17</v>
      </c>
      <c r="I2112" s="8">
        <v>0.55000000000000004</v>
      </c>
      <c r="J2112" s="9">
        <v>5500</v>
      </c>
      <c r="K2112" s="10">
        <f t="shared" si="16"/>
        <v>3025.0000000000005</v>
      </c>
      <c r="L2112" s="10">
        <f t="shared" si="17"/>
        <v>1058.75</v>
      </c>
      <c r="M2112" s="11">
        <v>0.35</v>
      </c>
      <c r="O2112" s="16"/>
      <c r="P2112" s="14"/>
      <c r="Q2112" s="12"/>
      <c r="R2112" s="13"/>
    </row>
    <row r="2113" spans="1:18" ht="15.75" customHeight="1" x14ac:dyDescent="0.3">
      <c r="A2113" s="1"/>
      <c r="B2113" s="6" t="s">
        <v>27</v>
      </c>
      <c r="C2113" s="6">
        <v>1128299</v>
      </c>
      <c r="D2113" s="7">
        <v>44312</v>
      </c>
      <c r="E2113" s="6" t="s">
        <v>28</v>
      </c>
      <c r="F2113" s="6" t="s">
        <v>82</v>
      </c>
      <c r="G2113" s="6" t="s">
        <v>83</v>
      </c>
      <c r="H2113" s="6" t="s">
        <v>18</v>
      </c>
      <c r="I2113" s="8">
        <v>0.60000000000000009</v>
      </c>
      <c r="J2113" s="9">
        <v>3500</v>
      </c>
      <c r="K2113" s="10">
        <f t="shared" si="16"/>
        <v>2100.0000000000005</v>
      </c>
      <c r="L2113" s="10">
        <f t="shared" si="17"/>
        <v>840.00000000000023</v>
      </c>
      <c r="M2113" s="11">
        <v>0.4</v>
      </c>
      <c r="O2113" s="16"/>
      <c r="P2113" s="14"/>
      <c r="Q2113" s="12"/>
      <c r="R2113" s="13"/>
    </row>
    <row r="2114" spans="1:18" ht="15.75" customHeight="1" x14ac:dyDescent="0.3">
      <c r="A2114" s="1"/>
      <c r="B2114" s="6" t="s">
        <v>27</v>
      </c>
      <c r="C2114" s="6">
        <v>1128299</v>
      </c>
      <c r="D2114" s="7">
        <v>44312</v>
      </c>
      <c r="E2114" s="6" t="s">
        <v>28</v>
      </c>
      <c r="F2114" s="6" t="s">
        <v>82</v>
      </c>
      <c r="G2114" s="6" t="s">
        <v>83</v>
      </c>
      <c r="H2114" s="6" t="s">
        <v>19</v>
      </c>
      <c r="I2114" s="8">
        <v>0.60000000000000009</v>
      </c>
      <c r="J2114" s="9">
        <v>4000</v>
      </c>
      <c r="K2114" s="10">
        <f t="shared" si="16"/>
        <v>2400.0000000000005</v>
      </c>
      <c r="L2114" s="10">
        <f t="shared" si="17"/>
        <v>840.00000000000011</v>
      </c>
      <c r="M2114" s="11">
        <v>0.35</v>
      </c>
      <c r="O2114" s="16"/>
      <c r="P2114" s="14"/>
      <c r="Q2114" s="12"/>
      <c r="R2114" s="13"/>
    </row>
    <row r="2115" spans="1:18" ht="15.75" customHeight="1" x14ac:dyDescent="0.3">
      <c r="A2115" s="1"/>
      <c r="B2115" s="6" t="s">
        <v>27</v>
      </c>
      <c r="C2115" s="6">
        <v>1128299</v>
      </c>
      <c r="D2115" s="7">
        <v>44312</v>
      </c>
      <c r="E2115" s="6" t="s">
        <v>28</v>
      </c>
      <c r="F2115" s="6" t="s">
        <v>82</v>
      </c>
      <c r="G2115" s="6" t="s">
        <v>83</v>
      </c>
      <c r="H2115" s="6" t="s">
        <v>20</v>
      </c>
      <c r="I2115" s="8">
        <v>0.55000000000000004</v>
      </c>
      <c r="J2115" s="9">
        <v>3000</v>
      </c>
      <c r="K2115" s="10">
        <f t="shared" si="16"/>
        <v>1650.0000000000002</v>
      </c>
      <c r="L2115" s="10">
        <f t="shared" si="17"/>
        <v>577.5</v>
      </c>
      <c r="M2115" s="11">
        <v>0.35</v>
      </c>
      <c r="O2115" s="16"/>
      <c r="P2115" s="14"/>
      <c r="Q2115" s="12"/>
      <c r="R2115" s="13"/>
    </row>
    <row r="2116" spans="1:18" ht="15.75" customHeight="1" x14ac:dyDescent="0.3">
      <c r="A2116" s="1"/>
      <c r="B2116" s="6" t="s">
        <v>27</v>
      </c>
      <c r="C2116" s="6">
        <v>1128299</v>
      </c>
      <c r="D2116" s="7">
        <v>44312</v>
      </c>
      <c r="E2116" s="6" t="s">
        <v>28</v>
      </c>
      <c r="F2116" s="6" t="s">
        <v>82</v>
      </c>
      <c r="G2116" s="6" t="s">
        <v>83</v>
      </c>
      <c r="H2116" s="6" t="s">
        <v>21</v>
      </c>
      <c r="I2116" s="8">
        <v>0.60000000000000009</v>
      </c>
      <c r="J2116" s="9">
        <v>2000</v>
      </c>
      <c r="K2116" s="10">
        <f t="shared" si="16"/>
        <v>1200.0000000000002</v>
      </c>
      <c r="L2116" s="10">
        <f t="shared" si="17"/>
        <v>360.00000000000006</v>
      </c>
      <c r="M2116" s="11">
        <v>0.3</v>
      </c>
      <c r="O2116" s="16"/>
      <c r="P2116" s="14"/>
      <c r="Q2116" s="12"/>
      <c r="R2116" s="13"/>
    </row>
    <row r="2117" spans="1:18" ht="15.75" customHeight="1" x14ac:dyDescent="0.3">
      <c r="A2117" s="1"/>
      <c r="B2117" s="6" t="s">
        <v>27</v>
      </c>
      <c r="C2117" s="6">
        <v>1128299</v>
      </c>
      <c r="D2117" s="7">
        <v>44312</v>
      </c>
      <c r="E2117" s="6" t="s">
        <v>28</v>
      </c>
      <c r="F2117" s="6" t="s">
        <v>82</v>
      </c>
      <c r="G2117" s="6" t="s">
        <v>83</v>
      </c>
      <c r="H2117" s="6" t="s">
        <v>22</v>
      </c>
      <c r="I2117" s="8">
        <v>0.75000000000000011</v>
      </c>
      <c r="J2117" s="9">
        <v>3750</v>
      </c>
      <c r="K2117" s="10">
        <f t="shared" si="16"/>
        <v>2812.5000000000005</v>
      </c>
      <c r="L2117" s="10">
        <f t="shared" si="17"/>
        <v>703.12500000000011</v>
      </c>
      <c r="M2117" s="11">
        <v>0.25</v>
      </c>
      <c r="O2117" s="16"/>
      <c r="P2117" s="14"/>
      <c r="Q2117" s="12"/>
      <c r="R2117" s="13"/>
    </row>
    <row r="2118" spans="1:18" ht="15.75" customHeight="1" x14ac:dyDescent="0.3">
      <c r="A2118" s="1"/>
      <c r="B2118" s="6" t="s">
        <v>27</v>
      </c>
      <c r="C2118" s="6">
        <v>1128299</v>
      </c>
      <c r="D2118" s="7">
        <v>44343</v>
      </c>
      <c r="E2118" s="6" t="s">
        <v>28</v>
      </c>
      <c r="F2118" s="6" t="s">
        <v>82</v>
      </c>
      <c r="G2118" s="6" t="s">
        <v>83</v>
      </c>
      <c r="H2118" s="6" t="s">
        <v>17</v>
      </c>
      <c r="I2118" s="8">
        <v>0.55000000000000004</v>
      </c>
      <c r="J2118" s="9">
        <v>5750</v>
      </c>
      <c r="K2118" s="10">
        <f t="shared" si="16"/>
        <v>3162.5000000000005</v>
      </c>
      <c r="L2118" s="10">
        <f t="shared" si="17"/>
        <v>1106.875</v>
      </c>
      <c r="M2118" s="11">
        <v>0.35</v>
      </c>
      <c r="O2118" s="16"/>
      <c r="P2118" s="14"/>
      <c r="Q2118" s="12"/>
      <c r="R2118" s="13"/>
    </row>
    <row r="2119" spans="1:18" ht="15.75" customHeight="1" x14ac:dyDescent="0.3">
      <c r="A2119" s="1"/>
      <c r="B2119" s="6" t="s">
        <v>27</v>
      </c>
      <c r="C2119" s="6">
        <v>1128299</v>
      </c>
      <c r="D2119" s="7">
        <v>44343</v>
      </c>
      <c r="E2119" s="6" t="s">
        <v>28</v>
      </c>
      <c r="F2119" s="6" t="s">
        <v>82</v>
      </c>
      <c r="G2119" s="6" t="s">
        <v>83</v>
      </c>
      <c r="H2119" s="6" t="s">
        <v>18</v>
      </c>
      <c r="I2119" s="8">
        <v>0.60000000000000009</v>
      </c>
      <c r="J2119" s="9">
        <v>4250</v>
      </c>
      <c r="K2119" s="10">
        <f t="shared" si="16"/>
        <v>2550.0000000000005</v>
      </c>
      <c r="L2119" s="10">
        <f t="shared" si="17"/>
        <v>1020.0000000000002</v>
      </c>
      <c r="M2119" s="11">
        <v>0.4</v>
      </c>
      <c r="O2119" s="16"/>
      <c r="P2119" s="14"/>
      <c r="Q2119" s="12"/>
      <c r="R2119" s="13"/>
    </row>
    <row r="2120" spans="1:18" ht="15.75" customHeight="1" x14ac:dyDescent="0.3">
      <c r="A2120" s="1"/>
      <c r="B2120" s="6" t="s">
        <v>27</v>
      </c>
      <c r="C2120" s="6">
        <v>1128299</v>
      </c>
      <c r="D2120" s="7">
        <v>44343</v>
      </c>
      <c r="E2120" s="6" t="s">
        <v>28</v>
      </c>
      <c r="F2120" s="6" t="s">
        <v>82</v>
      </c>
      <c r="G2120" s="6" t="s">
        <v>83</v>
      </c>
      <c r="H2120" s="6" t="s">
        <v>19</v>
      </c>
      <c r="I2120" s="8">
        <v>0.60000000000000009</v>
      </c>
      <c r="J2120" s="9">
        <v>4500</v>
      </c>
      <c r="K2120" s="10">
        <f t="shared" si="16"/>
        <v>2700.0000000000005</v>
      </c>
      <c r="L2120" s="10">
        <f t="shared" si="17"/>
        <v>945.00000000000011</v>
      </c>
      <c r="M2120" s="11">
        <v>0.35</v>
      </c>
      <c r="O2120" s="16"/>
      <c r="P2120" s="14"/>
      <c r="Q2120" s="12"/>
      <c r="R2120" s="13"/>
    </row>
    <row r="2121" spans="1:18" ht="15.75" customHeight="1" x14ac:dyDescent="0.3">
      <c r="A2121" s="1"/>
      <c r="B2121" s="6" t="s">
        <v>27</v>
      </c>
      <c r="C2121" s="6">
        <v>1128299</v>
      </c>
      <c r="D2121" s="7">
        <v>44343</v>
      </c>
      <c r="E2121" s="6" t="s">
        <v>28</v>
      </c>
      <c r="F2121" s="6" t="s">
        <v>82</v>
      </c>
      <c r="G2121" s="6" t="s">
        <v>83</v>
      </c>
      <c r="H2121" s="6" t="s">
        <v>20</v>
      </c>
      <c r="I2121" s="8">
        <v>0.55000000000000004</v>
      </c>
      <c r="J2121" s="9">
        <v>3500</v>
      </c>
      <c r="K2121" s="10">
        <f t="shared" si="16"/>
        <v>1925.0000000000002</v>
      </c>
      <c r="L2121" s="10">
        <f t="shared" si="17"/>
        <v>673.75</v>
      </c>
      <c r="M2121" s="11">
        <v>0.35</v>
      </c>
      <c r="O2121" s="16"/>
      <c r="P2121" s="14"/>
      <c r="Q2121" s="12"/>
      <c r="R2121" s="13"/>
    </row>
    <row r="2122" spans="1:18" ht="15.75" customHeight="1" x14ac:dyDescent="0.3">
      <c r="A2122" s="1"/>
      <c r="B2122" s="6" t="s">
        <v>27</v>
      </c>
      <c r="C2122" s="6">
        <v>1128299</v>
      </c>
      <c r="D2122" s="7">
        <v>44343</v>
      </c>
      <c r="E2122" s="6" t="s">
        <v>28</v>
      </c>
      <c r="F2122" s="6" t="s">
        <v>82</v>
      </c>
      <c r="G2122" s="6" t="s">
        <v>83</v>
      </c>
      <c r="H2122" s="6" t="s">
        <v>21</v>
      </c>
      <c r="I2122" s="8">
        <v>0.60000000000000009</v>
      </c>
      <c r="J2122" s="9">
        <v>2500</v>
      </c>
      <c r="K2122" s="10">
        <f t="shared" si="16"/>
        <v>1500.0000000000002</v>
      </c>
      <c r="L2122" s="10">
        <f t="shared" si="17"/>
        <v>450.00000000000006</v>
      </c>
      <c r="M2122" s="11">
        <v>0.3</v>
      </c>
      <c r="O2122" s="16"/>
      <c r="P2122" s="14"/>
      <c r="Q2122" s="12"/>
      <c r="R2122" s="13"/>
    </row>
    <row r="2123" spans="1:18" ht="15.75" customHeight="1" x14ac:dyDescent="0.3">
      <c r="A2123" s="1"/>
      <c r="B2123" s="6" t="s">
        <v>27</v>
      </c>
      <c r="C2123" s="6">
        <v>1128299</v>
      </c>
      <c r="D2123" s="7">
        <v>44343</v>
      </c>
      <c r="E2123" s="6" t="s">
        <v>28</v>
      </c>
      <c r="F2123" s="6" t="s">
        <v>82</v>
      </c>
      <c r="G2123" s="6" t="s">
        <v>83</v>
      </c>
      <c r="H2123" s="6" t="s">
        <v>22</v>
      </c>
      <c r="I2123" s="8">
        <v>0.75000000000000011</v>
      </c>
      <c r="J2123" s="9">
        <v>4250</v>
      </c>
      <c r="K2123" s="10">
        <f t="shared" si="16"/>
        <v>3187.5000000000005</v>
      </c>
      <c r="L2123" s="10">
        <f t="shared" si="17"/>
        <v>796.87500000000011</v>
      </c>
      <c r="M2123" s="11">
        <v>0.25</v>
      </c>
      <c r="O2123" s="16"/>
      <c r="P2123" s="14"/>
      <c r="Q2123" s="12"/>
      <c r="R2123" s="13"/>
    </row>
    <row r="2124" spans="1:18" ht="15.75" customHeight="1" x14ac:dyDescent="0.3">
      <c r="A2124" s="1"/>
      <c r="B2124" s="6" t="s">
        <v>27</v>
      </c>
      <c r="C2124" s="6">
        <v>1128299</v>
      </c>
      <c r="D2124" s="7">
        <v>44373</v>
      </c>
      <c r="E2124" s="6" t="s">
        <v>28</v>
      </c>
      <c r="F2124" s="6" t="s">
        <v>82</v>
      </c>
      <c r="G2124" s="6" t="s">
        <v>83</v>
      </c>
      <c r="H2124" s="6" t="s">
        <v>17</v>
      </c>
      <c r="I2124" s="8">
        <v>0.55000000000000004</v>
      </c>
      <c r="J2124" s="9">
        <v>7000</v>
      </c>
      <c r="K2124" s="10">
        <f t="shared" si="16"/>
        <v>3850.0000000000005</v>
      </c>
      <c r="L2124" s="10">
        <f t="shared" si="17"/>
        <v>1347.5</v>
      </c>
      <c r="M2124" s="11">
        <v>0.35</v>
      </c>
      <c r="O2124" s="16"/>
      <c r="P2124" s="14"/>
      <c r="Q2124" s="12"/>
      <c r="R2124" s="13"/>
    </row>
    <row r="2125" spans="1:18" ht="15.75" customHeight="1" x14ac:dyDescent="0.3">
      <c r="A2125" s="1"/>
      <c r="B2125" s="6" t="s">
        <v>27</v>
      </c>
      <c r="C2125" s="6">
        <v>1128299</v>
      </c>
      <c r="D2125" s="7">
        <v>44373</v>
      </c>
      <c r="E2125" s="6" t="s">
        <v>28</v>
      </c>
      <c r="F2125" s="6" t="s">
        <v>82</v>
      </c>
      <c r="G2125" s="6" t="s">
        <v>83</v>
      </c>
      <c r="H2125" s="6" t="s">
        <v>18</v>
      </c>
      <c r="I2125" s="8">
        <v>0.60000000000000009</v>
      </c>
      <c r="J2125" s="9">
        <v>5500</v>
      </c>
      <c r="K2125" s="10">
        <f t="shared" si="16"/>
        <v>3300.0000000000005</v>
      </c>
      <c r="L2125" s="10">
        <f t="shared" si="17"/>
        <v>1320.0000000000002</v>
      </c>
      <c r="M2125" s="11">
        <v>0.4</v>
      </c>
      <c r="O2125" s="16"/>
      <c r="P2125" s="14"/>
      <c r="Q2125" s="12"/>
      <c r="R2125" s="13"/>
    </row>
    <row r="2126" spans="1:18" ht="15.75" customHeight="1" x14ac:dyDescent="0.3">
      <c r="A2126" s="1"/>
      <c r="B2126" s="6" t="s">
        <v>27</v>
      </c>
      <c r="C2126" s="6">
        <v>1128299</v>
      </c>
      <c r="D2126" s="7">
        <v>44373</v>
      </c>
      <c r="E2126" s="6" t="s">
        <v>28</v>
      </c>
      <c r="F2126" s="6" t="s">
        <v>82</v>
      </c>
      <c r="G2126" s="6" t="s">
        <v>83</v>
      </c>
      <c r="H2126" s="6" t="s">
        <v>19</v>
      </c>
      <c r="I2126" s="8">
        <v>0.60000000000000009</v>
      </c>
      <c r="J2126" s="9">
        <v>5500</v>
      </c>
      <c r="K2126" s="10">
        <f t="shared" si="16"/>
        <v>3300.0000000000005</v>
      </c>
      <c r="L2126" s="10">
        <f t="shared" si="17"/>
        <v>1155</v>
      </c>
      <c r="M2126" s="11">
        <v>0.35</v>
      </c>
      <c r="O2126" s="16"/>
      <c r="P2126" s="14"/>
      <c r="Q2126" s="12"/>
      <c r="R2126" s="13"/>
    </row>
    <row r="2127" spans="1:18" ht="15.75" customHeight="1" x14ac:dyDescent="0.3">
      <c r="A2127" s="1"/>
      <c r="B2127" s="6" t="s">
        <v>27</v>
      </c>
      <c r="C2127" s="6">
        <v>1128299</v>
      </c>
      <c r="D2127" s="7">
        <v>44373</v>
      </c>
      <c r="E2127" s="6" t="s">
        <v>28</v>
      </c>
      <c r="F2127" s="6" t="s">
        <v>82</v>
      </c>
      <c r="G2127" s="6" t="s">
        <v>83</v>
      </c>
      <c r="H2127" s="6" t="s">
        <v>20</v>
      </c>
      <c r="I2127" s="8">
        <v>0.55000000000000004</v>
      </c>
      <c r="J2127" s="9">
        <v>4250</v>
      </c>
      <c r="K2127" s="10">
        <f t="shared" si="16"/>
        <v>2337.5</v>
      </c>
      <c r="L2127" s="10">
        <f t="shared" si="17"/>
        <v>818.125</v>
      </c>
      <c r="M2127" s="11">
        <v>0.35</v>
      </c>
      <c r="O2127" s="16"/>
      <c r="P2127" s="14"/>
      <c r="Q2127" s="12"/>
      <c r="R2127" s="13"/>
    </row>
    <row r="2128" spans="1:18" ht="15.75" customHeight="1" x14ac:dyDescent="0.3">
      <c r="A2128" s="1"/>
      <c r="B2128" s="6" t="s">
        <v>27</v>
      </c>
      <c r="C2128" s="6">
        <v>1128299</v>
      </c>
      <c r="D2128" s="7">
        <v>44373</v>
      </c>
      <c r="E2128" s="6" t="s">
        <v>28</v>
      </c>
      <c r="F2128" s="6" t="s">
        <v>82</v>
      </c>
      <c r="G2128" s="6" t="s">
        <v>83</v>
      </c>
      <c r="H2128" s="6" t="s">
        <v>21</v>
      </c>
      <c r="I2128" s="8">
        <v>0.60000000000000009</v>
      </c>
      <c r="J2128" s="9">
        <v>3000</v>
      </c>
      <c r="K2128" s="10">
        <f t="shared" si="16"/>
        <v>1800.0000000000002</v>
      </c>
      <c r="L2128" s="10">
        <f t="shared" si="17"/>
        <v>540</v>
      </c>
      <c r="M2128" s="11">
        <v>0.3</v>
      </c>
      <c r="O2128" s="16"/>
      <c r="P2128" s="14"/>
      <c r="Q2128" s="12"/>
      <c r="R2128" s="13"/>
    </row>
    <row r="2129" spans="1:18" ht="15.75" customHeight="1" x14ac:dyDescent="0.3">
      <c r="A2129" s="1"/>
      <c r="B2129" s="6" t="s">
        <v>27</v>
      </c>
      <c r="C2129" s="6">
        <v>1128299</v>
      </c>
      <c r="D2129" s="7">
        <v>44373</v>
      </c>
      <c r="E2129" s="6" t="s">
        <v>28</v>
      </c>
      <c r="F2129" s="6" t="s">
        <v>82</v>
      </c>
      <c r="G2129" s="6" t="s">
        <v>83</v>
      </c>
      <c r="H2129" s="6" t="s">
        <v>22</v>
      </c>
      <c r="I2129" s="8">
        <v>0.75000000000000011</v>
      </c>
      <c r="J2129" s="9">
        <v>6000</v>
      </c>
      <c r="K2129" s="10">
        <f t="shared" si="16"/>
        <v>4500.0000000000009</v>
      </c>
      <c r="L2129" s="10">
        <f t="shared" si="17"/>
        <v>1125.0000000000002</v>
      </c>
      <c r="M2129" s="11">
        <v>0.25</v>
      </c>
      <c r="O2129" s="16"/>
      <c r="P2129" s="14"/>
      <c r="Q2129" s="12"/>
      <c r="R2129" s="13"/>
    </row>
    <row r="2130" spans="1:18" ht="15.75" customHeight="1" x14ac:dyDescent="0.3">
      <c r="A2130" s="1"/>
      <c r="B2130" s="6" t="s">
        <v>27</v>
      </c>
      <c r="C2130" s="6">
        <v>1128299</v>
      </c>
      <c r="D2130" s="7">
        <v>44402</v>
      </c>
      <c r="E2130" s="6" t="s">
        <v>28</v>
      </c>
      <c r="F2130" s="6" t="s">
        <v>82</v>
      </c>
      <c r="G2130" s="6" t="s">
        <v>83</v>
      </c>
      <c r="H2130" s="6" t="s">
        <v>17</v>
      </c>
      <c r="I2130" s="8">
        <v>0.55000000000000004</v>
      </c>
      <c r="J2130" s="9">
        <v>7500</v>
      </c>
      <c r="K2130" s="10">
        <f t="shared" si="16"/>
        <v>4125</v>
      </c>
      <c r="L2130" s="10">
        <f t="shared" si="17"/>
        <v>1443.75</v>
      </c>
      <c r="M2130" s="11">
        <v>0.35</v>
      </c>
      <c r="O2130" s="16"/>
      <c r="P2130" s="14"/>
      <c r="Q2130" s="12"/>
      <c r="R2130" s="13"/>
    </row>
    <row r="2131" spans="1:18" ht="15.75" customHeight="1" x14ac:dyDescent="0.3">
      <c r="A2131" s="1"/>
      <c r="B2131" s="6" t="s">
        <v>27</v>
      </c>
      <c r="C2131" s="6">
        <v>1128299</v>
      </c>
      <c r="D2131" s="7">
        <v>44402</v>
      </c>
      <c r="E2131" s="6" t="s">
        <v>28</v>
      </c>
      <c r="F2131" s="6" t="s">
        <v>82</v>
      </c>
      <c r="G2131" s="6" t="s">
        <v>83</v>
      </c>
      <c r="H2131" s="6" t="s">
        <v>18</v>
      </c>
      <c r="I2131" s="8">
        <v>0.60000000000000009</v>
      </c>
      <c r="J2131" s="9">
        <v>6000</v>
      </c>
      <c r="K2131" s="10">
        <f t="shared" si="16"/>
        <v>3600.0000000000005</v>
      </c>
      <c r="L2131" s="10">
        <f t="shared" si="17"/>
        <v>1440.0000000000002</v>
      </c>
      <c r="M2131" s="11">
        <v>0.4</v>
      </c>
      <c r="O2131" s="16"/>
      <c r="P2131" s="14"/>
      <c r="Q2131" s="12"/>
      <c r="R2131" s="13"/>
    </row>
    <row r="2132" spans="1:18" ht="15.75" customHeight="1" x14ac:dyDescent="0.3">
      <c r="A2132" s="1"/>
      <c r="B2132" s="6" t="s">
        <v>27</v>
      </c>
      <c r="C2132" s="6">
        <v>1128299</v>
      </c>
      <c r="D2132" s="7">
        <v>44402</v>
      </c>
      <c r="E2132" s="6" t="s">
        <v>28</v>
      </c>
      <c r="F2132" s="6" t="s">
        <v>82</v>
      </c>
      <c r="G2132" s="6" t="s">
        <v>83</v>
      </c>
      <c r="H2132" s="6" t="s">
        <v>19</v>
      </c>
      <c r="I2132" s="8">
        <v>0.60000000000000009</v>
      </c>
      <c r="J2132" s="9">
        <v>5500</v>
      </c>
      <c r="K2132" s="10">
        <f t="shared" si="16"/>
        <v>3300.0000000000005</v>
      </c>
      <c r="L2132" s="10">
        <f t="shared" si="17"/>
        <v>1155</v>
      </c>
      <c r="M2132" s="11">
        <v>0.35</v>
      </c>
      <c r="O2132" s="16"/>
      <c r="P2132" s="14"/>
      <c r="Q2132" s="12"/>
      <c r="R2132" s="13"/>
    </row>
    <row r="2133" spans="1:18" ht="15.75" customHeight="1" x14ac:dyDescent="0.3">
      <c r="A2133" s="1"/>
      <c r="B2133" s="6" t="s">
        <v>27</v>
      </c>
      <c r="C2133" s="6">
        <v>1128299</v>
      </c>
      <c r="D2133" s="7">
        <v>44402</v>
      </c>
      <c r="E2133" s="6" t="s">
        <v>28</v>
      </c>
      <c r="F2133" s="6" t="s">
        <v>82</v>
      </c>
      <c r="G2133" s="6" t="s">
        <v>83</v>
      </c>
      <c r="H2133" s="6" t="s">
        <v>20</v>
      </c>
      <c r="I2133" s="8">
        <v>0.55000000000000004</v>
      </c>
      <c r="J2133" s="9">
        <v>4500</v>
      </c>
      <c r="K2133" s="10">
        <f t="shared" si="16"/>
        <v>2475</v>
      </c>
      <c r="L2133" s="10">
        <f t="shared" si="17"/>
        <v>866.25</v>
      </c>
      <c r="M2133" s="11">
        <v>0.35</v>
      </c>
      <c r="O2133" s="16"/>
      <c r="P2133" s="14"/>
      <c r="Q2133" s="12"/>
      <c r="R2133" s="13"/>
    </row>
    <row r="2134" spans="1:18" ht="15.75" customHeight="1" x14ac:dyDescent="0.3">
      <c r="A2134" s="1"/>
      <c r="B2134" s="6" t="s">
        <v>27</v>
      </c>
      <c r="C2134" s="6">
        <v>1128299</v>
      </c>
      <c r="D2134" s="7">
        <v>44402</v>
      </c>
      <c r="E2134" s="6" t="s">
        <v>28</v>
      </c>
      <c r="F2134" s="6" t="s">
        <v>82</v>
      </c>
      <c r="G2134" s="6" t="s">
        <v>83</v>
      </c>
      <c r="H2134" s="6" t="s">
        <v>21</v>
      </c>
      <c r="I2134" s="8">
        <v>0.60000000000000009</v>
      </c>
      <c r="J2134" s="9">
        <v>5000</v>
      </c>
      <c r="K2134" s="10">
        <f t="shared" si="16"/>
        <v>3000.0000000000005</v>
      </c>
      <c r="L2134" s="10">
        <f t="shared" si="17"/>
        <v>900.00000000000011</v>
      </c>
      <c r="M2134" s="11">
        <v>0.3</v>
      </c>
      <c r="O2134" s="16"/>
      <c r="P2134" s="14"/>
      <c r="Q2134" s="12"/>
      <c r="R2134" s="13"/>
    </row>
    <row r="2135" spans="1:18" ht="15.75" customHeight="1" x14ac:dyDescent="0.3">
      <c r="A2135" s="1"/>
      <c r="B2135" s="6" t="s">
        <v>27</v>
      </c>
      <c r="C2135" s="6">
        <v>1128299</v>
      </c>
      <c r="D2135" s="7">
        <v>44402</v>
      </c>
      <c r="E2135" s="6" t="s">
        <v>28</v>
      </c>
      <c r="F2135" s="6" t="s">
        <v>82</v>
      </c>
      <c r="G2135" s="6" t="s">
        <v>83</v>
      </c>
      <c r="H2135" s="6" t="s">
        <v>22</v>
      </c>
      <c r="I2135" s="8">
        <v>0.75000000000000011</v>
      </c>
      <c r="J2135" s="9">
        <v>5000</v>
      </c>
      <c r="K2135" s="10">
        <f t="shared" si="16"/>
        <v>3750.0000000000005</v>
      </c>
      <c r="L2135" s="10">
        <f t="shared" si="17"/>
        <v>937.50000000000011</v>
      </c>
      <c r="M2135" s="11">
        <v>0.25</v>
      </c>
      <c r="O2135" s="16"/>
      <c r="P2135" s="14"/>
      <c r="Q2135" s="12"/>
      <c r="R2135" s="13"/>
    </row>
    <row r="2136" spans="1:18" ht="15.75" customHeight="1" x14ac:dyDescent="0.3">
      <c r="A2136" s="1"/>
      <c r="B2136" s="6" t="s">
        <v>27</v>
      </c>
      <c r="C2136" s="6">
        <v>1128299</v>
      </c>
      <c r="D2136" s="7">
        <v>44434</v>
      </c>
      <c r="E2136" s="6" t="s">
        <v>28</v>
      </c>
      <c r="F2136" s="6" t="s">
        <v>82</v>
      </c>
      <c r="G2136" s="6" t="s">
        <v>83</v>
      </c>
      <c r="H2136" s="6" t="s">
        <v>17</v>
      </c>
      <c r="I2136" s="8">
        <v>0.60000000000000009</v>
      </c>
      <c r="J2136" s="9">
        <v>7000</v>
      </c>
      <c r="K2136" s="10">
        <f t="shared" si="16"/>
        <v>4200.0000000000009</v>
      </c>
      <c r="L2136" s="10">
        <f t="shared" si="17"/>
        <v>1470.0000000000002</v>
      </c>
      <c r="M2136" s="11">
        <v>0.35</v>
      </c>
      <c r="O2136" s="16"/>
      <c r="P2136" s="14"/>
      <c r="Q2136" s="12"/>
      <c r="R2136" s="13"/>
    </row>
    <row r="2137" spans="1:18" ht="15.75" customHeight="1" x14ac:dyDescent="0.3">
      <c r="A2137" s="1"/>
      <c r="B2137" s="6" t="s">
        <v>27</v>
      </c>
      <c r="C2137" s="6">
        <v>1128299</v>
      </c>
      <c r="D2137" s="7">
        <v>44434</v>
      </c>
      <c r="E2137" s="6" t="s">
        <v>28</v>
      </c>
      <c r="F2137" s="6" t="s">
        <v>82</v>
      </c>
      <c r="G2137" s="6" t="s">
        <v>83</v>
      </c>
      <c r="H2137" s="6" t="s">
        <v>18</v>
      </c>
      <c r="I2137" s="8">
        <v>0.65000000000000013</v>
      </c>
      <c r="J2137" s="9">
        <v>6500</v>
      </c>
      <c r="K2137" s="10">
        <f t="shared" si="16"/>
        <v>4225.0000000000009</v>
      </c>
      <c r="L2137" s="10">
        <f t="shared" si="17"/>
        <v>1690.0000000000005</v>
      </c>
      <c r="M2137" s="11">
        <v>0.4</v>
      </c>
      <c r="O2137" s="16"/>
      <c r="P2137" s="14"/>
      <c r="Q2137" s="12"/>
      <c r="R2137" s="13"/>
    </row>
    <row r="2138" spans="1:18" ht="15.75" customHeight="1" x14ac:dyDescent="0.3">
      <c r="A2138" s="1"/>
      <c r="B2138" s="6" t="s">
        <v>27</v>
      </c>
      <c r="C2138" s="6">
        <v>1128299</v>
      </c>
      <c r="D2138" s="7">
        <v>44434</v>
      </c>
      <c r="E2138" s="6" t="s">
        <v>28</v>
      </c>
      <c r="F2138" s="6" t="s">
        <v>82</v>
      </c>
      <c r="G2138" s="6" t="s">
        <v>83</v>
      </c>
      <c r="H2138" s="6" t="s">
        <v>19</v>
      </c>
      <c r="I2138" s="8">
        <v>0.60000000000000009</v>
      </c>
      <c r="J2138" s="9">
        <v>5250</v>
      </c>
      <c r="K2138" s="10">
        <f t="shared" si="16"/>
        <v>3150.0000000000005</v>
      </c>
      <c r="L2138" s="10">
        <f t="shared" si="17"/>
        <v>1102.5</v>
      </c>
      <c r="M2138" s="11">
        <v>0.35</v>
      </c>
      <c r="O2138" s="16"/>
      <c r="P2138" s="14"/>
      <c r="Q2138" s="12"/>
      <c r="R2138" s="13"/>
    </row>
    <row r="2139" spans="1:18" ht="15.75" customHeight="1" x14ac:dyDescent="0.3">
      <c r="A2139" s="1"/>
      <c r="B2139" s="6" t="s">
        <v>27</v>
      </c>
      <c r="C2139" s="6">
        <v>1128299</v>
      </c>
      <c r="D2139" s="7">
        <v>44434</v>
      </c>
      <c r="E2139" s="6" t="s">
        <v>28</v>
      </c>
      <c r="F2139" s="6" t="s">
        <v>82</v>
      </c>
      <c r="G2139" s="6" t="s">
        <v>83</v>
      </c>
      <c r="H2139" s="6" t="s">
        <v>20</v>
      </c>
      <c r="I2139" s="8">
        <v>0.60000000000000009</v>
      </c>
      <c r="J2139" s="9">
        <v>4750</v>
      </c>
      <c r="K2139" s="10">
        <f t="shared" si="16"/>
        <v>2850.0000000000005</v>
      </c>
      <c r="L2139" s="10">
        <f t="shared" si="17"/>
        <v>997.50000000000011</v>
      </c>
      <c r="M2139" s="11">
        <v>0.35</v>
      </c>
      <c r="O2139" s="16"/>
      <c r="P2139" s="14"/>
      <c r="Q2139" s="12"/>
      <c r="R2139" s="13"/>
    </row>
    <row r="2140" spans="1:18" ht="15.75" customHeight="1" x14ac:dyDescent="0.3">
      <c r="A2140" s="1"/>
      <c r="B2140" s="6" t="s">
        <v>27</v>
      </c>
      <c r="C2140" s="6">
        <v>1128299</v>
      </c>
      <c r="D2140" s="7">
        <v>44434</v>
      </c>
      <c r="E2140" s="6" t="s">
        <v>28</v>
      </c>
      <c r="F2140" s="6" t="s">
        <v>82</v>
      </c>
      <c r="G2140" s="6" t="s">
        <v>83</v>
      </c>
      <c r="H2140" s="6" t="s">
        <v>21</v>
      </c>
      <c r="I2140" s="8">
        <v>0.70000000000000007</v>
      </c>
      <c r="J2140" s="9">
        <v>4750</v>
      </c>
      <c r="K2140" s="10">
        <f t="shared" si="16"/>
        <v>3325.0000000000005</v>
      </c>
      <c r="L2140" s="10">
        <f t="shared" si="17"/>
        <v>997.50000000000011</v>
      </c>
      <c r="M2140" s="11">
        <v>0.3</v>
      </c>
      <c r="O2140" s="16"/>
      <c r="P2140" s="14"/>
      <c r="Q2140" s="12"/>
      <c r="R2140" s="13"/>
    </row>
    <row r="2141" spans="1:18" ht="15.75" customHeight="1" x14ac:dyDescent="0.3">
      <c r="A2141" s="1"/>
      <c r="B2141" s="6" t="s">
        <v>27</v>
      </c>
      <c r="C2141" s="6">
        <v>1128299</v>
      </c>
      <c r="D2141" s="7">
        <v>44434</v>
      </c>
      <c r="E2141" s="6" t="s">
        <v>28</v>
      </c>
      <c r="F2141" s="6" t="s">
        <v>82</v>
      </c>
      <c r="G2141" s="6" t="s">
        <v>83</v>
      </c>
      <c r="H2141" s="6" t="s">
        <v>22</v>
      </c>
      <c r="I2141" s="8">
        <v>0.75000000000000011</v>
      </c>
      <c r="J2141" s="9">
        <v>4500</v>
      </c>
      <c r="K2141" s="10">
        <f t="shared" si="16"/>
        <v>3375.0000000000005</v>
      </c>
      <c r="L2141" s="10">
        <f t="shared" si="17"/>
        <v>843.75000000000011</v>
      </c>
      <c r="M2141" s="11">
        <v>0.25</v>
      </c>
      <c r="O2141" s="16"/>
      <c r="P2141" s="14"/>
      <c r="Q2141" s="12"/>
      <c r="R2141" s="13"/>
    </row>
    <row r="2142" spans="1:18" ht="15.75" customHeight="1" x14ac:dyDescent="0.3">
      <c r="A2142" s="1"/>
      <c r="B2142" s="6" t="s">
        <v>27</v>
      </c>
      <c r="C2142" s="6">
        <v>1128299</v>
      </c>
      <c r="D2142" s="7">
        <v>44466</v>
      </c>
      <c r="E2142" s="6" t="s">
        <v>28</v>
      </c>
      <c r="F2142" s="6" t="s">
        <v>82</v>
      </c>
      <c r="G2142" s="6" t="s">
        <v>83</v>
      </c>
      <c r="H2142" s="6" t="s">
        <v>17</v>
      </c>
      <c r="I2142" s="8">
        <v>0.50000000000000011</v>
      </c>
      <c r="J2142" s="9">
        <v>6250</v>
      </c>
      <c r="K2142" s="10">
        <f t="shared" si="16"/>
        <v>3125.0000000000009</v>
      </c>
      <c r="L2142" s="10">
        <f t="shared" si="17"/>
        <v>1093.7500000000002</v>
      </c>
      <c r="M2142" s="11">
        <v>0.35</v>
      </c>
      <c r="O2142" s="16"/>
      <c r="P2142" s="14"/>
      <c r="Q2142" s="12"/>
      <c r="R2142" s="13"/>
    </row>
    <row r="2143" spans="1:18" ht="15.75" customHeight="1" x14ac:dyDescent="0.3">
      <c r="A2143" s="1"/>
      <c r="B2143" s="6" t="s">
        <v>27</v>
      </c>
      <c r="C2143" s="6">
        <v>1128299</v>
      </c>
      <c r="D2143" s="7">
        <v>44466</v>
      </c>
      <c r="E2143" s="6" t="s">
        <v>28</v>
      </c>
      <c r="F2143" s="6" t="s">
        <v>82</v>
      </c>
      <c r="G2143" s="6" t="s">
        <v>83</v>
      </c>
      <c r="H2143" s="6" t="s">
        <v>18</v>
      </c>
      <c r="I2143" s="8">
        <v>0.55000000000000016</v>
      </c>
      <c r="J2143" s="9">
        <v>6250</v>
      </c>
      <c r="K2143" s="10">
        <f t="shared" si="16"/>
        <v>3437.5000000000009</v>
      </c>
      <c r="L2143" s="10">
        <f t="shared" si="17"/>
        <v>1375.0000000000005</v>
      </c>
      <c r="M2143" s="11">
        <v>0.4</v>
      </c>
      <c r="O2143" s="16"/>
      <c r="P2143" s="14"/>
      <c r="Q2143" s="12"/>
      <c r="R2143" s="13"/>
    </row>
    <row r="2144" spans="1:18" ht="15.75" customHeight="1" x14ac:dyDescent="0.3">
      <c r="A2144" s="1"/>
      <c r="B2144" s="6" t="s">
        <v>27</v>
      </c>
      <c r="C2144" s="6">
        <v>1128299</v>
      </c>
      <c r="D2144" s="7">
        <v>44466</v>
      </c>
      <c r="E2144" s="6" t="s">
        <v>28</v>
      </c>
      <c r="F2144" s="6" t="s">
        <v>82</v>
      </c>
      <c r="G2144" s="6" t="s">
        <v>83</v>
      </c>
      <c r="H2144" s="6" t="s">
        <v>19</v>
      </c>
      <c r="I2144" s="8">
        <v>0.50000000000000011</v>
      </c>
      <c r="J2144" s="9">
        <v>4750</v>
      </c>
      <c r="K2144" s="10">
        <f t="shared" si="16"/>
        <v>2375.0000000000005</v>
      </c>
      <c r="L2144" s="10">
        <f t="shared" si="17"/>
        <v>831.25000000000011</v>
      </c>
      <c r="M2144" s="11">
        <v>0.35</v>
      </c>
      <c r="O2144" s="16"/>
      <c r="P2144" s="14"/>
      <c r="Q2144" s="12"/>
      <c r="R2144" s="13"/>
    </row>
    <row r="2145" spans="1:18" ht="15.75" customHeight="1" x14ac:dyDescent="0.3">
      <c r="A2145" s="1"/>
      <c r="B2145" s="6" t="s">
        <v>27</v>
      </c>
      <c r="C2145" s="6">
        <v>1128299</v>
      </c>
      <c r="D2145" s="7">
        <v>44466</v>
      </c>
      <c r="E2145" s="6" t="s">
        <v>28</v>
      </c>
      <c r="F2145" s="6" t="s">
        <v>82</v>
      </c>
      <c r="G2145" s="6" t="s">
        <v>83</v>
      </c>
      <c r="H2145" s="6" t="s">
        <v>20</v>
      </c>
      <c r="I2145" s="8">
        <v>0.50000000000000011</v>
      </c>
      <c r="J2145" s="9">
        <v>4250</v>
      </c>
      <c r="K2145" s="10">
        <f t="shared" si="16"/>
        <v>2125.0000000000005</v>
      </c>
      <c r="L2145" s="10">
        <f t="shared" si="17"/>
        <v>743.75000000000011</v>
      </c>
      <c r="M2145" s="11">
        <v>0.35</v>
      </c>
      <c r="O2145" s="16"/>
      <c r="P2145" s="14"/>
      <c r="Q2145" s="12"/>
      <c r="R2145" s="13"/>
    </row>
    <row r="2146" spans="1:18" ht="15.75" customHeight="1" x14ac:dyDescent="0.3">
      <c r="A2146" s="1"/>
      <c r="B2146" s="6" t="s">
        <v>27</v>
      </c>
      <c r="C2146" s="6">
        <v>1128299</v>
      </c>
      <c r="D2146" s="7">
        <v>44466</v>
      </c>
      <c r="E2146" s="6" t="s">
        <v>28</v>
      </c>
      <c r="F2146" s="6" t="s">
        <v>82</v>
      </c>
      <c r="G2146" s="6" t="s">
        <v>83</v>
      </c>
      <c r="H2146" s="6" t="s">
        <v>21</v>
      </c>
      <c r="I2146" s="8">
        <v>0.60000000000000009</v>
      </c>
      <c r="J2146" s="9">
        <v>4250</v>
      </c>
      <c r="K2146" s="10">
        <f t="shared" si="16"/>
        <v>2550.0000000000005</v>
      </c>
      <c r="L2146" s="10">
        <f t="shared" si="17"/>
        <v>765.00000000000011</v>
      </c>
      <c r="M2146" s="11">
        <v>0.3</v>
      </c>
      <c r="O2146" s="16"/>
      <c r="P2146" s="14"/>
      <c r="Q2146" s="12"/>
      <c r="R2146" s="13"/>
    </row>
    <row r="2147" spans="1:18" ht="15.75" customHeight="1" x14ac:dyDescent="0.3">
      <c r="A2147" s="1"/>
      <c r="B2147" s="6" t="s">
        <v>27</v>
      </c>
      <c r="C2147" s="6">
        <v>1128299</v>
      </c>
      <c r="D2147" s="7">
        <v>44466</v>
      </c>
      <c r="E2147" s="6" t="s">
        <v>28</v>
      </c>
      <c r="F2147" s="6" t="s">
        <v>82</v>
      </c>
      <c r="G2147" s="6" t="s">
        <v>83</v>
      </c>
      <c r="H2147" s="6" t="s">
        <v>22</v>
      </c>
      <c r="I2147" s="8">
        <v>0.65000000000000013</v>
      </c>
      <c r="J2147" s="9">
        <v>4750</v>
      </c>
      <c r="K2147" s="10">
        <f t="shared" si="16"/>
        <v>3087.5000000000005</v>
      </c>
      <c r="L2147" s="10">
        <f t="shared" si="17"/>
        <v>771.87500000000011</v>
      </c>
      <c r="M2147" s="11">
        <v>0.25</v>
      </c>
      <c r="O2147" s="16"/>
      <c r="P2147" s="14"/>
      <c r="Q2147" s="12"/>
      <c r="R2147" s="13"/>
    </row>
    <row r="2148" spans="1:18" ht="15.75" customHeight="1" x14ac:dyDescent="0.3">
      <c r="A2148" s="1"/>
      <c r="B2148" s="6" t="s">
        <v>27</v>
      </c>
      <c r="C2148" s="6">
        <v>1128299</v>
      </c>
      <c r="D2148" s="7">
        <v>44495</v>
      </c>
      <c r="E2148" s="6" t="s">
        <v>28</v>
      </c>
      <c r="F2148" s="6" t="s">
        <v>82</v>
      </c>
      <c r="G2148" s="6" t="s">
        <v>83</v>
      </c>
      <c r="H2148" s="6" t="s">
        <v>17</v>
      </c>
      <c r="I2148" s="8">
        <v>0.50000000000000011</v>
      </c>
      <c r="J2148" s="9">
        <v>5500</v>
      </c>
      <c r="K2148" s="10">
        <f t="shared" si="16"/>
        <v>2750.0000000000005</v>
      </c>
      <c r="L2148" s="10">
        <f t="shared" si="17"/>
        <v>962.50000000000011</v>
      </c>
      <c r="M2148" s="11">
        <v>0.35</v>
      </c>
      <c r="O2148" s="16"/>
      <c r="P2148" s="14"/>
      <c r="Q2148" s="12"/>
      <c r="R2148" s="13"/>
    </row>
    <row r="2149" spans="1:18" ht="15.75" customHeight="1" x14ac:dyDescent="0.3">
      <c r="A2149" s="1"/>
      <c r="B2149" s="6" t="s">
        <v>27</v>
      </c>
      <c r="C2149" s="6">
        <v>1128299</v>
      </c>
      <c r="D2149" s="7">
        <v>44495</v>
      </c>
      <c r="E2149" s="6" t="s">
        <v>28</v>
      </c>
      <c r="F2149" s="6" t="s">
        <v>82</v>
      </c>
      <c r="G2149" s="6" t="s">
        <v>83</v>
      </c>
      <c r="H2149" s="6" t="s">
        <v>18</v>
      </c>
      <c r="I2149" s="8">
        <v>0.55000000000000016</v>
      </c>
      <c r="J2149" s="9">
        <v>5500</v>
      </c>
      <c r="K2149" s="10">
        <f t="shared" si="16"/>
        <v>3025.0000000000009</v>
      </c>
      <c r="L2149" s="10">
        <f t="shared" si="17"/>
        <v>1210.0000000000005</v>
      </c>
      <c r="M2149" s="11">
        <v>0.4</v>
      </c>
      <c r="O2149" s="16"/>
      <c r="P2149" s="14"/>
      <c r="Q2149" s="12"/>
      <c r="R2149" s="13"/>
    </row>
    <row r="2150" spans="1:18" ht="15.75" customHeight="1" x14ac:dyDescent="0.3">
      <c r="A2150" s="1"/>
      <c r="B2150" s="6" t="s">
        <v>27</v>
      </c>
      <c r="C2150" s="6">
        <v>1128299</v>
      </c>
      <c r="D2150" s="7">
        <v>44495</v>
      </c>
      <c r="E2150" s="6" t="s">
        <v>28</v>
      </c>
      <c r="F2150" s="6" t="s">
        <v>82</v>
      </c>
      <c r="G2150" s="6" t="s">
        <v>83</v>
      </c>
      <c r="H2150" s="6" t="s">
        <v>19</v>
      </c>
      <c r="I2150" s="8">
        <v>0.50000000000000011</v>
      </c>
      <c r="J2150" s="9">
        <v>3750</v>
      </c>
      <c r="K2150" s="10">
        <f t="shared" si="16"/>
        <v>1875.0000000000005</v>
      </c>
      <c r="L2150" s="10">
        <f t="shared" si="17"/>
        <v>656.25000000000011</v>
      </c>
      <c r="M2150" s="11">
        <v>0.35</v>
      </c>
      <c r="O2150" s="16"/>
      <c r="P2150" s="14"/>
      <c r="Q2150" s="12"/>
      <c r="R2150" s="13"/>
    </row>
    <row r="2151" spans="1:18" ht="15.75" customHeight="1" x14ac:dyDescent="0.3">
      <c r="A2151" s="1"/>
      <c r="B2151" s="6" t="s">
        <v>27</v>
      </c>
      <c r="C2151" s="6">
        <v>1128299</v>
      </c>
      <c r="D2151" s="7">
        <v>44495</v>
      </c>
      <c r="E2151" s="6" t="s">
        <v>28</v>
      </c>
      <c r="F2151" s="6" t="s">
        <v>82</v>
      </c>
      <c r="G2151" s="6" t="s">
        <v>83</v>
      </c>
      <c r="H2151" s="6" t="s">
        <v>20</v>
      </c>
      <c r="I2151" s="8">
        <v>0.50000000000000011</v>
      </c>
      <c r="J2151" s="9">
        <v>3500</v>
      </c>
      <c r="K2151" s="10">
        <f t="shared" si="16"/>
        <v>1750.0000000000005</v>
      </c>
      <c r="L2151" s="10">
        <f t="shared" si="17"/>
        <v>612.50000000000011</v>
      </c>
      <c r="M2151" s="11">
        <v>0.35</v>
      </c>
      <c r="O2151" s="16"/>
      <c r="P2151" s="14"/>
      <c r="Q2151" s="12"/>
      <c r="R2151" s="13"/>
    </row>
    <row r="2152" spans="1:18" ht="15.75" customHeight="1" x14ac:dyDescent="0.3">
      <c r="A2152" s="1"/>
      <c r="B2152" s="6" t="s">
        <v>27</v>
      </c>
      <c r="C2152" s="6">
        <v>1128299</v>
      </c>
      <c r="D2152" s="7">
        <v>44495</v>
      </c>
      <c r="E2152" s="6" t="s">
        <v>28</v>
      </c>
      <c r="F2152" s="6" t="s">
        <v>82</v>
      </c>
      <c r="G2152" s="6" t="s">
        <v>83</v>
      </c>
      <c r="H2152" s="6" t="s">
        <v>21</v>
      </c>
      <c r="I2152" s="8">
        <v>0.60000000000000009</v>
      </c>
      <c r="J2152" s="9">
        <v>3250</v>
      </c>
      <c r="K2152" s="10">
        <f t="shared" si="16"/>
        <v>1950.0000000000002</v>
      </c>
      <c r="L2152" s="10">
        <f t="shared" si="17"/>
        <v>585</v>
      </c>
      <c r="M2152" s="11">
        <v>0.3</v>
      </c>
      <c r="O2152" s="16"/>
      <c r="P2152" s="14"/>
      <c r="Q2152" s="12"/>
      <c r="R2152" s="13"/>
    </row>
    <row r="2153" spans="1:18" ht="15.75" customHeight="1" x14ac:dyDescent="0.3">
      <c r="A2153" s="1"/>
      <c r="B2153" s="6" t="s">
        <v>27</v>
      </c>
      <c r="C2153" s="6">
        <v>1128299</v>
      </c>
      <c r="D2153" s="7">
        <v>44495</v>
      </c>
      <c r="E2153" s="6" t="s">
        <v>28</v>
      </c>
      <c r="F2153" s="6" t="s">
        <v>82</v>
      </c>
      <c r="G2153" s="6" t="s">
        <v>83</v>
      </c>
      <c r="H2153" s="6" t="s">
        <v>22</v>
      </c>
      <c r="I2153" s="8">
        <v>0.75000000000000011</v>
      </c>
      <c r="J2153" s="9">
        <v>3750</v>
      </c>
      <c r="K2153" s="10">
        <f t="shared" si="16"/>
        <v>2812.5000000000005</v>
      </c>
      <c r="L2153" s="10">
        <f t="shared" si="17"/>
        <v>703.12500000000011</v>
      </c>
      <c r="M2153" s="11">
        <v>0.25</v>
      </c>
      <c r="O2153" s="16"/>
      <c r="P2153" s="14"/>
      <c r="Q2153" s="12"/>
      <c r="R2153" s="13"/>
    </row>
    <row r="2154" spans="1:18" ht="15.75" customHeight="1" x14ac:dyDescent="0.3">
      <c r="A2154" s="1"/>
      <c r="B2154" s="6" t="s">
        <v>27</v>
      </c>
      <c r="C2154" s="6">
        <v>1128299</v>
      </c>
      <c r="D2154" s="7">
        <v>44526</v>
      </c>
      <c r="E2154" s="6" t="s">
        <v>28</v>
      </c>
      <c r="F2154" s="6" t="s">
        <v>82</v>
      </c>
      <c r="G2154" s="6" t="s">
        <v>83</v>
      </c>
      <c r="H2154" s="6" t="s">
        <v>17</v>
      </c>
      <c r="I2154" s="8">
        <v>0.60000000000000009</v>
      </c>
      <c r="J2154" s="9">
        <v>5500</v>
      </c>
      <c r="K2154" s="10">
        <f t="shared" si="16"/>
        <v>3300.0000000000005</v>
      </c>
      <c r="L2154" s="10">
        <f t="shared" si="17"/>
        <v>1155</v>
      </c>
      <c r="M2154" s="11">
        <v>0.35</v>
      </c>
      <c r="O2154" s="16"/>
      <c r="P2154" s="14"/>
      <c r="Q2154" s="12"/>
      <c r="R2154" s="13"/>
    </row>
    <row r="2155" spans="1:18" ht="15.75" customHeight="1" x14ac:dyDescent="0.3">
      <c r="A2155" s="1"/>
      <c r="B2155" s="6" t="s">
        <v>27</v>
      </c>
      <c r="C2155" s="6">
        <v>1128299</v>
      </c>
      <c r="D2155" s="7">
        <v>44526</v>
      </c>
      <c r="E2155" s="6" t="s">
        <v>28</v>
      </c>
      <c r="F2155" s="6" t="s">
        <v>82</v>
      </c>
      <c r="G2155" s="6" t="s">
        <v>83</v>
      </c>
      <c r="H2155" s="6" t="s">
        <v>18</v>
      </c>
      <c r="I2155" s="8">
        <v>0.65000000000000013</v>
      </c>
      <c r="J2155" s="9">
        <v>6000</v>
      </c>
      <c r="K2155" s="10">
        <f t="shared" si="16"/>
        <v>3900.0000000000009</v>
      </c>
      <c r="L2155" s="10">
        <f t="shared" si="17"/>
        <v>1560.0000000000005</v>
      </c>
      <c r="M2155" s="11">
        <v>0.4</v>
      </c>
      <c r="O2155" s="16"/>
      <c r="P2155" s="14"/>
      <c r="Q2155" s="12"/>
      <c r="R2155" s="13"/>
    </row>
    <row r="2156" spans="1:18" ht="15.75" customHeight="1" x14ac:dyDescent="0.3">
      <c r="A2156" s="1"/>
      <c r="B2156" s="6" t="s">
        <v>27</v>
      </c>
      <c r="C2156" s="6">
        <v>1128299</v>
      </c>
      <c r="D2156" s="7">
        <v>44526</v>
      </c>
      <c r="E2156" s="6" t="s">
        <v>28</v>
      </c>
      <c r="F2156" s="6" t="s">
        <v>82</v>
      </c>
      <c r="G2156" s="6" t="s">
        <v>83</v>
      </c>
      <c r="H2156" s="6" t="s">
        <v>19</v>
      </c>
      <c r="I2156" s="8">
        <v>0.60000000000000009</v>
      </c>
      <c r="J2156" s="9">
        <v>4500</v>
      </c>
      <c r="K2156" s="10">
        <f t="shared" si="16"/>
        <v>2700.0000000000005</v>
      </c>
      <c r="L2156" s="10">
        <f t="shared" si="17"/>
        <v>945.00000000000011</v>
      </c>
      <c r="M2156" s="11">
        <v>0.35</v>
      </c>
      <c r="O2156" s="16"/>
      <c r="P2156" s="14"/>
      <c r="Q2156" s="12"/>
      <c r="R2156" s="13"/>
    </row>
    <row r="2157" spans="1:18" ht="15.75" customHeight="1" x14ac:dyDescent="0.3">
      <c r="A2157" s="1"/>
      <c r="B2157" s="6" t="s">
        <v>27</v>
      </c>
      <c r="C2157" s="6">
        <v>1128299</v>
      </c>
      <c r="D2157" s="7">
        <v>44526</v>
      </c>
      <c r="E2157" s="6" t="s">
        <v>28</v>
      </c>
      <c r="F2157" s="6" t="s">
        <v>82</v>
      </c>
      <c r="G2157" s="6" t="s">
        <v>83</v>
      </c>
      <c r="H2157" s="6" t="s">
        <v>20</v>
      </c>
      <c r="I2157" s="8">
        <v>0.60000000000000009</v>
      </c>
      <c r="J2157" s="9">
        <v>4250</v>
      </c>
      <c r="K2157" s="10">
        <f t="shared" si="16"/>
        <v>2550.0000000000005</v>
      </c>
      <c r="L2157" s="10">
        <f t="shared" si="17"/>
        <v>892.50000000000011</v>
      </c>
      <c r="M2157" s="11">
        <v>0.35</v>
      </c>
      <c r="O2157" s="16"/>
      <c r="P2157" s="14"/>
      <c r="Q2157" s="12"/>
      <c r="R2157" s="13"/>
    </row>
    <row r="2158" spans="1:18" ht="15.75" customHeight="1" x14ac:dyDescent="0.3">
      <c r="A2158" s="1"/>
      <c r="B2158" s="6" t="s">
        <v>27</v>
      </c>
      <c r="C2158" s="6">
        <v>1128299</v>
      </c>
      <c r="D2158" s="7">
        <v>44526</v>
      </c>
      <c r="E2158" s="6" t="s">
        <v>28</v>
      </c>
      <c r="F2158" s="6" t="s">
        <v>82</v>
      </c>
      <c r="G2158" s="6" t="s">
        <v>83</v>
      </c>
      <c r="H2158" s="6" t="s">
        <v>21</v>
      </c>
      <c r="I2158" s="8">
        <v>0.70000000000000007</v>
      </c>
      <c r="J2158" s="9">
        <v>3750</v>
      </c>
      <c r="K2158" s="10">
        <f t="shared" si="16"/>
        <v>2625.0000000000005</v>
      </c>
      <c r="L2158" s="10">
        <f t="shared" si="17"/>
        <v>787.50000000000011</v>
      </c>
      <c r="M2158" s="11">
        <v>0.3</v>
      </c>
      <c r="O2158" s="16"/>
      <c r="P2158" s="14"/>
      <c r="Q2158" s="12"/>
      <c r="R2158" s="13"/>
    </row>
    <row r="2159" spans="1:18" ht="15.75" customHeight="1" x14ac:dyDescent="0.3">
      <c r="A2159" s="1"/>
      <c r="B2159" s="6" t="s">
        <v>27</v>
      </c>
      <c r="C2159" s="6">
        <v>1128299</v>
      </c>
      <c r="D2159" s="7">
        <v>44526</v>
      </c>
      <c r="E2159" s="6" t="s">
        <v>28</v>
      </c>
      <c r="F2159" s="6" t="s">
        <v>82</v>
      </c>
      <c r="G2159" s="6" t="s">
        <v>83</v>
      </c>
      <c r="H2159" s="6" t="s">
        <v>22</v>
      </c>
      <c r="I2159" s="8">
        <v>0.75000000000000011</v>
      </c>
      <c r="J2159" s="9">
        <v>5000</v>
      </c>
      <c r="K2159" s="10">
        <f t="shared" si="16"/>
        <v>3750.0000000000005</v>
      </c>
      <c r="L2159" s="10">
        <f t="shared" si="17"/>
        <v>937.50000000000011</v>
      </c>
      <c r="M2159" s="11">
        <v>0.25</v>
      </c>
      <c r="O2159" s="16"/>
      <c r="P2159" s="14"/>
      <c r="Q2159" s="12"/>
      <c r="R2159" s="13"/>
    </row>
    <row r="2160" spans="1:18" ht="15.75" customHeight="1" x14ac:dyDescent="0.3">
      <c r="A2160" s="1"/>
      <c r="B2160" s="6" t="s">
        <v>27</v>
      </c>
      <c r="C2160" s="6">
        <v>1128299</v>
      </c>
      <c r="D2160" s="7">
        <v>44555</v>
      </c>
      <c r="E2160" s="6" t="s">
        <v>28</v>
      </c>
      <c r="F2160" s="6" t="s">
        <v>82</v>
      </c>
      <c r="G2160" s="6" t="s">
        <v>83</v>
      </c>
      <c r="H2160" s="6" t="s">
        <v>17</v>
      </c>
      <c r="I2160" s="8">
        <v>0.60000000000000009</v>
      </c>
      <c r="J2160" s="9">
        <v>7000</v>
      </c>
      <c r="K2160" s="10">
        <f t="shared" si="16"/>
        <v>4200.0000000000009</v>
      </c>
      <c r="L2160" s="10">
        <f t="shared" si="17"/>
        <v>1470.0000000000002</v>
      </c>
      <c r="M2160" s="11">
        <v>0.35</v>
      </c>
      <c r="O2160" s="16"/>
      <c r="P2160" s="14"/>
      <c r="Q2160" s="12"/>
      <c r="R2160" s="13"/>
    </row>
    <row r="2161" spans="1:18" ht="15.75" customHeight="1" x14ac:dyDescent="0.3">
      <c r="A2161" s="1"/>
      <c r="B2161" s="6" t="s">
        <v>27</v>
      </c>
      <c r="C2161" s="6">
        <v>1128299</v>
      </c>
      <c r="D2161" s="7">
        <v>44555</v>
      </c>
      <c r="E2161" s="6" t="s">
        <v>28</v>
      </c>
      <c r="F2161" s="6" t="s">
        <v>82</v>
      </c>
      <c r="G2161" s="6" t="s">
        <v>83</v>
      </c>
      <c r="H2161" s="6" t="s">
        <v>18</v>
      </c>
      <c r="I2161" s="8">
        <v>0.65000000000000013</v>
      </c>
      <c r="J2161" s="9">
        <v>7000</v>
      </c>
      <c r="K2161" s="10">
        <f t="shared" si="16"/>
        <v>4550.0000000000009</v>
      </c>
      <c r="L2161" s="10">
        <f t="shared" si="17"/>
        <v>1820.0000000000005</v>
      </c>
      <c r="M2161" s="11">
        <v>0.4</v>
      </c>
      <c r="O2161" s="16"/>
      <c r="P2161" s="14"/>
      <c r="Q2161" s="12"/>
      <c r="R2161" s="13"/>
    </row>
    <row r="2162" spans="1:18" ht="15.75" customHeight="1" x14ac:dyDescent="0.3">
      <c r="A2162" s="1"/>
      <c r="B2162" s="6" t="s">
        <v>27</v>
      </c>
      <c r="C2162" s="6">
        <v>1128299</v>
      </c>
      <c r="D2162" s="7">
        <v>44555</v>
      </c>
      <c r="E2162" s="6" t="s">
        <v>28</v>
      </c>
      <c r="F2162" s="6" t="s">
        <v>82</v>
      </c>
      <c r="G2162" s="6" t="s">
        <v>83</v>
      </c>
      <c r="H2162" s="6" t="s">
        <v>19</v>
      </c>
      <c r="I2162" s="8">
        <v>0.60000000000000009</v>
      </c>
      <c r="J2162" s="9">
        <v>5000</v>
      </c>
      <c r="K2162" s="10">
        <f t="shared" si="16"/>
        <v>3000.0000000000005</v>
      </c>
      <c r="L2162" s="10">
        <f t="shared" si="17"/>
        <v>1050</v>
      </c>
      <c r="M2162" s="11">
        <v>0.35</v>
      </c>
      <c r="O2162" s="16"/>
      <c r="P2162" s="14"/>
      <c r="Q2162" s="12"/>
      <c r="R2162" s="13"/>
    </row>
    <row r="2163" spans="1:18" ht="15.75" customHeight="1" x14ac:dyDescent="0.3">
      <c r="A2163" s="1"/>
      <c r="B2163" s="6" t="s">
        <v>27</v>
      </c>
      <c r="C2163" s="6">
        <v>1128299</v>
      </c>
      <c r="D2163" s="7">
        <v>44555</v>
      </c>
      <c r="E2163" s="6" t="s">
        <v>28</v>
      </c>
      <c r="F2163" s="6" t="s">
        <v>82</v>
      </c>
      <c r="G2163" s="6" t="s">
        <v>83</v>
      </c>
      <c r="H2163" s="6" t="s">
        <v>20</v>
      </c>
      <c r="I2163" s="8">
        <v>0.60000000000000009</v>
      </c>
      <c r="J2163" s="9">
        <v>5000</v>
      </c>
      <c r="K2163" s="10">
        <f t="shared" si="16"/>
        <v>3000.0000000000005</v>
      </c>
      <c r="L2163" s="10">
        <f t="shared" si="17"/>
        <v>1050</v>
      </c>
      <c r="M2163" s="11">
        <v>0.35</v>
      </c>
      <c r="O2163" s="16"/>
      <c r="P2163" s="14"/>
      <c r="Q2163" s="12"/>
      <c r="R2163" s="13"/>
    </row>
    <row r="2164" spans="1:18" ht="15.75" customHeight="1" x14ac:dyDescent="0.3">
      <c r="A2164" s="1"/>
      <c r="B2164" s="6" t="s">
        <v>27</v>
      </c>
      <c r="C2164" s="6">
        <v>1128299</v>
      </c>
      <c r="D2164" s="7">
        <v>44555</v>
      </c>
      <c r="E2164" s="6" t="s">
        <v>28</v>
      </c>
      <c r="F2164" s="6" t="s">
        <v>82</v>
      </c>
      <c r="G2164" s="6" t="s">
        <v>83</v>
      </c>
      <c r="H2164" s="6" t="s">
        <v>21</v>
      </c>
      <c r="I2164" s="8">
        <v>0.70000000000000007</v>
      </c>
      <c r="J2164" s="9">
        <v>4250</v>
      </c>
      <c r="K2164" s="10">
        <f t="shared" si="16"/>
        <v>2975.0000000000005</v>
      </c>
      <c r="L2164" s="10">
        <f t="shared" si="17"/>
        <v>892.50000000000011</v>
      </c>
      <c r="M2164" s="11">
        <v>0.3</v>
      </c>
      <c r="O2164" s="16"/>
      <c r="P2164" s="14"/>
      <c r="Q2164" s="12"/>
      <c r="R2164" s="13"/>
    </row>
    <row r="2165" spans="1:18" ht="15.75" customHeight="1" x14ac:dyDescent="0.3">
      <c r="A2165" s="1"/>
      <c r="B2165" s="6" t="s">
        <v>27</v>
      </c>
      <c r="C2165" s="6">
        <v>1128299</v>
      </c>
      <c r="D2165" s="7">
        <v>44555</v>
      </c>
      <c r="E2165" s="6" t="s">
        <v>28</v>
      </c>
      <c r="F2165" s="6" t="s">
        <v>82</v>
      </c>
      <c r="G2165" s="6" t="s">
        <v>83</v>
      </c>
      <c r="H2165" s="6" t="s">
        <v>22</v>
      </c>
      <c r="I2165" s="8">
        <v>0.75000000000000011</v>
      </c>
      <c r="J2165" s="9">
        <v>5250</v>
      </c>
      <c r="K2165" s="10">
        <f t="shared" si="16"/>
        <v>3937.5000000000005</v>
      </c>
      <c r="L2165" s="10">
        <f t="shared" si="17"/>
        <v>984.37500000000011</v>
      </c>
      <c r="M2165" s="11">
        <v>0.25</v>
      </c>
      <c r="O2165" s="16"/>
      <c r="P2165" s="14"/>
      <c r="Q2165" s="12"/>
      <c r="R2165" s="13"/>
    </row>
    <row r="2166" spans="1:18" ht="15.75" customHeight="1" x14ac:dyDescent="0.3">
      <c r="A2166" s="1" t="s">
        <v>39</v>
      </c>
      <c r="B2166" s="6" t="s">
        <v>27</v>
      </c>
      <c r="C2166" s="6">
        <v>1128299</v>
      </c>
      <c r="D2166" s="7">
        <v>44209</v>
      </c>
      <c r="E2166" s="6" t="s">
        <v>28</v>
      </c>
      <c r="F2166" s="6" t="s">
        <v>84</v>
      </c>
      <c r="G2166" s="6" t="s">
        <v>85</v>
      </c>
      <c r="H2166" s="6" t="s">
        <v>17</v>
      </c>
      <c r="I2166" s="8">
        <v>0.29999999999999993</v>
      </c>
      <c r="J2166" s="9">
        <v>4500</v>
      </c>
      <c r="K2166" s="10">
        <f t="shared" si="16"/>
        <v>1349.9999999999998</v>
      </c>
      <c r="L2166" s="10">
        <f t="shared" si="17"/>
        <v>539.99999999999989</v>
      </c>
      <c r="M2166" s="11">
        <v>0.4</v>
      </c>
      <c r="O2166" s="16"/>
      <c r="P2166" s="14"/>
      <c r="Q2166" s="12"/>
      <c r="R2166" s="13"/>
    </row>
    <row r="2167" spans="1:18" ht="15.75" customHeight="1" x14ac:dyDescent="0.3">
      <c r="A2167" s="1"/>
      <c r="B2167" s="6" t="s">
        <v>27</v>
      </c>
      <c r="C2167" s="6">
        <v>1128299</v>
      </c>
      <c r="D2167" s="7">
        <v>44209</v>
      </c>
      <c r="E2167" s="6" t="s">
        <v>28</v>
      </c>
      <c r="F2167" s="6" t="s">
        <v>84</v>
      </c>
      <c r="G2167" s="6" t="s">
        <v>85</v>
      </c>
      <c r="H2167" s="6" t="s">
        <v>18</v>
      </c>
      <c r="I2167" s="8">
        <v>0.4</v>
      </c>
      <c r="J2167" s="9">
        <v>4500</v>
      </c>
      <c r="K2167" s="10">
        <f t="shared" si="16"/>
        <v>1800</v>
      </c>
      <c r="L2167" s="10">
        <f t="shared" si="17"/>
        <v>720</v>
      </c>
      <c r="M2167" s="11">
        <v>0.4</v>
      </c>
      <c r="O2167" s="16"/>
      <c r="P2167" s="14"/>
      <c r="Q2167" s="12"/>
      <c r="R2167" s="13"/>
    </row>
    <row r="2168" spans="1:18" ht="15.75" customHeight="1" x14ac:dyDescent="0.3">
      <c r="A2168" s="1"/>
      <c r="B2168" s="6" t="s">
        <v>27</v>
      </c>
      <c r="C2168" s="6">
        <v>1128299</v>
      </c>
      <c r="D2168" s="7">
        <v>44209</v>
      </c>
      <c r="E2168" s="6" t="s">
        <v>28</v>
      </c>
      <c r="F2168" s="6" t="s">
        <v>84</v>
      </c>
      <c r="G2168" s="6" t="s">
        <v>85</v>
      </c>
      <c r="H2168" s="6" t="s">
        <v>19</v>
      </c>
      <c r="I2168" s="8">
        <v>0.4</v>
      </c>
      <c r="J2168" s="9">
        <v>4500</v>
      </c>
      <c r="K2168" s="10">
        <f t="shared" si="16"/>
        <v>1800</v>
      </c>
      <c r="L2168" s="10">
        <f t="shared" si="17"/>
        <v>630</v>
      </c>
      <c r="M2168" s="11">
        <v>0.35</v>
      </c>
      <c r="O2168" s="16"/>
      <c r="P2168" s="14"/>
      <c r="Q2168" s="12"/>
      <c r="R2168" s="13"/>
    </row>
    <row r="2169" spans="1:18" ht="15.75" customHeight="1" x14ac:dyDescent="0.3">
      <c r="A2169" s="1"/>
      <c r="B2169" s="6" t="s">
        <v>27</v>
      </c>
      <c r="C2169" s="6">
        <v>1128299</v>
      </c>
      <c r="D2169" s="7">
        <v>44209</v>
      </c>
      <c r="E2169" s="6" t="s">
        <v>28</v>
      </c>
      <c r="F2169" s="6" t="s">
        <v>84</v>
      </c>
      <c r="G2169" s="6" t="s">
        <v>85</v>
      </c>
      <c r="H2169" s="6" t="s">
        <v>20</v>
      </c>
      <c r="I2169" s="8">
        <v>0.4</v>
      </c>
      <c r="J2169" s="9">
        <v>3000</v>
      </c>
      <c r="K2169" s="10">
        <f t="shared" si="16"/>
        <v>1200</v>
      </c>
      <c r="L2169" s="10">
        <f t="shared" si="17"/>
        <v>480</v>
      </c>
      <c r="M2169" s="11">
        <v>0.4</v>
      </c>
      <c r="O2169" s="16"/>
      <c r="P2169" s="14"/>
      <c r="Q2169" s="12"/>
      <c r="R2169" s="13"/>
    </row>
    <row r="2170" spans="1:18" ht="15.75" customHeight="1" x14ac:dyDescent="0.3">
      <c r="A2170" s="1"/>
      <c r="B2170" s="6" t="s">
        <v>27</v>
      </c>
      <c r="C2170" s="6">
        <v>1128299</v>
      </c>
      <c r="D2170" s="7">
        <v>44209</v>
      </c>
      <c r="E2170" s="6" t="s">
        <v>28</v>
      </c>
      <c r="F2170" s="6" t="s">
        <v>84</v>
      </c>
      <c r="G2170" s="6" t="s">
        <v>85</v>
      </c>
      <c r="H2170" s="6" t="s">
        <v>21</v>
      </c>
      <c r="I2170" s="8">
        <v>0.45000000000000012</v>
      </c>
      <c r="J2170" s="9">
        <v>2500</v>
      </c>
      <c r="K2170" s="10">
        <f t="shared" si="16"/>
        <v>1125.0000000000002</v>
      </c>
      <c r="L2170" s="10">
        <f t="shared" si="17"/>
        <v>393.75000000000006</v>
      </c>
      <c r="M2170" s="11">
        <v>0.35</v>
      </c>
      <c r="O2170" s="16"/>
      <c r="P2170" s="14"/>
      <c r="Q2170" s="12"/>
      <c r="R2170" s="13"/>
    </row>
    <row r="2171" spans="1:18" ht="15.75" customHeight="1" x14ac:dyDescent="0.3">
      <c r="A2171" s="1"/>
      <c r="B2171" s="6" t="s">
        <v>27</v>
      </c>
      <c r="C2171" s="6">
        <v>1128299</v>
      </c>
      <c r="D2171" s="7">
        <v>44209</v>
      </c>
      <c r="E2171" s="6" t="s">
        <v>28</v>
      </c>
      <c r="F2171" s="6" t="s">
        <v>84</v>
      </c>
      <c r="G2171" s="6" t="s">
        <v>85</v>
      </c>
      <c r="H2171" s="6" t="s">
        <v>22</v>
      </c>
      <c r="I2171" s="8">
        <v>0.4</v>
      </c>
      <c r="J2171" s="9">
        <v>4500</v>
      </c>
      <c r="K2171" s="10">
        <f t="shared" si="16"/>
        <v>1800</v>
      </c>
      <c r="L2171" s="10">
        <f t="shared" si="17"/>
        <v>450</v>
      </c>
      <c r="M2171" s="11">
        <v>0.25</v>
      </c>
      <c r="O2171" s="16"/>
      <c r="P2171" s="14"/>
      <c r="Q2171" s="12"/>
      <c r="R2171" s="13"/>
    </row>
    <row r="2172" spans="1:18" ht="15.75" customHeight="1" x14ac:dyDescent="0.3">
      <c r="A2172" s="1"/>
      <c r="B2172" s="6" t="s">
        <v>27</v>
      </c>
      <c r="C2172" s="6">
        <v>1128299</v>
      </c>
      <c r="D2172" s="7">
        <v>44240</v>
      </c>
      <c r="E2172" s="6" t="s">
        <v>28</v>
      </c>
      <c r="F2172" s="6" t="s">
        <v>84</v>
      </c>
      <c r="G2172" s="6" t="s">
        <v>85</v>
      </c>
      <c r="H2172" s="6" t="s">
        <v>17</v>
      </c>
      <c r="I2172" s="8">
        <v>0.29999999999999993</v>
      </c>
      <c r="J2172" s="9">
        <v>5000</v>
      </c>
      <c r="K2172" s="10">
        <f t="shared" si="16"/>
        <v>1499.9999999999998</v>
      </c>
      <c r="L2172" s="10">
        <f t="shared" si="17"/>
        <v>599.99999999999989</v>
      </c>
      <c r="M2172" s="11">
        <v>0.4</v>
      </c>
      <c r="O2172" s="16"/>
      <c r="P2172" s="14"/>
      <c r="Q2172" s="12"/>
      <c r="R2172" s="13"/>
    </row>
    <row r="2173" spans="1:18" ht="15.75" customHeight="1" x14ac:dyDescent="0.3">
      <c r="A2173" s="1"/>
      <c r="B2173" s="6" t="s">
        <v>27</v>
      </c>
      <c r="C2173" s="6">
        <v>1128299</v>
      </c>
      <c r="D2173" s="7">
        <v>44240</v>
      </c>
      <c r="E2173" s="6" t="s">
        <v>28</v>
      </c>
      <c r="F2173" s="6" t="s">
        <v>84</v>
      </c>
      <c r="G2173" s="6" t="s">
        <v>85</v>
      </c>
      <c r="H2173" s="6" t="s">
        <v>18</v>
      </c>
      <c r="I2173" s="8">
        <v>0.4</v>
      </c>
      <c r="J2173" s="9">
        <v>4000</v>
      </c>
      <c r="K2173" s="10">
        <f t="shared" si="16"/>
        <v>1600</v>
      </c>
      <c r="L2173" s="10">
        <f t="shared" si="17"/>
        <v>640</v>
      </c>
      <c r="M2173" s="11">
        <v>0.4</v>
      </c>
      <c r="O2173" s="16"/>
      <c r="P2173" s="14"/>
      <c r="Q2173" s="12"/>
      <c r="R2173" s="13"/>
    </row>
    <row r="2174" spans="1:18" ht="15.75" customHeight="1" x14ac:dyDescent="0.3">
      <c r="A2174" s="1"/>
      <c r="B2174" s="6" t="s">
        <v>27</v>
      </c>
      <c r="C2174" s="6">
        <v>1128299</v>
      </c>
      <c r="D2174" s="7">
        <v>44240</v>
      </c>
      <c r="E2174" s="6" t="s">
        <v>28</v>
      </c>
      <c r="F2174" s="6" t="s">
        <v>84</v>
      </c>
      <c r="G2174" s="6" t="s">
        <v>85</v>
      </c>
      <c r="H2174" s="6" t="s">
        <v>19</v>
      </c>
      <c r="I2174" s="8">
        <v>0.4</v>
      </c>
      <c r="J2174" s="9">
        <v>4000</v>
      </c>
      <c r="K2174" s="10">
        <f t="shared" si="16"/>
        <v>1600</v>
      </c>
      <c r="L2174" s="10">
        <f t="shared" si="17"/>
        <v>560</v>
      </c>
      <c r="M2174" s="11">
        <v>0.35</v>
      </c>
      <c r="O2174" s="16"/>
      <c r="P2174" s="14"/>
      <c r="Q2174" s="12"/>
      <c r="R2174" s="13"/>
    </row>
    <row r="2175" spans="1:18" ht="15.75" customHeight="1" x14ac:dyDescent="0.3">
      <c r="A2175" s="1"/>
      <c r="B2175" s="6" t="s">
        <v>27</v>
      </c>
      <c r="C2175" s="6">
        <v>1128299</v>
      </c>
      <c r="D2175" s="7">
        <v>44240</v>
      </c>
      <c r="E2175" s="6" t="s">
        <v>28</v>
      </c>
      <c r="F2175" s="6" t="s">
        <v>84</v>
      </c>
      <c r="G2175" s="6" t="s">
        <v>85</v>
      </c>
      <c r="H2175" s="6" t="s">
        <v>20</v>
      </c>
      <c r="I2175" s="8">
        <v>0.4</v>
      </c>
      <c r="J2175" s="9">
        <v>2500</v>
      </c>
      <c r="K2175" s="10">
        <f t="shared" si="16"/>
        <v>1000</v>
      </c>
      <c r="L2175" s="10">
        <f t="shared" si="17"/>
        <v>400</v>
      </c>
      <c r="M2175" s="11">
        <v>0.4</v>
      </c>
      <c r="O2175" s="16"/>
      <c r="P2175" s="14"/>
      <c r="Q2175" s="12"/>
      <c r="R2175" s="13"/>
    </row>
    <row r="2176" spans="1:18" ht="15.75" customHeight="1" x14ac:dyDescent="0.3">
      <c r="A2176" s="1"/>
      <c r="B2176" s="6" t="s">
        <v>27</v>
      </c>
      <c r="C2176" s="6">
        <v>1128299</v>
      </c>
      <c r="D2176" s="7">
        <v>44240</v>
      </c>
      <c r="E2176" s="6" t="s">
        <v>28</v>
      </c>
      <c r="F2176" s="6" t="s">
        <v>84</v>
      </c>
      <c r="G2176" s="6" t="s">
        <v>85</v>
      </c>
      <c r="H2176" s="6" t="s">
        <v>21</v>
      </c>
      <c r="I2176" s="8">
        <v>0.45000000000000012</v>
      </c>
      <c r="J2176" s="9">
        <v>1750</v>
      </c>
      <c r="K2176" s="10">
        <f t="shared" si="16"/>
        <v>787.50000000000023</v>
      </c>
      <c r="L2176" s="10">
        <f t="shared" si="17"/>
        <v>275.62500000000006</v>
      </c>
      <c r="M2176" s="11">
        <v>0.35</v>
      </c>
      <c r="O2176" s="16"/>
      <c r="P2176" s="14"/>
      <c r="Q2176" s="12"/>
      <c r="R2176" s="13"/>
    </row>
    <row r="2177" spans="1:18" ht="15.75" customHeight="1" x14ac:dyDescent="0.3">
      <c r="A2177" s="1"/>
      <c r="B2177" s="6" t="s">
        <v>27</v>
      </c>
      <c r="C2177" s="6">
        <v>1128299</v>
      </c>
      <c r="D2177" s="7">
        <v>44240</v>
      </c>
      <c r="E2177" s="6" t="s">
        <v>28</v>
      </c>
      <c r="F2177" s="6" t="s">
        <v>84</v>
      </c>
      <c r="G2177" s="6" t="s">
        <v>85</v>
      </c>
      <c r="H2177" s="6" t="s">
        <v>22</v>
      </c>
      <c r="I2177" s="8">
        <v>0.4</v>
      </c>
      <c r="J2177" s="9">
        <v>3750</v>
      </c>
      <c r="K2177" s="10">
        <f t="shared" si="16"/>
        <v>1500</v>
      </c>
      <c r="L2177" s="10">
        <f t="shared" si="17"/>
        <v>375</v>
      </c>
      <c r="M2177" s="11">
        <v>0.25</v>
      </c>
      <c r="O2177" s="16"/>
      <c r="P2177" s="14"/>
      <c r="Q2177" s="12"/>
      <c r="R2177" s="13"/>
    </row>
    <row r="2178" spans="1:18" ht="15.75" customHeight="1" x14ac:dyDescent="0.3">
      <c r="A2178" s="1"/>
      <c r="B2178" s="6" t="s">
        <v>27</v>
      </c>
      <c r="C2178" s="6">
        <v>1128299</v>
      </c>
      <c r="D2178" s="7">
        <v>44267</v>
      </c>
      <c r="E2178" s="6" t="s">
        <v>28</v>
      </c>
      <c r="F2178" s="6" t="s">
        <v>84</v>
      </c>
      <c r="G2178" s="6" t="s">
        <v>85</v>
      </c>
      <c r="H2178" s="6" t="s">
        <v>17</v>
      </c>
      <c r="I2178" s="8">
        <v>0.4</v>
      </c>
      <c r="J2178" s="9">
        <v>5250</v>
      </c>
      <c r="K2178" s="10">
        <f t="shared" si="16"/>
        <v>2100</v>
      </c>
      <c r="L2178" s="10">
        <f t="shared" si="17"/>
        <v>840</v>
      </c>
      <c r="M2178" s="11">
        <v>0.4</v>
      </c>
      <c r="O2178" s="16"/>
      <c r="P2178" s="14"/>
      <c r="Q2178" s="12"/>
      <c r="R2178" s="13"/>
    </row>
    <row r="2179" spans="1:18" ht="15.75" customHeight="1" x14ac:dyDescent="0.3">
      <c r="A2179" s="1"/>
      <c r="B2179" s="6" t="s">
        <v>27</v>
      </c>
      <c r="C2179" s="6">
        <v>1128299</v>
      </c>
      <c r="D2179" s="7">
        <v>44267</v>
      </c>
      <c r="E2179" s="6" t="s">
        <v>28</v>
      </c>
      <c r="F2179" s="6" t="s">
        <v>84</v>
      </c>
      <c r="G2179" s="6" t="s">
        <v>85</v>
      </c>
      <c r="H2179" s="6" t="s">
        <v>18</v>
      </c>
      <c r="I2179" s="8">
        <v>0.5</v>
      </c>
      <c r="J2179" s="9">
        <v>3750</v>
      </c>
      <c r="K2179" s="10">
        <f t="shared" si="16"/>
        <v>1875</v>
      </c>
      <c r="L2179" s="10">
        <f t="shared" si="17"/>
        <v>750</v>
      </c>
      <c r="M2179" s="11">
        <v>0.4</v>
      </c>
      <c r="O2179" s="16"/>
      <c r="P2179" s="14"/>
      <c r="Q2179" s="12"/>
      <c r="R2179" s="13"/>
    </row>
    <row r="2180" spans="1:18" ht="15.75" customHeight="1" x14ac:dyDescent="0.3">
      <c r="A2180" s="1"/>
      <c r="B2180" s="6" t="s">
        <v>27</v>
      </c>
      <c r="C2180" s="6">
        <v>1128299</v>
      </c>
      <c r="D2180" s="7">
        <v>44267</v>
      </c>
      <c r="E2180" s="6" t="s">
        <v>28</v>
      </c>
      <c r="F2180" s="6" t="s">
        <v>84</v>
      </c>
      <c r="G2180" s="6" t="s">
        <v>85</v>
      </c>
      <c r="H2180" s="6" t="s">
        <v>19</v>
      </c>
      <c r="I2180" s="8">
        <v>0.5</v>
      </c>
      <c r="J2180" s="9">
        <v>3750</v>
      </c>
      <c r="K2180" s="10">
        <f t="shared" si="16"/>
        <v>1875</v>
      </c>
      <c r="L2180" s="10">
        <f t="shared" si="17"/>
        <v>656.25</v>
      </c>
      <c r="M2180" s="11">
        <v>0.35</v>
      </c>
      <c r="O2180" s="16"/>
      <c r="P2180" s="14"/>
      <c r="Q2180" s="12"/>
      <c r="R2180" s="13"/>
    </row>
    <row r="2181" spans="1:18" ht="15.75" customHeight="1" x14ac:dyDescent="0.3">
      <c r="A2181" s="1"/>
      <c r="B2181" s="6" t="s">
        <v>27</v>
      </c>
      <c r="C2181" s="6">
        <v>1128299</v>
      </c>
      <c r="D2181" s="7">
        <v>44267</v>
      </c>
      <c r="E2181" s="6" t="s">
        <v>28</v>
      </c>
      <c r="F2181" s="6" t="s">
        <v>84</v>
      </c>
      <c r="G2181" s="6" t="s">
        <v>85</v>
      </c>
      <c r="H2181" s="6" t="s">
        <v>20</v>
      </c>
      <c r="I2181" s="8">
        <v>0.5</v>
      </c>
      <c r="J2181" s="9">
        <v>2500</v>
      </c>
      <c r="K2181" s="10">
        <f t="shared" si="16"/>
        <v>1250</v>
      </c>
      <c r="L2181" s="10">
        <f t="shared" si="17"/>
        <v>500</v>
      </c>
      <c r="M2181" s="11">
        <v>0.4</v>
      </c>
      <c r="O2181" s="16"/>
      <c r="P2181" s="14"/>
      <c r="Q2181" s="12"/>
      <c r="R2181" s="13"/>
    </row>
    <row r="2182" spans="1:18" ht="15.75" customHeight="1" x14ac:dyDescent="0.3">
      <c r="A2182" s="1"/>
      <c r="B2182" s="6" t="s">
        <v>27</v>
      </c>
      <c r="C2182" s="6">
        <v>1128299</v>
      </c>
      <c r="D2182" s="7">
        <v>44267</v>
      </c>
      <c r="E2182" s="6" t="s">
        <v>28</v>
      </c>
      <c r="F2182" s="6" t="s">
        <v>84</v>
      </c>
      <c r="G2182" s="6" t="s">
        <v>85</v>
      </c>
      <c r="H2182" s="6" t="s">
        <v>21</v>
      </c>
      <c r="I2182" s="8">
        <v>0.55000000000000004</v>
      </c>
      <c r="J2182" s="9">
        <v>1500</v>
      </c>
      <c r="K2182" s="10">
        <f t="shared" si="16"/>
        <v>825.00000000000011</v>
      </c>
      <c r="L2182" s="10">
        <f t="shared" si="17"/>
        <v>288.75</v>
      </c>
      <c r="M2182" s="11">
        <v>0.35</v>
      </c>
      <c r="O2182" s="16"/>
      <c r="P2182" s="14"/>
      <c r="Q2182" s="12"/>
      <c r="R2182" s="13"/>
    </row>
    <row r="2183" spans="1:18" ht="15.75" customHeight="1" x14ac:dyDescent="0.3">
      <c r="A2183" s="1"/>
      <c r="B2183" s="6" t="s">
        <v>27</v>
      </c>
      <c r="C2183" s="6">
        <v>1128299</v>
      </c>
      <c r="D2183" s="7">
        <v>44267</v>
      </c>
      <c r="E2183" s="6" t="s">
        <v>28</v>
      </c>
      <c r="F2183" s="6" t="s">
        <v>84</v>
      </c>
      <c r="G2183" s="6" t="s">
        <v>85</v>
      </c>
      <c r="H2183" s="6" t="s">
        <v>22</v>
      </c>
      <c r="I2183" s="8">
        <v>0.5</v>
      </c>
      <c r="J2183" s="9">
        <v>3500</v>
      </c>
      <c r="K2183" s="10">
        <f t="shared" si="16"/>
        <v>1750</v>
      </c>
      <c r="L2183" s="10">
        <f t="shared" si="17"/>
        <v>437.5</v>
      </c>
      <c r="M2183" s="11">
        <v>0.25</v>
      </c>
      <c r="O2183" s="16"/>
      <c r="P2183" s="14"/>
      <c r="Q2183" s="12"/>
      <c r="R2183" s="13"/>
    </row>
    <row r="2184" spans="1:18" ht="15.75" customHeight="1" x14ac:dyDescent="0.3">
      <c r="A2184" s="1"/>
      <c r="B2184" s="6" t="s">
        <v>27</v>
      </c>
      <c r="C2184" s="6">
        <v>1128299</v>
      </c>
      <c r="D2184" s="7">
        <v>44299</v>
      </c>
      <c r="E2184" s="6" t="s">
        <v>28</v>
      </c>
      <c r="F2184" s="6" t="s">
        <v>84</v>
      </c>
      <c r="G2184" s="6" t="s">
        <v>85</v>
      </c>
      <c r="H2184" s="6" t="s">
        <v>17</v>
      </c>
      <c r="I2184" s="8">
        <v>0.5</v>
      </c>
      <c r="J2184" s="9">
        <v>5250</v>
      </c>
      <c r="K2184" s="10">
        <f t="shared" si="16"/>
        <v>2625</v>
      </c>
      <c r="L2184" s="10">
        <f t="shared" si="17"/>
        <v>1050</v>
      </c>
      <c r="M2184" s="11">
        <v>0.4</v>
      </c>
      <c r="O2184" s="16"/>
      <c r="P2184" s="14"/>
      <c r="Q2184" s="12"/>
      <c r="R2184" s="13"/>
    </row>
    <row r="2185" spans="1:18" ht="15.75" customHeight="1" x14ac:dyDescent="0.3">
      <c r="A2185" s="1"/>
      <c r="B2185" s="6" t="s">
        <v>27</v>
      </c>
      <c r="C2185" s="6">
        <v>1128299</v>
      </c>
      <c r="D2185" s="7">
        <v>44299</v>
      </c>
      <c r="E2185" s="6" t="s">
        <v>28</v>
      </c>
      <c r="F2185" s="6" t="s">
        <v>84</v>
      </c>
      <c r="G2185" s="6" t="s">
        <v>85</v>
      </c>
      <c r="H2185" s="6" t="s">
        <v>18</v>
      </c>
      <c r="I2185" s="8">
        <v>0.55000000000000004</v>
      </c>
      <c r="J2185" s="9">
        <v>3250</v>
      </c>
      <c r="K2185" s="10">
        <f t="shared" si="16"/>
        <v>1787.5000000000002</v>
      </c>
      <c r="L2185" s="10">
        <f t="shared" si="17"/>
        <v>715.00000000000011</v>
      </c>
      <c r="M2185" s="11">
        <v>0.4</v>
      </c>
      <c r="O2185" s="16"/>
      <c r="P2185" s="14"/>
      <c r="Q2185" s="12"/>
      <c r="R2185" s="13"/>
    </row>
    <row r="2186" spans="1:18" ht="15.75" customHeight="1" x14ac:dyDescent="0.3">
      <c r="A2186" s="1"/>
      <c r="B2186" s="6" t="s">
        <v>27</v>
      </c>
      <c r="C2186" s="6">
        <v>1128299</v>
      </c>
      <c r="D2186" s="7">
        <v>44299</v>
      </c>
      <c r="E2186" s="6" t="s">
        <v>28</v>
      </c>
      <c r="F2186" s="6" t="s">
        <v>84</v>
      </c>
      <c r="G2186" s="6" t="s">
        <v>85</v>
      </c>
      <c r="H2186" s="6" t="s">
        <v>19</v>
      </c>
      <c r="I2186" s="8">
        <v>0.55000000000000004</v>
      </c>
      <c r="J2186" s="9">
        <v>3750</v>
      </c>
      <c r="K2186" s="10">
        <f t="shared" si="16"/>
        <v>2062.5</v>
      </c>
      <c r="L2186" s="10">
        <f t="shared" si="17"/>
        <v>721.875</v>
      </c>
      <c r="M2186" s="11">
        <v>0.35</v>
      </c>
      <c r="O2186" s="16"/>
      <c r="P2186" s="14"/>
      <c r="Q2186" s="12"/>
      <c r="R2186" s="13"/>
    </row>
    <row r="2187" spans="1:18" ht="15.75" customHeight="1" x14ac:dyDescent="0.3">
      <c r="A2187" s="1"/>
      <c r="B2187" s="6" t="s">
        <v>27</v>
      </c>
      <c r="C2187" s="6">
        <v>1128299</v>
      </c>
      <c r="D2187" s="7">
        <v>44299</v>
      </c>
      <c r="E2187" s="6" t="s">
        <v>28</v>
      </c>
      <c r="F2187" s="6" t="s">
        <v>84</v>
      </c>
      <c r="G2187" s="6" t="s">
        <v>85</v>
      </c>
      <c r="H2187" s="6" t="s">
        <v>20</v>
      </c>
      <c r="I2187" s="8">
        <v>0.5</v>
      </c>
      <c r="J2187" s="9">
        <v>2750</v>
      </c>
      <c r="K2187" s="10">
        <f t="shared" si="16"/>
        <v>1375</v>
      </c>
      <c r="L2187" s="10">
        <f t="shared" si="17"/>
        <v>550</v>
      </c>
      <c r="M2187" s="11">
        <v>0.4</v>
      </c>
      <c r="O2187" s="16"/>
      <c r="P2187" s="14"/>
      <c r="Q2187" s="12"/>
      <c r="R2187" s="13"/>
    </row>
    <row r="2188" spans="1:18" ht="15.75" customHeight="1" x14ac:dyDescent="0.3">
      <c r="A2188" s="1"/>
      <c r="B2188" s="6" t="s">
        <v>27</v>
      </c>
      <c r="C2188" s="6">
        <v>1128299</v>
      </c>
      <c r="D2188" s="7">
        <v>44299</v>
      </c>
      <c r="E2188" s="6" t="s">
        <v>28</v>
      </c>
      <c r="F2188" s="6" t="s">
        <v>84</v>
      </c>
      <c r="G2188" s="6" t="s">
        <v>85</v>
      </c>
      <c r="H2188" s="6" t="s">
        <v>21</v>
      </c>
      <c r="I2188" s="8">
        <v>0.55000000000000004</v>
      </c>
      <c r="J2188" s="9">
        <v>1750</v>
      </c>
      <c r="K2188" s="10">
        <f t="shared" si="16"/>
        <v>962.50000000000011</v>
      </c>
      <c r="L2188" s="10">
        <f t="shared" si="17"/>
        <v>336.875</v>
      </c>
      <c r="M2188" s="11">
        <v>0.35</v>
      </c>
      <c r="O2188" s="16"/>
      <c r="P2188" s="14"/>
      <c r="Q2188" s="12"/>
      <c r="R2188" s="13"/>
    </row>
    <row r="2189" spans="1:18" ht="15.75" customHeight="1" x14ac:dyDescent="0.3">
      <c r="A2189" s="1"/>
      <c r="B2189" s="6" t="s">
        <v>27</v>
      </c>
      <c r="C2189" s="6">
        <v>1128299</v>
      </c>
      <c r="D2189" s="7">
        <v>44299</v>
      </c>
      <c r="E2189" s="6" t="s">
        <v>28</v>
      </c>
      <c r="F2189" s="6" t="s">
        <v>84</v>
      </c>
      <c r="G2189" s="6" t="s">
        <v>85</v>
      </c>
      <c r="H2189" s="6" t="s">
        <v>22</v>
      </c>
      <c r="I2189" s="8">
        <v>0.70000000000000007</v>
      </c>
      <c r="J2189" s="9">
        <v>3500</v>
      </c>
      <c r="K2189" s="10">
        <f t="shared" si="16"/>
        <v>2450.0000000000005</v>
      </c>
      <c r="L2189" s="10">
        <f t="shared" si="17"/>
        <v>612.50000000000011</v>
      </c>
      <c r="M2189" s="11">
        <v>0.25</v>
      </c>
      <c r="O2189" s="16"/>
      <c r="P2189" s="14"/>
      <c r="Q2189" s="12"/>
      <c r="R2189" s="13"/>
    </row>
    <row r="2190" spans="1:18" ht="15.75" customHeight="1" x14ac:dyDescent="0.3">
      <c r="A2190" s="1"/>
      <c r="B2190" s="6" t="s">
        <v>27</v>
      </c>
      <c r="C2190" s="6">
        <v>1128299</v>
      </c>
      <c r="D2190" s="7">
        <v>44330</v>
      </c>
      <c r="E2190" s="6" t="s">
        <v>28</v>
      </c>
      <c r="F2190" s="6" t="s">
        <v>84</v>
      </c>
      <c r="G2190" s="6" t="s">
        <v>85</v>
      </c>
      <c r="H2190" s="6" t="s">
        <v>17</v>
      </c>
      <c r="I2190" s="8">
        <v>0.5</v>
      </c>
      <c r="J2190" s="9">
        <v>5500</v>
      </c>
      <c r="K2190" s="10">
        <f t="shared" si="16"/>
        <v>2750</v>
      </c>
      <c r="L2190" s="10">
        <f t="shared" si="17"/>
        <v>1100</v>
      </c>
      <c r="M2190" s="11">
        <v>0.4</v>
      </c>
      <c r="O2190" s="16"/>
      <c r="P2190" s="14"/>
      <c r="Q2190" s="12"/>
      <c r="R2190" s="13"/>
    </row>
    <row r="2191" spans="1:18" ht="15.75" customHeight="1" x14ac:dyDescent="0.3">
      <c r="A2191" s="1"/>
      <c r="B2191" s="6" t="s">
        <v>27</v>
      </c>
      <c r="C2191" s="6">
        <v>1128299</v>
      </c>
      <c r="D2191" s="7">
        <v>44330</v>
      </c>
      <c r="E2191" s="6" t="s">
        <v>28</v>
      </c>
      <c r="F2191" s="6" t="s">
        <v>84</v>
      </c>
      <c r="G2191" s="6" t="s">
        <v>85</v>
      </c>
      <c r="H2191" s="6" t="s">
        <v>18</v>
      </c>
      <c r="I2191" s="8">
        <v>0.55000000000000004</v>
      </c>
      <c r="J2191" s="9">
        <v>4000</v>
      </c>
      <c r="K2191" s="10">
        <f t="shared" si="16"/>
        <v>2200</v>
      </c>
      <c r="L2191" s="10">
        <f t="shared" si="17"/>
        <v>880</v>
      </c>
      <c r="M2191" s="11">
        <v>0.4</v>
      </c>
      <c r="O2191" s="16"/>
      <c r="P2191" s="14"/>
      <c r="Q2191" s="12"/>
      <c r="R2191" s="13"/>
    </row>
    <row r="2192" spans="1:18" ht="15.75" customHeight="1" x14ac:dyDescent="0.3">
      <c r="A2192" s="1"/>
      <c r="B2192" s="6" t="s">
        <v>27</v>
      </c>
      <c r="C2192" s="6">
        <v>1128299</v>
      </c>
      <c r="D2192" s="7">
        <v>44330</v>
      </c>
      <c r="E2192" s="6" t="s">
        <v>28</v>
      </c>
      <c r="F2192" s="6" t="s">
        <v>84</v>
      </c>
      <c r="G2192" s="6" t="s">
        <v>85</v>
      </c>
      <c r="H2192" s="6" t="s">
        <v>19</v>
      </c>
      <c r="I2192" s="8">
        <v>0.55000000000000004</v>
      </c>
      <c r="J2192" s="9">
        <v>4250</v>
      </c>
      <c r="K2192" s="10">
        <f t="shared" si="16"/>
        <v>2337.5</v>
      </c>
      <c r="L2192" s="10">
        <f t="shared" si="17"/>
        <v>818.125</v>
      </c>
      <c r="M2192" s="11">
        <v>0.35</v>
      </c>
      <c r="O2192" s="16"/>
      <c r="P2192" s="14"/>
      <c r="Q2192" s="12"/>
      <c r="R2192" s="13"/>
    </row>
    <row r="2193" spans="1:18" ht="15.75" customHeight="1" x14ac:dyDescent="0.3">
      <c r="A2193" s="1"/>
      <c r="B2193" s="6" t="s">
        <v>27</v>
      </c>
      <c r="C2193" s="6">
        <v>1128299</v>
      </c>
      <c r="D2193" s="7">
        <v>44330</v>
      </c>
      <c r="E2193" s="6" t="s">
        <v>28</v>
      </c>
      <c r="F2193" s="6" t="s">
        <v>84</v>
      </c>
      <c r="G2193" s="6" t="s">
        <v>85</v>
      </c>
      <c r="H2193" s="6" t="s">
        <v>20</v>
      </c>
      <c r="I2193" s="8">
        <v>0.5</v>
      </c>
      <c r="J2193" s="9">
        <v>3250</v>
      </c>
      <c r="K2193" s="10">
        <f t="shared" si="16"/>
        <v>1625</v>
      </c>
      <c r="L2193" s="10">
        <f t="shared" si="17"/>
        <v>650</v>
      </c>
      <c r="M2193" s="11">
        <v>0.4</v>
      </c>
      <c r="O2193" s="16"/>
      <c r="P2193" s="14"/>
      <c r="Q2193" s="12"/>
      <c r="R2193" s="13"/>
    </row>
    <row r="2194" spans="1:18" ht="15.75" customHeight="1" x14ac:dyDescent="0.3">
      <c r="A2194" s="1"/>
      <c r="B2194" s="6" t="s">
        <v>27</v>
      </c>
      <c r="C2194" s="6">
        <v>1128299</v>
      </c>
      <c r="D2194" s="7">
        <v>44330</v>
      </c>
      <c r="E2194" s="6" t="s">
        <v>28</v>
      </c>
      <c r="F2194" s="6" t="s">
        <v>84</v>
      </c>
      <c r="G2194" s="6" t="s">
        <v>85</v>
      </c>
      <c r="H2194" s="6" t="s">
        <v>21</v>
      </c>
      <c r="I2194" s="8">
        <v>0.55000000000000004</v>
      </c>
      <c r="J2194" s="9">
        <v>2250</v>
      </c>
      <c r="K2194" s="10">
        <f t="shared" si="16"/>
        <v>1237.5</v>
      </c>
      <c r="L2194" s="10">
        <f t="shared" si="17"/>
        <v>433.125</v>
      </c>
      <c r="M2194" s="11">
        <v>0.35</v>
      </c>
      <c r="O2194" s="16"/>
      <c r="P2194" s="14"/>
      <c r="Q2194" s="12"/>
      <c r="R2194" s="13"/>
    </row>
    <row r="2195" spans="1:18" ht="15.75" customHeight="1" x14ac:dyDescent="0.3">
      <c r="A2195" s="1"/>
      <c r="B2195" s="6" t="s">
        <v>27</v>
      </c>
      <c r="C2195" s="6">
        <v>1128299</v>
      </c>
      <c r="D2195" s="7">
        <v>44330</v>
      </c>
      <c r="E2195" s="6" t="s">
        <v>28</v>
      </c>
      <c r="F2195" s="6" t="s">
        <v>84</v>
      </c>
      <c r="G2195" s="6" t="s">
        <v>85</v>
      </c>
      <c r="H2195" s="6" t="s">
        <v>22</v>
      </c>
      <c r="I2195" s="8">
        <v>0.70000000000000007</v>
      </c>
      <c r="J2195" s="9">
        <v>4000</v>
      </c>
      <c r="K2195" s="10">
        <f t="shared" si="16"/>
        <v>2800.0000000000005</v>
      </c>
      <c r="L2195" s="10">
        <f t="shared" si="17"/>
        <v>700.00000000000011</v>
      </c>
      <c r="M2195" s="11">
        <v>0.25</v>
      </c>
      <c r="O2195" s="16"/>
      <c r="P2195" s="14"/>
      <c r="Q2195" s="12"/>
      <c r="R2195" s="13"/>
    </row>
    <row r="2196" spans="1:18" ht="15.75" customHeight="1" x14ac:dyDescent="0.3">
      <c r="A2196" s="1"/>
      <c r="B2196" s="6" t="s">
        <v>27</v>
      </c>
      <c r="C2196" s="6">
        <v>1128299</v>
      </c>
      <c r="D2196" s="7">
        <v>44360</v>
      </c>
      <c r="E2196" s="6" t="s">
        <v>28</v>
      </c>
      <c r="F2196" s="6" t="s">
        <v>84</v>
      </c>
      <c r="G2196" s="6" t="s">
        <v>85</v>
      </c>
      <c r="H2196" s="6" t="s">
        <v>17</v>
      </c>
      <c r="I2196" s="8">
        <v>0.5</v>
      </c>
      <c r="J2196" s="9">
        <v>6750</v>
      </c>
      <c r="K2196" s="10">
        <f t="shared" si="16"/>
        <v>3375</v>
      </c>
      <c r="L2196" s="10">
        <f t="shared" si="17"/>
        <v>1350</v>
      </c>
      <c r="M2196" s="11">
        <v>0.4</v>
      </c>
      <c r="O2196" s="16"/>
      <c r="P2196" s="14"/>
      <c r="Q2196" s="12"/>
      <c r="R2196" s="13"/>
    </row>
    <row r="2197" spans="1:18" ht="15.75" customHeight="1" x14ac:dyDescent="0.3">
      <c r="A2197" s="1"/>
      <c r="B2197" s="6" t="s">
        <v>27</v>
      </c>
      <c r="C2197" s="6">
        <v>1128299</v>
      </c>
      <c r="D2197" s="7">
        <v>44360</v>
      </c>
      <c r="E2197" s="6" t="s">
        <v>28</v>
      </c>
      <c r="F2197" s="6" t="s">
        <v>84</v>
      </c>
      <c r="G2197" s="6" t="s">
        <v>85</v>
      </c>
      <c r="H2197" s="6" t="s">
        <v>18</v>
      </c>
      <c r="I2197" s="8">
        <v>0.55000000000000004</v>
      </c>
      <c r="J2197" s="9">
        <v>5250</v>
      </c>
      <c r="K2197" s="10">
        <f t="shared" si="16"/>
        <v>2887.5000000000005</v>
      </c>
      <c r="L2197" s="10">
        <f t="shared" si="17"/>
        <v>1155.0000000000002</v>
      </c>
      <c r="M2197" s="11">
        <v>0.4</v>
      </c>
      <c r="O2197" s="16"/>
      <c r="P2197" s="14"/>
      <c r="Q2197" s="12"/>
      <c r="R2197" s="13"/>
    </row>
    <row r="2198" spans="1:18" ht="15.75" customHeight="1" x14ac:dyDescent="0.3">
      <c r="A2198" s="1"/>
      <c r="B2198" s="6" t="s">
        <v>27</v>
      </c>
      <c r="C2198" s="6">
        <v>1128299</v>
      </c>
      <c r="D2198" s="7">
        <v>44360</v>
      </c>
      <c r="E2198" s="6" t="s">
        <v>28</v>
      </c>
      <c r="F2198" s="6" t="s">
        <v>84</v>
      </c>
      <c r="G2198" s="6" t="s">
        <v>85</v>
      </c>
      <c r="H2198" s="6" t="s">
        <v>19</v>
      </c>
      <c r="I2198" s="8">
        <v>0.55000000000000004</v>
      </c>
      <c r="J2198" s="9">
        <v>5250</v>
      </c>
      <c r="K2198" s="10">
        <f t="shared" si="16"/>
        <v>2887.5000000000005</v>
      </c>
      <c r="L2198" s="10">
        <f t="shared" si="17"/>
        <v>1010.6250000000001</v>
      </c>
      <c r="M2198" s="11">
        <v>0.35</v>
      </c>
      <c r="O2198" s="16"/>
      <c r="P2198" s="14"/>
      <c r="Q2198" s="12"/>
      <c r="R2198" s="13"/>
    </row>
    <row r="2199" spans="1:18" ht="15.75" customHeight="1" x14ac:dyDescent="0.3">
      <c r="A2199" s="1"/>
      <c r="B2199" s="6" t="s">
        <v>27</v>
      </c>
      <c r="C2199" s="6">
        <v>1128299</v>
      </c>
      <c r="D2199" s="7">
        <v>44360</v>
      </c>
      <c r="E2199" s="6" t="s">
        <v>28</v>
      </c>
      <c r="F2199" s="6" t="s">
        <v>84</v>
      </c>
      <c r="G2199" s="6" t="s">
        <v>85</v>
      </c>
      <c r="H2199" s="6" t="s">
        <v>20</v>
      </c>
      <c r="I2199" s="8">
        <v>0.5</v>
      </c>
      <c r="J2199" s="9">
        <v>4000</v>
      </c>
      <c r="K2199" s="10">
        <f t="shared" si="16"/>
        <v>2000</v>
      </c>
      <c r="L2199" s="10">
        <f t="shared" si="17"/>
        <v>800</v>
      </c>
      <c r="M2199" s="11">
        <v>0.4</v>
      </c>
      <c r="O2199" s="16"/>
      <c r="P2199" s="14"/>
      <c r="Q2199" s="12"/>
      <c r="R2199" s="13"/>
    </row>
    <row r="2200" spans="1:18" ht="15.75" customHeight="1" x14ac:dyDescent="0.3">
      <c r="A2200" s="1"/>
      <c r="B2200" s="6" t="s">
        <v>27</v>
      </c>
      <c r="C2200" s="6">
        <v>1128299</v>
      </c>
      <c r="D2200" s="7">
        <v>44360</v>
      </c>
      <c r="E2200" s="6" t="s">
        <v>28</v>
      </c>
      <c r="F2200" s="6" t="s">
        <v>84</v>
      </c>
      <c r="G2200" s="6" t="s">
        <v>85</v>
      </c>
      <c r="H2200" s="6" t="s">
        <v>21</v>
      </c>
      <c r="I2200" s="8">
        <v>0.55000000000000004</v>
      </c>
      <c r="J2200" s="9">
        <v>2750</v>
      </c>
      <c r="K2200" s="10">
        <f t="shared" si="16"/>
        <v>1512.5000000000002</v>
      </c>
      <c r="L2200" s="10">
        <f t="shared" si="17"/>
        <v>529.375</v>
      </c>
      <c r="M2200" s="11">
        <v>0.35</v>
      </c>
      <c r="O2200" s="16"/>
      <c r="P2200" s="14"/>
      <c r="Q2200" s="12"/>
      <c r="R2200" s="13"/>
    </row>
    <row r="2201" spans="1:18" ht="15.75" customHeight="1" x14ac:dyDescent="0.3">
      <c r="A2201" s="1"/>
      <c r="B2201" s="6" t="s">
        <v>27</v>
      </c>
      <c r="C2201" s="6">
        <v>1128299</v>
      </c>
      <c r="D2201" s="7">
        <v>44360</v>
      </c>
      <c r="E2201" s="6" t="s">
        <v>28</v>
      </c>
      <c r="F2201" s="6" t="s">
        <v>84</v>
      </c>
      <c r="G2201" s="6" t="s">
        <v>85</v>
      </c>
      <c r="H2201" s="6" t="s">
        <v>22</v>
      </c>
      <c r="I2201" s="8">
        <v>0.70000000000000007</v>
      </c>
      <c r="J2201" s="9">
        <v>5750</v>
      </c>
      <c r="K2201" s="10">
        <f t="shared" si="16"/>
        <v>4025.0000000000005</v>
      </c>
      <c r="L2201" s="10">
        <f t="shared" si="17"/>
        <v>1006.2500000000001</v>
      </c>
      <c r="M2201" s="11">
        <v>0.25</v>
      </c>
      <c r="O2201" s="16"/>
      <c r="P2201" s="14"/>
      <c r="Q2201" s="12"/>
      <c r="R2201" s="13"/>
    </row>
    <row r="2202" spans="1:18" ht="15.75" customHeight="1" x14ac:dyDescent="0.3">
      <c r="A2202" s="1"/>
      <c r="B2202" s="6" t="s">
        <v>27</v>
      </c>
      <c r="C2202" s="6">
        <v>1128299</v>
      </c>
      <c r="D2202" s="7">
        <v>44389</v>
      </c>
      <c r="E2202" s="6" t="s">
        <v>28</v>
      </c>
      <c r="F2202" s="6" t="s">
        <v>84</v>
      </c>
      <c r="G2202" s="6" t="s">
        <v>85</v>
      </c>
      <c r="H2202" s="6" t="s">
        <v>17</v>
      </c>
      <c r="I2202" s="8">
        <v>0.5</v>
      </c>
      <c r="J2202" s="9">
        <v>7250</v>
      </c>
      <c r="K2202" s="10">
        <f t="shared" si="16"/>
        <v>3625</v>
      </c>
      <c r="L2202" s="10">
        <f t="shared" si="17"/>
        <v>1450</v>
      </c>
      <c r="M2202" s="11">
        <v>0.4</v>
      </c>
      <c r="O2202" s="16"/>
      <c r="P2202" s="14"/>
      <c r="Q2202" s="12"/>
      <c r="R2202" s="13"/>
    </row>
    <row r="2203" spans="1:18" ht="15.75" customHeight="1" x14ac:dyDescent="0.3">
      <c r="A2203" s="1"/>
      <c r="B2203" s="6" t="s">
        <v>27</v>
      </c>
      <c r="C2203" s="6">
        <v>1128299</v>
      </c>
      <c r="D2203" s="7">
        <v>44389</v>
      </c>
      <c r="E2203" s="6" t="s">
        <v>28</v>
      </c>
      <c r="F2203" s="6" t="s">
        <v>84</v>
      </c>
      <c r="G2203" s="6" t="s">
        <v>85</v>
      </c>
      <c r="H2203" s="6" t="s">
        <v>18</v>
      </c>
      <c r="I2203" s="8">
        <v>0.55000000000000004</v>
      </c>
      <c r="J2203" s="9">
        <v>5750</v>
      </c>
      <c r="K2203" s="10">
        <f t="shared" si="16"/>
        <v>3162.5000000000005</v>
      </c>
      <c r="L2203" s="10">
        <f t="shared" si="17"/>
        <v>1265.0000000000002</v>
      </c>
      <c r="M2203" s="11">
        <v>0.4</v>
      </c>
      <c r="O2203" s="16"/>
      <c r="P2203" s="14"/>
      <c r="Q2203" s="12"/>
      <c r="R2203" s="13"/>
    </row>
    <row r="2204" spans="1:18" ht="15.75" customHeight="1" x14ac:dyDescent="0.3">
      <c r="A2204" s="1"/>
      <c r="B2204" s="6" t="s">
        <v>27</v>
      </c>
      <c r="C2204" s="6">
        <v>1128299</v>
      </c>
      <c r="D2204" s="7">
        <v>44389</v>
      </c>
      <c r="E2204" s="6" t="s">
        <v>28</v>
      </c>
      <c r="F2204" s="6" t="s">
        <v>84</v>
      </c>
      <c r="G2204" s="6" t="s">
        <v>85</v>
      </c>
      <c r="H2204" s="6" t="s">
        <v>19</v>
      </c>
      <c r="I2204" s="8">
        <v>0.55000000000000004</v>
      </c>
      <c r="J2204" s="9">
        <v>5250</v>
      </c>
      <c r="K2204" s="10">
        <f t="shared" si="16"/>
        <v>2887.5000000000005</v>
      </c>
      <c r="L2204" s="10">
        <f t="shared" si="17"/>
        <v>1010.6250000000001</v>
      </c>
      <c r="M2204" s="11">
        <v>0.35</v>
      </c>
      <c r="O2204" s="16"/>
      <c r="P2204" s="14"/>
      <c r="Q2204" s="12"/>
      <c r="R2204" s="13"/>
    </row>
    <row r="2205" spans="1:18" ht="15.75" customHeight="1" x14ac:dyDescent="0.3">
      <c r="A2205" s="1"/>
      <c r="B2205" s="6" t="s">
        <v>27</v>
      </c>
      <c r="C2205" s="6">
        <v>1128299</v>
      </c>
      <c r="D2205" s="7">
        <v>44389</v>
      </c>
      <c r="E2205" s="6" t="s">
        <v>28</v>
      </c>
      <c r="F2205" s="6" t="s">
        <v>84</v>
      </c>
      <c r="G2205" s="6" t="s">
        <v>85</v>
      </c>
      <c r="H2205" s="6" t="s">
        <v>20</v>
      </c>
      <c r="I2205" s="8">
        <v>0.5</v>
      </c>
      <c r="J2205" s="9">
        <v>4250</v>
      </c>
      <c r="K2205" s="10">
        <f t="shared" si="16"/>
        <v>2125</v>
      </c>
      <c r="L2205" s="10">
        <f t="shared" si="17"/>
        <v>850</v>
      </c>
      <c r="M2205" s="11">
        <v>0.4</v>
      </c>
      <c r="O2205" s="16"/>
      <c r="P2205" s="14"/>
      <c r="Q2205" s="12"/>
      <c r="R2205" s="13"/>
    </row>
    <row r="2206" spans="1:18" ht="15.75" customHeight="1" x14ac:dyDescent="0.3">
      <c r="A2206" s="1"/>
      <c r="B2206" s="6" t="s">
        <v>27</v>
      </c>
      <c r="C2206" s="6">
        <v>1128299</v>
      </c>
      <c r="D2206" s="7">
        <v>44389</v>
      </c>
      <c r="E2206" s="6" t="s">
        <v>28</v>
      </c>
      <c r="F2206" s="6" t="s">
        <v>84</v>
      </c>
      <c r="G2206" s="6" t="s">
        <v>85</v>
      </c>
      <c r="H2206" s="6" t="s">
        <v>21</v>
      </c>
      <c r="I2206" s="8">
        <v>0.55000000000000004</v>
      </c>
      <c r="J2206" s="9">
        <v>4750</v>
      </c>
      <c r="K2206" s="10">
        <f t="shared" si="16"/>
        <v>2612.5</v>
      </c>
      <c r="L2206" s="10">
        <f t="shared" si="17"/>
        <v>914.37499999999989</v>
      </c>
      <c r="M2206" s="11">
        <v>0.35</v>
      </c>
      <c r="O2206" s="16"/>
      <c r="P2206" s="14"/>
      <c r="Q2206" s="12"/>
      <c r="R2206" s="13"/>
    </row>
    <row r="2207" spans="1:18" ht="15.75" customHeight="1" x14ac:dyDescent="0.3">
      <c r="A2207" s="1"/>
      <c r="B2207" s="6" t="s">
        <v>27</v>
      </c>
      <c r="C2207" s="6">
        <v>1128299</v>
      </c>
      <c r="D2207" s="7">
        <v>44389</v>
      </c>
      <c r="E2207" s="6" t="s">
        <v>28</v>
      </c>
      <c r="F2207" s="6" t="s">
        <v>84</v>
      </c>
      <c r="G2207" s="6" t="s">
        <v>85</v>
      </c>
      <c r="H2207" s="6" t="s">
        <v>22</v>
      </c>
      <c r="I2207" s="8">
        <v>0.70000000000000007</v>
      </c>
      <c r="J2207" s="9">
        <v>4750</v>
      </c>
      <c r="K2207" s="10">
        <f t="shared" si="16"/>
        <v>3325.0000000000005</v>
      </c>
      <c r="L2207" s="10">
        <f t="shared" si="17"/>
        <v>831.25000000000011</v>
      </c>
      <c r="M2207" s="11">
        <v>0.25</v>
      </c>
      <c r="O2207" s="16"/>
      <c r="P2207" s="14"/>
      <c r="Q2207" s="12"/>
      <c r="R2207" s="13"/>
    </row>
    <row r="2208" spans="1:18" ht="15.75" customHeight="1" x14ac:dyDescent="0.3">
      <c r="A2208" s="1"/>
      <c r="B2208" s="6" t="s">
        <v>27</v>
      </c>
      <c r="C2208" s="6">
        <v>1128299</v>
      </c>
      <c r="D2208" s="7">
        <v>44421</v>
      </c>
      <c r="E2208" s="6" t="s">
        <v>28</v>
      </c>
      <c r="F2208" s="6" t="s">
        <v>84</v>
      </c>
      <c r="G2208" s="6" t="s">
        <v>85</v>
      </c>
      <c r="H2208" s="6" t="s">
        <v>17</v>
      </c>
      <c r="I2208" s="8">
        <v>0.55000000000000004</v>
      </c>
      <c r="J2208" s="9">
        <v>6750</v>
      </c>
      <c r="K2208" s="10">
        <f t="shared" si="16"/>
        <v>3712.5000000000005</v>
      </c>
      <c r="L2208" s="10">
        <f t="shared" si="17"/>
        <v>1485.0000000000002</v>
      </c>
      <c r="M2208" s="11">
        <v>0.4</v>
      </c>
      <c r="O2208" s="16"/>
      <c r="P2208" s="14"/>
      <c r="Q2208" s="12"/>
      <c r="R2208" s="13"/>
    </row>
    <row r="2209" spans="1:18" ht="15.75" customHeight="1" x14ac:dyDescent="0.3">
      <c r="A2209" s="1"/>
      <c r="B2209" s="6" t="s">
        <v>27</v>
      </c>
      <c r="C2209" s="6">
        <v>1128299</v>
      </c>
      <c r="D2209" s="7">
        <v>44421</v>
      </c>
      <c r="E2209" s="6" t="s">
        <v>28</v>
      </c>
      <c r="F2209" s="6" t="s">
        <v>84</v>
      </c>
      <c r="G2209" s="6" t="s">
        <v>85</v>
      </c>
      <c r="H2209" s="6" t="s">
        <v>18</v>
      </c>
      <c r="I2209" s="8">
        <v>0.60000000000000009</v>
      </c>
      <c r="J2209" s="9">
        <v>6250</v>
      </c>
      <c r="K2209" s="10">
        <f t="shared" si="16"/>
        <v>3750.0000000000005</v>
      </c>
      <c r="L2209" s="10">
        <f t="shared" si="17"/>
        <v>1500.0000000000002</v>
      </c>
      <c r="M2209" s="11">
        <v>0.4</v>
      </c>
      <c r="O2209" s="16"/>
      <c r="P2209" s="14"/>
      <c r="Q2209" s="12"/>
      <c r="R2209" s="13"/>
    </row>
    <row r="2210" spans="1:18" ht="15.75" customHeight="1" x14ac:dyDescent="0.3">
      <c r="A2210" s="1"/>
      <c r="B2210" s="6" t="s">
        <v>27</v>
      </c>
      <c r="C2210" s="6">
        <v>1128299</v>
      </c>
      <c r="D2210" s="7">
        <v>44421</v>
      </c>
      <c r="E2210" s="6" t="s">
        <v>28</v>
      </c>
      <c r="F2210" s="6" t="s">
        <v>84</v>
      </c>
      <c r="G2210" s="6" t="s">
        <v>85</v>
      </c>
      <c r="H2210" s="6" t="s">
        <v>19</v>
      </c>
      <c r="I2210" s="8">
        <v>0.55000000000000004</v>
      </c>
      <c r="J2210" s="9">
        <v>5000</v>
      </c>
      <c r="K2210" s="10">
        <f t="shared" si="16"/>
        <v>2750</v>
      </c>
      <c r="L2210" s="10">
        <f t="shared" si="17"/>
        <v>962.49999999999989</v>
      </c>
      <c r="M2210" s="11">
        <v>0.35</v>
      </c>
      <c r="O2210" s="16"/>
      <c r="P2210" s="14"/>
      <c r="Q2210" s="12"/>
      <c r="R2210" s="13"/>
    </row>
    <row r="2211" spans="1:18" ht="15.75" customHeight="1" x14ac:dyDescent="0.3">
      <c r="A2211" s="1"/>
      <c r="B2211" s="6" t="s">
        <v>27</v>
      </c>
      <c r="C2211" s="6">
        <v>1128299</v>
      </c>
      <c r="D2211" s="7">
        <v>44421</v>
      </c>
      <c r="E2211" s="6" t="s">
        <v>28</v>
      </c>
      <c r="F2211" s="6" t="s">
        <v>84</v>
      </c>
      <c r="G2211" s="6" t="s">
        <v>85</v>
      </c>
      <c r="H2211" s="6" t="s">
        <v>20</v>
      </c>
      <c r="I2211" s="8">
        <v>0.55000000000000004</v>
      </c>
      <c r="J2211" s="9">
        <v>4500</v>
      </c>
      <c r="K2211" s="10">
        <f t="shared" si="16"/>
        <v>2475</v>
      </c>
      <c r="L2211" s="10">
        <f t="shared" si="17"/>
        <v>990</v>
      </c>
      <c r="M2211" s="11">
        <v>0.4</v>
      </c>
      <c r="O2211" s="16"/>
      <c r="P2211" s="14"/>
      <c r="Q2211" s="12"/>
      <c r="R2211" s="13"/>
    </row>
    <row r="2212" spans="1:18" ht="15.75" customHeight="1" x14ac:dyDescent="0.3">
      <c r="A2212" s="1"/>
      <c r="B2212" s="6" t="s">
        <v>27</v>
      </c>
      <c r="C2212" s="6">
        <v>1128299</v>
      </c>
      <c r="D2212" s="7">
        <v>44421</v>
      </c>
      <c r="E2212" s="6" t="s">
        <v>28</v>
      </c>
      <c r="F2212" s="6" t="s">
        <v>84</v>
      </c>
      <c r="G2212" s="6" t="s">
        <v>85</v>
      </c>
      <c r="H2212" s="6" t="s">
        <v>21</v>
      </c>
      <c r="I2212" s="8">
        <v>0.65</v>
      </c>
      <c r="J2212" s="9">
        <v>4500</v>
      </c>
      <c r="K2212" s="10">
        <f t="shared" si="16"/>
        <v>2925</v>
      </c>
      <c r="L2212" s="10">
        <f t="shared" si="17"/>
        <v>1023.7499999999999</v>
      </c>
      <c r="M2212" s="11">
        <v>0.35</v>
      </c>
      <c r="O2212" s="16"/>
      <c r="P2212" s="14"/>
      <c r="Q2212" s="12"/>
      <c r="R2212" s="13"/>
    </row>
    <row r="2213" spans="1:18" ht="15.75" customHeight="1" x14ac:dyDescent="0.3">
      <c r="A2213" s="1"/>
      <c r="B2213" s="6" t="s">
        <v>27</v>
      </c>
      <c r="C2213" s="6">
        <v>1128299</v>
      </c>
      <c r="D2213" s="7">
        <v>44421</v>
      </c>
      <c r="E2213" s="6" t="s">
        <v>28</v>
      </c>
      <c r="F2213" s="6" t="s">
        <v>84</v>
      </c>
      <c r="G2213" s="6" t="s">
        <v>85</v>
      </c>
      <c r="H2213" s="6" t="s">
        <v>22</v>
      </c>
      <c r="I2213" s="8">
        <v>0.70000000000000007</v>
      </c>
      <c r="J2213" s="9">
        <v>4250</v>
      </c>
      <c r="K2213" s="10">
        <f t="shared" si="16"/>
        <v>2975.0000000000005</v>
      </c>
      <c r="L2213" s="10">
        <f t="shared" si="17"/>
        <v>743.75000000000011</v>
      </c>
      <c r="M2213" s="11">
        <v>0.25</v>
      </c>
      <c r="O2213" s="16"/>
      <c r="P2213" s="14"/>
      <c r="Q2213" s="12"/>
      <c r="R2213" s="13"/>
    </row>
    <row r="2214" spans="1:18" ht="15.75" customHeight="1" x14ac:dyDescent="0.3">
      <c r="A2214" s="1"/>
      <c r="B2214" s="6" t="s">
        <v>27</v>
      </c>
      <c r="C2214" s="6">
        <v>1128299</v>
      </c>
      <c r="D2214" s="7">
        <v>44453</v>
      </c>
      <c r="E2214" s="6" t="s">
        <v>28</v>
      </c>
      <c r="F2214" s="6" t="s">
        <v>84</v>
      </c>
      <c r="G2214" s="6" t="s">
        <v>85</v>
      </c>
      <c r="H2214" s="6" t="s">
        <v>17</v>
      </c>
      <c r="I2214" s="8">
        <v>0.45000000000000012</v>
      </c>
      <c r="J2214" s="9">
        <v>6000</v>
      </c>
      <c r="K2214" s="10">
        <f t="shared" si="16"/>
        <v>2700.0000000000009</v>
      </c>
      <c r="L2214" s="10">
        <f t="shared" si="17"/>
        <v>1080.0000000000005</v>
      </c>
      <c r="M2214" s="11">
        <v>0.4</v>
      </c>
      <c r="O2214" s="16"/>
      <c r="P2214" s="14"/>
      <c r="Q2214" s="12"/>
      <c r="R2214" s="13"/>
    </row>
    <row r="2215" spans="1:18" ht="15.75" customHeight="1" x14ac:dyDescent="0.3">
      <c r="A2215" s="1"/>
      <c r="B2215" s="6" t="s">
        <v>27</v>
      </c>
      <c r="C2215" s="6">
        <v>1128299</v>
      </c>
      <c r="D2215" s="7">
        <v>44453</v>
      </c>
      <c r="E2215" s="6" t="s">
        <v>28</v>
      </c>
      <c r="F2215" s="6" t="s">
        <v>84</v>
      </c>
      <c r="G2215" s="6" t="s">
        <v>85</v>
      </c>
      <c r="H2215" s="6" t="s">
        <v>18</v>
      </c>
      <c r="I2215" s="8">
        <v>0.50000000000000011</v>
      </c>
      <c r="J2215" s="9">
        <v>6000</v>
      </c>
      <c r="K2215" s="10">
        <f t="shared" si="16"/>
        <v>3000.0000000000005</v>
      </c>
      <c r="L2215" s="10">
        <f t="shared" si="17"/>
        <v>1200.0000000000002</v>
      </c>
      <c r="M2215" s="11">
        <v>0.4</v>
      </c>
      <c r="O2215" s="16"/>
      <c r="P2215" s="14"/>
      <c r="Q2215" s="12"/>
      <c r="R2215" s="13"/>
    </row>
    <row r="2216" spans="1:18" ht="15.75" customHeight="1" x14ac:dyDescent="0.3">
      <c r="A2216" s="1"/>
      <c r="B2216" s="6" t="s">
        <v>27</v>
      </c>
      <c r="C2216" s="6">
        <v>1128299</v>
      </c>
      <c r="D2216" s="7">
        <v>44453</v>
      </c>
      <c r="E2216" s="6" t="s">
        <v>28</v>
      </c>
      <c r="F2216" s="6" t="s">
        <v>84</v>
      </c>
      <c r="G2216" s="6" t="s">
        <v>85</v>
      </c>
      <c r="H2216" s="6" t="s">
        <v>19</v>
      </c>
      <c r="I2216" s="8">
        <v>0.45000000000000012</v>
      </c>
      <c r="J2216" s="9">
        <v>4500</v>
      </c>
      <c r="K2216" s="10">
        <f t="shared" si="16"/>
        <v>2025.0000000000005</v>
      </c>
      <c r="L2216" s="10">
        <f t="shared" si="17"/>
        <v>708.75000000000011</v>
      </c>
      <c r="M2216" s="11">
        <v>0.35</v>
      </c>
      <c r="O2216" s="16"/>
      <c r="P2216" s="14"/>
      <c r="Q2216" s="12"/>
      <c r="R2216" s="13"/>
    </row>
    <row r="2217" spans="1:18" ht="15.75" customHeight="1" x14ac:dyDescent="0.3">
      <c r="A2217" s="1"/>
      <c r="B2217" s="6" t="s">
        <v>27</v>
      </c>
      <c r="C2217" s="6">
        <v>1128299</v>
      </c>
      <c r="D2217" s="7">
        <v>44453</v>
      </c>
      <c r="E2217" s="6" t="s">
        <v>28</v>
      </c>
      <c r="F2217" s="6" t="s">
        <v>84</v>
      </c>
      <c r="G2217" s="6" t="s">
        <v>85</v>
      </c>
      <c r="H2217" s="6" t="s">
        <v>20</v>
      </c>
      <c r="I2217" s="8">
        <v>0.45000000000000012</v>
      </c>
      <c r="J2217" s="9">
        <v>4000</v>
      </c>
      <c r="K2217" s="10">
        <f t="shared" si="16"/>
        <v>1800.0000000000005</v>
      </c>
      <c r="L2217" s="10">
        <f t="shared" si="17"/>
        <v>720.00000000000023</v>
      </c>
      <c r="M2217" s="11">
        <v>0.4</v>
      </c>
      <c r="O2217" s="16"/>
      <c r="P2217" s="14"/>
      <c r="Q2217" s="12"/>
      <c r="R2217" s="13"/>
    </row>
    <row r="2218" spans="1:18" ht="15.75" customHeight="1" x14ac:dyDescent="0.3">
      <c r="A2218" s="1"/>
      <c r="B2218" s="6" t="s">
        <v>27</v>
      </c>
      <c r="C2218" s="6">
        <v>1128299</v>
      </c>
      <c r="D2218" s="7">
        <v>44453</v>
      </c>
      <c r="E2218" s="6" t="s">
        <v>28</v>
      </c>
      <c r="F2218" s="6" t="s">
        <v>84</v>
      </c>
      <c r="G2218" s="6" t="s">
        <v>85</v>
      </c>
      <c r="H2218" s="6" t="s">
        <v>21</v>
      </c>
      <c r="I2218" s="8">
        <v>0.55000000000000004</v>
      </c>
      <c r="J2218" s="9">
        <v>4000</v>
      </c>
      <c r="K2218" s="10">
        <f t="shared" si="16"/>
        <v>2200</v>
      </c>
      <c r="L2218" s="10">
        <f t="shared" si="17"/>
        <v>770</v>
      </c>
      <c r="M2218" s="11">
        <v>0.35</v>
      </c>
      <c r="O2218" s="16"/>
      <c r="P2218" s="14"/>
      <c r="Q2218" s="12"/>
      <c r="R2218" s="13"/>
    </row>
    <row r="2219" spans="1:18" ht="15.75" customHeight="1" x14ac:dyDescent="0.3">
      <c r="A2219" s="1"/>
      <c r="B2219" s="6" t="s">
        <v>27</v>
      </c>
      <c r="C2219" s="6">
        <v>1128299</v>
      </c>
      <c r="D2219" s="7">
        <v>44453</v>
      </c>
      <c r="E2219" s="6" t="s">
        <v>28</v>
      </c>
      <c r="F2219" s="6" t="s">
        <v>84</v>
      </c>
      <c r="G2219" s="6" t="s">
        <v>85</v>
      </c>
      <c r="H2219" s="6" t="s">
        <v>22</v>
      </c>
      <c r="I2219" s="8">
        <v>0.60000000000000009</v>
      </c>
      <c r="J2219" s="9">
        <v>4500</v>
      </c>
      <c r="K2219" s="10">
        <f t="shared" si="16"/>
        <v>2700.0000000000005</v>
      </c>
      <c r="L2219" s="10">
        <f t="shared" si="17"/>
        <v>675.00000000000011</v>
      </c>
      <c r="M2219" s="11">
        <v>0.25</v>
      </c>
      <c r="O2219" s="16"/>
      <c r="P2219" s="14"/>
      <c r="Q2219" s="12"/>
      <c r="R2219" s="13"/>
    </row>
    <row r="2220" spans="1:18" ht="15.75" customHeight="1" x14ac:dyDescent="0.3">
      <c r="A2220" s="1"/>
      <c r="B2220" s="6" t="s">
        <v>27</v>
      </c>
      <c r="C2220" s="6">
        <v>1128299</v>
      </c>
      <c r="D2220" s="7">
        <v>44482</v>
      </c>
      <c r="E2220" s="6" t="s">
        <v>28</v>
      </c>
      <c r="F2220" s="6" t="s">
        <v>84</v>
      </c>
      <c r="G2220" s="6" t="s">
        <v>85</v>
      </c>
      <c r="H2220" s="6" t="s">
        <v>17</v>
      </c>
      <c r="I2220" s="8">
        <v>0.45000000000000012</v>
      </c>
      <c r="J2220" s="9">
        <v>5250</v>
      </c>
      <c r="K2220" s="10">
        <f t="shared" si="16"/>
        <v>2362.5000000000005</v>
      </c>
      <c r="L2220" s="10">
        <f t="shared" si="17"/>
        <v>945.00000000000023</v>
      </c>
      <c r="M2220" s="11">
        <v>0.4</v>
      </c>
      <c r="O2220" s="16"/>
      <c r="P2220" s="14"/>
      <c r="Q2220" s="12"/>
      <c r="R2220" s="13"/>
    </row>
    <row r="2221" spans="1:18" ht="15.75" customHeight="1" x14ac:dyDescent="0.3">
      <c r="A2221" s="1"/>
      <c r="B2221" s="6" t="s">
        <v>27</v>
      </c>
      <c r="C2221" s="6">
        <v>1128299</v>
      </c>
      <c r="D2221" s="7">
        <v>44482</v>
      </c>
      <c r="E2221" s="6" t="s">
        <v>28</v>
      </c>
      <c r="F2221" s="6" t="s">
        <v>84</v>
      </c>
      <c r="G2221" s="6" t="s">
        <v>85</v>
      </c>
      <c r="H2221" s="6" t="s">
        <v>18</v>
      </c>
      <c r="I2221" s="8">
        <v>0.50000000000000011</v>
      </c>
      <c r="J2221" s="9">
        <v>5250</v>
      </c>
      <c r="K2221" s="10">
        <f t="shared" si="16"/>
        <v>2625.0000000000005</v>
      </c>
      <c r="L2221" s="10">
        <f t="shared" si="17"/>
        <v>1050.0000000000002</v>
      </c>
      <c r="M2221" s="11">
        <v>0.4</v>
      </c>
      <c r="O2221" s="16"/>
      <c r="P2221" s="14"/>
      <c r="Q2221" s="12"/>
      <c r="R2221" s="13"/>
    </row>
    <row r="2222" spans="1:18" ht="15.75" customHeight="1" x14ac:dyDescent="0.3">
      <c r="A2222" s="1"/>
      <c r="B2222" s="6" t="s">
        <v>27</v>
      </c>
      <c r="C2222" s="6">
        <v>1128299</v>
      </c>
      <c r="D2222" s="7">
        <v>44482</v>
      </c>
      <c r="E2222" s="6" t="s">
        <v>28</v>
      </c>
      <c r="F2222" s="6" t="s">
        <v>84</v>
      </c>
      <c r="G2222" s="6" t="s">
        <v>85</v>
      </c>
      <c r="H2222" s="6" t="s">
        <v>19</v>
      </c>
      <c r="I2222" s="8">
        <v>0.45000000000000012</v>
      </c>
      <c r="J2222" s="9">
        <v>3500</v>
      </c>
      <c r="K2222" s="10">
        <f t="shared" si="16"/>
        <v>1575.0000000000005</v>
      </c>
      <c r="L2222" s="10">
        <f t="shared" si="17"/>
        <v>551.25000000000011</v>
      </c>
      <c r="M2222" s="11">
        <v>0.35</v>
      </c>
      <c r="O2222" s="16"/>
      <c r="P2222" s="14"/>
      <c r="Q2222" s="12"/>
      <c r="R2222" s="13"/>
    </row>
    <row r="2223" spans="1:18" ht="15.75" customHeight="1" x14ac:dyDescent="0.3">
      <c r="A2223" s="1"/>
      <c r="B2223" s="6" t="s">
        <v>27</v>
      </c>
      <c r="C2223" s="6">
        <v>1128299</v>
      </c>
      <c r="D2223" s="7">
        <v>44482</v>
      </c>
      <c r="E2223" s="6" t="s">
        <v>28</v>
      </c>
      <c r="F2223" s="6" t="s">
        <v>84</v>
      </c>
      <c r="G2223" s="6" t="s">
        <v>85</v>
      </c>
      <c r="H2223" s="6" t="s">
        <v>20</v>
      </c>
      <c r="I2223" s="8">
        <v>0.45000000000000012</v>
      </c>
      <c r="J2223" s="9">
        <v>3250</v>
      </c>
      <c r="K2223" s="10">
        <f t="shared" si="16"/>
        <v>1462.5000000000005</v>
      </c>
      <c r="L2223" s="10">
        <f t="shared" si="17"/>
        <v>585.00000000000023</v>
      </c>
      <c r="M2223" s="11">
        <v>0.4</v>
      </c>
      <c r="O2223" s="16"/>
      <c r="P2223" s="14"/>
      <c r="Q2223" s="12"/>
      <c r="R2223" s="13"/>
    </row>
    <row r="2224" spans="1:18" ht="15.75" customHeight="1" x14ac:dyDescent="0.3">
      <c r="A2224" s="1"/>
      <c r="B2224" s="6" t="s">
        <v>27</v>
      </c>
      <c r="C2224" s="6">
        <v>1128299</v>
      </c>
      <c r="D2224" s="7">
        <v>44482</v>
      </c>
      <c r="E2224" s="6" t="s">
        <v>28</v>
      </c>
      <c r="F2224" s="6" t="s">
        <v>84</v>
      </c>
      <c r="G2224" s="6" t="s">
        <v>85</v>
      </c>
      <c r="H2224" s="6" t="s">
        <v>21</v>
      </c>
      <c r="I2224" s="8">
        <v>0.55000000000000004</v>
      </c>
      <c r="J2224" s="9">
        <v>3000</v>
      </c>
      <c r="K2224" s="10">
        <f t="shared" si="16"/>
        <v>1650.0000000000002</v>
      </c>
      <c r="L2224" s="10">
        <f t="shared" si="17"/>
        <v>577.5</v>
      </c>
      <c r="M2224" s="11">
        <v>0.35</v>
      </c>
      <c r="O2224" s="16"/>
      <c r="P2224" s="14"/>
      <c r="Q2224" s="12"/>
      <c r="R2224" s="13"/>
    </row>
    <row r="2225" spans="1:18" ht="15.75" customHeight="1" x14ac:dyDescent="0.3">
      <c r="A2225" s="1"/>
      <c r="B2225" s="6" t="s">
        <v>27</v>
      </c>
      <c r="C2225" s="6">
        <v>1128299</v>
      </c>
      <c r="D2225" s="7">
        <v>44482</v>
      </c>
      <c r="E2225" s="6" t="s">
        <v>28</v>
      </c>
      <c r="F2225" s="6" t="s">
        <v>84</v>
      </c>
      <c r="G2225" s="6" t="s">
        <v>85</v>
      </c>
      <c r="H2225" s="6" t="s">
        <v>22</v>
      </c>
      <c r="I2225" s="8">
        <v>0.70000000000000007</v>
      </c>
      <c r="J2225" s="9">
        <v>3500</v>
      </c>
      <c r="K2225" s="10">
        <f t="shared" si="16"/>
        <v>2450.0000000000005</v>
      </c>
      <c r="L2225" s="10">
        <f t="shared" si="17"/>
        <v>612.50000000000011</v>
      </c>
      <c r="M2225" s="11">
        <v>0.25</v>
      </c>
      <c r="O2225" s="16"/>
      <c r="P2225" s="14"/>
      <c r="Q2225" s="12"/>
      <c r="R2225" s="13"/>
    </row>
    <row r="2226" spans="1:18" ht="15.75" customHeight="1" x14ac:dyDescent="0.3">
      <c r="A2226" s="1"/>
      <c r="B2226" s="6" t="s">
        <v>27</v>
      </c>
      <c r="C2226" s="6">
        <v>1128299</v>
      </c>
      <c r="D2226" s="7">
        <v>44513</v>
      </c>
      <c r="E2226" s="6" t="s">
        <v>28</v>
      </c>
      <c r="F2226" s="6" t="s">
        <v>84</v>
      </c>
      <c r="G2226" s="6" t="s">
        <v>85</v>
      </c>
      <c r="H2226" s="6" t="s">
        <v>17</v>
      </c>
      <c r="I2226" s="8">
        <v>0.55000000000000004</v>
      </c>
      <c r="J2226" s="9">
        <v>5250</v>
      </c>
      <c r="K2226" s="10">
        <f t="shared" si="16"/>
        <v>2887.5000000000005</v>
      </c>
      <c r="L2226" s="10">
        <f t="shared" si="17"/>
        <v>1155.0000000000002</v>
      </c>
      <c r="M2226" s="11">
        <v>0.4</v>
      </c>
      <c r="O2226" s="16"/>
      <c r="P2226" s="14"/>
      <c r="Q2226" s="12"/>
      <c r="R2226" s="13"/>
    </row>
    <row r="2227" spans="1:18" ht="15.75" customHeight="1" x14ac:dyDescent="0.3">
      <c r="A2227" s="1"/>
      <c r="B2227" s="6" t="s">
        <v>27</v>
      </c>
      <c r="C2227" s="6">
        <v>1128299</v>
      </c>
      <c r="D2227" s="7">
        <v>44513</v>
      </c>
      <c r="E2227" s="6" t="s">
        <v>28</v>
      </c>
      <c r="F2227" s="6" t="s">
        <v>84</v>
      </c>
      <c r="G2227" s="6" t="s">
        <v>85</v>
      </c>
      <c r="H2227" s="6" t="s">
        <v>18</v>
      </c>
      <c r="I2227" s="8">
        <v>0.60000000000000009</v>
      </c>
      <c r="J2227" s="9">
        <v>5750</v>
      </c>
      <c r="K2227" s="10">
        <f t="shared" si="16"/>
        <v>3450.0000000000005</v>
      </c>
      <c r="L2227" s="10">
        <f t="shared" si="17"/>
        <v>1380.0000000000002</v>
      </c>
      <c r="M2227" s="11">
        <v>0.4</v>
      </c>
      <c r="O2227" s="16"/>
      <c r="P2227" s="14"/>
      <c r="Q2227" s="12"/>
      <c r="R2227" s="13"/>
    </row>
    <row r="2228" spans="1:18" ht="15.75" customHeight="1" x14ac:dyDescent="0.3">
      <c r="A2228" s="1"/>
      <c r="B2228" s="6" t="s">
        <v>27</v>
      </c>
      <c r="C2228" s="6">
        <v>1128299</v>
      </c>
      <c r="D2228" s="7">
        <v>44513</v>
      </c>
      <c r="E2228" s="6" t="s">
        <v>28</v>
      </c>
      <c r="F2228" s="6" t="s">
        <v>84</v>
      </c>
      <c r="G2228" s="6" t="s">
        <v>85</v>
      </c>
      <c r="H2228" s="6" t="s">
        <v>19</v>
      </c>
      <c r="I2228" s="8">
        <v>0.55000000000000004</v>
      </c>
      <c r="J2228" s="9">
        <v>4250</v>
      </c>
      <c r="K2228" s="10">
        <f t="shared" si="16"/>
        <v>2337.5</v>
      </c>
      <c r="L2228" s="10">
        <f t="shared" si="17"/>
        <v>818.125</v>
      </c>
      <c r="M2228" s="11">
        <v>0.35</v>
      </c>
      <c r="O2228" s="16"/>
      <c r="P2228" s="14"/>
      <c r="Q2228" s="12"/>
      <c r="R2228" s="13"/>
    </row>
    <row r="2229" spans="1:18" ht="15.75" customHeight="1" x14ac:dyDescent="0.3">
      <c r="A2229" s="1"/>
      <c r="B2229" s="6" t="s">
        <v>27</v>
      </c>
      <c r="C2229" s="6">
        <v>1128299</v>
      </c>
      <c r="D2229" s="7">
        <v>44513</v>
      </c>
      <c r="E2229" s="6" t="s">
        <v>28</v>
      </c>
      <c r="F2229" s="6" t="s">
        <v>84</v>
      </c>
      <c r="G2229" s="6" t="s">
        <v>85</v>
      </c>
      <c r="H2229" s="6" t="s">
        <v>20</v>
      </c>
      <c r="I2229" s="8">
        <v>0.55000000000000004</v>
      </c>
      <c r="J2229" s="9">
        <v>4000</v>
      </c>
      <c r="K2229" s="10">
        <f t="shared" si="16"/>
        <v>2200</v>
      </c>
      <c r="L2229" s="10">
        <f t="shared" si="17"/>
        <v>880</v>
      </c>
      <c r="M2229" s="11">
        <v>0.4</v>
      </c>
      <c r="O2229" s="16"/>
      <c r="P2229" s="14"/>
      <c r="Q2229" s="12"/>
      <c r="R2229" s="13"/>
    </row>
    <row r="2230" spans="1:18" ht="15.75" customHeight="1" x14ac:dyDescent="0.3">
      <c r="A2230" s="1"/>
      <c r="B2230" s="6" t="s">
        <v>27</v>
      </c>
      <c r="C2230" s="6">
        <v>1128299</v>
      </c>
      <c r="D2230" s="7">
        <v>44513</v>
      </c>
      <c r="E2230" s="6" t="s">
        <v>28</v>
      </c>
      <c r="F2230" s="6" t="s">
        <v>84</v>
      </c>
      <c r="G2230" s="6" t="s">
        <v>85</v>
      </c>
      <c r="H2230" s="6" t="s">
        <v>21</v>
      </c>
      <c r="I2230" s="8">
        <v>0.65</v>
      </c>
      <c r="J2230" s="9">
        <v>3500</v>
      </c>
      <c r="K2230" s="10">
        <f t="shared" si="16"/>
        <v>2275</v>
      </c>
      <c r="L2230" s="10">
        <f t="shared" si="17"/>
        <v>796.25</v>
      </c>
      <c r="M2230" s="11">
        <v>0.35</v>
      </c>
      <c r="O2230" s="16"/>
      <c r="P2230" s="14"/>
      <c r="Q2230" s="12"/>
      <c r="R2230" s="13"/>
    </row>
    <row r="2231" spans="1:18" ht="15.75" customHeight="1" x14ac:dyDescent="0.3">
      <c r="A2231" s="1"/>
      <c r="B2231" s="6" t="s">
        <v>27</v>
      </c>
      <c r="C2231" s="6">
        <v>1128299</v>
      </c>
      <c r="D2231" s="7">
        <v>44513</v>
      </c>
      <c r="E2231" s="6" t="s">
        <v>28</v>
      </c>
      <c r="F2231" s="6" t="s">
        <v>84</v>
      </c>
      <c r="G2231" s="6" t="s">
        <v>85</v>
      </c>
      <c r="H2231" s="6" t="s">
        <v>22</v>
      </c>
      <c r="I2231" s="8">
        <v>0.70000000000000007</v>
      </c>
      <c r="J2231" s="9">
        <v>4750</v>
      </c>
      <c r="K2231" s="10">
        <f t="shared" si="16"/>
        <v>3325.0000000000005</v>
      </c>
      <c r="L2231" s="10">
        <f t="shared" si="17"/>
        <v>831.25000000000011</v>
      </c>
      <c r="M2231" s="11">
        <v>0.25</v>
      </c>
      <c r="O2231" s="16"/>
      <c r="P2231" s="14"/>
      <c r="Q2231" s="12"/>
      <c r="R2231" s="13"/>
    </row>
    <row r="2232" spans="1:18" ht="15.75" customHeight="1" x14ac:dyDescent="0.3">
      <c r="A2232" s="1"/>
      <c r="B2232" s="6" t="s">
        <v>27</v>
      </c>
      <c r="C2232" s="6">
        <v>1128299</v>
      </c>
      <c r="D2232" s="7">
        <v>44542</v>
      </c>
      <c r="E2232" s="6" t="s">
        <v>28</v>
      </c>
      <c r="F2232" s="6" t="s">
        <v>84</v>
      </c>
      <c r="G2232" s="6" t="s">
        <v>85</v>
      </c>
      <c r="H2232" s="6" t="s">
        <v>17</v>
      </c>
      <c r="I2232" s="8">
        <v>0.55000000000000004</v>
      </c>
      <c r="J2232" s="9">
        <v>6750</v>
      </c>
      <c r="K2232" s="10">
        <f t="shared" si="16"/>
        <v>3712.5000000000005</v>
      </c>
      <c r="L2232" s="10">
        <f t="shared" si="17"/>
        <v>1485.0000000000002</v>
      </c>
      <c r="M2232" s="11">
        <v>0.4</v>
      </c>
      <c r="O2232" s="16"/>
      <c r="P2232" s="14"/>
      <c r="Q2232" s="12"/>
      <c r="R2232" s="13"/>
    </row>
    <row r="2233" spans="1:18" ht="15.75" customHeight="1" x14ac:dyDescent="0.3">
      <c r="A2233" s="1"/>
      <c r="B2233" s="6" t="s">
        <v>27</v>
      </c>
      <c r="C2233" s="6">
        <v>1128299</v>
      </c>
      <c r="D2233" s="7">
        <v>44542</v>
      </c>
      <c r="E2233" s="6" t="s">
        <v>28</v>
      </c>
      <c r="F2233" s="6" t="s">
        <v>84</v>
      </c>
      <c r="G2233" s="6" t="s">
        <v>85</v>
      </c>
      <c r="H2233" s="6" t="s">
        <v>18</v>
      </c>
      <c r="I2233" s="8">
        <v>0.60000000000000009</v>
      </c>
      <c r="J2233" s="9">
        <v>6750</v>
      </c>
      <c r="K2233" s="10">
        <f t="shared" si="16"/>
        <v>4050.0000000000005</v>
      </c>
      <c r="L2233" s="10">
        <f t="shared" si="17"/>
        <v>1620.0000000000002</v>
      </c>
      <c r="M2233" s="11">
        <v>0.4</v>
      </c>
      <c r="O2233" s="16"/>
      <c r="P2233" s="14"/>
      <c r="Q2233" s="12"/>
      <c r="R2233" s="13"/>
    </row>
    <row r="2234" spans="1:18" ht="15.75" customHeight="1" x14ac:dyDescent="0.3">
      <c r="A2234" s="1"/>
      <c r="B2234" s="6" t="s">
        <v>27</v>
      </c>
      <c r="C2234" s="6">
        <v>1128299</v>
      </c>
      <c r="D2234" s="7">
        <v>44542</v>
      </c>
      <c r="E2234" s="6" t="s">
        <v>28</v>
      </c>
      <c r="F2234" s="6" t="s">
        <v>84</v>
      </c>
      <c r="G2234" s="6" t="s">
        <v>85</v>
      </c>
      <c r="H2234" s="6" t="s">
        <v>19</v>
      </c>
      <c r="I2234" s="8">
        <v>0.55000000000000004</v>
      </c>
      <c r="J2234" s="9">
        <v>4750</v>
      </c>
      <c r="K2234" s="10">
        <f t="shared" si="16"/>
        <v>2612.5</v>
      </c>
      <c r="L2234" s="10">
        <f t="shared" si="17"/>
        <v>914.37499999999989</v>
      </c>
      <c r="M2234" s="11">
        <v>0.35</v>
      </c>
      <c r="O2234" s="16"/>
      <c r="P2234" s="14"/>
      <c r="Q2234" s="12"/>
      <c r="R2234" s="13"/>
    </row>
    <row r="2235" spans="1:18" ht="15.75" customHeight="1" x14ac:dyDescent="0.3">
      <c r="A2235" s="1"/>
      <c r="B2235" s="6" t="s">
        <v>27</v>
      </c>
      <c r="C2235" s="6">
        <v>1128299</v>
      </c>
      <c r="D2235" s="7">
        <v>44542</v>
      </c>
      <c r="E2235" s="6" t="s">
        <v>28</v>
      </c>
      <c r="F2235" s="6" t="s">
        <v>84</v>
      </c>
      <c r="G2235" s="6" t="s">
        <v>85</v>
      </c>
      <c r="H2235" s="6" t="s">
        <v>20</v>
      </c>
      <c r="I2235" s="8">
        <v>0.55000000000000004</v>
      </c>
      <c r="J2235" s="9">
        <v>4750</v>
      </c>
      <c r="K2235" s="10">
        <f t="shared" si="16"/>
        <v>2612.5</v>
      </c>
      <c r="L2235" s="10">
        <f t="shared" si="17"/>
        <v>1045</v>
      </c>
      <c r="M2235" s="11">
        <v>0.4</v>
      </c>
      <c r="O2235" s="16"/>
      <c r="P2235" s="14"/>
      <c r="Q2235" s="12"/>
      <c r="R2235" s="13"/>
    </row>
    <row r="2236" spans="1:18" ht="15.75" customHeight="1" x14ac:dyDescent="0.3">
      <c r="A2236" s="1"/>
      <c r="B2236" s="6" t="s">
        <v>27</v>
      </c>
      <c r="C2236" s="6">
        <v>1128299</v>
      </c>
      <c r="D2236" s="7">
        <v>44542</v>
      </c>
      <c r="E2236" s="6" t="s">
        <v>28</v>
      </c>
      <c r="F2236" s="6" t="s">
        <v>84</v>
      </c>
      <c r="G2236" s="6" t="s">
        <v>85</v>
      </c>
      <c r="H2236" s="6" t="s">
        <v>21</v>
      </c>
      <c r="I2236" s="8">
        <v>0.65</v>
      </c>
      <c r="J2236" s="9">
        <v>4000</v>
      </c>
      <c r="K2236" s="10">
        <f t="shared" si="16"/>
        <v>2600</v>
      </c>
      <c r="L2236" s="10">
        <f t="shared" si="17"/>
        <v>909.99999999999989</v>
      </c>
      <c r="M2236" s="11">
        <v>0.35</v>
      </c>
      <c r="O2236" s="16"/>
      <c r="P2236" s="14"/>
      <c r="Q2236" s="12"/>
      <c r="R2236" s="13"/>
    </row>
    <row r="2237" spans="1:18" ht="15.75" customHeight="1" x14ac:dyDescent="0.3">
      <c r="A2237" s="1"/>
      <c r="B2237" s="6" t="s">
        <v>27</v>
      </c>
      <c r="C2237" s="6">
        <v>1128299</v>
      </c>
      <c r="D2237" s="7">
        <v>44542</v>
      </c>
      <c r="E2237" s="6" t="s">
        <v>28</v>
      </c>
      <c r="F2237" s="6" t="s">
        <v>84</v>
      </c>
      <c r="G2237" s="6" t="s">
        <v>85</v>
      </c>
      <c r="H2237" s="6" t="s">
        <v>22</v>
      </c>
      <c r="I2237" s="8">
        <v>0.70000000000000007</v>
      </c>
      <c r="J2237" s="9">
        <v>5000</v>
      </c>
      <c r="K2237" s="10">
        <f t="shared" si="16"/>
        <v>3500.0000000000005</v>
      </c>
      <c r="L2237" s="10">
        <f t="shared" si="17"/>
        <v>875.00000000000011</v>
      </c>
      <c r="M2237" s="11">
        <v>0.25</v>
      </c>
      <c r="O2237" s="16"/>
      <c r="P2237" s="14"/>
      <c r="Q2237" s="12"/>
      <c r="R2237" s="13"/>
    </row>
    <row r="2238" spans="1:18" ht="15.75" customHeight="1" x14ac:dyDescent="0.3">
      <c r="A2238" s="1" t="s">
        <v>39</v>
      </c>
      <c r="B2238" s="6" t="s">
        <v>14</v>
      </c>
      <c r="C2238" s="6">
        <v>1185732</v>
      </c>
      <c r="D2238" s="7">
        <v>44205</v>
      </c>
      <c r="E2238" s="6" t="s">
        <v>46</v>
      </c>
      <c r="F2238" s="6" t="s">
        <v>86</v>
      </c>
      <c r="G2238" s="6" t="s">
        <v>87</v>
      </c>
      <c r="H2238" s="6" t="s">
        <v>17</v>
      </c>
      <c r="I2238" s="8">
        <v>0.4</v>
      </c>
      <c r="J2238" s="9">
        <v>10250</v>
      </c>
      <c r="K2238" s="10">
        <f t="shared" si="16"/>
        <v>4100</v>
      </c>
      <c r="L2238" s="10">
        <f t="shared" si="17"/>
        <v>1845</v>
      </c>
      <c r="M2238" s="11">
        <v>0.45</v>
      </c>
      <c r="O2238" s="16"/>
      <c r="P2238" s="14"/>
      <c r="Q2238" s="12"/>
      <c r="R2238" s="13"/>
    </row>
    <row r="2239" spans="1:18" ht="15.75" customHeight="1" x14ac:dyDescent="0.3">
      <c r="A2239" s="1"/>
      <c r="B2239" s="6" t="s">
        <v>14</v>
      </c>
      <c r="C2239" s="6">
        <v>1185732</v>
      </c>
      <c r="D2239" s="7">
        <v>44205</v>
      </c>
      <c r="E2239" s="6" t="s">
        <v>46</v>
      </c>
      <c r="F2239" s="6" t="s">
        <v>86</v>
      </c>
      <c r="G2239" s="6" t="s">
        <v>87</v>
      </c>
      <c r="H2239" s="6" t="s">
        <v>18</v>
      </c>
      <c r="I2239" s="8">
        <v>0.4</v>
      </c>
      <c r="J2239" s="9">
        <v>8250</v>
      </c>
      <c r="K2239" s="10">
        <f t="shared" si="16"/>
        <v>3300</v>
      </c>
      <c r="L2239" s="10">
        <f t="shared" si="17"/>
        <v>1155</v>
      </c>
      <c r="M2239" s="11">
        <v>0.35</v>
      </c>
      <c r="O2239" s="16"/>
      <c r="P2239" s="14"/>
      <c r="Q2239" s="12"/>
      <c r="R2239" s="13"/>
    </row>
    <row r="2240" spans="1:18" ht="15.75" customHeight="1" x14ac:dyDescent="0.3">
      <c r="A2240" s="1"/>
      <c r="B2240" s="6" t="s">
        <v>14</v>
      </c>
      <c r="C2240" s="6">
        <v>1185732</v>
      </c>
      <c r="D2240" s="7">
        <v>44205</v>
      </c>
      <c r="E2240" s="6" t="s">
        <v>46</v>
      </c>
      <c r="F2240" s="6" t="s">
        <v>86</v>
      </c>
      <c r="G2240" s="6" t="s">
        <v>87</v>
      </c>
      <c r="H2240" s="6" t="s">
        <v>19</v>
      </c>
      <c r="I2240" s="8">
        <v>0.30000000000000004</v>
      </c>
      <c r="J2240" s="9">
        <v>8250</v>
      </c>
      <c r="K2240" s="10">
        <f t="shared" si="16"/>
        <v>2475.0000000000005</v>
      </c>
      <c r="L2240" s="10">
        <f t="shared" si="17"/>
        <v>618.75000000000011</v>
      </c>
      <c r="M2240" s="11">
        <v>0.25</v>
      </c>
      <c r="O2240" s="16"/>
      <c r="P2240" s="14"/>
      <c r="Q2240" s="12"/>
      <c r="R2240" s="13"/>
    </row>
    <row r="2241" spans="1:18" ht="15.75" customHeight="1" x14ac:dyDescent="0.3">
      <c r="A2241" s="1"/>
      <c r="B2241" s="6" t="s">
        <v>14</v>
      </c>
      <c r="C2241" s="6">
        <v>1185732</v>
      </c>
      <c r="D2241" s="7">
        <v>44205</v>
      </c>
      <c r="E2241" s="6" t="s">
        <v>46</v>
      </c>
      <c r="F2241" s="6" t="s">
        <v>86</v>
      </c>
      <c r="G2241" s="6" t="s">
        <v>87</v>
      </c>
      <c r="H2241" s="6" t="s">
        <v>20</v>
      </c>
      <c r="I2241" s="8">
        <v>0.35</v>
      </c>
      <c r="J2241" s="9">
        <v>6750</v>
      </c>
      <c r="K2241" s="10">
        <f t="shared" si="16"/>
        <v>2362.5</v>
      </c>
      <c r="L2241" s="10">
        <f t="shared" si="17"/>
        <v>708.75</v>
      </c>
      <c r="M2241" s="11">
        <v>0.3</v>
      </c>
      <c r="O2241" s="16"/>
      <c r="P2241" s="14"/>
      <c r="Q2241" s="12"/>
      <c r="R2241" s="13"/>
    </row>
    <row r="2242" spans="1:18" ht="15.75" customHeight="1" x14ac:dyDescent="0.3">
      <c r="A2242" s="1"/>
      <c r="B2242" s="6" t="s">
        <v>14</v>
      </c>
      <c r="C2242" s="6">
        <v>1185732</v>
      </c>
      <c r="D2242" s="7">
        <v>44205</v>
      </c>
      <c r="E2242" s="6" t="s">
        <v>46</v>
      </c>
      <c r="F2242" s="6" t="s">
        <v>86</v>
      </c>
      <c r="G2242" s="6" t="s">
        <v>87</v>
      </c>
      <c r="H2242" s="6" t="s">
        <v>21</v>
      </c>
      <c r="I2242" s="8">
        <v>0.5</v>
      </c>
      <c r="J2242" s="9">
        <v>7250</v>
      </c>
      <c r="K2242" s="10">
        <f t="shared" si="16"/>
        <v>3625</v>
      </c>
      <c r="L2242" s="10">
        <f t="shared" si="17"/>
        <v>1268.75</v>
      </c>
      <c r="M2242" s="11">
        <v>0.35</v>
      </c>
      <c r="O2242" s="16"/>
      <c r="P2242" s="14"/>
      <c r="Q2242" s="12"/>
      <c r="R2242" s="13"/>
    </row>
    <row r="2243" spans="1:18" ht="15.75" customHeight="1" x14ac:dyDescent="0.3">
      <c r="A2243" s="1"/>
      <c r="B2243" s="6" t="s">
        <v>14</v>
      </c>
      <c r="C2243" s="6">
        <v>1185732</v>
      </c>
      <c r="D2243" s="7">
        <v>44205</v>
      </c>
      <c r="E2243" s="6" t="s">
        <v>46</v>
      </c>
      <c r="F2243" s="6" t="s">
        <v>86</v>
      </c>
      <c r="G2243" s="6" t="s">
        <v>87</v>
      </c>
      <c r="H2243" s="6" t="s">
        <v>22</v>
      </c>
      <c r="I2243" s="8">
        <v>0.4</v>
      </c>
      <c r="J2243" s="9">
        <v>8250</v>
      </c>
      <c r="K2243" s="10">
        <f t="shared" si="16"/>
        <v>3300</v>
      </c>
      <c r="L2243" s="10">
        <f t="shared" si="17"/>
        <v>1650</v>
      </c>
      <c r="M2243" s="11">
        <v>0.5</v>
      </c>
      <c r="O2243" s="16"/>
      <c r="P2243" s="14"/>
      <c r="Q2243" s="12"/>
      <c r="R2243" s="13"/>
    </row>
    <row r="2244" spans="1:18" ht="15.75" customHeight="1" x14ac:dyDescent="0.3">
      <c r="A2244" s="1"/>
      <c r="B2244" s="6" t="s">
        <v>14</v>
      </c>
      <c r="C2244" s="6">
        <v>1185732</v>
      </c>
      <c r="D2244" s="7">
        <v>44234</v>
      </c>
      <c r="E2244" s="6" t="s">
        <v>46</v>
      </c>
      <c r="F2244" s="6" t="s">
        <v>86</v>
      </c>
      <c r="G2244" s="6" t="s">
        <v>87</v>
      </c>
      <c r="H2244" s="6" t="s">
        <v>17</v>
      </c>
      <c r="I2244" s="8">
        <v>0.4</v>
      </c>
      <c r="J2244" s="9">
        <v>10750</v>
      </c>
      <c r="K2244" s="10">
        <f t="shared" si="16"/>
        <v>4300</v>
      </c>
      <c r="L2244" s="10">
        <f t="shared" si="17"/>
        <v>1935</v>
      </c>
      <c r="M2244" s="11">
        <v>0.45</v>
      </c>
      <c r="O2244" s="16"/>
      <c r="P2244" s="14"/>
      <c r="Q2244" s="12"/>
      <c r="R2244" s="13"/>
    </row>
    <row r="2245" spans="1:18" ht="15.75" customHeight="1" x14ac:dyDescent="0.3">
      <c r="A2245" s="1"/>
      <c r="B2245" s="6" t="s">
        <v>14</v>
      </c>
      <c r="C2245" s="6">
        <v>1185732</v>
      </c>
      <c r="D2245" s="7">
        <v>44234</v>
      </c>
      <c r="E2245" s="6" t="s">
        <v>46</v>
      </c>
      <c r="F2245" s="6" t="s">
        <v>86</v>
      </c>
      <c r="G2245" s="6" t="s">
        <v>87</v>
      </c>
      <c r="H2245" s="6" t="s">
        <v>18</v>
      </c>
      <c r="I2245" s="8">
        <v>0.4</v>
      </c>
      <c r="J2245" s="9">
        <v>7250</v>
      </c>
      <c r="K2245" s="10">
        <f t="shared" si="16"/>
        <v>2900</v>
      </c>
      <c r="L2245" s="10">
        <f t="shared" si="17"/>
        <v>1014.9999999999999</v>
      </c>
      <c r="M2245" s="11">
        <v>0.35</v>
      </c>
      <c r="O2245" s="16"/>
      <c r="P2245" s="14"/>
      <c r="Q2245" s="12"/>
      <c r="R2245" s="13"/>
    </row>
    <row r="2246" spans="1:18" ht="15.75" customHeight="1" x14ac:dyDescent="0.3">
      <c r="A2246" s="1"/>
      <c r="B2246" s="6" t="s">
        <v>14</v>
      </c>
      <c r="C2246" s="6">
        <v>1185732</v>
      </c>
      <c r="D2246" s="7">
        <v>44234</v>
      </c>
      <c r="E2246" s="6" t="s">
        <v>46</v>
      </c>
      <c r="F2246" s="6" t="s">
        <v>86</v>
      </c>
      <c r="G2246" s="6" t="s">
        <v>87</v>
      </c>
      <c r="H2246" s="6" t="s">
        <v>19</v>
      </c>
      <c r="I2246" s="8">
        <v>0.30000000000000004</v>
      </c>
      <c r="J2246" s="9">
        <v>7750</v>
      </c>
      <c r="K2246" s="10">
        <f t="shared" si="16"/>
        <v>2325.0000000000005</v>
      </c>
      <c r="L2246" s="10">
        <f t="shared" si="17"/>
        <v>581.25000000000011</v>
      </c>
      <c r="M2246" s="11">
        <v>0.25</v>
      </c>
      <c r="O2246" s="16"/>
      <c r="P2246" s="14"/>
      <c r="Q2246" s="12"/>
      <c r="R2246" s="13"/>
    </row>
    <row r="2247" spans="1:18" ht="15.75" customHeight="1" x14ac:dyDescent="0.3">
      <c r="A2247" s="1"/>
      <c r="B2247" s="6" t="s">
        <v>14</v>
      </c>
      <c r="C2247" s="6">
        <v>1185732</v>
      </c>
      <c r="D2247" s="7">
        <v>44234</v>
      </c>
      <c r="E2247" s="6" t="s">
        <v>46</v>
      </c>
      <c r="F2247" s="6" t="s">
        <v>86</v>
      </c>
      <c r="G2247" s="6" t="s">
        <v>87</v>
      </c>
      <c r="H2247" s="6" t="s">
        <v>20</v>
      </c>
      <c r="I2247" s="8">
        <v>0.35</v>
      </c>
      <c r="J2247" s="9">
        <v>6250</v>
      </c>
      <c r="K2247" s="10">
        <f t="shared" si="16"/>
        <v>2187.5</v>
      </c>
      <c r="L2247" s="10">
        <f t="shared" si="17"/>
        <v>656.25</v>
      </c>
      <c r="M2247" s="11">
        <v>0.3</v>
      </c>
      <c r="O2247" s="16"/>
      <c r="P2247" s="14"/>
      <c r="Q2247" s="12"/>
      <c r="R2247" s="13"/>
    </row>
    <row r="2248" spans="1:18" ht="15.75" customHeight="1" x14ac:dyDescent="0.3">
      <c r="A2248" s="1"/>
      <c r="B2248" s="6" t="s">
        <v>14</v>
      </c>
      <c r="C2248" s="6">
        <v>1185732</v>
      </c>
      <c r="D2248" s="7">
        <v>44234</v>
      </c>
      <c r="E2248" s="6" t="s">
        <v>46</v>
      </c>
      <c r="F2248" s="6" t="s">
        <v>86</v>
      </c>
      <c r="G2248" s="6" t="s">
        <v>87</v>
      </c>
      <c r="H2248" s="6" t="s">
        <v>21</v>
      </c>
      <c r="I2248" s="8">
        <v>0.5</v>
      </c>
      <c r="J2248" s="9">
        <v>7000</v>
      </c>
      <c r="K2248" s="10">
        <f t="shared" si="16"/>
        <v>3500</v>
      </c>
      <c r="L2248" s="10">
        <f t="shared" si="17"/>
        <v>1225</v>
      </c>
      <c r="M2248" s="11">
        <v>0.35</v>
      </c>
      <c r="O2248" s="16"/>
      <c r="P2248" s="14"/>
      <c r="Q2248" s="12"/>
      <c r="R2248" s="13"/>
    </row>
    <row r="2249" spans="1:18" ht="15.75" customHeight="1" x14ac:dyDescent="0.3">
      <c r="A2249" s="1"/>
      <c r="B2249" s="6" t="s">
        <v>14</v>
      </c>
      <c r="C2249" s="6">
        <v>1185732</v>
      </c>
      <c r="D2249" s="7">
        <v>44234</v>
      </c>
      <c r="E2249" s="6" t="s">
        <v>46</v>
      </c>
      <c r="F2249" s="6" t="s">
        <v>86</v>
      </c>
      <c r="G2249" s="6" t="s">
        <v>87</v>
      </c>
      <c r="H2249" s="6" t="s">
        <v>22</v>
      </c>
      <c r="I2249" s="8">
        <v>0.35</v>
      </c>
      <c r="J2249" s="9">
        <v>8000</v>
      </c>
      <c r="K2249" s="10">
        <f t="shared" si="16"/>
        <v>2800</v>
      </c>
      <c r="L2249" s="10">
        <f t="shared" si="17"/>
        <v>1400</v>
      </c>
      <c r="M2249" s="11">
        <v>0.5</v>
      </c>
      <c r="O2249" s="16"/>
      <c r="P2249" s="14"/>
      <c r="Q2249" s="12"/>
      <c r="R2249" s="13"/>
    </row>
    <row r="2250" spans="1:18" ht="15.75" customHeight="1" x14ac:dyDescent="0.3">
      <c r="A2250" s="1"/>
      <c r="B2250" s="6" t="s">
        <v>14</v>
      </c>
      <c r="C2250" s="6">
        <v>1185732</v>
      </c>
      <c r="D2250" s="7">
        <v>44260</v>
      </c>
      <c r="E2250" s="6" t="s">
        <v>46</v>
      </c>
      <c r="F2250" s="6" t="s">
        <v>86</v>
      </c>
      <c r="G2250" s="6" t="s">
        <v>87</v>
      </c>
      <c r="H2250" s="6" t="s">
        <v>17</v>
      </c>
      <c r="I2250" s="8">
        <v>0.35</v>
      </c>
      <c r="J2250" s="9">
        <v>10200</v>
      </c>
      <c r="K2250" s="10">
        <f t="shared" si="16"/>
        <v>3570</v>
      </c>
      <c r="L2250" s="10">
        <f t="shared" si="17"/>
        <v>1606.5</v>
      </c>
      <c r="M2250" s="11">
        <v>0.45</v>
      </c>
      <c r="O2250" s="16"/>
      <c r="P2250" s="14"/>
      <c r="Q2250" s="12"/>
      <c r="R2250" s="13"/>
    </row>
    <row r="2251" spans="1:18" ht="15.75" customHeight="1" x14ac:dyDescent="0.3">
      <c r="A2251" s="1"/>
      <c r="B2251" s="6" t="s">
        <v>14</v>
      </c>
      <c r="C2251" s="6">
        <v>1185732</v>
      </c>
      <c r="D2251" s="7">
        <v>44260</v>
      </c>
      <c r="E2251" s="6" t="s">
        <v>46</v>
      </c>
      <c r="F2251" s="6" t="s">
        <v>86</v>
      </c>
      <c r="G2251" s="6" t="s">
        <v>87</v>
      </c>
      <c r="H2251" s="6" t="s">
        <v>18</v>
      </c>
      <c r="I2251" s="8">
        <v>0.35</v>
      </c>
      <c r="J2251" s="9">
        <v>7000</v>
      </c>
      <c r="K2251" s="10">
        <f t="shared" si="16"/>
        <v>2450</v>
      </c>
      <c r="L2251" s="10">
        <f t="shared" si="17"/>
        <v>857.5</v>
      </c>
      <c r="M2251" s="11">
        <v>0.35</v>
      </c>
      <c r="O2251" s="16"/>
      <c r="P2251" s="14"/>
      <c r="Q2251" s="12"/>
      <c r="R2251" s="13"/>
    </row>
    <row r="2252" spans="1:18" ht="15.75" customHeight="1" x14ac:dyDescent="0.3">
      <c r="A2252" s="1"/>
      <c r="B2252" s="6" t="s">
        <v>14</v>
      </c>
      <c r="C2252" s="6">
        <v>1185732</v>
      </c>
      <c r="D2252" s="7">
        <v>44260</v>
      </c>
      <c r="E2252" s="6" t="s">
        <v>46</v>
      </c>
      <c r="F2252" s="6" t="s">
        <v>86</v>
      </c>
      <c r="G2252" s="6" t="s">
        <v>87</v>
      </c>
      <c r="H2252" s="6" t="s">
        <v>19</v>
      </c>
      <c r="I2252" s="8">
        <v>0.25</v>
      </c>
      <c r="J2252" s="9">
        <v>7250</v>
      </c>
      <c r="K2252" s="10">
        <f t="shared" si="16"/>
        <v>1812.5</v>
      </c>
      <c r="L2252" s="10">
        <f t="shared" si="17"/>
        <v>453.125</v>
      </c>
      <c r="M2252" s="11">
        <v>0.25</v>
      </c>
      <c r="O2252" s="16"/>
      <c r="P2252" s="14"/>
      <c r="Q2252" s="12"/>
      <c r="R2252" s="13"/>
    </row>
    <row r="2253" spans="1:18" ht="15.75" customHeight="1" x14ac:dyDescent="0.3">
      <c r="A2253" s="1"/>
      <c r="B2253" s="6" t="s">
        <v>14</v>
      </c>
      <c r="C2253" s="6">
        <v>1185732</v>
      </c>
      <c r="D2253" s="7">
        <v>44260</v>
      </c>
      <c r="E2253" s="6" t="s">
        <v>46</v>
      </c>
      <c r="F2253" s="6" t="s">
        <v>86</v>
      </c>
      <c r="G2253" s="6" t="s">
        <v>87</v>
      </c>
      <c r="H2253" s="6" t="s">
        <v>20</v>
      </c>
      <c r="I2253" s="8">
        <v>0.29999999999999993</v>
      </c>
      <c r="J2253" s="9">
        <v>5750</v>
      </c>
      <c r="K2253" s="10">
        <f t="shared" si="16"/>
        <v>1724.9999999999995</v>
      </c>
      <c r="L2253" s="10">
        <f t="shared" si="17"/>
        <v>517.49999999999989</v>
      </c>
      <c r="M2253" s="11">
        <v>0.3</v>
      </c>
      <c r="O2253" s="16"/>
      <c r="P2253" s="14"/>
      <c r="Q2253" s="12"/>
      <c r="R2253" s="13"/>
    </row>
    <row r="2254" spans="1:18" ht="15.75" customHeight="1" x14ac:dyDescent="0.3">
      <c r="A2254" s="1"/>
      <c r="B2254" s="6" t="s">
        <v>14</v>
      </c>
      <c r="C2254" s="6">
        <v>1185732</v>
      </c>
      <c r="D2254" s="7">
        <v>44260</v>
      </c>
      <c r="E2254" s="6" t="s">
        <v>46</v>
      </c>
      <c r="F2254" s="6" t="s">
        <v>86</v>
      </c>
      <c r="G2254" s="6" t="s">
        <v>87</v>
      </c>
      <c r="H2254" s="6" t="s">
        <v>21</v>
      </c>
      <c r="I2254" s="8">
        <v>0.45000000000000007</v>
      </c>
      <c r="J2254" s="9">
        <v>6250</v>
      </c>
      <c r="K2254" s="10">
        <f t="shared" si="16"/>
        <v>2812.5000000000005</v>
      </c>
      <c r="L2254" s="10">
        <f t="shared" si="17"/>
        <v>984.37500000000011</v>
      </c>
      <c r="M2254" s="11">
        <v>0.35</v>
      </c>
      <c r="O2254" s="16"/>
      <c r="P2254" s="14"/>
      <c r="Q2254" s="12"/>
      <c r="R2254" s="13"/>
    </row>
    <row r="2255" spans="1:18" ht="15.75" customHeight="1" x14ac:dyDescent="0.3">
      <c r="A2255" s="1"/>
      <c r="B2255" s="6" t="s">
        <v>14</v>
      </c>
      <c r="C2255" s="6">
        <v>1185732</v>
      </c>
      <c r="D2255" s="7">
        <v>44260</v>
      </c>
      <c r="E2255" s="6" t="s">
        <v>46</v>
      </c>
      <c r="F2255" s="6" t="s">
        <v>86</v>
      </c>
      <c r="G2255" s="6" t="s">
        <v>87</v>
      </c>
      <c r="H2255" s="6" t="s">
        <v>22</v>
      </c>
      <c r="I2255" s="8">
        <v>0.35</v>
      </c>
      <c r="J2255" s="9">
        <v>7250</v>
      </c>
      <c r="K2255" s="10">
        <f t="shared" si="16"/>
        <v>2537.5</v>
      </c>
      <c r="L2255" s="10">
        <f t="shared" si="17"/>
        <v>1268.75</v>
      </c>
      <c r="M2255" s="11">
        <v>0.5</v>
      </c>
      <c r="O2255" s="16"/>
      <c r="P2255" s="14"/>
      <c r="Q2255" s="12"/>
      <c r="R2255" s="13"/>
    </row>
    <row r="2256" spans="1:18" ht="15.75" customHeight="1" x14ac:dyDescent="0.3">
      <c r="A2256" s="1"/>
      <c r="B2256" s="6" t="s">
        <v>14</v>
      </c>
      <c r="C2256" s="6">
        <v>1185732</v>
      </c>
      <c r="D2256" s="7">
        <v>44292</v>
      </c>
      <c r="E2256" s="6" t="s">
        <v>46</v>
      </c>
      <c r="F2256" s="6" t="s">
        <v>86</v>
      </c>
      <c r="G2256" s="6" t="s">
        <v>87</v>
      </c>
      <c r="H2256" s="6" t="s">
        <v>17</v>
      </c>
      <c r="I2256" s="8">
        <v>0.35</v>
      </c>
      <c r="J2256" s="9">
        <v>9750</v>
      </c>
      <c r="K2256" s="10">
        <f t="shared" si="16"/>
        <v>3412.5</v>
      </c>
      <c r="L2256" s="10">
        <f t="shared" si="17"/>
        <v>1535.625</v>
      </c>
      <c r="M2256" s="11">
        <v>0.45</v>
      </c>
      <c r="O2256" s="16"/>
      <c r="P2256" s="14"/>
      <c r="Q2256" s="12"/>
      <c r="R2256" s="13"/>
    </row>
    <row r="2257" spans="1:18" ht="15.75" customHeight="1" x14ac:dyDescent="0.3">
      <c r="A2257" s="1"/>
      <c r="B2257" s="6" t="s">
        <v>14</v>
      </c>
      <c r="C2257" s="6">
        <v>1185732</v>
      </c>
      <c r="D2257" s="7">
        <v>44292</v>
      </c>
      <c r="E2257" s="6" t="s">
        <v>46</v>
      </c>
      <c r="F2257" s="6" t="s">
        <v>86</v>
      </c>
      <c r="G2257" s="6" t="s">
        <v>87</v>
      </c>
      <c r="H2257" s="6" t="s">
        <v>18</v>
      </c>
      <c r="I2257" s="8">
        <v>0.35</v>
      </c>
      <c r="J2257" s="9">
        <v>6750</v>
      </c>
      <c r="K2257" s="10">
        <f t="shared" si="16"/>
        <v>2362.5</v>
      </c>
      <c r="L2257" s="10">
        <f t="shared" si="17"/>
        <v>826.875</v>
      </c>
      <c r="M2257" s="11">
        <v>0.35</v>
      </c>
      <c r="O2257" s="16"/>
      <c r="P2257" s="14"/>
      <c r="Q2257" s="12"/>
      <c r="R2257" s="13"/>
    </row>
    <row r="2258" spans="1:18" ht="15.75" customHeight="1" x14ac:dyDescent="0.3">
      <c r="A2258" s="1"/>
      <c r="B2258" s="6" t="s">
        <v>14</v>
      </c>
      <c r="C2258" s="6">
        <v>1185732</v>
      </c>
      <c r="D2258" s="7">
        <v>44292</v>
      </c>
      <c r="E2258" s="6" t="s">
        <v>46</v>
      </c>
      <c r="F2258" s="6" t="s">
        <v>86</v>
      </c>
      <c r="G2258" s="6" t="s">
        <v>87</v>
      </c>
      <c r="H2258" s="6" t="s">
        <v>19</v>
      </c>
      <c r="I2258" s="8">
        <v>0.25</v>
      </c>
      <c r="J2258" s="9">
        <v>6750</v>
      </c>
      <c r="K2258" s="10">
        <f t="shared" si="16"/>
        <v>1687.5</v>
      </c>
      <c r="L2258" s="10">
        <f t="shared" si="17"/>
        <v>421.875</v>
      </c>
      <c r="M2258" s="11">
        <v>0.25</v>
      </c>
      <c r="O2258" s="16"/>
      <c r="P2258" s="14"/>
      <c r="Q2258" s="12"/>
      <c r="R2258" s="13"/>
    </row>
    <row r="2259" spans="1:18" ht="15.75" customHeight="1" x14ac:dyDescent="0.3">
      <c r="A2259" s="1"/>
      <c r="B2259" s="6" t="s">
        <v>14</v>
      </c>
      <c r="C2259" s="6">
        <v>1185732</v>
      </c>
      <c r="D2259" s="7">
        <v>44292</v>
      </c>
      <c r="E2259" s="6" t="s">
        <v>46</v>
      </c>
      <c r="F2259" s="6" t="s">
        <v>86</v>
      </c>
      <c r="G2259" s="6" t="s">
        <v>87</v>
      </c>
      <c r="H2259" s="6" t="s">
        <v>20</v>
      </c>
      <c r="I2259" s="8">
        <v>0.29999999999999993</v>
      </c>
      <c r="J2259" s="9">
        <v>6000</v>
      </c>
      <c r="K2259" s="10">
        <f t="shared" si="16"/>
        <v>1799.9999999999995</v>
      </c>
      <c r="L2259" s="10">
        <f t="shared" si="17"/>
        <v>539.99999999999989</v>
      </c>
      <c r="M2259" s="11">
        <v>0.3</v>
      </c>
      <c r="O2259" s="16"/>
      <c r="P2259" s="14"/>
      <c r="Q2259" s="12"/>
      <c r="R2259" s="13"/>
    </row>
    <row r="2260" spans="1:18" ht="15.75" customHeight="1" x14ac:dyDescent="0.3">
      <c r="A2260" s="1"/>
      <c r="B2260" s="6" t="s">
        <v>14</v>
      </c>
      <c r="C2260" s="6">
        <v>1185732</v>
      </c>
      <c r="D2260" s="7">
        <v>44292</v>
      </c>
      <c r="E2260" s="6" t="s">
        <v>46</v>
      </c>
      <c r="F2260" s="6" t="s">
        <v>86</v>
      </c>
      <c r="G2260" s="6" t="s">
        <v>87</v>
      </c>
      <c r="H2260" s="6" t="s">
        <v>21</v>
      </c>
      <c r="I2260" s="8">
        <v>0.5</v>
      </c>
      <c r="J2260" s="9">
        <v>6250</v>
      </c>
      <c r="K2260" s="10">
        <f t="shared" si="16"/>
        <v>3125</v>
      </c>
      <c r="L2260" s="10">
        <f t="shared" si="17"/>
        <v>1093.75</v>
      </c>
      <c r="M2260" s="11">
        <v>0.35</v>
      </c>
      <c r="O2260" s="16"/>
      <c r="P2260" s="14"/>
      <c r="Q2260" s="12"/>
      <c r="R2260" s="13"/>
    </row>
    <row r="2261" spans="1:18" ht="15.75" customHeight="1" x14ac:dyDescent="0.3">
      <c r="A2261" s="1"/>
      <c r="B2261" s="6" t="s">
        <v>14</v>
      </c>
      <c r="C2261" s="6">
        <v>1185732</v>
      </c>
      <c r="D2261" s="7">
        <v>44292</v>
      </c>
      <c r="E2261" s="6" t="s">
        <v>46</v>
      </c>
      <c r="F2261" s="6" t="s">
        <v>86</v>
      </c>
      <c r="G2261" s="6" t="s">
        <v>87</v>
      </c>
      <c r="H2261" s="6" t="s">
        <v>22</v>
      </c>
      <c r="I2261" s="8">
        <v>0.4</v>
      </c>
      <c r="J2261" s="9">
        <v>7750</v>
      </c>
      <c r="K2261" s="10">
        <f t="shared" si="16"/>
        <v>3100</v>
      </c>
      <c r="L2261" s="10">
        <f t="shared" si="17"/>
        <v>1550</v>
      </c>
      <c r="M2261" s="11">
        <v>0.5</v>
      </c>
      <c r="O2261" s="16"/>
      <c r="P2261" s="14"/>
      <c r="Q2261" s="12"/>
      <c r="R2261" s="13"/>
    </row>
    <row r="2262" spans="1:18" ht="15.75" customHeight="1" x14ac:dyDescent="0.3">
      <c r="A2262" s="1"/>
      <c r="B2262" s="6" t="s">
        <v>14</v>
      </c>
      <c r="C2262" s="6">
        <v>1185732</v>
      </c>
      <c r="D2262" s="7">
        <v>44321</v>
      </c>
      <c r="E2262" s="6" t="s">
        <v>46</v>
      </c>
      <c r="F2262" s="6" t="s">
        <v>86</v>
      </c>
      <c r="G2262" s="6" t="s">
        <v>87</v>
      </c>
      <c r="H2262" s="6" t="s">
        <v>17</v>
      </c>
      <c r="I2262" s="8">
        <v>0.5</v>
      </c>
      <c r="J2262" s="9">
        <v>10450</v>
      </c>
      <c r="K2262" s="10">
        <f t="shared" si="16"/>
        <v>5225</v>
      </c>
      <c r="L2262" s="10">
        <f t="shared" si="17"/>
        <v>2351.25</v>
      </c>
      <c r="M2262" s="11">
        <v>0.45</v>
      </c>
      <c r="O2262" s="16"/>
      <c r="P2262" s="14"/>
      <c r="Q2262" s="12"/>
      <c r="R2262" s="13"/>
    </row>
    <row r="2263" spans="1:18" ht="15.75" customHeight="1" x14ac:dyDescent="0.3">
      <c r="A2263" s="1"/>
      <c r="B2263" s="6" t="s">
        <v>14</v>
      </c>
      <c r="C2263" s="6">
        <v>1185732</v>
      </c>
      <c r="D2263" s="7">
        <v>44321</v>
      </c>
      <c r="E2263" s="6" t="s">
        <v>46</v>
      </c>
      <c r="F2263" s="6" t="s">
        <v>86</v>
      </c>
      <c r="G2263" s="6" t="s">
        <v>87</v>
      </c>
      <c r="H2263" s="6" t="s">
        <v>18</v>
      </c>
      <c r="I2263" s="8">
        <v>0.5</v>
      </c>
      <c r="J2263" s="9">
        <v>7500</v>
      </c>
      <c r="K2263" s="10">
        <f t="shared" si="16"/>
        <v>3750</v>
      </c>
      <c r="L2263" s="10">
        <f t="shared" si="17"/>
        <v>1312.5</v>
      </c>
      <c r="M2263" s="11">
        <v>0.35</v>
      </c>
      <c r="O2263" s="16"/>
      <c r="P2263" s="14"/>
      <c r="Q2263" s="12"/>
      <c r="R2263" s="13"/>
    </row>
    <row r="2264" spans="1:18" ht="15.75" customHeight="1" x14ac:dyDescent="0.3">
      <c r="A2264" s="1"/>
      <c r="B2264" s="6" t="s">
        <v>14</v>
      </c>
      <c r="C2264" s="6">
        <v>1185732</v>
      </c>
      <c r="D2264" s="7">
        <v>44321</v>
      </c>
      <c r="E2264" s="6" t="s">
        <v>46</v>
      </c>
      <c r="F2264" s="6" t="s">
        <v>86</v>
      </c>
      <c r="G2264" s="6" t="s">
        <v>87</v>
      </c>
      <c r="H2264" s="6" t="s">
        <v>19</v>
      </c>
      <c r="I2264" s="8">
        <v>0.45</v>
      </c>
      <c r="J2264" s="9">
        <v>7250</v>
      </c>
      <c r="K2264" s="10">
        <f t="shared" si="16"/>
        <v>3262.5</v>
      </c>
      <c r="L2264" s="10">
        <f t="shared" si="17"/>
        <v>815.625</v>
      </c>
      <c r="M2264" s="11">
        <v>0.25</v>
      </c>
      <c r="O2264" s="16"/>
      <c r="P2264" s="14"/>
      <c r="Q2264" s="12"/>
      <c r="R2264" s="13"/>
    </row>
    <row r="2265" spans="1:18" ht="15.75" customHeight="1" x14ac:dyDescent="0.3">
      <c r="A2265" s="1"/>
      <c r="B2265" s="6" t="s">
        <v>14</v>
      </c>
      <c r="C2265" s="6">
        <v>1185732</v>
      </c>
      <c r="D2265" s="7">
        <v>44321</v>
      </c>
      <c r="E2265" s="6" t="s">
        <v>46</v>
      </c>
      <c r="F2265" s="6" t="s">
        <v>86</v>
      </c>
      <c r="G2265" s="6" t="s">
        <v>87</v>
      </c>
      <c r="H2265" s="6" t="s">
        <v>20</v>
      </c>
      <c r="I2265" s="8">
        <v>0.45</v>
      </c>
      <c r="J2265" s="9">
        <v>6750</v>
      </c>
      <c r="K2265" s="10">
        <f t="shared" si="16"/>
        <v>3037.5</v>
      </c>
      <c r="L2265" s="10">
        <f t="shared" si="17"/>
        <v>911.25</v>
      </c>
      <c r="M2265" s="11">
        <v>0.3</v>
      </c>
      <c r="O2265" s="16"/>
      <c r="P2265" s="14"/>
      <c r="Q2265" s="12"/>
      <c r="R2265" s="13"/>
    </row>
    <row r="2266" spans="1:18" ht="15.75" customHeight="1" x14ac:dyDescent="0.3">
      <c r="A2266" s="1"/>
      <c r="B2266" s="6" t="s">
        <v>14</v>
      </c>
      <c r="C2266" s="6">
        <v>1185732</v>
      </c>
      <c r="D2266" s="7">
        <v>44321</v>
      </c>
      <c r="E2266" s="6" t="s">
        <v>46</v>
      </c>
      <c r="F2266" s="6" t="s">
        <v>86</v>
      </c>
      <c r="G2266" s="6" t="s">
        <v>87</v>
      </c>
      <c r="H2266" s="6" t="s">
        <v>21</v>
      </c>
      <c r="I2266" s="8">
        <v>0.54999999999999993</v>
      </c>
      <c r="J2266" s="9">
        <v>7000</v>
      </c>
      <c r="K2266" s="10">
        <f t="shared" si="16"/>
        <v>3849.9999999999995</v>
      </c>
      <c r="L2266" s="10">
        <f t="shared" si="17"/>
        <v>1347.4999999999998</v>
      </c>
      <c r="M2266" s="11">
        <v>0.35</v>
      </c>
      <c r="O2266" s="16"/>
      <c r="P2266" s="14"/>
      <c r="Q2266" s="12"/>
      <c r="R2266" s="13"/>
    </row>
    <row r="2267" spans="1:18" ht="15.75" customHeight="1" x14ac:dyDescent="0.3">
      <c r="A2267" s="1"/>
      <c r="B2267" s="6" t="s">
        <v>14</v>
      </c>
      <c r="C2267" s="6">
        <v>1185732</v>
      </c>
      <c r="D2267" s="7">
        <v>44321</v>
      </c>
      <c r="E2267" s="6" t="s">
        <v>46</v>
      </c>
      <c r="F2267" s="6" t="s">
        <v>86</v>
      </c>
      <c r="G2267" s="6" t="s">
        <v>87</v>
      </c>
      <c r="H2267" s="6" t="s">
        <v>22</v>
      </c>
      <c r="I2267" s="8">
        <v>0.6</v>
      </c>
      <c r="J2267" s="9">
        <v>8000</v>
      </c>
      <c r="K2267" s="10">
        <f t="shared" si="16"/>
        <v>4800</v>
      </c>
      <c r="L2267" s="10">
        <f t="shared" si="17"/>
        <v>2400</v>
      </c>
      <c r="M2267" s="11">
        <v>0.5</v>
      </c>
      <c r="O2267" s="16"/>
      <c r="P2267" s="14"/>
      <c r="Q2267" s="12"/>
      <c r="R2267" s="13"/>
    </row>
    <row r="2268" spans="1:18" ht="15.75" customHeight="1" x14ac:dyDescent="0.3">
      <c r="A2268" s="1"/>
      <c r="B2268" s="6" t="s">
        <v>14</v>
      </c>
      <c r="C2268" s="6">
        <v>1185732</v>
      </c>
      <c r="D2268" s="7">
        <v>44354</v>
      </c>
      <c r="E2268" s="6" t="s">
        <v>46</v>
      </c>
      <c r="F2268" s="6" t="s">
        <v>86</v>
      </c>
      <c r="G2268" s="6" t="s">
        <v>87</v>
      </c>
      <c r="H2268" s="6" t="s">
        <v>17</v>
      </c>
      <c r="I2268" s="8">
        <v>0.54999999999999993</v>
      </c>
      <c r="J2268" s="9">
        <v>10500</v>
      </c>
      <c r="K2268" s="10">
        <f t="shared" si="16"/>
        <v>5774.9999999999991</v>
      </c>
      <c r="L2268" s="10">
        <f t="shared" si="17"/>
        <v>2598.7499999999995</v>
      </c>
      <c r="M2268" s="11">
        <v>0.45</v>
      </c>
      <c r="O2268" s="16"/>
      <c r="P2268" s="14"/>
      <c r="Q2268" s="12"/>
      <c r="R2268" s="13"/>
    </row>
    <row r="2269" spans="1:18" ht="15.75" customHeight="1" x14ac:dyDescent="0.3">
      <c r="A2269" s="1"/>
      <c r="B2269" s="6" t="s">
        <v>14</v>
      </c>
      <c r="C2269" s="6">
        <v>1185732</v>
      </c>
      <c r="D2269" s="7">
        <v>44354</v>
      </c>
      <c r="E2269" s="6" t="s">
        <v>46</v>
      </c>
      <c r="F2269" s="6" t="s">
        <v>86</v>
      </c>
      <c r="G2269" s="6" t="s">
        <v>87</v>
      </c>
      <c r="H2269" s="6" t="s">
        <v>18</v>
      </c>
      <c r="I2269" s="8">
        <v>0.5</v>
      </c>
      <c r="J2269" s="9">
        <v>8000</v>
      </c>
      <c r="K2269" s="10">
        <f t="shared" si="16"/>
        <v>4000</v>
      </c>
      <c r="L2269" s="10">
        <f t="shared" si="17"/>
        <v>1400</v>
      </c>
      <c r="M2269" s="11">
        <v>0.35</v>
      </c>
      <c r="O2269" s="16"/>
      <c r="P2269" s="14"/>
      <c r="Q2269" s="12"/>
      <c r="R2269" s="13"/>
    </row>
    <row r="2270" spans="1:18" ht="15.75" customHeight="1" x14ac:dyDescent="0.3">
      <c r="A2270" s="1"/>
      <c r="B2270" s="6" t="s">
        <v>14</v>
      </c>
      <c r="C2270" s="6">
        <v>1185732</v>
      </c>
      <c r="D2270" s="7">
        <v>44354</v>
      </c>
      <c r="E2270" s="6" t="s">
        <v>46</v>
      </c>
      <c r="F2270" s="6" t="s">
        <v>86</v>
      </c>
      <c r="G2270" s="6" t="s">
        <v>87</v>
      </c>
      <c r="H2270" s="6" t="s">
        <v>19</v>
      </c>
      <c r="I2270" s="8">
        <v>0.5</v>
      </c>
      <c r="J2270" s="9">
        <v>7750</v>
      </c>
      <c r="K2270" s="10">
        <f t="shared" si="16"/>
        <v>3875</v>
      </c>
      <c r="L2270" s="10">
        <f t="shared" si="17"/>
        <v>968.75</v>
      </c>
      <c r="M2270" s="11">
        <v>0.25</v>
      </c>
      <c r="O2270" s="16"/>
      <c r="P2270" s="14"/>
      <c r="Q2270" s="12"/>
      <c r="R2270" s="13"/>
    </row>
    <row r="2271" spans="1:18" ht="15.75" customHeight="1" x14ac:dyDescent="0.3">
      <c r="A2271" s="1"/>
      <c r="B2271" s="6" t="s">
        <v>14</v>
      </c>
      <c r="C2271" s="6">
        <v>1185732</v>
      </c>
      <c r="D2271" s="7">
        <v>44354</v>
      </c>
      <c r="E2271" s="6" t="s">
        <v>46</v>
      </c>
      <c r="F2271" s="6" t="s">
        <v>86</v>
      </c>
      <c r="G2271" s="6" t="s">
        <v>87</v>
      </c>
      <c r="H2271" s="6" t="s">
        <v>20</v>
      </c>
      <c r="I2271" s="8">
        <v>0.5</v>
      </c>
      <c r="J2271" s="9">
        <v>7500</v>
      </c>
      <c r="K2271" s="10">
        <f t="shared" si="16"/>
        <v>3750</v>
      </c>
      <c r="L2271" s="10">
        <f t="shared" si="17"/>
        <v>1125</v>
      </c>
      <c r="M2271" s="11">
        <v>0.3</v>
      </c>
      <c r="O2271" s="16"/>
      <c r="P2271" s="14"/>
      <c r="Q2271" s="12"/>
      <c r="R2271" s="13"/>
    </row>
    <row r="2272" spans="1:18" ht="15.75" customHeight="1" x14ac:dyDescent="0.3">
      <c r="A2272" s="1"/>
      <c r="B2272" s="6" t="s">
        <v>14</v>
      </c>
      <c r="C2272" s="6">
        <v>1185732</v>
      </c>
      <c r="D2272" s="7">
        <v>44354</v>
      </c>
      <c r="E2272" s="6" t="s">
        <v>46</v>
      </c>
      <c r="F2272" s="6" t="s">
        <v>86</v>
      </c>
      <c r="G2272" s="6" t="s">
        <v>87</v>
      </c>
      <c r="H2272" s="6" t="s">
        <v>21</v>
      </c>
      <c r="I2272" s="8">
        <v>0.65</v>
      </c>
      <c r="J2272" s="9">
        <v>7500</v>
      </c>
      <c r="K2272" s="10">
        <f t="shared" si="16"/>
        <v>4875</v>
      </c>
      <c r="L2272" s="10">
        <f t="shared" si="17"/>
        <v>1706.25</v>
      </c>
      <c r="M2272" s="11">
        <v>0.35</v>
      </c>
      <c r="O2272" s="16"/>
      <c r="P2272" s="14"/>
      <c r="Q2272" s="12"/>
      <c r="R2272" s="13"/>
    </row>
    <row r="2273" spans="1:18" ht="15.75" customHeight="1" x14ac:dyDescent="0.3">
      <c r="A2273" s="1"/>
      <c r="B2273" s="6" t="s">
        <v>14</v>
      </c>
      <c r="C2273" s="6">
        <v>1185732</v>
      </c>
      <c r="D2273" s="7">
        <v>44354</v>
      </c>
      <c r="E2273" s="6" t="s">
        <v>46</v>
      </c>
      <c r="F2273" s="6" t="s">
        <v>86</v>
      </c>
      <c r="G2273" s="6" t="s">
        <v>87</v>
      </c>
      <c r="H2273" s="6" t="s">
        <v>22</v>
      </c>
      <c r="I2273" s="8">
        <v>0.70000000000000007</v>
      </c>
      <c r="J2273" s="9">
        <v>9250</v>
      </c>
      <c r="K2273" s="10">
        <f t="shared" si="16"/>
        <v>6475.0000000000009</v>
      </c>
      <c r="L2273" s="10">
        <f t="shared" si="17"/>
        <v>3237.5000000000005</v>
      </c>
      <c r="M2273" s="11">
        <v>0.5</v>
      </c>
      <c r="O2273" s="16"/>
      <c r="P2273" s="14"/>
      <c r="Q2273" s="12"/>
      <c r="R2273" s="13"/>
    </row>
    <row r="2274" spans="1:18" ht="15.75" customHeight="1" x14ac:dyDescent="0.3">
      <c r="A2274" s="1"/>
      <c r="B2274" s="6" t="s">
        <v>14</v>
      </c>
      <c r="C2274" s="6">
        <v>1185732</v>
      </c>
      <c r="D2274" s="7">
        <v>44382</v>
      </c>
      <c r="E2274" s="6" t="s">
        <v>46</v>
      </c>
      <c r="F2274" s="6" t="s">
        <v>86</v>
      </c>
      <c r="G2274" s="6" t="s">
        <v>87</v>
      </c>
      <c r="H2274" s="6" t="s">
        <v>17</v>
      </c>
      <c r="I2274" s="8">
        <v>0.65</v>
      </c>
      <c r="J2274" s="9">
        <v>11500</v>
      </c>
      <c r="K2274" s="10">
        <f t="shared" si="16"/>
        <v>7475</v>
      </c>
      <c r="L2274" s="10">
        <f t="shared" si="17"/>
        <v>3363.75</v>
      </c>
      <c r="M2274" s="11">
        <v>0.45</v>
      </c>
      <c r="O2274" s="16"/>
      <c r="P2274" s="14"/>
      <c r="Q2274" s="12"/>
      <c r="R2274" s="13"/>
    </row>
    <row r="2275" spans="1:18" ht="15.75" customHeight="1" x14ac:dyDescent="0.3">
      <c r="A2275" s="1"/>
      <c r="B2275" s="6" t="s">
        <v>14</v>
      </c>
      <c r="C2275" s="6">
        <v>1185732</v>
      </c>
      <c r="D2275" s="7">
        <v>44382</v>
      </c>
      <c r="E2275" s="6" t="s">
        <v>46</v>
      </c>
      <c r="F2275" s="6" t="s">
        <v>86</v>
      </c>
      <c r="G2275" s="6" t="s">
        <v>87</v>
      </c>
      <c r="H2275" s="6" t="s">
        <v>18</v>
      </c>
      <c r="I2275" s="8">
        <v>0.60000000000000009</v>
      </c>
      <c r="J2275" s="9">
        <v>9000</v>
      </c>
      <c r="K2275" s="10">
        <f t="shared" si="16"/>
        <v>5400.0000000000009</v>
      </c>
      <c r="L2275" s="10">
        <f t="shared" si="17"/>
        <v>1890.0000000000002</v>
      </c>
      <c r="M2275" s="11">
        <v>0.35</v>
      </c>
      <c r="O2275" s="16"/>
      <c r="P2275" s="14"/>
      <c r="Q2275" s="12"/>
      <c r="R2275" s="13"/>
    </row>
    <row r="2276" spans="1:18" ht="15.75" customHeight="1" x14ac:dyDescent="0.3">
      <c r="A2276" s="1"/>
      <c r="B2276" s="6" t="s">
        <v>14</v>
      </c>
      <c r="C2276" s="6">
        <v>1185732</v>
      </c>
      <c r="D2276" s="7">
        <v>44382</v>
      </c>
      <c r="E2276" s="6" t="s">
        <v>46</v>
      </c>
      <c r="F2276" s="6" t="s">
        <v>86</v>
      </c>
      <c r="G2276" s="6" t="s">
        <v>87</v>
      </c>
      <c r="H2276" s="6" t="s">
        <v>19</v>
      </c>
      <c r="I2276" s="8">
        <v>0.55000000000000004</v>
      </c>
      <c r="J2276" s="9">
        <v>8250</v>
      </c>
      <c r="K2276" s="10">
        <f t="shared" si="16"/>
        <v>4537.5</v>
      </c>
      <c r="L2276" s="10">
        <f t="shared" si="17"/>
        <v>1134.375</v>
      </c>
      <c r="M2276" s="11">
        <v>0.25</v>
      </c>
      <c r="O2276" s="16"/>
      <c r="P2276" s="14"/>
      <c r="Q2276" s="12"/>
      <c r="R2276" s="13"/>
    </row>
    <row r="2277" spans="1:18" ht="15.75" customHeight="1" x14ac:dyDescent="0.3">
      <c r="A2277" s="1"/>
      <c r="B2277" s="6" t="s">
        <v>14</v>
      </c>
      <c r="C2277" s="6">
        <v>1185732</v>
      </c>
      <c r="D2277" s="7">
        <v>44382</v>
      </c>
      <c r="E2277" s="6" t="s">
        <v>46</v>
      </c>
      <c r="F2277" s="6" t="s">
        <v>86</v>
      </c>
      <c r="G2277" s="6" t="s">
        <v>87</v>
      </c>
      <c r="H2277" s="6" t="s">
        <v>20</v>
      </c>
      <c r="I2277" s="8">
        <v>0.55000000000000004</v>
      </c>
      <c r="J2277" s="9">
        <v>7750</v>
      </c>
      <c r="K2277" s="10">
        <f t="shared" si="16"/>
        <v>4262.5</v>
      </c>
      <c r="L2277" s="10">
        <f t="shared" si="17"/>
        <v>1278.75</v>
      </c>
      <c r="M2277" s="11">
        <v>0.3</v>
      </c>
      <c r="O2277" s="16"/>
      <c r="P2277" s="14"/>
      <c r="Q2277" s="12"/>
      <c r="R2277" s="13"/>
    </row>
    <row r="2278" spans="1:18" ht="15.75" customHeight="1" x14ac:dyDescent="0.3">
      <c r="A2278" s="1"/>
      <c r="B2278" s="6" t="s">
        <v>14</v>
      </c>
      <c r="C2278" s="6">
        <v>1185732</v>
      </c>
      <c r="D2278" s="7">
        <v>44382</v>
      </c>
      <c r="E2278" s="6" t="s">
        <v>46</v>
      </c>
      <c r="F2278" s="6" t="s">
        <v>86</v>
      </c>
      <c r="G2278" s="6" t="s">
        <v>87</v>
      </c>
      <c r="H2278" s="6" t="s">
        <v>21</v>
      </c>
      <c r="I2278" s="8">
        <v>0.65</v>
      </c>
      <c r="J2278" s="9">
        <v>8000</v>
      </c>
      <c r="K2278" s="10">
        <f t="shared" si="16"/>
        <v>5200</v>
      </c>
      <c r="L2278" s="10">
        <f t="shared" si="17"/>
        <v>1819.9999999999998</v>
      </c>
      <c r="M2278" s="11">
        <v>0.35</v>
      </c>
      <c r="O2278" s="16"/>
      <c r="P2278" s="14"/>
      <c r="Q2278" s="12"/>
      <c r="R2278" s="13"/>
    </row>
    <row r="2279" spans="1:18" ht="15.75" customHeight="1" x14ac:dyDescent="0.3">
      <c r="A2279" s="1"/>
      <c r="B2279" s="6" t="s">
        <v>14</v>
      </c>
      <c r="C2279" s="6">
        <v>1185732</v>
      </c>
      <c r="D2279" s="7">
        <v>44382</v>
      </c>
      <c r="E2279" s="6" t="s">
        <v>46</v>
      </c>
      <c r="F2279" s="6" t="s">
        <v>86</v>
      </c>
      <c r="G2279" s="6" t="s">
        <v>87</v>
      </c>
      <c r="H2279" s="6" t="s">
        <v>22</v>
      </c>
      <c r="I2279" s="8">
        <v>0.70000000000000007</v>
      </c>
      <c r="J2279" s="9">
        <v>9750</v>
      </c>
      <c r="K2279" s="10">
        <f t="shared" si="16"/>
        <v>6825.0000000000009</v>
      </c>
      <c r="L2279" s="10">
        <f t="shared" si="17"/>
        <v>3412.5000000000005</v>
      </c>
      <c r="M2279" s="11">
        <v>0.5</v>
      </c>
      <c r="O2279" s="16"/>
      <c r="P2279" s="14"/>
      <c r="Q2279" s="12"/>
      <c r="R2279" s="13"/>
    </row>
    <row r="2280" spans="1:18" ht="15.75" customHeight="1" x14ac:dyDescent="0.3">
      <c r="A2280" s="1"/>
      <c r="B2280" s="6" t="s">
        <v>14</v>
      </c>
      <c r="C2280" s="6">
        <v>1185732</v>
      </c>
      <c r="D2280" s="7">
        <v>44414</v>
      </c>
      <c r="E2280" s="6" t="s">
        <v>46</v>
      </c>
      <c r="F2280" s="6" t="s">
        <v>86</v>
      </c>
      <c r="G2280" s="6" t="s">
        <v>87</v>
      </c>
      <c r="H2280" s="6" t="s">
        <v>17</v>
      </c>
      <c r="I2280" s="8">
        <v>0.65</v>
      </c>
      <c r="J2280" s="9">
        <v>11250</v>
      </c>
      <c r="K2280" s="10">
        <f t="shared" si="16"/>
        <v>7312.5</v>
      </c>
      <c r="L2280" s="10">
        <f t="shared" si="17"/>
        <v>3290.625</v>
      </c>
      <c r="M2280" s="11">
        <v>0.45</v>
      </c>
      <c r="O2280" s="16"/>
      <c r="P2280" s="14"/>
      <c r="Q2280" s="12"/>
      <c r="R2280" s="13"/>
    </row>
    <row r="2281" spans="1:18" ht="15.75" customHeight="1" x14ac:dyDescent="0.3">
      <c r="A2281" s="1"/>
      <c r="B2281" s="6" t="s">
        <v>14</v>
      </c>
      <c r="C2281" s="6">
        <v>1185732</v>
      </c>
      <c r="D2281" s="7">
        <v>44414</v>
      </c>
      <c r="E2281" s="6" t="s">
        <v>46</v>
      </c>
      <c r="F2281" s="6" t="s">
        <v>86</v>
      </c>
      <c r="G2281" s="6" t="s">
        <v>87</v>
      </c>
      <c r="H2281" s="6" t="s">
        <v>18</v>
      </c>
      <c r="I2281" s="8">
        <v>0.60000000000000009</v>
      </c>
      <c r="J2281" s="9">
        <v>9000</v>
      </c>
      <c r="K2281" s="10">
        <f t="shared" si="16"/>
        <v>5400.0000000000009</v>
      </c>
      <c r="L2281" s="10">
        <f t="shared" si="17"/>
        <v>1890.0000000000002</v>
      </c>
      <c r="M2281" s="11">
        <v>0.35</v>
      </c>
      <c r="O2281" s="16"/>
      <c r="P2281" s="14"/>
      <c r="Q2281" s="12"/>
      <c r="R2281" s="13"/>
    </row>
    <row r="2282" spans="1:18" ht="15.75" customHeight="1" x14ac:dyDescent="0.3">
      <c r="A2282" s="1"/>
      <c r="B2282" s="6" t="s">
        <v>14</v>
      </c>
      <c r="C2282" s="6">
        <v>1185732</v>
      </c>
      <c r="D2282" s="7">
        <v>44414</v>
      </c>
      <c r="E2282" s="6" t="s">
        <v>46</v>
      </c>
      <c r="F2282" s="6" t="s">
        <v>86</v>
      </c>
      <c r="G2282" s="6" t="s">
        <v>87</v>
      </c>
      <c r="H2282" s="6" t="s">
        <v>19</v>
      </c>
      <c r="I2282" s="8">
        <v>0.55000000000000004</v>
      </c>
      <c r="J2282" s="9">
        <v>8250</v>
      </c>
      <c r="K2282" s="10">
        <f t="shared" si="16"/>
        <v>4537.5</v>
      </c>
      <c r="L2282" s="10">
        <f t="shared" si="17"/>
        <v>1134.375</v>
      </c>
      <c r="M2282" s="11">
        <v>0.25</v>
      </c>
      <c r="O2282" s="16"/>
      <c r="P2282" s="14"/>
      <c r="Q2282" s="12"/>
      <c r="R2282" s="13"/>
    </row>
    <row r="2283" spans="1:18" ht="15.75" customHeight="1" x14ac:dyDescent="0.3">
      <c r="A2283" s="1"/>
      <c r="B2283" s="6" t="s">
        <v>14</v>
      </c>
      <c r="C2283" s="6">
        <v>1185732</v>
      </c>
      <c r="D2283" s="7">
        <v>44414</v>
      </c>
      <c r="E2283" s="6" t="s">
        <v>46</v>
      </c>
      <c r="F2283" s="6" t="s">
        <v>86</v>
      </c>
      <c r="G2283" s="6" t="s">
        <v>87</v>
      </c>
      <c r="H2283" s="6" t="s">
        <v>20</v>
      </c>
      <c r="I2283" s="8">
        <v>0.45</v>
      </c>
      <c r="J2283" s="9">
        <v>7750</v>
      </c>
      <c r="K2283" s="10">
        <f t="shared" si="16"/>
        <v>3487.5</v>
      </c>
      <c r="L2283" s="10">
        <f t="shared" si="17"/>
        <v>1046.25</v>
      </c>
      <c r="M2283" s="11">
        <v>0.3</v>
      </c>
      <c r="O2283" s="16"/>
      <c r="P2283" s="14"/>
      <c r="Q2283" s="12"/>
      <c r="R2283" s="13"/>
    </row>
    <row r="2284" spans="1:18" ht="15.75" customHeight="1" x14ac:dyDescent="0.3">
      <c r="A2284" s="1"/>
      <c r="B2284" s="6" t="s">
        <v>14</v>
      </c>
      <c r="C2284" s="6">
        <v>1185732</v>
      </c>
      <c r="D2284" s="7">
        <v>44414</v>
      </c>
      <c r="E2284" s="6" t="s">
        <v>46</v>
      </c>
      <c r="F2284" s="6" t="s">
        <v>86</v>
      </c>
      <c r="G2284" s="6" t="s">
        <v>87</v>
      </c>
      <c r="H2284" s="6" t="s">
        <v>21</v>
      </c>
      <c r="I2284" s="8">
        <v>0.55000000000000004</v>
      </c>
      <c r="J2284" s="9">
        <v>7500</v>
      </c>
      <c r="K2284" s="10">
        <f t="shared" si="16"/>
        <v>4125</v>
      </c>
      <c r="L2284" s="10">
        <f t="shared" si="17"/>
        <v>1443.75</v>
      </c>
      <c r="M2284" s="11">
        <v>0.35</v>
      </c>
      <c r="O2284" s="16"/>
      <c r="P2284" s="14"/>
      <c r="Q2284" s="12"/>
      <c r="R2284" s="13"/>
    </row>
    <row r="2285" spans="1:18" ht="15.75" customHeight="1" x14ac:dyDescent="0.3">
      <c r="A2285" s="1"/>
      <c r="B2285" s="6" t="s">
        <v>14</v>
      </c>
      <c r="C2285" s="6">
        <v>1185732</v>
      </c>
      <c r="D2285" s="7">
        <v>44414</v>
      </c>
      <c r="E2285" s="6" t="s">
        <v>46</v>
      </c>
      <c r="F2285" s="6" t="s">
        <v>86</v>
      </c>
      <c r="G2285" s="6" t="s">
        <v>87</v>
      </c>
      <c r="H2285" s="6" t="s">
        <v>22</v>
      </c>
      <c r="I2285" s="8">
        <v>0.60000000000000009</v>
      </c>
      <c r="J2285" s="9">
        <v>9250</v>
      </c>
      <c r="K2285" s="10">
        <f t="shared" si="16"/>
        <v>5550.0000000000009</v>
      </c>
      <c r="L2285" s="10">
        <f t="shared" si="17"/>
        <v>2775.0000000000005</v>
      </c>
      <c r="M2285" s="11">
        <v>0.5</v>
      </c>
      <c r="O2285" s="16"/>
      <c r="P2285" s="14"/>
      <c r="Q2285" s="12"/>
      <c r="R2285" s="13"/>
    </row>
    <row r="2286" spans="1:18" ht="15.75" customHeight="1" x14ac:dyDescent="0.3">
      <c r="A2286" s="1"/>
      <c r="B2286" s="6" t="s">
        <v>14</v>
      </c>
      <c r="C2286" s="6">
        <v>1185732</v>
      </c>
      <c r="D2286" s="7">
        <v>44444</v>
      </c>
      <c r="E2286" s="6" t="s">
        <v>46</v>
      </c>
      <c r="F2286" s="6" t="s">
        <v>86</v>
      </c>
      <c r="G2286" s="6" t="s">
        <v>87</v>
      </c>
      <c r="H2286" s="6" t="s">
        <v>17</v>
      </c>
      <c r="I2286" s="8">
        <v>0.55000000000000004</v>
      </c>
      <c r="J2286" s="9">
        <v>10250</v>
      </c>
      <c r="K2286" s="10">
        <f t="shared" si="16"/>
        <v>5637.5000000000009</v>
      </c>
      <c r="L2286" s="10">
        <f t="shared" si="17"/>
        <v>2536.8750000000005</v>
      </c>
      <c r="M2286" s="11">
        <v>0.45</v>
      </c>
      <c r="O2286" s="16"/>
      <c r="P2286" s="14"/>
      <c r="Q2286" s="12"/>
      <c r="R2286" s="13"/>
    </row>
    <row r="2287" spans="1:18" ht="15.75" customHeight="1" x14ac:dyDescent="0.3">
      <c r="A2287" s="1"/>
      <c r="B2287" s="6" t="s">
        <v>14</v>
      </c>
      <c r="C2287" s="6">
        <v>1185732</v>
      </c>
      <c r="D2287" s="7">
        <v>44444</v>
      </c>
      <c r="E2287" s="6" t="s">
        <v>46</v>
      </c>
      <c r="F2287" s="6" t="s">
        <v>86</v>
      </c>
      <c r="G2287" s="6" t="s">
        <v>87</v>
      </c>
      <c r="H2287" s="6" t="s">
        <v>18</v>
      </c>
      <c r="I2287" s="8">
        <v>0.50000000000000011</v>
      </c>
      <c r="J2287" s="9">
        <v>8250</v>
      </c>
      <c r="K2287" s="10">
        <f t="shared" si="16"/>
        <v>4125.0000000000009</v>
      </c>
      <c r="L2287" s="10">
        <f t="shared" si="17"/>
        <v>1443.7500000000002</v>
      </c>
      <c r="M2287" s="11">
        <v>0.35</v>
      </c>
      <c r="O2287" s="16"/>
      <c r="P2287" s="14"/>
      <c r="Q2287" s="12"/>
      <c r="R2287" s="13"/>
    </row>
    <row r="2288" spans="1:18" ht="15.75" customHeight="1" x14ac:dyDescent="0.3">
      <c r="A2288" s="1"/>
      <c r="B2288" s="6" t="s">
        <v>14</v>
      </c>
      <c r="C2288" s="6">
        <v>1185732</v>
      </c>
      <c r="D2288" s="7">
        <v>44444</v>
      </c>
      <c r="E2288" s="6" t="s">
        <v>46</v>
      </c>
      <c r="F2288" s="6" t="s">
        <v>86</v>
      </c>
      <c r="G2288" s="6" t="s">
        <v>87</v>
      </c>
      <c r="H2288" s="6" t="s">
        <v>19</v>
      </c>
      <c r="I2288" s="8">
        <v>0.4</v>
      </c>
      <c r="J2288" s="9">
        <v>7250</v>
      </c>
      <c r="K2288" s="10">
        <f t="shared" si="16"/>
        <v>2900</v>
      </c>
      <c r="L2288" s="10">
        <f t="shared" si="17"/>
        <v>725</v>
      </c>
      <c r="M2288" s="11">
        <v>0.25</v>
      </c>
      <c r="O2288" s="16"/>
      <c r="P2288" s="14"/>
      <c r="Q2288" s="12"/>
      <c r="R2288" s="13"/>
    </row>
    <row r="2289" spans="1:18" ht="15.75" customHeight="1" x14ac:dyDescent="0.3">
      <c r="A2289" s="1"/>
      <c r="B2289" s="6" t="s">
        <v>14</v>
      </c>
      <c r="C2289" s="6">
        <v>1185732</v>
      </c>
      <c r="D2289" s="7">
        <v>44444</v>
      </c>
      <c r="E2289" s="6" t="s">
        <v>46</v>
      </c>
      <c r="F2289" s="6" t="s">
        <v>86</v>
      </c>
      <c r="G2289" s="6" t="s">
        <v>87</v>
      </c>
      <c r="H2289" s="6" t="s">
        <v>20</v>
      </c>
      <c r="I2289" s="8">
        <v>0.4</v>
      </c>
      <c r="J2289" s="9">
        <v>7000</v>
      </c>
      <c r="K2289" s="10">
        <f t="shared" si="16"/>
        <v>2800</v>
      </c>
      <c r="L2289" s="10">
        <f t="shared" si="17"/>
        <v>840</v>
      </c>
      <c r="M2289" s="11">
        <v>0.3</v>
      </c>
      <c r="O2289" s="16"/>
      <c r="P2289" s="14"/>
      <c r="Q2289" s="12"/>
      <c r="R2289" s="13"/>
    </row>
    <row r="2290" spans="1:18" ht="15.75" customHeight="1" x14ac:dyDescent="0.3">
      <c r="A2290" s="1"/>
      <c r="B2290" s="6" t="s">
        <v>14</v>
      </c>
      <c r="C2290" s="6">
        <v>1185732</v>
      </c>
      <c r="D2290" s="7">
        <v>44444</v>
      </c>
      <c r="E2290" s="6" t="s">
        <v>46</v>
      </c>
      <c r="F2290" s="6" t="s">
        <v>86</v>
      </c>
      <c r="G2290" s="6" t="s">
        <v>87</v>
      </c>
      <c r="H2290" s="6" t="s">
        <v>21</v>
      </c>
      <c r="I2290" s="8">
        <v>0.5</v>
      </c>
      <c r="J2290" s="9">
        <v>7000</v>
      </c>
      <c r="K2290" s="10">
        <f t="shared" si="16"/>
        <v>3500</v>
      </c>
      <c r="L2290" s="10">
        <f t="shared" si="17"/>
        <v>1225</v>
      </c>
      <c r="M2290" s="11">
        <v>0.35</v>
      </c>
      <c r="O2290" s="16"/>
      <c r="P2290" s="14"/>
      <c r="Q2290" s="12"/>
      <c r="R2290" s="13"/>
    </row>
    <row r="2291" spans="1:18" ht="15.75" customHeight="1" x14ac:dyDescent="0.3">
      <c r="A2291" s="1"/>
      <c r="B2291" s="6" t="s">
        <v>14</v>
      </c>
      <c r="C2291" s="6">
        <v>1185732</v>
      </c>
      <c r="D2291" s="7">
        <v>44444</v>
      </c>
      <c r="E2291" s="6" t="s">
        <v>46</v>
      </c>
      <c r="F2291" s="6" t="s">
        <v>86</v>
      </c>
      <c r="G2291" s="6" t="s">
        <v>87</v>
      </c>
      <c r="H2291" s="6" t="s">
        <v>22</v>
      </c>
      <c r="I2291" s="8">
        <v>0.55000000000000004</v>
      </c>
      <c r="J2291" s="9">
        <v>8000</v>
      </c>
      <c r="K2291" s="10">
        <f t="shared" si="16"/>
        <v>4400</v>
      </c>
      <c r="L2291" s="10">
        <f t="shared" si="17"/>
        <v>2200</v>
      </c>
      <c r="M2291" s="11">
        <v>0.5</v>
      </c>
      <c r="O2291" s="16"/>
      <c r="P2291" s="14"/>
      <c r="Q2291" s="12"/>
      <c r="R2291" s="13"/>
    </row>
    <row r="2292" spans="1:18" ht="15.75" customHeight="1" x14ac:dyDescent="0.3">
      <c r="A2292" s="1"/>
      <c r="B2292" s="6" t="s">
        <v>14</v>
      </c>
      <c r="C2292" s="6">
        <v>1185732</v>
      </c>
      <c r="D2292" s="7">
        <v>44476</v>
      </c>
      <c r="E2292" s="6" t="s">
        <v>46</v>
      </c>
      <c r="F2292" s="6" t="s">
        <v>86</v>
      </c>
      <c r="G2292" s="6" t="s">
        <v>87</v>
      </c>
      <c r="H2292" s="6" t="s">
        <v>17</v>
      </c>
      <c r="I2292" s="8">
        <v>0.55000000000000004</v>
      </c>
      <c r="J2292" s="9">
        <v>9750</v>
      </c>
      <c r="K2292" s="10">
        <f t="shared" si="16"/>
        <v>5362.5</v>
      </c>
      <c r="L2292" s="10">
        <f t="shared" si="17"/>
        <v>2413.125</v>
      </c>
      <c r="M2292" s="11">
        <v>0.45</v>
      </c>
      <c r="O2292" s="16"/>
      <c r="P2292" s="14"/>
      <c r="Q2292" s="12"/>
      <c r="R2292" s="13"/>
    </row>
    <row r="2293" spans="1:18" ht="15.75" customHeight="1" x14ac:dyDescent="0.3">
      <c r="A2293" s="1"/>
      <c r="B2293" s="6" t="s">
        <v>14</v>
      </c>
      <c r="C2293" s="6">
        <v>1185732</v>
      </c>
      <c r="D2293" s="7">
        <v>44476</v>
      </c>
      <c r="E2293" s="6" t="s">
        <v>46</v>
      </c>
      <c r="F2293" s="6" t="s">
        <v>86</v>
      </c>
      <c r="G2293" s="6" t="s">
        <v>87</v>
      </c>
      <c r="H2293" s="6" t="s">
        <v>18</v>
      </c>
      <c r="I2293" s="8">
        <v>0.45000000000000012</v>
      </c>
      <c r="J2293" s="9">
        <v>8000</v>
      </c>
      <c r="K2293" s="10">
        <f t="shared" si="16"/>
        <v>3600.0000000000009</v>
      </c>
      <c r="L2293" s="10">
        <f t="shared" si="17"/>
        <v>1260.0000000000002</v>
      </c>
      <c r="M2293" s="11">
        <v>0.35</v>
      </c>
      <c r="O2293" s="16"/>
      <c r="P2293" s="14"/>
      <c r="Q2293" s="12"/>
      <c r="R2293" s="13"/>
    </row>
    <row r="2294" spans="1:18" ht="15.75" customHeight="1" x14ac:dyDescent="0.3">
      <c r="A2294" s="1"/>
      <c r="B2294" s="6" t="s">
        <v>14</v>
      </c>
      <c r="C2294" s="6">
        <v>1185732</v>
      </c>
      <c r="D2294" s="7">
        <v>44476</v>
      </c>
      <c r="E2294" s="6" t="s">
        <v>46</v>
      </c>
      <c r="F2294" s="6" t="s">
        <v>86</v>
      </c>
      <c r="G2294" s="6" t="s">
        <v>87</v>
      </c>
      <c r="H2294" s="6" t="s">
        <v>19</v>
      </c>
      <c r="I2294" s="8">
        <v>0.45000000000000012</v>
      </c>
      <c r="J2294" s="9">
        <v>6750</v>
      </c>
      <c r="K2294" s="10">
        <f t="shared" si="16"/>
        <v>3037.5000000000009</v>
      </c>
      <c r="L2294" s="10">
        <f t="shared" si="17"/>
        <v>759.37500000000023</v>
      </c>
      <c r="M2294" s="11">
        <v>0.25</v>
      </c>
      <c r="O2294" s="16"/>
      <c r="P2294" s="14"/>
      <c r="Q2294" s="12"/>
      <c r="R2294" s="13"/>
    </row>
    <row r="2295" spans="1:18" ht="15.75" customHeight="1" x14ac:dyDescent="0.3">
      <c r="A2295" s="1"/>
      <c r="B2295" s="6" t="s">
        <v>14</v>
      </c>
      <c r="C2295" s="6">
        <v>1185732</v>
      </c>
      <c r="D2295" s="7">
        <v>44476</v>
      </c>
      <c r="E2295" s="6" t="s">
        <v>46</v>
      </c>
      <c r="F2295" s="6" t="s">
        <v>86</v>
      </c>
      <c r="G2295" s="6" t="s">
        <v>87</v>
      </c>
      <c r="H2295" s="6" t="s">
        <v>20</v>
      </c>
      <c r="I2295" s="8">
        <v>0.45000000000000012</v>
      </c>
      <c r="J2295" s="9">
        <v>6500</v>
      </c>
      <c r="K2295" s="10">
        <f t="shared" si="16"/>
        <v>2925.0000000000009</v>
      </c>
      <c r="L2295" s="10">
        <f t="shared" si="17"/>
        <v>877.50000000000023</v>
      </c>
      <c r="M2295" s="11">
        <v>0.3</v>
      </c>
      <c r="O2295" s="16"/>
      <c r="P2295" s="14"/>
      <c r="Q2295" s="12"/>
      <c r="R2295" s="13"/>
    </row>
    <row r="2296" spans="1:18" ht="15.75" customHeight="1" x14ac:dyDescent="0.3">
      <c r="A2296" s="1"/>
      <c r="B2296" s="6" t="s">
        <v>14</v>
      </c>
      <c r="C2296" s="6">
        <v>1185732</v>
      </c>
      <c r="D2296" s="7">
        <v>44476</v>
      </c>
      <c r="E2296" s="6" t="s">
        <v>46</v>
      </c>
      <c r="F2296" s="6" t="s">
        <v>86</v>
      </c>
      <c r="G2296" s="6" t="s">
        <v>87</v>
      </c>
      <c r="H2296" s="6" t="s">
        <v>21</v>
      </c>
      <c r="I2296" s="8">
        <v>0.55000000000000004</v>
      </c>
      <c r="J2296" s="9">
        <v>6500</v>
      </c>
      <c r="K2296" s="10">
        <f t="shared" si="16"/>
        <v>3575.0000000000005</v>
      </c>
      <c r="L2296" s="10">
        <f t="shared" si="17"/>
        <v>1251.25</v>
      </c>
      <c r="M2296" s="11">
        <v>0.35</v>
      </c>
      <c r="O2296" s="16"/>
      <c r="P2296" s="14"/>
      <c r="Q2296" s="12"/>
      <c r="R2296" s="13"/>
    </row>
    <row r="2297" spans="1:18" ht="15.75" customHeight="1" x14ac:dyDescent="0.3">
      <c r="A2297" s="1"/>
      <c r="B2297" s="6" t="s">
        <v>14</v>
      </c>
      <c r="C2297" s="6">
        <v>1185732</v>
      </c>
      <c r="D2297" s="7">
        <v>44476</v>
      </c>
      <c r="E2297" s="6" t="s">
        <v>46</v>
      </c>
      <c r="F2297" s="6" t="s">
        <v>86</v>
      </c>
      <c r="G2297" s="6" t="s">
        <v>87</v>
      </c>
      <c r="H2297" s="6" t="s">
        <v>22</v>
      </c>
      <c r="I2297" s="8">
        <v>0.6</v>
      </c>
      <c r="J2297" s="9">
        <v>7750</v>
      </c>
      <c r="K2297" s="10">
        <f t="shared" si="16"/>
        <v>4650</v>
      </c>
      <c r="L2297" s="10">
        <f t="shared" si="17"/>
        <v>2325</v>
      </c>
      <c r="M2297" s="11">
        <v>0.5</v>
      </c>
      <c r="O2297" s="16"/>
      <c r="P2297" s="14"/>
      <c r="Q2297" s="12"/>
      <c r="R2297" s="13"/>
    </row>
    <row r="2298" spans="1:18" ht="15.75" customHeight="1" x14ac:dyDescent="0.3">
      <c r="A2298" s="1"/>
      <c r="B2298" s="6" t="s">
        <v>14</v>
      </c>
      <c r="C2298" s="6">
        <v>1185732</v>
      </c>
      <c r="D2298" s="7">
        <v>44506</v>
      </c>
      <c r="E2298" s="6" t="s">
        <v>46</v>
      </c>
      <c r="F2298" s="6" t="s">
        <v>86</v>
      </c>
      <c r="G2298" s="6" t="s">
        <v>87</v>
      </c>
      <c r="H2298" s="6" t="s">
        <v>17</v>
      </c>
      <c r="I2298" s="8">
        <v>0.55000000000000004</v>
      </c>
      <c r="J2298" s="9">
        <v>9250</v>
      </c>
      <c r="K2298" s="10">
        <f t="shared" si="16"/>
        <v>5087.5</v>
      </c>
      <c r="L2298" s="10">
        <f t="shared" si="17"/>
        <v>2289.375</v>
      </c>
      <c r="M2298" s="11">
        <v>0.45</v>
      </c>
      <c r="O2298" s="16"/>
      <c r="P2298" s="14"/>
      <c r="Q2298" s="12"/>
      <c r="R2298" s="13"/>
    </row>
    <row r="2299" spans="1:18" ht="15.75" customHeight="1" x14ac:dyDescent="0.3">
      <c r="A2299" s="1"/>
      <c r="B2299" s="6" t="s">
        <v>14</v>
      </c>
      <c r="C2299" s="6">
        <v>1185732</v>
      </c>
      <c r="D2299" s="7">
        <v>44506</v>
      </c>
      <c r="E2299" s="6" t="s">
        <v>46</v>
      </c>
      <c r="F2299" s="6" t="s">
        <v>86</v>
      </c>
      <c r="G2299" s="6" t="s">
        <v>87</v>
      </c>
      <c r="H2299" s="6" t="s">
        <v>18</v>
      </c>
      <c r="I2299" s="8">
        <v>0.45000000000000012</v>
      </c>
      <c r="J2299" s="9">
        <v>7500</v>
      </c>
      <c r="K2299" s="10">
        <f t="shared" si="16"/>
        <v>3375.0000000000009</v>
      </c>
      <c r="L2299" s="10">
        <f t="shared" si="17"/>
        <v>1181.2500000000002</v>
      </c>
      <c r="M2299" s="11">
        <v>0.35</v>
      </c>
      <c r="O2299" s="16"/>
      <c r="P2299" s="14"/>
      <c r="Q2299" s="12"/>
      <c r="R2299" s="13"/>
    </row>
    <row r="2300" spans="1:18" ht="15.75" customHeight="1" x14ac:dyDescent="0.3">
      <c r="A2300" s="1"/>
      <c r="B2300" s="6" t="s">
        <v>14</v>
      </c>
      <c r="C2300" s="6">
        <v>1185732</v>
      </c>
      <c r="D2300" s="7">
        <v>44506</v>
      </c>
      <c r="E2300" s="6" t="s">
        <v>46</v>
      </c>
      <c r="F2300" s="6" t="s">
        <v>86</v>
      </c>
      <c r="G2300" s="6" t="s">
        <v>87</v>
      </c>
      <c r="H2300" s="6" t="s">
        <v>19</v>
      </c>
      <c r="I2300" s="8">
        <v>0.45000000000000012</v>
      </c>
      <c r="J2300" s="9">
        <v>6950</v>
      </c>
      <c r="K2300" s="10">
        <f t="shared" si="16"/>
        <v>3127.5000000000009</v>
      </c>
      <c r="L2300" s="10">
        <f t="shared" si="17"/>
        <v>781.87500000000023</v>
      </c>
      <c r="M2300" s="11">
        <v>0.25</v>
      </c>
      <c r="O2300" s="16"/>
      <c r="P2300" s="14"/>
      <c r="Q2300" s="12"/>
      <c r="R2300" s="13"/>
    </row>
    <row r="2301" spans="1:18" ht="15.75" customHeight="1" x14ac:dyDescent="0.3">
      <c r="A2301" s="1"/>
      <c r="B2301" s="6" t="s">
        <v>14</v>
      </c>
      <c r="C2301" s="6">
        <v>1185732</v>
      </c>
      <c r="D2301" s="7">
        <v>44506</v>
      </c>
      <c r="E2301" s="6" t="s">
        <v>46</v>
      </c>
      <c r="F2301" s="6" t="s">
        <v>86</v>
      </c>
      <c r="G2301" s="6" t="s">
        <v>87</v>
      </c>
      <c r="H2301" s="6" t="s">
        <v>20</v>
      </c>
      <c r="I2301" s="8">
        <v>0.55000000000000016</v>
      </c>
      <c r="J2301" s="9">
        <v>7500</v>
      </c>
      <c r="K2301" s="10">
        <f t="shared" ref="K2301:K2555" si="18">I2301*J2301</f>
        <v>4125.0000000000009</v>
      </c>
      <c r="L2301" s="10">
        <f t="shared" ref="L2301:L2555" si="19">K2301*M2301</f>
        <v>1237.5000000000002</v>
      </c>
      <c r="M2301" s="11">
        <v>0.3</v>
      </c>
      <c r="O2301" s="16"/>
      <c r="P2301" s="14"/>
      <c r="Q2301" s="12"/>
      <c r="R2301" s="13"/>
    </row>
    <row r="2302" spans="1:18" ht="15.75" customHeight="1" x14ac:dyDescent="0.3">
      <c r="A2302" s="1"/>
      <c r="B2302" s="6" t="s">
        <v>14</v>
      </c>
      <c r="C2302" s="6">
        <v>1185732</v>
      </c>
      <c r="D2302" s="7">
        <v>44506</v>
      </c>
      <c r="E2302" s="6" t="s">
        <v>46</v>
      </c>
      <c r="F2302" s="6" t="s">
        <v>86</v>
      </c>
      <c r="G2302" s="6" t="s">
        <v>87</v>
      </c>
      <c r="H2302" s="6" t="s">
        <v>21</v>
      </c>
      <c r="I2302" s="8">
        <v>0.70000000000000007</v>
      </c>
      <c r="J2302" s="9">
        <v>7250</v>
      </c>
      <c r="K2302" s="10">
        <f t="shared" si="18"/>
        <v>5075.0000000000009</v>
      </c>
      <c r="L2302" s="10">
        <f t="shared" si="19"/>
        <v>1776.2500000000002</v>
      </c>
      <c r="M2302" s="11">
        <v>0.35</v>
      </c>
      <c r="O2302" s="16"/>
      <c r="P2302" s="14"/>
      <c r="Q2302" s="12"/>
      <c r="R2302" s="13"/>
    </row>
    <row r="2303" spans="1:18" ht="15.75" customHeight="1" x14ac:dyDescent="0.3">
      <c r="A2303" s="1"/>
      <c r="B2303" s="6" t="s">
        <v>14</v>
      </c>
      <c r="C2303" s="6">
        <v>1185732</v>
      </c>
      <c r="D2303" s="7">
        <v>44506</v>
      </c>
      <c r="E2303" s="6" t="s">
        <v>46</v>
      </c>
      <c r="F2303" s="6" t="s">
        <v>86</v>
      </c>
      <c r="G2303" s="6" t="s">
        <v>87</v>
      </c>
      <c r="H2303" s="6" t="s">
        <v>22</v>
      </c>
      <c r="I2303" s="8">
        <v>0.75</v>
      </c>
      <c r="J2303" s="9">
        <v>8250</v>
      </c>
      <c r="K2303" s="10">
        <f t="shared" si="18"/>
        <v>6187.5</v>
      </c>
      <c r="L2303" s="10">
        <f t="shared" si="19"/>
        <v>3093.75</v>
      </c>
      <c r="M2303" s="11">
        <v>0.5</v>
      </c>
      <c r="O2303" s="16"/>
      <c r="P2303" s="14"/>
      <c r="Q2303" s="12"/>
      <c r="R2303" s="13"/>
    </row>
    <row r="2304" spans="1:18" ht="15.75" customHeight="1" x14ac:dyDescent="0.3">
      <c r="A2304" s="1"/>
      <c r="B2304" s="6" t="s">
        <v>14</v>
      </c>
      <c r="C2304" s="6">
        <v>1185732</v>
      </c>
      <c r="D2304" s="7">
        <v>44535</v>
      </c>
      <c r="E2304" s="6" t="s">
        <v>46</v>
      </c>
      <c r="F2304" s="6" t="s">
        <v>86</v>
      </c>
      <c r="G2304" s="6" t="s">
        <v>87</v>
      </c>
      <c r="H2304" s="6" t="s">
        <v>17</v>
      </c>
      <c r="I2304" s="8">
        <v>0.70000000000000007</v>
      </c>
      <c r="J2304" s="9">
        <v>10750</v>
      </c>
      <c r="K2304" s="10">
        <f t="shared" si="18"/>
        <v>7525.0000000000009</v>
      </c>
      <c r="L2304" s="10">
        <f t="shared" si="19"/>
        <v>3386.2500000000005</v>
      </c>
      <c r="M2304" s="11">
        <v>0.45</v>
      </c>
      <c r="O2304" s="16"/>
      <c r="P2304" s="14"/>
      <c r="Q2304" s="12"/>
      <c r="R2304" s="13"/>
    </row>
    <row r="2305" spans="1:18" ht="15.75" customHeight="1" x14ac:dyDescent="0.3">
      <c r="A2305" s="1"/>
      <c r="B2305" s="6" t="s">
        <v>14</v>
      </c>
      <c r="C2305" s="6">
        <v>1185732</v>
      </c>
      <c r="D2305" s="7">
        <v>44535</v>
      </c>
      <c r="E2305" s="6" t="s">
        <v>46</v>
      </c>
      <c r="F2305" s="6" t="s">
        <v>86</v>
      </c>
      <c r="G2305" s="6" t="s">
        <v>87</v>
      </c>
      <c r="H2305" s="6" t="s">
        <v>18</v>
      </c>
      <c r="I2305" s="8">
        <v>0.60000000000000009</v>
      </c>
      <c r="J2305" s="9">
        <v>8750</v>
      </c>
      <c r="K2305" s="10">
        <f t="shared" si="18"/>
        <v>5250.0000000000009</v>
      </c>
      <c r="L2305" s="10">
        <f t="shared" si="19"/>
        <v>1837.5000000000002</v>
      </c>
      <c r="M2305" s="11">
        <v>0.35</v>
      </c>
      <c r="O2305" s="16"/>
      <c r="P2305" s="14"/>
      <c r="Q2305" s="12"/>
      <c r="R2305" s="13"/>
    </row>
    <row r="2306" spans="1:18" ht="15.75" customHeight="1" x14ac:dyDescent="0.3">
      <c r="A2306" s="1"/>
      <c r="B2306" s="6" t="s">
        <v>14</v>
      </c>
      <c r="C2306" s="6">
        <v>1185732</v>
      </c>
      <c r="D2306" s="7">
        <v>44535</v>
      </c>
      <c r="E2306" s="6" t="s">
        <v>46</v>
      </c>
      <c r="F2306" s="6" t="s">
        <v>86</v>
      </c>
      <c r="G2306" s="6" t="s">
        <v>87</v>
      </c>
      <c r="H2306" s="6" t="s">
        <v>19</v>
      </c>
      <c r="I2306" s="8">
        <v>0.60000000000000009</v>
      </c>
      <c r="J2306" s="9">
        <v>8250</v>
      </c>
      <c r="K2306" s="10">
        <f t="shared" si="18"/>
        <v>4950.0000000000009</v>
      </c>
      <c r="L2306" s="10">
        <f t="shared" si="19"/>
        <v>1237.5000000000002</v>
      </c>
      <c r="M2306" s="11">
        <v>0.25</v>
      </c>
      <c r="O2306" s="16"/>
      <c r="P2306" s="14"/>
      <c r="Q2306" s="12"/>
      <c r="R2306" s="13"/>
    </row>
    <row r="2307" spans="1:18" ht="15.75" customHeight="1" x14ac:dyDescent="0.3">
      <c r="A2307" s="1"/>
      <c r="B2307" s="6" t="s">
        <v>14</v>
      </c>
      <c r="C2307" s="6">
        <v>1185732</v>
      </c>
      <c r="D2307" s="7">
        <v>44535</v>
      </c>
      <c r="E2307" s="6" t="s">
        <v>46</v>
      </c>
      <c r="F2307" s="6" t="s">
        <v>86</v>
      </c>
      <c r="G2307" s="6" t="s">
        <v>87</v>
      </c>
      <c r="H2307" s="6" t="s">
        <v>20</v>
      </c>
      <c r="I2307" s="8">
        <v>0.60000000000000009</v>
      </c>
      <c r="J2307" s="9">
        <v>7750</v>
      </c>
      <c r="K2307" s="10">
        <f t="shared" si="18"/>
        <v>4650.0000000000009</v>
      </c>
      <c r="L2307" s="10">
        <f t="shared" si="19"/>
        <v>1395.0000000000002</v>
      </c>
      <c r="M2307" s="11">
        <v>0.3</v>
      </c>
      <c r="O2307" s="16"/>
      <c r="P2307" s="14"/>
      <c r="Q2307" s="12"/>
      <c r="R2307" s="13"/>
    </row>
    <row r="2308" spans="1:18" ht="15.75" customHeight="1" x14ac:dyDescent="0.3">
      <c r="A2308" s="1"/>
      <c r="B2308" s="6" t="s">
        <v>14</v>
      </c>
      <c r="C2308" s="6">
        <v>1185732</v>
      </c>
      <c r="D2308" s="7">
        <v>44535</v>
      </c>
      <c r="E2308" s="6" t="s">
        <v>46</v>
      </c>
      <c r="F2308" s="6" t="s">
        <v>86</v>
      </c>
      <c r="G2308" s="6" t="s">
        <v>87</v>
      </c>
      <c r="H2308" s="6" t="s">
        <v>21</v>
      </c>
      <c r="I2308" s="8">
        <v>0.70000000000000007</v>
      </c>
      <c r="J2308" s="9">
        <v>7750</v>
      </c>
      <c r="K2308" s="10">
        <f t="shared" si="18"/>
        <v>5425.0000000000009</v>
      </c>
      <c r="L2308" s="10">
        <f t="shared" si="19"/>
        <v>1898.7500000000002</v>
      </c>
      <c r="M2308" s="11">
        <v>0.35</v>
      </c>
      <c r="O2308" s="16"/>
      <c r="P2308" s="14"/>
      <c r="Q2308" s="12"/>
      <c r="R2308" s="13"/>
    </row>
    <row r="2309" spans="1:18" ht="15.75" customHeight="1" x14ac:dyDescent="0.3">
      <c r="A2309" s="1"/>
      <c r="B2309" s="6" t="s">
        <v>14</v>
      </c>
      <c r="C2309" s="6">
        <v>1185732</v>
      </c>
      <c r="D2309" s="7">
        <v>44535</v>
      </c>
      <c r="E2309" s="6" t="s">
        <v>46</v>
      </c>
      <c r="F2309" s="6" t="s">
        <v>86</v>
      </c>
      <c r="G2309" s="6" t="s">
        <v>87</v>
      </c>
      <c r="H2309" s="6" t="s">
        <v>22</v>
      </c>
      <c r="I2309" s="8">
        <v>0.75</v>
      </c>
      <c r="J2309" s="9">
        <v>8750</v>
      </c>
      <c r="K2309" s="10">
        <f t="shared" si="18"/>
        <v>6562.5</v>
      </c>
      <c r="L2309" s="10">
        <f t="shared" si="19"/>
        <v>3281.25</v>
      </c>
      <c r="M2309" s="11">
        <v>0.5</v>
      </c>
      <c r="O2309" s="16"/>
      <c r="P2309" s="14"/>
      <c r="Q2309" s="12"/>
      <c r="R2309" s="13"/>
    </row>
    <row r="2310" spans="1:18" ht="15.75" customHeight="1" x14ac:dyDescent="0.3">
      <c r="A2310" s="1" t="s">
        <v>39</v>
      </c>
      <c r="B2310" s="6" t="s">
        <v>14</v>
      </c>
      <c r="C2310" s="6">
        <v>1185732</v>
      </c>
      <c r="D2310" s="7">
        <v>44202</v>
      </c>
      <c r="E2310" s="6" t="s">
        <v>46</v>
      </c>
      <c r="F2310" s="6" t="s">
        <v>88</v>
      </c>
      <c r="G2310" s="6" t="s">
        <v>89</v>
      </c>
      <c r="H2310" s="6" t="s">
        <v>17</v>
      </c>
      <c r="I2310" s="8">
        <v>0.35000000000000003</v>
      </c>
      <c r="J2310" s="9">
        <v>9250</v>
      </c>
      <c r="K2310" s="10">
        <f t="shared" si="18"/>
        <v>3237.5000000000005</v>
      </c>
      <c r="L2310" s="10">
        <f t="shared" si="19"/>
        <v>1295.0000000000002</v>
      </c>
      <c r="M2310" s="11">
        <v>0.4</v>
      </c>
      <c r="O2310" s="16"/>
      <c r="P2310" s="14"/>
      <c r="Q2310" s="12"/>
      <c r="R2310" s="13"/>
    </row>
    <row r="2311" spans="1:18" ht="15.75" customHeight="1" x14ac:dyDescent="0.3">
      <c r="A2311" s="1"/>
      <c r="B2311" s="6" t="s">
        <v>14</v>
      </c>
      <c r="C2311" s="6">
        <v>1185732</v>
      </c>
      <c r="D2311" s="7">
        <v>44202</v>
      </c>
      <c r="E2311" s="6" t="s">
        <v>46</v>
      </c>
      <c r="F2311" s="6" t="s">
        <v>88</v>
      </c>
      <c r="G2311" s="6" t="s">
        <v>89</v>
      </c>
      <c r="H2311" s="6" t="s">
        <v>18</v>
      </c>
      <c r="I2311" s="8">
        <v>0.35000000000000003</v>
      </c>
      <c r="J2311" s="9">
        <v>7250</v>
      </c>
      <c r="K2311" s="10">
        <f t="shared" si="18"/>
        <v>2537.5000000000005</v>
      </c>
      <c r="L2311" s="10">
        <f t="shared" si="19"/>
        <v>888.12500000000011</v>
      </c>
      <c r="M2311" s="11">
        <v>0.35</v>
      </c>
      <c r="O2311" s="16"/>
      <c r="P2311" s="14"/>
      <c r="Q2311" s="12"/>
      <c r="R2311" s="13"/>
    </row>
    <row r="2312" spans="1:18" ht="15.75" customHeight="1" x14ac:dyDescent="0.3">
      <c r="A2312" s="1"/>
      <c r="B2312" s="6" t="s">
        <v>14</v>
      </c>
      <c r="C2312" s="6">
        <v>1185732</v>
      </c>
      <c r="D2312" s="7">
        <v>44202</v>
      </c>
      <c r="E2312" s="6" t="s">
        <v>46</v>
      </c>
      <c r="F2312" s="6" t="s">
        <v>88</v>
      </c>
      <c r="G2312" s="6" t="s">
        <v>89</v>
      </c>
      <c r="H2312" s="6" t="s">
        <v>19</v>
      </c>
      <c r="I2312" s="8">
        <v>0.25000000000000006</v>
      </c>
      <c r="J2312" s="9">
        <v>7250</v>
      </c>
      <c r="K2312" s="10">
        <f t="shared" si="18"/>
        <v>1812.5000000000005</v>
      </c>
      <c r="L2312" s="10">
        <f t="shared" si="19"/>
        <v>725.00000000000023</v>
      </c>
      <c r="M2312" s="11">
        <v>0.4</v>
      </c>
      <c r="O2312" s="16"/>
      <c r="P2312" s="14"/>
      <c r="Q2312" s="12"/>
      <c r="R2312" s="13"/>
    </row>
    <row r="2313" spans="1:18" ht="15.75" customHeight="1" x14ac:dyDescent="0.3">
      <c r="A2313" s="1"/>
      <c r="B2313" s="6" t="s">
        <v>14</v>
      </c>
      <c r="C2313" s="6">
        <v>1185732</v>
      </c>
      <c r="D2313" s="7">
        <v>44202</v>
      </c>
      <c r="E2313" s="6" t="s">
        <v>46</v>
      </c>
      <c r="F2313" s="6" t="s">
        <v>88</v>
      </c>
      <c r="G2313" s="6" t="s">
        <v>89</v>
      </c>
      <c r="H2313" s="6" t="s">
        <v>20</v>
      </c>
      <c r="I2313" s="8">
        <v>0.3</v>
      </c>
      <c r="J2313" s="9">
        <v>5750</v>
      </c>
      <c r="K2313" s="10">
        <f t="shared" si="18"/>
        <v>1725</v>
      </c>
      <c r="L2313" s="10">
        <f t="shared" si="19"/>
        <v>690</v>
      </c>
      <c r="M2313" s="11">
        <v>0.4</v>
      </c>
      <c r="O2313" s="16"/>
      <c r="P2313" s="14"/>
      <c r="Q2313" s="12"/>
      <c r="R2313" s="13"/>
    </row>
    <row r="2314" spans="1:18" ht="15.75" customHeight="1" x14ac:dyDescent="0.3">
      <c r="A2314" s="1"/>
      <c r="B2314" s="6" t="s">
        <v>14</v>
      </c>
      <c r="C2314" s="6">
        <v>1185732</v>
      </c>
      <c r="D2314" s="7">
        <v>44202</v>
      </c>
      <c r="E2314" s="6" t="s">
        <v>46</v>
      </c>
      <c r="F2314" s="6" t="s">
        <v>88</v>
      </c>
      <c r="G2314" s="6" t="s">
        <v>89</v>
      </c>
      <c r="H2314" s="6" t="s">
        <v>21</v>
      </c>
      <c r="I2314" s="8">
        <v>0.45</v>
      </c>
      <c r="J2314" s="9">
        <v>6250</v>
      </c>
      <c r="K2314" s="10">
        <f t="shared" si="18"/>
        <v>2812.5</v>
      </c>
      <c r="L2314" s="10">
        <f t="shared" si="19"/>
        <v>984.37499999999989</v>
      </c>
      <c r="M2314" s="11">
        <v>0.35</v>
      </c>
      <c r="O2314" s="16"/>
      <c r="P2314" s="14"/>
      <c r="Q2314" s="12"/>
      <c r="R2314" s="13"/>
    </row>
    <row r="2315" spans="1:18" ht="15.75" customHeight="1" x14ac:dyDescent="0.3">
      <c r="A2315" s="1"/>
      <c r="B2315" s="6" t="s">
        <v>14</v>
      </c>
      <c r="C2315" s="6">
        <v>1185732</v>
      </c>
      <c r="D2315" s="7">
        <v>44202</v>
      </c>
      <c r="E2315" s="6" t="s">
        <v>46</v>
      </c>
      <c r="F2315" s="6" t="s">
        <v>88</v>
      </c>
      <c r="G2315" s="6" t="s">
        <v>89</v>
      </c>
      <c r="H2315" s="6" t="s">
        <v>22</v>
      </c>
      <c r="I2315" s="8">
        <v>0.35000000000000003</v>
      </c>
      <c r="J2315" s="9">
        <v>7250</v>
      </c>
      <c r="K2315" s="10">
        <f t="shared" si="18"/>
        <v>2537.5000000000005</v>
      </c>
      <c r="L2315" s="10">
        <f t="shared" si="19"/>
        <v>1268.7500000000002</v>
      </c>
      <c r="M2315" s="11">
        <v>0.5</v>
      </c>
      <c r="O2315" s="16"/>
      <c r="P2315" s="14"/>
      <c r="Q2315" s="12"/>
      <c r="R2315" s="13"/>
    </row>
    <row r="2316" spans="1:18" ht="15.75" customHeight="1" x14ac:dyDescent="0.3">
      <c r="A2316" s="1"/>
      <c r="B2316" s="6" t="s">
        <v>14</v>
      </c>
      <c r="C2316" s="6">
        <v>1185732</v>
      </c>
      <c r="D2316" s="7">
        <v>44231</v>
      </c>
      <c r="E2316" s="6" t="s">
        <v>46</v>
      </c>
      <c r="F2316" s="6" t="s">
        <v>88</v>
      </c>
      <c r="G2316" s="6" t="s">
        <v>89</v>
      </c>
      <c r="H2316" s="6" t="s">
        <v>17</v>
      </c>
      <c r="I2316" s="8">
        <v>0.35000000000000003</v>
      </c>
      <c r="J2316" s="9">
        <v>9750</v>
      </c>
      <c r="K2316" s="10">
        <f t="shared" si="18"/>
        <v>3412.5000000000005</v>
      </c>
      <c r="L2316" s="10">
        <f t="shared" si="19"/>
        <v>1365.0000000000002</v>
      </c>
      <c r="M2316" s="11">
        <v>0.4</v>
      </c>
      <c r="O2316" s="16"/>
      <c r="P2316" s="14"/>
      <c r="Q2316" s="12"/>
      <c r="R2316" s="13"/>
    </row>
    <row r="2317" spans="1:18" ht="15.75" customHeight="1" x14ac:dyDescent="0.3">
      <c r="A2317" s="1"/>
      <c r="B2317" s="6" t="s">
        <v>14</v>
      </c>
      <c r="C2317" s="6">
        <v>1185732</v>
      </c>
      <c r="D2317" s="7">
        <v>44231</v>
      </c>
      <c r="E2317" s="6" t="s">
        <v>46</v>
      </c>
      <c r="F2317" s="6" t="s">
        <v>88</v>
      </c>
      <c r="G2317" s="6" t="s">
        <v>89</v>
      </c>
      <c r="H2317" s="6" t="s">
        <v>18</v>
      </c>
      <c r="I2317" s="8">
        <v>0.35000000000000003</v>
      </c>
      <c r="J2317" s="9">
        <v>6250</v>
      </c>
      <c r="K2317" s="10">
        <f t="shared" si="18"/>
        <v>2187.5</v>
      </c>
      <c r="L2317" s="10">
        <f t="shared" si="19"/>
        <v>765.625</v>
      </c>
      <c r="M2317" s="11">
        <v>0.35</v>
      </c>
      <c r="O2317" s="16"/>
      <c r="P2317" s="14"/>
      <c r="Q2317" s="12"/>
      <c r="R2317" s="13"/>
    </row>
    <row r="2318" spans="1:18" ht="15.75" customHeight="1" x14ac:dyDescent="0.3">
      <c r="A2318" s="1"/>
      <c r="B2318" s="6" t="s">
        <v>14</v>
      </c>
      <c r="C2318" s="6">
        <v>1185732</v>
      </c>
      <c r="D2318" s="7">
        <v>44231</v>
      </c>
      <c r="E2318" s="6" t="s">
        <v>46</v>
      </c>
      <c r="F2318" s="6" t="s">
        <v>88</v>
      </c>
      <c r="G2318" s="6" t="s">
        <v>89</v>
      </c>
      <c r="H2318" s="6" t="s">
        <v>19</v>
      </c>
      <c r="I2318" s="8">
        <v>0.25000000000000006</v>
      </c>
      <c r="J2318" s="9">
        <v>6750</v>
      </c>
      <c r="K2318" s="10">
        <f t="shared" si="18"/>
        <v>1687.5000000000005</v>
      </c>
      <c r="L2318" s="10">
        <f t="shared" si="19"/>
        <v>675.00000000000023</v>
      </c>
      <c r="M2318" s="11">
        <v>0.4</v>
      </c>
      <c r="O2318" s="16"/>
      <c r="P2318" s="14"/>
      <c r="Q2318" s="12"/>
      <c r="R2318" s="13"/>
    </row>
    <row r="2319" spans="1:18" ht="15.75" customHeight="1" x14ac:dyDescent="0.3">
      <c r="A2319" s="1"/>
      <c r="B2319" s="6" t="s">
        <v>14</v>
      </c>
      <c r="C2319" s="6">
        <v>1185732</v>
      </c>
      <c r="D2319" s="7">
        <v>44231</v>
      </c>
      <c r="E2319" s="6" t="s">
        <v>46</v>
      </c>
      <c r="F2319" s="6" t="s">
        <v>88</v>
      </c>
      <c r="G2319" s="6" t="s">
        <v>89</v>
      </c>
      <c r="H2319" s="6" t="s">
        <v>20</v>
      </c>
      <c r="I2319" s="8">
        <v>0.3</v>
      </c>
      <c r="J2319" s="9">
        <v>5250</v>
      </c>
      <c r="K2319" s="10">
        <f t="shared" si="18"/>
        <v>1575</v>
      </c>
      <c r="L2319" s="10">
        <f t="shared" si="19"/>
        <v>630</v>
      </c>
      <c r="M2319" s="11">
        <v>0.4</v>
      </c>
      <c r="O2319" s="16"/>
      <c r="P2319" s="14"/>
      <c r="Q2319" s="12"/>
      <c r="R2319" s="13"/>
    </row>
    <row r="2320" spans="1:18" ht="15.75" customHeight="1" x14ac:dyDescent="0.3">
      <c r="A2320" s="1"/>
      <c r="B2320" s="6" t="s">
        <v>14</v>
      </c>
      <c r="C2320" s="6">
        <v>1185732</v>
      </c>
      <c r="D2320" s="7">
        <v>44231</v>
      </c>
      <c r="E2320" s="6" t="s">
        <v>46</v>
      </c>
      <c r="F2320" s="6" t="s">
        <v>88</v>
      </c>
      <c r="G2320" s="6" t="s">
        <v>89</v>
      </c>
      <c r="H2320" s="6" t="s">
        <v>21</v>
      </c>
      <c r="I2320" s="8">
        <v>0.45</v>
      </c>
      <c r="J2320" s="9">
        <v>6000</v>
      </c>
      <c r="K2320" s="10">
        <f t="shared" si="18"/>
        <v>2700</v>
      </c>
      <c r="L2320" s="10">
        <f t="shared" si="19"/>
        <v>944.99999999999989</v>
      </c>
      <c r="M2320" s="11">
        <v>0.35</v>
      </c>
      <c r="O2320" s="16"/>
      <c r="P2320" s="14"/>
      <c r="Q2320" s="12"/>
      <c r="R2320" s="13"/>
    </row>
    <row r="2321" spans="1:18" ht="15.75" customHeight="1" x14ac:dyDescent="0.3">
      <c r="A2321" s="1"/>
      <c r="B2321" s="6" t="s">
        <v>14</v>
      </c>
      <c r="C2321" s="6">
        <v>1185732</v>
      </c>
      <c r="D2321" s="7">
        <v>44231</v>
      </c>
      <c r="E2321" s="6" t="s">
        <v>46</v>
      </c>
      <c r="F2321" s="6" t="s">
        <v>88</v>
      </c>
      <c r="G2321" s="6" t="s">
        <v>89</v>
      </c>
      <c r="H2321" s="6" t="s">
        <v>22</v>
      </c>
      <c r="I2321" s="8">
        <v>0.3</v>
      </c>
      <c r="J2321" s="9">
        <v>7000</v>
      </c>
      <c r="K2321" s="10">
        <f t="shared" si="18"/>
        <v>2100</v>
      </c>
      <c r="L2321" s="10">
        <f t="shared" si="19"/>
        <v>1050</v>
      </c>
      <c r="M2321" s="11">
        <v>0.5</v>
      </c>
      <c r="O2321" s="16"/>
      <c r="P2321" s="14"/>
      <c r="Q2321" s="12"/>
      <c r="R2321" s="13"/>
    </row>
    <row r="2322" spans="1:18" ht="15.75" customHeight="1" x14ac:dyDescent="0.3">
      <c r="A2322" s="1"/>
      <c r="B2322" s="6" t="s">
        <v>14</v>
      </c>
      <c r="C2322" s="6">
        <v>1185732</v>
      </c>
      <c r="D2322" s="7">
        <v>44257</v>
      </c>
      <c r="E2322" s="6" t="s">
        <v>46</v>
      </c>
      <c r="F2322" s="6" t="s">
        <v>88</v>
      </c>
      <c r="G2322" s="6" t="s">
        <v>89</v>
      </c>
      <c r="H2322" s="6" t="s">
        <v>17</v>
      </c>
      <c r="I2322" s="8">
        <v>0.3</v>
      </c>
      <c r="J2322" s="9">
        <v>9200</v>
      </c>
      <c r="K2322" s="10">
        <f t="shared" si="18"/>
        <v>2760</v>
      </c>
      <c r="L2322" s="10">
        <f t="shared" si="19"/>
        <v>1104</v>
      </c>
      <c r="M2322" s="11">
        <v>0.4</v>
      </c>
      <c r="O2322" s="16"/>
      <c r="P2322" s="14"/>
      <c r="Q2322" s="12"/>
      <c r="R2322" s="13"/>
    </row>
    <row r="2323" spans="1:18" ht="15.75" customHeight="1" x14ac:dyDescent="0.3">
      <c r="A2323" s="1"/>
      <c r="B2323" s="6" t="s">
        <v>14</v>
      </c>
      <c r="C2323" s="6">
        <v>1185732</v>
      </c>
      <c r="D2323" s="7">
        <v>44257</v>
      </c>
      <c r="E2323" s="6" t="s">
        <v>46</v>
      </c>
      <c r="F2323" s="6" t="s">
        <v>88</v>
      </c>
      <c r="G2323" s="6" t="s">
        <v>89</v>
      </c>
      <c r="H2323" s="6" t="s">
        <v>18</v>
      </c>
      <c r="I2323" s="8">
        <v>0.3</v>
      </c>
      <c r="J2323" s="9">
        <v>6000</v>
      </c>
      <c r="K2323" s="10">
        <f t="shared" si="18"/>
        <v>1800</v>
      </c>
      <c r="L2323" s="10">
        <f t="shared" si="19"/>
        <v>630</v>
      </c>
      <c r="M2323" s="11">
        <v>0.35</v>
      </c>
      <c r="O2323" s="16"/>
      <c r="P2323" s="14"/>
      <c r="Q2323" s="12"/>
      <c r="R2323" s="13"/>
    </row>
    <row r="2324" spans="1:18" ht="15.75" customHeight="1" x14ac:dyDescent="0.3">
      <c r="A2324" s="1"/>
      <c r="B2324" s="6" t="s">
        <v>14</v>
      </c>
      <c r="C2324" s="6">
        <v>1185732</v>
      </c>
      <c r="D2324" s="7">
        <v>44257</v>
      </c>
      <c r="E2324" s="6" t="s">
        <v>46</v>
      </c>
      <c r="F2324" s="6" t="s">
        <v>88</v>
      </c>
      <c r="G2324" s="6" t="s">
        <v>89</v>
      </c>
      <c r="H2324" s="6" t="s">
        <v>19</v>
      </c>
      <c r="I2324" s="8">
        <v>0.2</v>
      </c>
      <c r="J2324" s="9">
        <v>6250</v>
      </c>
      <c r="K2324" s="10">
        <f t="shared" si="18"/>
        <v>1250</v>
      </c>
      <c r="L2324" s="10">
        <f t="shared" si="19"/>
        <v>500</v>
      </c>
      <c r="M2324" s="11">
        <v>0.4</v>
      </c>
      <c r="O2324" s="16"/>
      <c r="P2324" s="14"/>
      <c r="Q2324" s="12"/>
      <c r="R2324" s="13"/>
    </row>
    <row r="2325" spans="1:18" ht="15.75" customHeight="1" x14ac:dyDescent="0.3">
      <c r="A2325" s="1"/>
      <c r="B2325" s="6" t="s">
        <v>14</v>
      </c>
      <c r="C2325" s="6">
        <v>1185732</v>
      </c>
      <c r="D2325" s="7">
        <v>44257</v>
      </c>
      <c r="E2325" s="6" t="s">
        <v>46</v>
      </c>
      <c r="F2325" s="6" t="s">
        <v>88</v>
      </c>
      <c r="G2325" s="6" t="s">
        <v>89</v>
      </c>
      <c r="H2325" s="6" t="s">
        <v>20</v>
      </c>
      <c r="I2325" s="8">
        <v>0.24999999999999994</v>
      </c>
      <c r="J2325" s="9">
        <v>4750</v>
      </c>
      <c r="K2325" s="10">
        <f t="shared" si="18"/>
        <v>1187.4999999999998</v>
      </c>
      <c r="L2325" s="10">
        <f t="shared" si="19"/>
        <v>474.99999999999994</v>
      </c>
      <c r="M2325" s="11">
        <v>0.4</v>
      </c>
      <c r="O2325" s="16"/>
      <c r="P2325" s="14"/>
      <c r="Q2325" s="12"/>
      <c r="R2325" s="13"/>
    </row>
    <row r="2326" spans="1:18" ht="15.75" customHeight="1" x14ac:dyDescent="0.3">
      <c r="A2326" s="1"/>
      <c r="B2326" s="6" t="s">
        <v>14</v>
      </c>
      <c r="C2326" s="6">
        <v>1185732</v>
      </c>
      <c r="D2326" s="7">
        <v>44257</v>
      </c>
      <c r="E2326" s="6" t="s">
        <v>46</v>
      </c>
      <c r="F2326" s="6" t="s">
        <v>88</v>
      </c>
      <c r="G2326" s="6" t="s">
        <v>89</v>
      </c>
      <c r="H2326" s="6" t="s">
        <v>21</v>
      </c>
      <c r="I2326" s="8">
        <v>0.40000000000000008</v>
      </c>
      <c r="J2326" s="9">
        <v>5250</v>
      </c>
      <c r="K2326" s="10">
        <f t="shared" si="18"/>
        <v>2100.0000000000005</v>
      </c>
      <c r="L2326" s="10">
        <f t="shared" si="19"/>
        <v>735.00000000000011</v>
      </c>
      <c r="M2326" s="11">
        <v>0.35</v>
      </c>
      <c r="O2326" s="16"/>
      <c r="P2326" s="14"/>
      <c r="Q2326" s="12"/>
      <c r="R2326" s="13"/>
    </row>
    <row r="2327" spans="1:18" ht="15.75" customHeight="1" x14ac:dyDescent="0.3">
      <c r="A2327" s="1"/>
      <c r="B2327" s="6" t="s">
        <v>14</v>
      </c>
      <c r="C2327" s="6">
        <v>1185732</v>
      </c>
      <c r="D2327" s="7">
        <v>44257</v>
      </c>
      <c r="E2327" s="6" t="s">
        <v>46</v>
      </c>
      <c r="F2327" s="6" t="s">
        <v>88</v>
      </c>
      <c r="G2327" s="6" t="s">
        <v>89</v>
      </c>
      <c r="H2327" s="6" t="s">
        <v>22</v>
      </c>
      <c r="I2327" s="8">
        <v>0.3</v>
      </c>
      <c r="J2327" s="9">
        <v>6250</v>
      </c>
      <c r="K2327" s="10">
        <f t="shared" si="18"/>
        <v>1875</v>
      </c>
      <c r="L2327" s="10">
        <f t="shared" si="19"/>
        <v>937.5</v>
      </c>
      <c r="M2327" s="11">
        <v>0.5</v>
      </c>
      <c r="O2327" s="16"/>
      <c r="P2327" s="14"/>
      <c r="Q2327" s="12"/>
      <c r="R2327" s="13"/>
    </row>
    <row r="2328" spans="1:18" ht="15.75" customHeight="1" x14ac:dyDescent="0.3">
      <c r="A2328" s="1"/>
      <c r="B2328" s="6" t="s">
        <v>14</v>
      </c>
      <c r="C2328" s="6">
        <v>1185732</v>
      </c>
      <c r="D2328" s="7">
        <v>44289</v>
      </c>
      <c r="E2328" s="6" t="s">
        <v>46</v>
      </c>
      <c r="F2328" s="6" t="s">
        <v>88</v>
      </c>
      <c r="G2328" s="6" t="s">
        <v>89</v>
      </c>
      <c r="H2328" s="6" t="s">
        <v>17</v>
      </c>
      <c r="I2328" s="8">
        <v>0.3</v>
      </c>
      <c r="J2328" s="9">
        <v>8750</v>
      </c>
      <c r="K2328" s="10">
        <f t="shared" si="18"/>
        <v>2625</v>
      </c>
      <c r="L2328" s="10">
        <f t="shared" si="19"/>
        <v>1050</v>
      </c>
      <c r="M2328" s="11">
        <v>0.4</v>
      </c>
      <c r="O2328" s="16"/>
      <c r="P2328" s="14"/>
      <c r="Q2328" s="12"/>
      <c r="R2328" s="13"/>
    </row>
    <row r="2329" spans="1:18" ht="15.75" customHeight="1" x14ac:dyDescent="0.3">
      <c r="A2329" s="1"/>
      <c r="B2329" s="6" t="s">
        <v>14</v>
      </c>
      <c r="C2329" s="6">
        <v>1185732</v>
      </c>
      <c r="D2329" s="7">
        <v>44289</v>
      </c>
      <c r="E2329" s="6" t="s">
        <v>46</v>
      </c>
      <c r="F2329" s="6" t="s">
        <v>88</v>
      </c>
      <c r="G2329" s="6" t="s">
        <v>89</v>
      </c>
      <c r="H2329" s="6" t="s">
        <v>18</v>
      </c>
      <c r="I2329" s="8">
        <v>0.3</v>
      </c>
      <c r="J2329" s="9">
        <v>5750</v>
      </c>
      <c r="K2329" s="10">
        <f t="shared" si="18"/>
        <v>1725</v>
      </c>
      <c r="L2329" s="10">
        <f t="shared" si="19"/>
        <v>603.75</v>
      </c>
      <c r="M2329" s="11">
        <v>0.35</v>
      </c>
      <c r="O2329" s="16"/>
      <c r="P2329" s="14"/>
      <c r="Q2329" s="12"/>
      <c r="R2329" s="13"/>
    </row>
    <row r="2330" spans="1:18" ht="15.75" customHeight="1" x14ac:dyDescent="0.3">
      <c r="A2330" s="1"/>
      <c r="B2330" s="6" t="s">
        <v>14</v>
      </c>
      <c r="C2330" s="6">
        <v>1185732</v>
      </c>
      <c r="D2330" s="7">
        <v>44289</v>
      </c>
      <c r="E2330" s="6" t="s">
        <v>46</v>
      </c>
      <c r="F2330" s="6" t="s">
        <v>88</v>
      </c>
      <c r="G2330" s="6" t="s">
        <v>89</v>
      </c>
      <c r="H2330" s="6" t="s">
        <v>19</v>
      </c>
      <c r="I2330" s="8">
        <v>0.2</v>
      </c>
      <c r="J2330" s="9">
        <v>5750</v>
      </c>
      <c r="K2330" s="10">
        <f t="shared" si="18"/>
        <v>1150</v>
      </c>
      <c r="L2330" s="10">
        <f t="shared" si="19"/>
        <v>460</v>
      </c>
      <c r="M2330" s="11">
        <v>0.4</v>
      </c>
      <c r="O2330" s="16"/>
      <c r="P2330" s="14"/>
      <c r="Q2330" s="12"/>
      <c r="R2330" s="13"/>
    </row>
    <row r="2331" spans="1:18" ht="15.75" customHeight="1" x14ac:dyDescent="0.3">
      <c r="A2331" s="1"/>
      <c r="B2331" s="6" t="s">
        <v>14</v>
      </c>
      <c r="C2331" s="6">
        <v>1185732</v>
      </c>
      <c r="D2331" s="7">
        <v>44289</v>
      </c>
      <c r="E2331" s="6" t="s">
        <v>46</v>
      </c>
      <c r="F2331" s="6" t="s">
        <v>88</v>
      </c>
      <c r="G2331" s="6" t="s">
        <v>89</v>
      </c>
      <c r="H2331" s="6" t="s">
        <v>20</v>
      </c>
      <c r="I2331" s="8">
        <v>0.24999999999999994</v>
      </c>
      <c r="J2331" s="9">
        <v>5000</v>
      </c>
      <c r="K2331" s="10">
        <f t="shared" si="18"/>
        <v>1249.9999999999998</v>
      </c>
      <c r="L2331" s="10">
        <f t="shared" si="19"/>
        <v>499.99999999999994</v>
      </c>
      <c r="M2331" s="11">
        <v>0.4</v>
      </c>
      <c r="O2331" s="16"/>
      <c r="P2331" s="14"/>
      <c r="Q2331" s="12"/>
      <c r="R2331" s="13"/>
    </row>
    <row r="2332" spans="1:18" ht="15.75" customHeight="1" x14ac:dyDescent="0.3">
      <c r="A2332" s="1"/>
      <c r="B2332" s="6" t="s">
        <v>14</v>
      </c>
      <c r="C2332" s="6">
        <v>1185732</v>
      </c>
      <c r="D2332" s="7">
        <v>44289</v>
      </c>
      <c r="E2332" s="6" t="s">
        <v>46</v>
      </c>
      <c r="F2332" s="6" t="s">
        <v>88</v>
      </c>
      <c r="G2332" s="6" t="s">
        <v>89</v>
      </c>
      <c r="H2332" s="6" t="s">
        <v>21</v>
      </c>
      <c r="I2332" s="8">
        <v>0.45</v>
      </c>
      <c r="J2332" s="9">
        <v>5250</v>
      </c>
      <c r="K2332" s="10">
        <f t="shared" si="18"/>
        <v>2362.5</v>
      </c>
      <c r="L2332" s="10">
        <f t="shared" si="19"/>
        <v>826.875</v>
      </c>
      <c r="M2332" s="11">
        <v>0.35</v>
      </c>
      <c r="O2332" s="16"/>
      <c r="P2332" s="14"/>
      <c r="Q2332" s="12"/>
      <c r="R2332" s="13"/>
    </row>
    <row r="2333" spans="1:18" ht="15.75" customHeight="1" x14ac:dyDescent="0.3">
      <c r="A2333" s="1"/>
      <c r="B2333" s="6" t="s">
        <v>14</v>
      </c>
      <c r="C2333" s="6">
        <v>1185732</v>
      </c>
      <c r="D2333" s="7">
        <v>44289</v>
      </c>
      <c r="E2333" s="6" t="s">
        <v>46</v>
      </c>
      <c r="F2333" s="6" t="s">
        <v>88</v>
      </c>
      <c r="G2333" s="6" t="s">
        <v>89</v>
      </c>
      <c r="H2333" s="6" t="s">
        <v>22</v>
      </c>
      <c r="I2333" s="8">
        <v>0.35000000000000003</v>
      </c>
      <c r="J2333" s="9">
        <v>6750</v>
      </c>
      <c r="K2333" s="10">
        <f t="shared" si="18"/>
        <v>2362.5</v>
      </c>
      <c r="L2333" s="10">
        <f t="shared" si="19"/>
        <v>1181.25</v>
      </c>
      <c r="M2333" s="11">
        <v>0.5</v>
      </c>
      <c r="O2333" s="16"/>
      <c r="P2333" s="14"/>
      <c r="Q2333" s="12"/>
      <c r="R2333" s="13"/>
    </row>
    <row r="2334" spans="1:18" ht="15.75" customHeight="1" x14ac:dyDescent="0.3">
      <c r="A2334" s="1"/>
      <c r="B2334" s="6" t="s">
        <v>14</v>
      </c>
      <c r="C2334" s="6">
        <v>1185732</v>
      </c>
      <c r="D2334" s="7">
        <v>44318</v>
      </c>
      <c r="E2334" s="6" t="s">
        <v>46</v>
      </c>
      <c r="F2334" s="6" t="s">
        <v>88</v>
      </c>
      <c r="G2334" s="6" t="s">
        <v>89</v>
      </c>
      <c r="H2334" s="6" t="s">
        <v>17</v>
      </c>
      <c r="I2334" s="8">
        <v>0.45</v>
      </c>
      <c r="J2334" s="9">
        <v>9450</v>
      </c>
      <c r="K2334" s="10">
        <f t="shared" si="18"/>
        <v>4252.5</v>
      </c>
      <c r="L2334" s="10">
        <f t="shared" si="19"/>
        <v>1701</v>
      </c>
      <c r="M2334" s="11">
        <v>0.4</v>
      </c>
      <c r="O2334" s="16"/>
      <c r="P2334" s="14"/>
      <c r="Q2334" s="12"/>
      <c r="R2334" s="13"/>
    </row>
    <row r="2335" spans="1:18" ht="15.75" customHeight="1" x14ac:dyDescent="0.3">
      <c r="A2335" s="1"/>
      <c r="B2335" s="6" t="s">
        <v>14</v>
      </c>
      <c r="C2335" s="6">
        <v>1185732</v>
      </c>
      <c r="D2335" s="7">
        <v>44318</v>
      </c>
      <c r="E2335" s="6" t="s">
        <v>46</v>
      </c>
      <c r="F2335" s="6" t="s">
        <v>88</v>
      </c>
      <c r="G2335" s="6" t="s">
        <v>89</v>
      </c>
      <c r="H2335" s="6" t="s">
        <v>18</v>
      </c>
      <c r="I2335" s="8">
        <v>0.45</v>
      </c>
      <c r="J2335" s="9">
        <v>6500</v>
      </c>
      <c r="K2335" s="10">
        <f t="shared" si="18"/>
        <v>2925</v>
      </c>
      <c r="L2335" s="10">
        <f t="shared" si="19"/>
        <v>1023.7499999999999</v>
      </c>
      <c r="M2335" s="11">
        <v>0.35</v>
      </c>
      <c r="O2335" s="16"/>
      <c r="P2335" s="14"/>
      <c r="Q2335" s="12"/>
      <c r="R2335" s="13"/>
    </row>
    <row r="2336" spans="1:18" ht="15.75" customHeight="1" x14ac:dyDescent="0.3">
      <c r="A2336" s="1"/>
      <c r="B2336" s="6" t="s">
        <v>14</v>
      </c>
      <c r="C2336" s="6">
        <v>1185732</v>
      </c>
      <c r="D2336" s="7">
        <v>44318</v>
      </c>
      <c r="E2336" s="6" t="s">
        <v>46</v>
      </c>
      <c r="F2336" s="6" t="s">
        <v>88</v>
      </c>
      <c r="G2336" s="6" t="s">
        <v>89</v>
      </c>
      <c r="H2336" s="6" t="s">
        <v>19</v>
      </c>
      <c r="I2336" s="8">
        <v>0.4</v>
      </c>
      <c r="J2336" s="9">
        <v>6250</v>
      </c>
      <c r="K2336" s="10">
        <f t="shared" si="18"/>
        <v>2500</v>
      </c>
      <c r="L2336" s="10">
        <f t="shared" si="19"/>
        <v>1000</v>
      </c>
      <c r="M2336" s="11">
        <v>0.4</v>
      </c>
      <c r="O2336" s="16"/>
      <c r="P2336" s="14"/>
      <c r="Q2336" s="12"/>
      <c r="R2336" s="13"/>
    </row>
    <row r="2337" spans="1:18" ht="15.75" customHeight="1" x14ac:dyDescent="0.3">
      <c r="A2337" s="1"/>
      <c r="B2337" s="6" t="s">
        <v>14</v>
      </c>
      <c r="C2337" s="6">
        <v>1185732</v>
      </c>
      <c r="D2337" s="7">
        <v>44318</v>
      </c>
      <c r="E2337" s="6" t="s">
        <v>46</v>
      </c>
      <c r="F2337" s="6" t="s">
        <v>88</v>
      </c>
      <c r="G2337" s="6" t="s">
        <v>89</v>
      </c>
      <c r="H2337" s="6" t="s">
        <v>20</v>
      </c>
      <c r="I2337" s="8">
        <v>0.4</v>
      </c>
      <c r="J2337" s="9">
        <v>5750</v>
      </c>
      <c r="K2337" s="10">
        <f t="shared" si="18"/>
        <v>2300</v>
      </c>
      <c r="L2337" s="10">
        <f t="shared" si="19"/>
        <v>920</v>
      </c>
      <c r="M2337" s="11">
        <v>0.4</v>
      </c>
      <c r="O2337" s="16"/>
      <c r="P2337" s="14"/>
      <c r="Q2337" s="12"/>
      <c r="R2337" s="13"/>
    </row>
    <row r="2338" spans="1:18" ht="15.75" customHeight="1" x14ac:dyDescent="0.3">
      <c r="A2338" s="1"/>
      <c r="B2338" s="6" t="s">
        <v>14</v>
      </c>
      <c r="C2338" s="6">
        <v>1185732</v>
      </c>
      <c r="D2338" s="7">
        <v>44318</v>
      </c>
      <c r="E2338" s="6" t="s">
        <v>46</v>
      </c>
      <c r="F2338" s="6" t="s">
        <v>88</v>
      </c>
      <c r="G2338" s="6" t="s">
        <v>89</v>
      </c>
      <c r="H2338" s="6" t="s">
        <v>21</v>
      </c>
      <c r="I2338" s="8">
        <v>0.49999999999999994</v>
      </c>
      <c r="J2338" s="9">
        <v>6000</v>
      </c>
      <c r="K2338" s="10">
        <f t="shared" si="18"/>
        <v>2999.9999999999995</v>
      </c>
      <c r="L2338" s="10">
        <f t="shared" si="19"/>
        <v>1049.9999999999998</v>
      </c>
      <c r="M2338" s="11">
        <v>0.35</v>
      </c>
      <c r="O2338" s="16"/>
      <c r="P2338" s="14"/>
      <c r="Q2338" s="12"/>
      <c r="R2338" s="13"/>
    </row>
    <row r="2339" spans="1:18" ht="15.75" customHeight="1" x14ac:dyDescent="0.3">
      <c r="A2339" s="1"/>
      <c r="B2339" s="6" t="s">
        <v>14</v>
      </c>
      <c r="C2339" s="6">
        <v>1185732</v>
      </c>
      <c r="D2339" s="7">
        <v>44318</v>
      </c>
      <c r="E2339" s="6" t="s">
        <v>46</v>
      </c>
      <c r="F2339" s="6" t="s">
        <v>88</v>
      </c>
      <c r="G2339" s="6" t="s">
        <v>89</v>
      </c>
      <c r="H2339" s="6" t="s">
        <v>22</v>
      </c>
      <c r="I2339" s="8">
        <v>0.54999999999999993</v>
      </c>
      <c r="J2339" s="9">
        <v>7000</v>
      </c>
      <c r="K2339" s="10">
        <f t="shared" si="18"/>
        <v>3849.9999999999995</v>
      </c>
      <c r="L2339" s="10">
        <f t="shared" si="19"/>
        <v>1924.9999999999998</v>
      </c>
      <c r="M2339" s="11">
        <v>0.5</v>
      </c>
      <c r="O2339" s="16"/>
      <c r="P2339" s="14"/>
      <c r="Q2339" s="12"/>
      <c r="R2339" s="13"/>
    </row>
    <row r="2340" spans="1:18" ht="15.75" customHeight="1" x14ac:dyDescent="0.3">
      <c r="A2340" s="1"/>
      <c r="B2340" s="6" t="s">
        <v>14</v>
      </c>
      <c r="C2340" s="6">
        <v>1185732</v>
      </c>
      <c r="D2340" s="7">
        <v>44351</v>
      </c>
      <c r="E2340" s="6" t="s">
        <v>46</v>
      </c>
      <c r="F2340" s="6" t="s">
        <v>88</v>
      </c>
      <c r="G2340" s="6" t="s">
        <v>89</v>
      </c>
      <c r="H2340" s="6" t="s">
        <v>17</v>
      </c>
      <c r="I2340" s="8">
        <v>0.49999999999999994</v>
      </c>
      <c r="J2340" s="9">
        <v>9500</v>
      </c>
      <c r="K2340" s="10">
        <f t="shared" si="18"/>
        <v>4749.9999999999991</v>
      </c>
      <c r="L2340" s="10">
        <f t="shared" si="19"/>
        <v>1899.9999999999998</v>
      </c>
      <c r="M2340" s="11">
        <v>0.4</v>
      </c>
      <c r="O2340" s="16"/>
      <c r="P2340" s="14"/>
      <c r="Q2340" s="12"/>
      <c r="R2340" s="13"/>
    </row>
    <row r="2341" spans="1:18" ht="15.75" customHeight="1" x14ac:dyDescent="0.3">
      <c r="A2341" s="1"/>
      <c r="B2341" s="6" t="s">
        <v>14</v>
      </c>
      <c r="C2341" s="6">
        <v>1185732</v>
      </c>
      <c r="D2341" s="7">
        <v>44351</v>
      </c>
      <c r="E2341" s="6" t="s">
        <v>46</v>
      </c>
      <c r="F2341" s="6" t="s">
        <v>88</v>
      </c>
      <c r="G2341" s="6" t="s">
        <v>89</v>
      </c>
      <c r="H2341" s="6" t="s">
        <v>18</v>
      </c>
      <c r="I2341" s="8">
        <v>0.45</v>
      </c>
      <c r="J2341" s="9">
        <v>7000</v>
      </c>
      <c r="K2341" s="10">
        <f t="shared" si="18"/>
        <v>3150</v>
      </c>
      <c r="L2341" s="10">
        <f t="shared" si="19"/>
        <v>1102.5</v>
      </c>
      <c r="M2341" s="11">
        <v>0.35</v>
      </c>
      <c r="O2341" s="16"/>
      <c r="P2341" s="14"/>
      <c r="Q2341" s="12"/>
      <c r="R2341" s="13"/>
    </row>
    <row r="2342" spans="1:18" ht="15.75" customHeight="1" x14ac:dyDescent="0.3">
      <c r="A2342" s="1"/>
      <c r="B2342" s="6" t="s">
        <v>14</v>
      </c>
      <c r="C2342" s="6">
        <v>1185732</v>
      </c>
      <c r="D2342" s="7">
        <v>44351</v>
      </c>
      <c r="E2342" s="6" t="s">
        <v>46</v>
      </c>
      <c r="F2342" s="6" t="s">
        <v>88</v>
      </c>
      <c r="G2342" s="6" t="s">
        <v>89</v>
      </c>
      <c r="H2342" s="6" t="s">
        <v>19</v>
      </c>
      <c r="I2342" s="8">
        <v>0.5</v>
      </c>
      <c r="J2342" s="9">
        <v>6750</v>
      </c>
      <c r="K2342" s="10">
        <f t="shared" si="18"/>
        <v>3375</v>
      </c>
      <c r="L2342" s="10">
        <f t="shared" si="19"/>
        <v>1350</v>
      </c>
      <c r="M2342" s="11">
        <v>0.4</v>
      </c>
      <c r="O2342" s="16"/>
      <c r="P2342" s="14"/>
      <c r="Q2342" s="12"/>
      <c r="R2342" s="13"/>
    </row>
    <row r="2343" spans="1:18" ht="15.75" customHeight="1" x14ac:dyDescent="0.3">
      <c r="A2343" s="1"/>
      <c r="B2343" s="6" t="s">
        <v>14</v>
      </c>
      <c r="C2343" s="6">
        <v>1185732</v>
      </c>
      <c r="D2343" s="7">
        <v>44351</v>
      </c>
      <c r="E2343" s="6" t="s">
        <v>46</v>
      </c>
      <c r="F2343" s="6" t="s">
        <v>88</v>
      </c>
      <c r="G2343" s="6" t="s">
        <v>89</v>
      </c>
      <c r="H2343" s="6" t="s">
        <v>20</v>
      </c>
      <c r="I2343" s="8">
        <v>0.5</v>
      </c>
      <c r="J2343" s="9">
        <v>6500</v>
      </c>
      <c r="K2343" s="10">
        <f t="shared" si="18"/>
        <v>3250</v>
      </c>
      <c r="L2343" s="10">
        <f t="shared" si="19"/>
        <v>1300</v>
      </c>
      <c r="M2343" s="11">
        <v>0.4</v>
      </c>
      <c r="O2343" s="16"/>
      <c r="P2343" s="14"/>
      <c r="Q2343" s="12"/>
      <c r="R2343" s="13"/>
    </row>
    <row r="2344" spans="1:18" ht="15.75" customHeight="1" x14ac:dyDescent="0.3">
      <c r="A2344" s="1"/>
      <c r="B2344" s="6" t="s">
        <v>14</v>
      </c>
      <c r="C2344" s="6">
        <v>1185732</v>
      </c>
      <c r="D2344" s="7">
        <v>44351</v>
      </c>
      <c r="E2344" s="6" t="s">
        <v>46</v>
      </c>
      <c r="F2344" s="6" t="s">
        <v>88</v>
      </c>
      <c r="G2344" s="6" t="s">
        <v>89</v>
      </c>
      <c r="H2344" s="6" t="s">
        <v>21</v>
      </c>
      <c r="I2344" s="8">
        <v>0.65</v>
      </c>
      <c r="J2344" s="9">
        <v>6500</v>
      </c>
      <c r="K2344" s="10">
        <f t="shared" si="18"/>
        <v>4225</v>
      </c>
      <c r="L2344" s="10">
        <f t="shared" si="19"/>
        <v>1478.75</v>
      </c>
      <c r="M2344" s="11">
        <v>0.35</v>
      </c>
      <c r="O2344" s="16"/>
      <c r="P2344" s="14"/>
      <c r="Q2344" s="12"/>
      <c r="R2344" s="13"/>
    </row>
    <row r="2345" spans="1:18" ht="15.75" customHeight="1" x14ac:dyDescent="0.3">
      <c r="A2345" s="1"/>
      <c r="B2345" s="6" t="s">
        <v>14</v>
      </c>
      <c r="C2345" s="6">
        <v>1185732</v>
      </c>
      <c r="D2345" s="7">
        <v>44351</v>
      </c>
      <c r="E2345" s="6" t="s">
        <v>46</v>
      </c>
      <c r="F2345" s="6" t="s">
        <v>88</v>
      </c>
      <c r="G2345" s="6" t="s">
        <v>89</v>
      </c>
      <c r="H2345" s="6" t="s">
        <v>22</v>
      </c>
      <c r="I2345" s="8">
        <v>0.70000000000000007</v>
      </c>
      <c r="J2345" s="9">
        <v>8250</v>
      </c>
      <c r="K2345" s="10">
        <f t="shared" si="18"/>
        <v>5775.0000000000009</v>
      </c>
      <c r="L2345" s="10">
        <f t="shared" si="19"/>
        <v>2887.5000000000005</v>
      </c>
      <c r="M2345" s="11">
        <v>0.5</v>
      </c>
      <c r="O2345" s="16"/>
      <c r="P2345" s="14"/>
      <c r="Q2345" s="12"/>
      <c r="R2345" s="13"/>
    </row>
    <row r="2346" spans="1:18" ht="15.75" customHeight="1" x14ac:dyDescent="0.3">
      <c r="A2346" s="1"/>
      <c r="B2346" s="6" t="s">
        <v>14</v>
      </c>
      <c r="C2346" s="6">
        <v>1185732</v>
      </c>
      <c r="D2346" s="7">
        <v>44379</v>
      </c>
      <c r="E2346" s="6" t="s">
        <v>46</v>
      </c>
      <c r="F2346" s="6" t="s">
        <v>88</v>
      </c>
      <c r="G2346" s="6" t="s">
        <v>89</v>
      </c>
      <c r="H2346" s="6" t="s">
        <v>17</v>
      </c>
      <c r="I2346" s="8">
        <v>0.65</v>
      </c>
      <c r="J2346" s="9">
        <v>10500</v>
      </c>
      <c r="K2346" s="10">
        <f t="shared" si="18"/>
        <v>6825</v>
      </c>
      <c r="L2346" s="10">
        <f t="shared" si="19"/>
        <v>2730</v>
      </c>
      <c r="M2346" s="11">
        <v>0.4</v>
      </c>
      <c r="O2346" s="16"/>
      <c r="P2346" s="14"/>
      <c r="Q2346" s="12"/>
      <c r="R2346" s="13"/>
    </row>
    <row r="2347" spans="1:18" ht="15.75" customHeight="1" x14ac:dyDescent="0.3">
      <c r="A2347" s="1"/>
      <c r="B2347" s="6" t="s">
        <v>14</v>
      </c>
      <c r="C2347" s="6">
        <v>1185732</v>
      </c>
      <c r="D2347" s="7">
        <v>44379</v>
      </c>
      <c r="E2347" s="6" t="s">
        <v>46</v>
      </c>
      <c r="F2347" s="6" t="s">
        <v>88</v>
      </c>
      <c r="G2347" s="6" t="s">
        <v>89</v>
      </c>
      <c r="H2347" s="6" t="s">
        <v>18</v>
      </c>
      <c r="I2347" s="8">
        <v>0.60000000000000009</v>
      </c>
      <c r="J2347" s="9">
        <v>8000</v>
      </c>
      <c r="K2347" s="10">
        <f t="shared" si="18"/>
        <v>4800.0000000000009</v>
      </c>
      <c r="L2347" s="10">
        <f t="shared" si="19"/>
        <v>1680.0000000000002</v>
      </c>
      <c r="M2347" s="11">
        <v>0.35</v>
      </c>
      <c r="O2347" s="16"/>
      <c r="P2347" s="14"/>
      <c r="Q2347" s="12"/>
      <c r="R2347" s="13"/>
    </row>
    <row r="2348" spans="1:18" ht="15.75" customHeight="1" x14ac:dyDescent="0.3">
      <c r="A2348" s="1"/>
      <c r="B2348" s="6" t="s">
        <v>14</v>
      </c>
      <c r="C2348" s="6">
        <v>1185732</v>
      </c>
      <c r="D2348" s="7">
        <v>44379</v>
      </c>
      <c r="E2348" s="6" t="s">
        <v>46</v>
      </c>
      <c r="F2348" s="6" t="s">
        <v>88</v>
      </c>
      <c r="G2348" s="6" t="s">
        <v>89</v>
      </c>
      <c r="H2348" s="6" t="s">
        <v>19</v>
      </c>
      <c r="I2348" s="8">
        <v>0.55000000000000004</v>
      </c>
      <c r="J2348" s="9">
        <v>7250</v>
      </c>
      <c r="K2348" s="10">
        <f t="shared" si="18"/>
        <v>3987.5000000000005</v>
      </c>
      <c r="L2348" s="10">
        <f t="shared" si="19"/>
        <v>1595.0000000000002</v>
      </c>
      <c r="M2348" s="11">
        <v>0.4</v>
      </c>
      <c r="O2348" s="16"/>
      <c r="P2348" s="14"/>
      <c r="Q2348" s="12"/>
      <c r="R2348" s="13"/>
    </row>
    <row r="2349" spans="1:18" ht="15.75" customHeight="1" x14ac:dyDescent="0.3">
      <c r="A2349" s="1"/>
      <c r="B2349" s="6" t="s">
        <v>14</v>
      </c>
      <c r="C2349" s="6">
        <v>1185732</v>
      </c>
      <c r="D2349" s="7">
        <v>44379</v>
      </c>
      <c r="E2349" s="6" t="s">
        <v>46</v>
      </c>
      <c r="F2349" s="6" t="s">
        <v>88</v>
      </c>
      <c r="G2349" s="6" t="s">
        <v>89</v>
      </c>
      <c r="H2349" s="6" t="s">
        <v>20</v>
      </c>
      <c r="I2349" s="8">
        <v>0.55000000000000004</v>
      </c>
      <c r="J2349" s="9">
        <v>6750</v>
      </c>
      <c r="K2349" s="10">
        <f t="shared" si="18"/>
        <v>3712.5000000000005</v>
      </c>
      <c r="L2349" s="10">
        <f t="shared" si="19"/>
        <v>1485.0000000000002</v>
      </c>
      <c r="M2349" s="11">
        <v>0.4</v>
      </c>
      <c r="O2349" s="16"/>
      <c r="P2349" s="14"/>
      <c r="Q2349" s="12"/>
      <c r="R2349" s="13"/>
    </row>
    <row r="2350" spans="1:18" ht="15.75" customHeight="1" x14ac:dyDescent="0.3">
      <c r="A2350" s="1"/>
      <c r="B2350" s="6" t="s">
        <v>14</v>
      </c>
      <c r="C2350" s="6">
        <v>1185732</v>
      </c>
      <c r="D2350" s="7">
        <v>44379</v>
      </c>
      <c r="E2350" s="6" t="s">
        <v>46</v>
      </c>
      <c r="F2350" s="6" t="s">
        <v>88</v>
      </c>
      <c r="G2350" s="6" t="s">
        <v>89</v>
      </c>
      <c r="H2350" s="6" t="s">
        <v>21</v>
      </c>
      <c r="I2350" s="8">
        <v>0.65</v>
      </c>
      <c r="J2350" s="9">
        <v>7000</v>
      </c>
      <c r="K2350" s="10">
        <f t="shared" si="18"/>
        <v>4550</v>
      </c>
      <c r="L2350" s="10">
        <f t="shared" si="19"/>
        <v>1592.5</v>
      </c>
      <c r="M2350" s="11">
        <v>0.35</v>
      </c>
      <c r="O2350" s="16"/>
      <c r="P2350" s="14"/>
      <c r="Q2350" s="12"/>
      <c r="R2350" s="13"/>
    </row>
    <row r="2351" spans="1:18" ht="15.75" customHeight="1" x14ac:dyDescent="0.3">
      <c r="A2351" s="1"/>
      <c r="B2351" s="6" t="s">
        <v>14</v>
      </c>
      <c r="C2351" s="6">
        <v>1185732</v>
      </c>
      <c r="D2351" s="7">
        <v>44379</v>
      </c>
      <c r="E2351" s="6" t="s">
        <v>46</v>
      </c>
      <c r="F2351" s="6" t="s">
        <v>88</v>
      </c>
      <c r="G2351" s="6" t="s">
        <v>89</v>
      </c>
      <c r="H2351" s="6" t="s">
        <v>22</v>
      </c>
      <c r="I2351" s="8">
        <v>0.70000000000000007</v>
      </c>
      <c r="J2351" s="9">
        <v>8750</v>
      </c>
      <c r="K2351" s="10">
        <f t="shared" si="18"/>
        <v>6125.0000000000009</v>
      </c>
      <c r="L2351" s="10">
        <f t="shared" si="19"/>
        <v>3062.5000000000005</v>
      </c>
      <c r="M2351" s="11">
        <v>0.5</v>
      </c>
      <c r="O2351" s="16"/>
      <c r="P2351" s="14"/>
      <c r="Q2351" s="12"/>
      <c r="R2351" s="13"/>
    </row>
    <row r="2352" spans="1:18" ht="15.75" customHeight="1" x14ac:dyDescent="0.3">
      <c r="A2352" s="1"/>
      <c r="B2352" s="6" t="s">
        <v>14</v>
      </c>
      <c r="C2352" s="6">
        <v>1185732</v>
      </c>
      <c r="D2352" s="7">
        <v>44411</v>
      </c>
      <c r="E2352" s="6" t="s">
        <v>46</v>
      </c>
      <c r="F2352" s="6" t="s">
        <v>88</v>
      </c>
      <c r="G2352" s="6" t="s">
        <v>89</v>
      </c>
      <c r="H2352" s="6" t="s">
        <v>17</v>
      </c>
      <c r="I2352" s="8">
        <v>0.65</v>
      </c>
      <c r="J2352" s="9">
        <v>10250</v>
      </c>
      <c r="K2352" s="10">
        <f t="shared" si="18"/>
        <v>6662.5</v>
      </c>
      <c r="L2352" s="10">
        <f t="shared" si="19"/>
        <v>2665</v>
      </c>
      <c r="M2352" s="11">
        <v>0.4</v>
      </c>
      <c r="O2352" s="16"/>
      <c r="P2352" s="14"/>
      <c r="Q2352" s="12"/>
      <c r="R2352" s="13"/>
    </row>
    <row r="2353" spans="1:18" ht="15.75" customHeight="1" x14ac:dyDescent="0.3">
      <c r="A2353" s="1"/>
      <c r="B2353" s="6" t="s">
        <v>14</v>
      </c>
      <c r="C2353" s="6">
        <v>1185732</v>
      </c>
      <c r="D2353" s="7">
        <v>44411</v>
      </c>
      <c r="E2353" s="6" t="s">
        <v>46</v>
      </c>
      <c r="F2353" s="6" t="s">
        <v>88</v>
      </c>
      <c r="G2353" s="6" t="s">
        <v>89</v>
      </c>
      <c r="H2353" s="6" t="s">
        <v>18</v>
      </c>
      <c r="I2353" s="8">
        <v>0.60000000000000009</v>
      </c>
      <c r="J2353" s="9">
        <v>8000</v>
      </c>
      <c r="K2353" s="10">
        <f t="shared" si="18"/>
        <v>4800.0000000000009</v>
      </c>
      <c r="L2353" s="10">
        <f t="shared" si="19"/>
        <v>1680.0000000000002</v>
      </c>
      <c r="M2353" s="11">
        <v>0.35</v>
      </c>
      <c r="O2353" s="16"/>
      <c r="P2353" s="14"/>
      <c r="Q2353" s="12"/>
      <c r="R2353" s="13"/>
    </row>
    <row r="2354" spans="1:18" ht="15.75" customHeight="1" x14ac:dyDescent="0.3">
      <c r="A2354" s="1"/>
      <c r="B2354" s="6" t="s">
        <v>14</v>
      </c>
      <c r="C2354" s="6">
        <v>1185732</v>
      </c>
      <c r="D2354" s="7">
        <v>44411</v>
      </c>
      <c r="E2354" s="6" t="s">
        <v>46</v>
      </c>
      <c r="F2354" s="6" t="s">
        <v>88</v>
      </c>
      <c r="G2354" s="6" t="s">
        <v>89</v>
      </c>
      <c r="H2354" s="6" t="s">
        <v>19</v>
      </c>
      <c r="I2354" s="8">
        <v>0.55000000000000004</v>
      </c>
      <c r="J2354" s="9">
        <v>7250</v>
      </c>
      <c r="K2354" s="10">
        <f t="shared" si="18"/>
        <v>3987.5000000000005</v>
      </c>
      <c r="L2354" s="10">
        <f t="shared" si="19"/>
        <v>1595.0000000000002</v>
      </c>
      <c r="M2354" s="11">
        <v>0.4</v>
      </c>
      <c r="O2354" s="16"/>
      <c r="P2354" s="14"/>
      <c r="Q2354" s="12"/>
      <c r="R2354" s="13"/>
    </row>
    <row r="2355" spans="1:18" ht="15.75" customHeight="1" x14ac:dyDescent="0.3">
      <c r="A2355" s="1"/>
      <c r="B2355" s="6" t="s">
        <v>14</v>
      </c>
      <c r="C2355" s="6">
        <v>1185732</v>
      </c>
      <c r="D2355" s="7">
        <v>44411</v>
      </c>
      <c r="E2355" s="6" t="s">
        <v>46</v>
      </c>
      <c r="F2355" s="6" t="s">
        <v>88</v>
      </c>
      <c r="G2355" s="6" t="s">
        <v>89</v>
      </c>
      <c r="H2355" s="6" t="s">
        <v>20</v>
      </c>
      <c r="I2355" s="8">
        <v>0.45</v>
      </c>
      <c r="J2355" s="9">
        <v>6750</v>
      </c>
      <c r="K2355" s="10">
        <f t="shared" si="18"/>
        <v>3037.5</v>
      </c>
      <c r="L2355" s="10">
        <f t="shared" si="19"/>
        <v>1215</v>
      </c>
      <c r="M2355" s="11">
        <v>0.4</v>
      </c>
      <c r="O2355" s="16"/>
      <c r="P2355" s="14"/>
      <c r="Q2355" s="12"/>
      <c r="R2355" s="13"/>
    </row>
    <row r="2356" spans="1:18" ht="15.75" customHeight="1" x14ac:dyDescent="0.3">
      <c r="A2356" s="1"/>
      <c r="B2356" s="6" t="s">
        <v>14</v>
      </c>
      <c r="C2356" s="6">
        <v>1185732</v>
      </c>
      <c r="D2356" s="7">
        <v>44411</v>
      </c>
      <c r="E2356" s="6" t="s">
        <v>46</v>
      </c>
      <c r="F2356" s="6" t="s">
        <v>88</v>
      </c>
      <c r="G2356" s="6" t="s">
        <v>89</v>
      </c>
      <c r="H2356" s="6" t="s">
        <v>21</v>
      </c>
      <c r="I2356" s="8">
        <v>0.55000000000000004</v>
      </c>
      <c r="J2356" s="9">
        <v>6500</v>
      </c>
      <c r="K2356" s="10">
        <f t="shared" si="18"/>
        <v>3575.0000000000005</v>
      </c>
      <c r="L2356" s="10">
        <f t="shared" si="19"/>
        <v>1251.25</v>
      </c>
      <c r="M2356" s="11">
        <v>0.35</v>
      </c>
      <c r="O2356" s="16"/>
      <c r="P2356" s="14"/>
      <c r="Q2356" s="12"/>
      <c r="R2356" s="13"/>
    </row>
    <row r="2357" spans="1:18" ht="15.75" customHeight="1" x14ac:dyDescent="0.3">
      <c r="A2357" s="1"/>
      <c r="B2357" s="6" t="s">
        <v>14</v>
      </c>
      <c r="C2357" s="6">
        <v>1185732</v>
      </c>
      <c r="D2357" s="7">
        <v>44411</v>
      </c>
      <c r="E2357" s="6" t="s">
        <v>46</v>
      </c>
      <c r="F2357" s="6" t="s">
        <v>88</v>
      </c>
      <c r="G2357" s="6" t="s">
        <v>89</v>
      </c>
      <c r="H2357" s="6" t="s">
        <v>22</v>
      </c>
      <c r="I2357" s="8">
        <v>0.60000000000000009</v>
      </c>
      <c r="J2357" s="9">
        <v>8250</v>
      </c>
      <c r="K2357" s="10">
        <f t="shared" si="18"/>
        <v>4950.0000000000009</v>
      </c>
      <c r="L2357" s="10">
        <f t="shared" si="19"/>
        <v>2475.0000000000005</v>
      </c>
      <c r="M2357" s="11">
        <v>0.5</v>
      </c>
      <c r="O2357" s="16"/>
      <c r="P2357" s="14"/>
      <c r="Q2357" s="12"/>
      <c r="R2357" s="13"/>
    </row>
    <row r="2358" spans="1:18" ht="15.75" customHeight="1" x14ac:dyDescent="0.3">
      <c r="A2358" s="1"/>
      <c r="B2358" s="6" t="s">
        <v>14</v>
      </c>
      <c r="C2358" s="6">
        <v>1185732</v>
      </c>
      <c r="D2358" s="7">
        <v>44441</v>
      </c>
      <c r="E2358" s="6" t="s">
        <v>46</v>
      </c>
      <c r="F2358" s="6" t="s">
        <v>88</v>
      </c>
      <c r="G2358" s="6" t="s">
        <v>89</v>
      </c>
      <c r="H2358" s="6" t="s">
        <v>17</v>
      </c>
      <c r="I2358" s="8">
        <v>0.55000000000000004</v>
      </c>
      <c r="J2358" s="9">
        <v>9250</v>
      </c>
      <c r="K2358" s="10">
        <f t="shared" si="18"/>
        <v>5087.5</v>
      </c>
      <c r="L2358" s="10">
        <f t="shared" si="19"/>
        <v>2035</v>
      </c>
      <c r="M2358" s="11">
        <v>0.4</v>
      </c>
      <c r="O2358" s="16"/>
      <c r="P2358" s="14"/>
      <c r="Q2358" s="12"/>
      <c r="R2358" s="13"/>
    </row>
    <row r="2359" spans="1:18" ht="15.75" customHeight="1" x14ac:dyDescent="0.3">
      <c r="A2359" s="1"/>
      <c r="B2359" s="6" t="s">
        <v>14</v>
      </c>
      <c r="C2359" s="6">
        <v>1185732</v>
      </c>
      <c r="D2359" s="7">
        <v>44441</v>
      </c>
      <c r="E2359" s="6" t="s">
        <v>46</v>
      </c>
      <c r="F2359" s="6" t="s">
        <v>88</v>
      </c>
      <c r="G2359" s="6" t="s">
        <v>89</v>
      </c>
      <c r="H2359" s="6" t="s">
        <v>18</v>
      </c>
      <c r="I2359" s="8">
        <v>0.50000000000000011</v>
      </c>
      <c r="J2359" s="9">
        <v>7250</v>
      </c>
      <c r="K2359" s="10">
        <f t="shared" si="18"/>
        <v>3625.0000000000009</v>
      </c>
      <c r="L2359" s="10">
        <f t="shared" si="19"/>
        <v>1268.7500000000002</v>
      </c>
      <c r="M2359" s="11">
        <v>0.35</v>
      </c>
      <c r="O2359" s="16"/>
      <c r="P2359" s="14"/>
      <c r="Q2359" s="12"/>
      <c r="R2359" s="13"/>
    </row>
    <row r="2360" spans="1:18" ht="15.75" customHeight="1" x14ac:dyDescent="0.3">
      <c r="A2360" s="1"/>
      <c r="B2360" s="6" t="s">
        <v>14</v>
      </c>
      <c r="C2360" s="6">
        <v>1185732</v>
      </c>
      <c r="D2360" s="7">
        <v>44441</v>
      </c>
      <c r="E2360" s="6" t="s">
        <v>46</v>
      </c>
      <c r="F2360" s="6" t="s">
        <v>88</v>
      </c>
      <c r="G2360" s="6" t="s">
        <v>89</v>
      </c>
      <c r="H2360" s="6" t="s">
        <v>19</v>
      </c>
      <c r="I2360" s="8">
        <v>0.30000000000000004</v>
      </c>
      <c r="J2360" s="9">
        <v>6250</v>
      </c>
      <c r="K2360" s="10">
        <f t="shared" si="18"/>
        <v>1875.0000000000002</v>
      </c>
      <c r="L2360" s="10">
        <f t="shared" si="19"/>
        <v>750.00000000000011</v>
      </c>
      <c r="M2360" s="11">
        <v>0.4</v>
      </c>
      <c r="O2360" s="16"/>
      <c r="P2360" s="14"/>
      <c r="Q2360" s="12"/>
      <c r="R2360" s="13"/>
    </row>
    <row r="2361" spans="1:18" ht="15.75" customHeight="1" x14ac:dyDescent="0.3">
      <c r="A2361" s="1"/>
      <c r="B2361" s="6" t="s">
        <v>14</v>
      </c>
      <c r="C2361" s="6">
        <v>1185732</v>
      </c>
      <c r="D2361" s="7">
        <v>44441</v>
      </c>
      <c r="E2361" s="6" t="s">
        <v>46</v>
      </c>
      <c r="F2361" s="6" t="s">
        <v>88</v>
      </c>
      <c r="G2361" s="6" t="s">
        <v>89</v>
      </c>
      <c r="H2361" s="6" t="s">
        <v>20</v>
      </c>
      <c r="I2361" s="8">
        <v>0.30000000000000004</v>
      </c>
      <c r="J2361" s="9">
        <v>6000</v>
      </c>
      <c r="K2361" s="10">
        <f t="shared" si="18"/>
        <v>1800.0000000000002</v>
      </c>
      <c r="L2361" s="10">
        <f t="shared" si="19"/>
        <v>720.00000000000011</v>
      </c>
      <c r="M2361" s="11">
        <v>0.4</v>
      </c>
      <c r="O2361" s="16"/>
      <c r="P2361" s="14"/>
      <c r="Q2361" s="12"/>
      <c r="R2361" s="13"/>
    </row>
    <row r="2362" spans="1:18" ht="15.75" customHeight="1" x14ac:dyDescent="0.3">
      <c r="A2362" s="1"/>
      <c r="B2362" s="6" t="s">
        <v>14</v>
      </c>
      <c r="C2362" s="6">
        <v>1185732</v>
      </c>
      <c r="D2362" s="7">
        <v>44441</v>
      </c>
      <c r="E2362" s="6" t="s">
        <v>46</v>
      </c>
      <c r="F2362" s="6" t="s">
        <v>88</v>
      </c>
      <c r="G2362" s="6" t="s">
        <v>89</v>
      </c>
      <c r="H2362" s="6" t="s">
        <v>21</v>
      </c>
      <c r="I2362" s="8">
        <v>0.4</v>
      </c>
      <c r="J2362" s="9">
        <v>6000</v>
      </c>
      <c r="K2362" s="10">
        <f t="shared" si="18"/>
        <v>2400</v>
      </c>
      <c r="L2362" s="10">
        <f t="shared" si="19"/>
        <v>840</v>
      </c>
      <c r="M2362" s="11">
        <v>0.35</v>
      </c>
      <c r="O2362" s="16"/>
      <c r="P2362" s="14"/>
      <c r="Q2362" s="12"/>
      <c r="R2362" s="13"/>
    </row>
    <row r="2363" spans="1:18" ht="15.75" customHeight="1" x14ac:dyDescent="0.3">
      <c r="A2363" s="1"/>
      <c r="B2363" s="6" t="s">
        <v>14</v>
      </c>
      <c r="C2363" s="6">
        <v>1185732</v>
      </c>
      <c r="D2363" s="7">
        <v>44441</v>
      </c>
      <c r="E2363" s="6" t="s">
        <v>46</v>
      </c>
      <c r="F2363" s="6" t="s">
        <v>88</v>
      </c>
      <c r="G2363" s="6" t="s">
        <v>89</v>
      </c>
      <c r="H2363" s="6" t="s">
        <v>22</v>
      </c>
      <c r="I2363" s="8">
        <v>0.45000000000000007</v>
      </c>
      <c r="J2363" s="9">
        <v>7000</v>
      </c>
      <c r="K2363" s="10">
        <f t="shared" si="18"/>
        <v>3150.0000000000005</v>
      </c>
      <c r="L2363" s="10">
        <f t="shared" si="19"/>
        <v>1575.0000000000002</v>
      </c>
      <c r="M2363" s="11">
        <v>0.5</v>
      </c>
      <c r="O2363" s="16"/>
      <c r="P2363" s="14"/>
      <c r="Q2363" s="12"/>
      <c r="R2363" s="13"/>
    </row>
    <row r="2364" spans="1:18" ht="15.75" customHeight="1" x14ac:dyDescent="0.3">
      <c r="A2364" s="1"/>
      <c r="B2364" s="6" t="s">
        <v>14</v>
      </c>
      <c r="C2364" s="6">
        <v>1185732</v>
      </c>
      <c r="D2364" s="7">
        <v>44473</v>
      </c>
      <c r="E2364" s="6" t="s">
        <v>46</v>
      </c>
      <c r="F2364" s="6" t="s">
        <v>88</v>
      </c>
      <c r="G2364" s="6" t="s">
        <v>89</v>
      </c>
      <c r="H2364" s="6" t="s">
        <v>17</v>
      </c>
      <c r="I2364" s="8">
        <v>0.45000000000000007</v>
      </c>
      <c r="J2364" s="9">
        <v>8750</v>
      </c>
      <c r="K2364" s="10">
        <f t="shared" si="18"/>
        <v>3937.5000000000005</v>
      </c>
      <c r="L2364" s="10">
        <f t="shared" si="19"/>
        <v>1575.0000000000002</v>
      </c>
      <c r="M2364" s="11">
        <v>0.4</v>
      </c>
      <c r="O2364" s="16"/>
      <c r="P2364" s="14"/>
      <c r="Q2364" s="12"/>
      <c r="R2364" s="13"/>
    </row>
    <row r="2365" spans="1:18" ht="15.75" customHeight="1" x14ac:dyDescent="0.3">
      <c r="A2365" s="1"/>
      <c r="B2365" s="6" t="s">
        <v>14</v>
      </c>
      <c r="C2365" s="6">
        <v>1185732</v>
      </c>
      <c r="D2365" s="7">
        <v>44473</v>
      </c>
      <c r="E2365" s="6" t="s">
        <v>46</v>
      </c>
      <c r="F2365" s="6" t="s">
        <v>88</v>
      </c>
      <c r="G2365" s="6" t="s">
        <v>89</v>
      </c>
      <c r="H2365" s="6" t="s">
        <v>18</v>
      </c>
      <c r="I2365" s="8">
        <v>0.35000000000000009</v>
      </c>
      <c r="J2365" s="9">
        <v>7000</v>
      </c>
      <c r="K2365" s="10">
        <f t="shared" si="18"/>
        <v>2450.0000000000005</v>
      </c>
      <c r="L2365" s="10">
        <f t="shared" si="19"/>
        <v>857.50000000000011</v>
      </c>
      <c r="M2365" s="11">
        <v>0.35</v>
      </c>
      <c r="O2365" s="16"/>
      <c r="P2365" s="14"/>
      <c r="Q2365" s="12"/>
      <c r="R2365" s="13"/>
    </row>
    <row r="2366" spans="1:18" ht="15.75" customHeight="1" x14ac:dyDescent="0.3">
      <c r="A2366" s="1"/>
      <c r="B2366" s="6" t="s">
        <v>14</v>
      </c>
      <c r="C2366" s="6">
        <v>1185732</v>
      </c>
      <c r="D2366" s="7">
        <v>44473</v>
      </c>
      <c r="E2366" s="6" t="s">
        <v>46</v>
      </c>
      <c r="F2366" s="6" t="s">
        <v>88</v>
      </c>
      <c r="G2366" s="6" t="s">
        <v>89</v>
      </c>
      <c r="H2366" s="6" t="s">
        <v>19</v>
      </c>
      <c r="I2366" s="8">
        <v>0.35000000000000009</v>
      </c>
      <c r="J2366" s="9">
        <v>5750</v>
      </c>
      <c r="K2366" s="10">
        <f t="shared" si="18"/>
        <v>2012.5000000000005</v>
      </c>
      <c r="L2366" s="10">
        <f t="shared" si="19"/>
        <v>805.00000000000023</v>
      </c>
      <c r="M2366" s="11">
        <v>0.4</v>
      </c>
      <c r="O2366" s="16"/>
      <c r="P2366" s="14"/>
      <c r="Q2366" s="12"/>
      <c r="R2366" s="13"/>
    </row>
    <row r="2367" spans="1:18" ht="15.75" customHeight="1" x14ac:dyDescent="0.3">
      <c r="A2367" s="1"/>
      <c r="B2367" s="6" t="s">
        <v>14</v>
      </c>
      <c r="C2367" s="6">
        <v>1185732</v>
      </c>
      <c r="D2367" s="7">
        <v>44473</v>
      </c>
      <c r="E2367" s="6" t="s">
        <v>46</v>
      </c>
      <c r="F2367" s="6" t="s">
        <v>88</v>
      </c>
      <c r="G2367" s="6" t="s">
        <v>89</v>
      </c>
      <c r="H2367" s="6" t="s">
        <v>20</v>
      </c>
      <c r="I2367" s="8">
        <v>0.35000000000000009</v>
      </c>
      <c r="J2367" s="9">
        <v>5500</v>
      </c>
      <c r="K2367" s="10">
        <f t="shared" si="18"/>
        <v>1925.0000000000005</v>
      </c>
      <c r="L2367" s="10">
        <f t="shared" si="19"/>
        <v>770.00000000000023</v>
      </c>
      <c r="M2367" s="11">
        <v>0.4</v>
      </c>
      <c r="O2367" s="16"/>
      <c r="P2367" s="14"/>
      <c r="Q2367" s="12"/>
      <c r="R2367" s="13"/>
    </row>
    <row r="2368" spans="1:18" ht="15.75" customHeight="1" x14ac:dyDescent="0.3">
      <c r="A2368" s="1"/>
      <c r="B2368" s="6" t="s">
        <v>14</v>
      </c>
      <c r="C2368" s="6">
        <v>1185732</v>
      </c>
      <c r="D2368" s="7">
        <v>44473</v>
      </c>
      <c r="E2368" s="6" t="s">
        <v>46</v>
      </c>
      <c r="F2368" s="6" t="s">
        <v>88</v>
      </c>
      <c r="G2368" s="6" t="s">
        <v>89</v>
      </c>
      <c r="H2368" s="6" t="s">
        <v>21</v>
      </c>
      <c r="I2368" s="8">
        <v>0.45000000000000007</v>
      </c>
      <c r="J2368" s="9">
        <v>5500</v>
      </c>
      <c r="K2368" s="10">
        <f t="shared" si="18"/>
        <v>2475.0000000000005</v>
      </c>
      <c r="L2368" s="10">
        <f t="shared" si="19"/>
        <v>866.25000000000011</v>
      </c>
      <c r="M2368" s="11">
        <v>0.35</v>
      </c>
      <c r="O2368" s="16"/>
      <c r="P2368" s="14"/>
      <c r="Q2368" s="12"/>
      <c r="R2368" s="13"/>
    </row>
    <row r="2369" spans="1:18" ht="15.75" customHeight="1" x14ac:dyDescent="0.3">
      <c r="A2369" s="1"/>
      <c r="B2369" s="6" t="s">
        <v>14</v>
      </c>
      <c r="C2369" s="6">
        <v>1185732</v>
      </c>
      <c r="D2369" s="7">
        <v>44473</v>
      </c>
      <c r="E2369" s="6" t="s">
        <v>46</v>
      </c>
      <c r="F2369" s="6" t="s">
        <v>88</v>
      </c>
      <c r="G2369" s="6" t="s">
        <v>89</v>
      </c>
      <c r="H2369" s="6" t="s">
        <v>22</v>
      </c>
      <c r="I2369" s="8">
        <v>0.5</v>
      </c>
      <c r="J2369" s="9">
        <v>6750</v>
      </c>
      <c r="K2369" s="10">
        <f t="shared" si="18"/>
        <v>3375</v>
      </c>
      <c r="L2369" s="10">
        <f t="shared" si="19"/>
        <v>1687.5</v>
      </c>
      <c r="M2369" s="11">
        <v>0.5</v>
      </c>
      <c r="O2369" s="16"/>
      <c r="P2369" s="14"/>
      <c r="Q2369" s="12"/>
      <c r="R2369" s="13"/>
    </row>
    <row r="2370" spans="1:18" ht="15.75" customHeight="1" x14ac:dyDescent="0.3">
      <c r="A2370" s="1"/>
      <c r="B2370" s="6" t="s">
        <v>14</v>
      </c>
      <c r="C2370" s="6">
        <v>1185732</v>
      </c>
      <c r="D2370" s="7">
        <v>44503</v>
      </c>
      <c r="E2370" s="6" t="s">
        <v>46</v>
      </c>
      <c r="F2370" s="6" t="s">
        <v>88</v>
      </c>
      <c r="G2370" s="6" t="s">
        <v>89</v>
      </c>
      <c r="H2370" s="6" t="s">
        <v>17</v>
      </c>
      <c r="I2370" s="8">
        <v>0.45000000000000007</v>
      </c>
      <c r="J2370" s="9">
        <v>8250</v>
      </c>
      <c r="K2370" s="10">
        <f t="shared" si="18"/>
        <v>3712.5000000000005</v>
      </c>
      <c r="L2370" s="10">
        <f t="shared" si="19"/>
        <v>1485.0000000000002</v>
      </c>
      <c r="M2370" s="11">
        <v>0.4</v>
      </c>
      <c r="O2370" s="16"/>
      <c r="P2370" s="14"/>
      <c r="Q2370" s="12"/>
      <c r="R2370" s="13"/>
    </row>
    <row r="2371" spans="1:18" ht="15.75" customHeight="1" x14ac:dyDescent="0.3">
      <c r="A2371" s="1"/>
      <c r="B2371" s="6" t="s">
        <v>14</v>
      </c>
      <c r="C2371" s="6">
        <v>1185732</v>
      </c>
      <c r="D2371" s="7">
        <v>44503</v>
      </c>
      <c r="E2371" s="6" t="s">
        <v>46</v>
      </c>
      <c r="F2371" s="6" t="s">
        <v>88</v>
      </c>
      <c r="G2371" s="6" t="s">
        <v>89</v>
      </c>
      <c r="H2371" s="6" t="s">
        <v>18</v>
      </c>
      <c r="I2371" s="8">
        <v>0.35000000000000009</v>
      </c>
      <c r="J2371" s="9">
        <v>6500</v>
      </c>
      <c r="K2371" s="10">
        <f t="shared" si="18"/>
        <v>2275.0000000000005</v>
      </c>
      <c r="L2371" s="10">
        <f t="shared" si="19"/>
        <v>796.25000000000011</v>
      </c>
      <c r="M2371" s="11">
        <v>0.35</v>
      </c>
      <c r="O2371" s="16"/>
      <c r="P2371" s="14"/>
      <c r="Q2371" s="12"/>
      <c r="R2371" s="13"/>
    </row>
    <row r="2372" spans="1:18" ht="15.75" customHeight="1" x14ac:dyDescent="0.3">
      <c r="A2372" s="1"/>
      <c r="B2372" s="6" t="s">
        <v>14</v>
      </c>
      <c r="C2372" s="6">
        <v>1185732</v>
      </c>
      <c r="D2372" s="7">
        <v>44503</v>
      </c>
      <c r="E2372" s="6" t="s">
        <v>46</v>
      </c>
      <c r="F2372" s="6" t="s">
        <v>88</v>
      </c>
      <c r="G2372" s="6" t="s">
        <v>89</v>
      </c>
      <c r="H2372" s="6" t="s">
        <v>19</v>
      </c>
      <c r="I2372" s="8">
        <v>0.40000000000000013</v>
      </c>
      <c r="J2372" s="9">
        <v>5950</v>
      </c>
      <c r="K2372" s="10">
        <f t="shared" si="18"/>
        <v>2380.0000000000009</v>
      </c>
      <c r="L2372" s="10">
        <f t="shared" si="19"/>
        <v>952.00000000000045</v>
      </c>
      <c r="M2372" s="11">
        <v>0.4</v>
      </c>
      <c r="O2372" s="16"/>
      <c r="P2372" s="14"/>
      <c r="Q2372" s="12"/>
      <c r="R2372" s="13"/>
    </row>
    <row r="2373" spans="1:18" ht="15.75" customHeight="1" x14ac:dyDescent="0.3">
      <c r="A2373" s="1"/>
      <c r="B2373" s="6" t="s">
        <v>14</v>
      </c>
      <c r="C2373" s="6">
        <v>1185732</v>
      </c>
      <c r="D2373" s="7">
        <v>44503</v>
      </c>
      <c r="E2373" s="6" t="s">
        <v>46</v>
      </c>
      <c r="F2373" s="6" t="s">
        <v>88</v>
      </c>
      <c r="G2373" s="6" t="s">
        <v>89</v>
      </c>
      <c r="H2373" s="6" t="s">
        <v>20</v>
      </c>
      <c r="I2373" s="8">
        <v>0.6000000000000002</v>
      </c>
      <c r="J2373" s="9">
        <v>6500</v>
      </c>
      <c r="K2373" s="10">
        <f t="shared" si="18"/>
        <v>3900.0000000000014</v>
      </c>
      <c r="L2373" s="10">
        <f t="shared" si="19"/>
        <v>1560.0000000000007</v>
      </c>
      <c r="M2373" s="11">
        <v>0.4</v>
      </c>
      <c r="O2373" s="16"/>
      <c r="P2373" s="14"/>
      <c r="Q2373" s="12"/>
      <c r="R2373" s="13"/>
    </row>
    <row r="2374" spans="1:18" ht="15.75" customHeight="1" x14ac:dyDescent="0.3">
      <c r="A2374" s="1"/>
      <c r="B2374" s="6" t="s">
        <v>14</v>
      </c>
      <c r="C2374" s="6">
        <v>1185732</v>
      </c>
      <c r="D2374" s="7">
        <v>44503</v>
      </c>
      <c r="E2374" s="6" t="s">
        <v>46</v>
      </c>
      <c r="F2374" s="6" t="s">
        <v>88</v>
      </c>
      <c r="G2374" s="6" t="s">
        <v>89</v>
      </c>
      <c r="H2374" s="6" t="s">
        <v>21</v>
      </c>
      <c r="I2374" s="8">
        <v>0.75000000000000011</v>
      </c>
      <c r="J2374" s="9">
        <v>6250</v>
      </c>
      <c r="K2374" s="10">
        <f t="shared" si="18"/>
        <v>4687.5000000000009</v>
      </c>
      <c r="L2374" s="10">
        <f t="shared" si="19"/>
        <v>1640.6250000000002</v>
      </c>
      <c r="M2374" s="11">
        <v>0.35</v>
      </c>
      <c r="O2374" s="16"/>
      <c r="P2374" s="14"/>
      <c r="Q2374" s="12"/>
      <c r="R2374" s="13"/>
    </row>
    <row r="2375" spans="1:18" ht="15.75" customHeight="1" x14ac:dyDescent="0.3">
      <c r="A2375" s="1"/>
      <c r="B2375" s="6" t="s">
        <v>14</v>
      </c>
      <c r="C2375" s="6">
        <v>1185732</v>
      </c>
      <c r="D2375" s="7">
        <v>44503</v>
      </c>
      <c r="E2375" s="6" t="s">
        <v>46</v>
      </c>
      <c r="F2375" s="6" t="s">
        <v>88</v>
      </c>
      <c r="G2375" s="6" t="s">
        <v>89</v>
      </c>
      <c r="H2375" s="6" t="s">
        <v>22</v>
      </c>
      <c r="I2375" s="8">
        <v>0.75</v>
      </c>
      <c r="J2375" s="9">
        <v>7250</v>
      </c>
      <c r="K2375" s="10">
        <f t="shared" si="18"/>
        <v>5437.5</v>
      </c>
      <c r="L2375" s="10">
        <f t="shared" si="19"/>
        <v>2718.75</v>
      </c>
      <c r="M2375" s="11">
        <v>0.5</v>
      </c>
      <c r="O2375" s="16"/>
      <c r="P2375" s="14"/>
      <c r="Q2375" s="12"/>
      <c r="R2375" s="13"/>
    </row>
    <row r="2376" spans="1:18" ht="15.75" customHeight="1" x14ac:dyDescent="0.3">
      <c r="A2376" s="1"/>
      <c r="B2376" s="6" t="s">
        <v>14</v>
      </c>
      <c r="C2376" s="6">
        <v>1185732</v>
      </c>
      <c r="D2376" s="7">
        <v>44532</v>
      </c>
      <c r="E2376" s="6" t="s">
        <v>46</v>
      </c>
      <c r="F2376" s="6" t="s">
        <v>88</v>
      </c>
      <c r="G2376" s="6" t="s">
        <v>89</v>
      </c>
      <c r="H2376" s="6" t="s">
        <v>17</v>
      </c>
      <c r="I2376" s="8">
        <v>0.70000000000000007</v>
      </c>
      <c r="J2376" s="9">
        <v>9750</v>
      </c>
      <c r="K2376" s="10">
        <f t="shared" si="18"/>
        <v>6825.0000000000009</v>
      </c>
      <c r="L2376" s="10">
        <f t="shared" si="19"/>
        <v>2730.0000000000005</v>
      </c>
      <c r="M2376" s="11">
        <v>0.4</v>
      </c>
      <c r="O2376" s="16"/>
      <c r="P2376" s="14"/>
      <c r="Q2376" s="12"/>
      <c r="R2376" s="13"/>
    </row>
    <row r="2377" spans="1:18" ht="15.75" customHeight="1" x14ac:dyDescent="0.3">
      <c r="A2377" s="1"/>
      <c r="B2377" s="6" t="s">
        <v>14</v>
      </c>
      <c r="C2377" s="6">
        <v>1185732</v>
      </c>
      <c r="D2377" s="7">
        <v>44532</v>
      </c>
      <c r="E2377" s="6" t="s">
        <v>46</v>
      </c>
      <c r="F2377" s="6" t="s">
        <v>88</v>
      </c>
      <c r="G2377" s="6" t="s">
        <v>89</v>
      </c>
      <c r="H2377" s="6" t="s">
        <v>18</v>
      </c>
      <c r="I2377" s="8">
        <v>0.60000000000000009</v>
      </c>
      <c r="J2377" s="9">
        <v>7750</v>
      </c>
      <c r="K2377" s="10">
        <f t="shared" si="18"/>
        <v>4650.0000000000009</v>
      </c>
      <c r="L2377" s="10">
        <f t="shared" si="19"/>
        <v>1627.5000000000002</v>
      </c>
      <c r="M2377" s="11">
        <v>0.35</v>
      </c>
      <c r="O2377" s="16"/>
      <c r="P2377" s="14"/>
      <c r="Q2377" s="12"/>
      <c r="R2377" s="13"/>
    </row>
    <row r="2378" spans="1:18" ht="15.75" customHeight="1" x14ac:dyDescent="0.3">
      <c r="A2378" s="1"/>
      <c r="B2378" s="6" t="s">
        <v>14</v>
      </c>
      <c r="C2378" s="6">
        <v>1185732</v>
      </c>
      <c r="D2378" s="7">
        <v>44532</v>
      </c>
      <c r="E2378" s="6" t="s">
        <v>46</v>
      </c>
      <c r="F2378" s="6" t="s">
        <v>88</v>
      </c>
      <c r="G2378" s="6" t="s">
        <v>89</v>
      </c>
      <c r="H2378" s="6" t="s">
        <v>19</v>
      </c>
      <c r="I2378" s="8">
        <v>0.60000000000000009</v>
      </c>
      <c r="J2378" s="9">
        <v>7250</v>
      </c>
      <c r="K2378" s="10">
        <f t="shared" si="18"/>
        <v>4350.0000000000009</v>
      </c>
      <c r="L2378" s="10">
        <f t="shared" si="19"/>
        <v>1740.0000000000005</v>
      </c>
      <c r="M2378" s="11">
        <v>0.4</v>
      </c>
      <c r="O2378" s="16"/>
      <c r="P2378" s="14"/>
      <c r="Q2378" s="12"/>
      <c r="R2378" s="13"/>
    </row>
    <row r="2379" spans="1:18" ht="15.75" customHeight="1" x14ac:dyDescent="0.3">
      <c r="A2379" s="1"/>
      <c r="B2379" s="6" t="s">
        <v>14</v>
      </c>
      <c r="C2379" s="6">
        <v>1185732</v>
      </c>
      <c r="D2379" s="7">
        <v>44532</v>
      </c>
      <c r="E2379" s="6" t="s">
        <v>46</v>
      </c>
      <c r="F2379" s="6" t="s">
        <v>88</v>
      </c>
      <c r="G2379" s="6" t="s">
        <v>89</v>
      </c>
      <c r="H2379" s="6" t="s">
        <v>20</v>
      </c>
      <c r="I2379" s="8">
        <v>0.60000000000000009</v>
      </c>
      <c r="J2379" s="9">
        <v>6750</v>
      </c>
      <c r="K2379" s="10">
        <f t="shared" si="18"/>
        <v>4050.0000000000005</v>
      </c>
      <c r="L2379" s="10">
        <f t="shared" si="19"/>
        <v>1620.0000000000002</v>
      </c>
      <c r="M2379" s="11">
        <v>0.4</v>
      </c>
      <c r="O2379" s="16"/>
      <c r="P2379" s="14"/>
      <c r="Q2379" s="12"/>
      <c r="R2379" s="13"/>
    </row>
    <row r="2380" spans="1:18" ht="15.75" customHeight="1" x14ac:dyDescent="0.3">
      <c r="A2380" s="1"/>
      <c r="B2380" s="6" t="s">
        <v>14</v>
      </c>
      <c r="C2380" s="6">
        <v>1185732</v>
      </c>
      <c r="D2380" s="7">
        <v>44532</v>
      </c>
      <c r="E2380" s="6" t="s">
        <v>46</v>
      </c>
      <c r="F2380" s="6" t="s">
        <v>88</v>
      </c>
      <c r="G2380" s="6" t="s">
        <v>89</v>
      </c>
      <c r="H2380" s="6" t="s">
        <v>21</v>
      </c>
      <c r="I2380" s="8">
        <v>0.70000000000000007</v>
      </c>
      <c r="J2380" s="9">
        <v>6750</v>
      </c>
      <c r="K2380" s="10">
        <f t="shared" si="18"/>
        <v>4725</v>
      </c>
      <c r="L2380" s="10">
        <f t="shared" si="19"/>
        <v>1653.75</v>
      </c>
      <c r="M2380" s="11">
        <v>0.35</v>
      </c>
      <c r="O2380" s="16"/>
      <c r="P2380" s="14"/>
      <c r="Q2380" s="12"/>
      <c r="R2380" s="13"/>
    </row>
    <row r="2381" spans="1:18" ht="15.75" customHeight="1" x14ac:dyDescent="0.3">
      <c r="A2381" s="1"/>
      <c r="B2381" s="6" t="s">
        <v>14</v>
      </c>
      <c r="C2381" s="6">
        <v>1185732</v>
      </c>
      <c r="D2381" s="7">
        <v>44532</v>
      </c>
      <c r="E2381" s="6" t="s">
        <v>46</v>
      </c>
      <c r="F2381" s="6" t="s">
        <v>88</v>
      </c>
      <c r="G2381" s="6" t="s">
        <v>89</v>
      </c>
      <c r="H2381" s="6" t="s">
        <v>22</v>
      </c>
      <c r="I2381" s="8">
        <v>0.75</v>
      </c>
      <c r="J2381" s="9">
        <v>7750</v>
      </c>
      <c r="K2381" s="10">
        <f t="shared" si="18"/>
        <v>5812.5</v>
      </c>
      <c r="L2381" s="10">
        <f t="shared" si="19"/>
        <v>2906.25</v>
      </c>
      <c r="M2381" s="11">
        <v>0.5</v>
      </c>
      <c r="O2381" s="16"/>
      <c r="P2381" s="14"/>
      <c r="Q2381" s="12"/>
      <c r="R2381" s="13"/>
    </row>
    <row r="2382" spans="1:18" ht="15.75" customHeight="1" x14ac:dyDescent="0.3">
      <c r="A2382" s="1" t="s">
        <v>39</v>
      </c>
      <c r="B2382" s="6" t="s">
        <v>14</v>
      </c>
      <c r="C2382" s="6">
        <v>1185732</v>
      </c>
      <c r="D2382" s="7">
        <v>44209</v>
      </c>
      <c r="E2382" s="6" t="s">
        <v>46</v>
      </c>
      <c r="F2382" s="6" t="s">
        <v>90</v>
      </c>
      <c r="G2382" s="6" t="s">
        <v>91</v>
      </c>
      <c r="H2382" s="6" t="s">
        <v>17</v>
      </c>
      <c r="I2382" s="8">
        <v>0.35000000000000003</v>
      </c>
      <c r="J2382" s="9">
        <v>7750</v>
      </c>
      <c r="K2382" s="10">
        <f t="shared" si="18"/>
        <v>2712.5000000000005</v>
      </c>
      <c r="L2382" s="10">
        <f t="shared" si="19"/>
        <v>1085.0000000000002</v>
      </c>
      <c r="M2382" s="11">
        <v>0.4</v>
      </c>
      <c r="O2382" s="16"/>
      <c r="P2382" s="14"/>
      <c r="Q2382" s="12"/>
      <c r="R2382" s="13"/>
    </row>
    <row r="2383" spans="1:18" ht="15.75" customHeight="1" x14ac:dyDescent="0.3">
      <c r="A2383" s="1"/>
      <c r="B2383" s="6" t="s">
        <v>14</v>
      </c>
      <c r="C2383" s="6">
        <v>1185732</v>
      </c>
      <c r="D2383" s="7">
        <v>44209</v>
      </c>
      <c r="E2383" s="6" t="s">
        <v>46</v>
      </c>
      <c r="F2383" s="6" t="s">
        <v>90</v>
      </c>
      <c r="G2383" s="6" t="s">
        <v>91</v>
      </c>
      <c r="H2383" s="6" t="s">
        <v>18</v>
      </c>
      <c r="I2383" s="8">
        <v>0.35000000000000003</v>
      </c>
      <c r="J2383" s="9">
        <v>5750</v>
      </c>
      <c r="K2383" s="10">
        <f t="shared" si="18"/>
        <v>2012.5000000000002</v>
      </c>
      <c r="L2383" s="10">
        <f t="shared" si="19"/>
        <v>704.375</v>
      </c>
      <c r="M2383" s="11">
        <v>0.35</v>
      </c>
      <c r="O2383" s="16"/>
      <c r="P2383" s="14"/>
      <c r="Q2383" s="12"/>
      <c r="R2383" s="13"/>
    </row>
    <row r="2384" spans="1:18" ht="15.75" customHeight="1" x14ac:dyDescent="0.3">
      <c r="A2384" s="1"/>
      <c r="B2384" s="6" t="s">
        <v>14</v>
      </c>
      <c r="C2384" s="6">
        <v>1185732</v>
      </c>
      <c r="D2384" s="7">
        <v>44209</v>
      </c>
      <c r="E2384" s="6" t="s">
        <v>46</v>
      </c>
      <c r="F2384" s="6" t="s">
        <v>90</v>
      </c>
      <c r="G2384" s="6" t="s">
        <v>91</v>
      </c>
      <c r="H2384" s="6" t="s">
        <v>19</v>
      </c>
      <c r="I2384" s="8">
        <v>0.25000000000000006</v>
      </c>
      <c r="J2384" s="9">
        <v>5750</v>
      </c>
      <c r="K2384" s="10">
        <f t="shared" si="18"/>
        <v>1437.5000000000002</v>
      </c>
      <c r="L2384" s="10">
        <f t="shared" si="19"/>
        <v>575.00000000000011</v>
      </c>
      <c r="M2384" s="11">
        <v>0.4</v>
      </c>
      <c r="O2384" s="16"/>
      <c r="P2384" s="14"/>
      <c r="Q2384" s="12"/>
      <c r="R2384" s="13"/>
    </row>
    <row r="2385" spans="1:18" ht="15.75" customHeight="1" x14ac:dyDescent="0.3">
      <c r="A2385" s="1"/>
      <c r="B2385" s="6" t="s">
        <v>14</v>
      </c>
      <c r="C2385" s="6">
        <v>1185732</v>
      </c>
      <c r="D2385" s="7">
        <v>44209</v>
      </c>
      <c r="E2385" s="6" t="s">
        <v>46</v>
      </c>
      <c r="F2385" s="6" t="s">
        <v>90</v>
      </c>
      <c r="G2385" s="6" t="s">
        <v>91</v>
      </c>
      <c r="H2385" s="6" t="s">
        <v>20</v>
      </c>
      <c r="I2385" s="8">
        <v>0.3</v>
      </c>
      <c r="J2385" s="9">
        <v>4250</v>
      </c>
      <c r="K2385" s="10">
        <f t="shared" si="18"/>
        <v>1275</v>
      </c>
      <c r="L2385" s="10">
        <f t="shared" si="19"/>
        <v>510</v>
      </c>
      <c r="M2385" s="11">
        <v>0.4</v>
      </c>
      <c r="O2385" s="16"/>
      <c r="P2385" s="14"/>
      <c r="Q2385" s="12"/>
      <c r="R2385" s="13"/>
    </row>
    <row r="2386" spans="1:18" ht="15.75" customHeight="1" x14ac:dyDescent="0.3">
      <c r="A2386" s="1"/>
      <c r="B2386" s="6" t="s">
        <v>14</v>
      </c>
      <c r="C2386" s="6">
        <v>1185732</v>
      </c>
      <c r="D2386" s="7">
        <v>44209</v>
      </c>
      <c r="E2386" s="6" t="s">
        <v>46</v>
      </c>
      <c r="F2386" s="6" t="s">
        <v>90</v>
      </c>
      <c r="G2386" s="6" t="s">
        <v>91</v>
      </c>
      <c r="H2386" s="6" t="s">
        <v>21</v>
      </c>
      <c r="I2386" s="8">
        <v>0.45</v>
      </c>
      <c r="J2386" s="9">
        <v>4750</v>
      </c>
      <c r="K2386" s="10">
        <f t="shared" si="18"/>
        <v>2137.5</v>
      </c>
      <c r="L2386" s="10">
        <f t="shared" si="19"/>
        <v>748.125</v>
      </c>
      <c r="M2386" s="11">
        <v>0.35</v>
      </c>
      <c r="O2386" s="16"/>
      <c r="P2386" s="14"/>
      <c r="Q2386" s="12"/>
      <c r="R2386" s="13"/>
    </row>
    <row r="2387" spans="1:18" ht="15.75" customHeight="1" x14ac:dyDescent="0.3">
      <c r="A2387" s="1"/>
      <c r="B2387" s="6" t="s">
        <v>14</v>
      </c>
      <c r="C2387" s="6">
        <v>1185732</v>
      </c>
      <c r="D2387" s="7">
        <v>44209</v>
      </c>
      <c r="E2387" s="6" t="s">
        <v>46</v>
      </c>
      <c r="F2387" s="6" t="s">
        <v>90</v>
      </c>
      <c r="G2387" s="6" t="s">
        <v>91</v>
      </c>
      <c r="H2387" s="6" t="s">
        <v>22</v>
      </c>
      <c r="I2387" s="8">
        <v>0.35000000000000003</v>
      </c>
      <c r="J2387" s="9">
        <v>5750</v>
      </c>
      <c r="K2387" s="10">
        <f t="shared" si="18"/>
        <v>2012.5000000000002</v>
      </c>
      <c r="L2387" s="10">
        <f t="shared" si="19"/>
        <v>1006.2500000000001</v>
      </c>
      <c r="M2387" s="11">
        <v>0.5</v>
      </c>
      <c r="O2387" s="16"/>
      <c r="P2387" s="14"/>
      <c r="Q2387" s="12"/>
      <c r="R2387" s="13"/>
    </row>
    <row r="2388" spans="1:18" ht="15.75" customHeight="1" x14ac:dyDescent="0.3">
      <c r="A2388" s="1"/>
      <c r="B2388" s="6" t="s">
        <v>14</v>
      </c>
      <c r="C2388" s="6">
        <v>1185732</v>
      </c>
      <c r="D2388" s="7">
        <v>44238</v>
      </c>
      <c r="E2388" s="6" t="s">
        <v>46</v>
      </c>
      <c r="F2388" s="6" t="s">
        <v>90</v>
      </c>
      <c r="G2388" s="6" t="s">
        <v>91</v>
      </c>
      <c r="H2388" s="6" t="s">
        <v>17</v>
      </c>
      <c r="I2388" s="8">
        <v>0.35000000000000003</v>
      </c>
      <c r="J2388" s="9">
        <v>8250</v>
      </c>
      <c r="K2388" s="10">
        <f t="shared" si="18"/>
        <v>2887.5000000000005</v>
      </c>
      <c r="L2388" s="10">
        <f t="shared" si="19"/>
        <v>1155.0000000000002</v>
      </c>
      <c r="M2388" s="11">
        <v>0.4</v>
      </c>
      <c r="O2388" s="16"/>
      <c r="P2388" s="14"/>
      <c r="Q2388" s="12"/>
      <c r="R2388" s="13"/>
    </row>
    <row r="2389" spans="1:18" ht="15.75" customHeight="1" x14ac:dyDescent="0.3">
      <c r="A2389" s="1"/>
      <c r="B2389" s="6" t="s">
        <v>14</v>
      </c>
      <c r="C2389" s="6">
        <v>1185732</v>
      </c>
      <c r="D2389" s="7">
        <v>44238</v>
      </c>
      <c r="E2389" s="6" t="s">
        <v>46</v>
      </c>
      <c r="F2389" s="6" t="s">
        <v>90</v>
      </c>
      <c r="G2389" s="6" t="s">
        <v>91</v>
      </c>
      <c r="H2389" s="6" t="s">
        <v>18</v>
      </c>
      <c r="I2389" s="8">
        <v>0.35000000000000003</v>
      </c>
      <c r="J2389" s="9">
        <v>4750</v>
      </c>
      <c r="K2389" s="10">
        <f t="shared" si="18"/>
        <v>1662.5000000000002</v>
      </c>
      <c r="L2389" s="10">
        <f t="shared" si="19"/>
        <v>581.875</v>
      </c>
      <c r="M2389" s="11">
        <v>0.35</v>
      </c>
      <c r="O2389" s="16"/>
      <c r="P2389" s="14"/>
      <c r="Q2389" s="12"/>
      <c r="R2389" s="13"/>
    </row>
    <row r="2390" spans="1:18" ht="15.75" customHeight="1" x14ac:dyDescent="0.3">
      <c r="A2390" s="1"/>
      <c r="B2390" s="6" t="s">
        <v>14</v>
      </c>
      <c r="C2390" s="6">
        <v>1185732</v>
      </c>
      <c r="D2390" s="7">
        <v>44238</v>
      </c>
      <c r="E2390" s="6" t="s">
        <v>46</v>
      </c>
      <c r="F2390" s="6" t="s">
        <v>90</v>
      </c>
      <c r="G2390" s="6" t="s">
        <v>91</v>
      </c>
      <c r="H2390" s="6" t="s">
        <v>19</v>
      </c>
      <c r="I2390" s="8">
        <v>0.25000000000000006</v>
      </c>
      <c r="J2390" s="9">
        <v>5250</v>
      </c>
      <c r="K2390" s="10">
        <f t="shared" si="18"/>
        <v>1312.5000000000002</v>
      </c>
      <c r="L2390" s="10">
        <f t="shared" si="19"/>
        <v>525.00000000000011</v>
      </c>
      <c r="M2390" s="11">
        <v>0.4</v>
      </c>
      <c r="O2390" s="16"/>
      <c r="P2390" s="14"/>
      <c r="Q2390" s="12"/>
      <c r="R2390" s="13"/>
    </row>
    <row r="2391" spans="1:18" ht="15.75" customHeight="1" x14ac:dyDescent="0.3">
      <c r="A2391" s="1"/>
      <c r="B2391" s="6" t="s">
        <v>14</v>
      </c>
      <c r="C2391" s="6">
        <v>1185732</v>
      </c>
      <c r="D2391" s="7">
        <v>44238</v>
      </c>
      <c r="E2391" s="6" t="s">
        <v>46</v>
      </c>
      <c r="F2391" s="6" t="s">
        <v>90</v>
      </c>
      <c r="G2391" s="6" t="s">
        <v>91</v>
      </c>
      <c r="H2391" s="6" t="s">
        <v>20</v>
      </c>
      <c r="I2391" s="8">
        <v>0.3</v>
      </c>
      <c r="J2391" s="9">
        <v>3750</v>
      </c>
      <c r="K2391" s="10">
        <f t="shared" si="18"/>
        <v>1125</v>
      </c>
      <c r="L2391" s="10">
        <f t="shared" si="19"/>
        <v>450</v>
      </c>
      <c r="M2391" s="11">
        <v>0.4</v>
      </c>
      <c r="O2391" s="16"/>
      <c r="P2391" s="14"/>
      <c r="Q2391" s="12"/>
      <c r="R2391" s="13"/>
    </row>
    <row r="2392" spans="1:18" ht="15.75" customHeight="1" x14ac:dyDescent="0.3">
      <c r="A2392" s="1"/>
      <c r="B2392" s="6" t="s">
        <v>14</v>
      </c>
      <c r="C2392" s="6">
        <v>1185732</v>
      </c>
      <c r="D2392" s="7">
        <v>44238</v>
      </c>
      <c r="E2392" s="6" t="s">
        <v>46</v>
      </c>
      <c r="F2392" s="6" t="s">
        <v>90</v>
      </c>
      <c r="G2392" s="6" t="s">
        <v>91</v>
      </c>
      <c r="H2392" s="6" t="s">
        <v>21</v>
      </c>
      <c r="I2392" s="8">
        <v>0.45</v>
      </c>
      <c r="J2392" s="9">
        <v>4500</v>
      </c>
      <c r="K2392" s="10">
        <f t="shared" si="18"/>
        <v>2025</v>
      </c>
      <c r="L2392" s="10">
        <f t="shared" si="19"/>
        <v>708.75</v>
      </c>
      <c r="M2392" s="11">
        <v>0.35</v>
      </c>
      <c r="O2392" s="16"/>
      <c r="P2392" s="14"/>
      <c r="Q2392" s="12"/>
      <c r="R2392" s="13"/>
    </row>
    <row r="2393" spans="1:18" ht="15.75" customHeight="1" x14ac:dyDescent="0.3">
      <c r="A2393" s="1"/>
      <c r="B2393" s="6" t="s">
        <v>14</v>
      </c>
      <c r="C2393" s="6">
        <v>1185732</v>
      </c>
      <c r="D2393" s="7">
        <v>44238</v>
      </c>
      <c r="E2393" s="6" t="s">
        <v>46</v>
      </c>
      <c r="F2393" s="6" t="s">
        <v>90</v>
      </c>
      <c r="G2393" s="6" t="s">
        <v>91</v>
      </c>
      <c r="H2393" s="6" t="s">
        <v>22</v>
      </c>
      <c r="I2393" s="8">
        <v>0.3</v>
      </c>
      <c r="J2393" s="9">
        <v>5500</v>
      </c>
      <c r="K2393" s="10">
        <f t="shared" si="18"/>
        <v>1650</v>
      </c>
      <c r="L2393" s="10">
        <f t="shared" si="19"/>
        <v>825</v>
      </c>
      <c r="M2393" s="11">
        <v>0.5</v>
      </c>
      <c r="O2393" s="16"/>
      <c r="P2393" s="14"/>
      <c r="Q2393" s="12"/>
      <c r="R2393" s="13"/>
    </row>
    <row r="2394" spans="1:18" ht="15.75" customHeight="1" x14ac:dyDescent="0.3">
      <c r="A2394" s="1"/>
      <c r="B2394" s="6" t="s">
        <v>14</v>
      </c>
      <c r="C2394" s="6">
        <v>1185732</v>
      </c>
      <c r="D2394" s="7">
        <v>44264</v>
      </c>
      <c r="E2394" s="6" t="s">
        <v>46</v>
      </c>
      <c r="F2394" s="6" t="s">
        <v>90</v>
      </c>
      <c r="G2394" s="6" t="s">
        <v>91</v>
      </c>
      <c r="H2394" s="6" t="s">
        <v>17</v>
      </c>
      <c r="I2394" s="8">
        <v>0.3</v>
      </c>
      <c r="J2394" s="9">
        <v>7700</v>
      </c>
      <c r="K2394" s="10">
        <f t="shared" si="18"/>
        <v>2310</v>
      </c>
      <c r="L2394" s="10">
        <f t="shared" si="19"/>
        <v>924</v>
      </c>
      <c r="M2394" s="11">
        <v>0.4</v>
      </c>
      <c r="O2394" s="16"/>
      <c r="P2394" s="14"/>
      <c r="Q2394" s="12"/>
      <c r="R2394" s="13"/>
    </row>
    <row r="2395" spans="1:18" ht="15.75" customHeight="1" x14ac:dyDescent="0.3">
      <c r="A2395" s="1"/>
      <c r="B2395" s="6" t="s">
        <v>14</v>
      </c>
      <c r="C2395" s="6">
        <v>1185732</v>
      </c>
      <c r="D2395" s="7">
        <v>44264</v>
      </c>
      <c r="E2395" s="6" t="s">
        <v>46</v>
      </c>
      <c r="F2395" s="6" t="s">
        <v>90</v>
      </c>
      <c r="G2395" s="6" t="s">
        <v>91</v>
      </c>
      <c r="H2395" s="6" t="s">
        <v>18</v>
      </c>
      <c r="I2395" s="8">
        <v>0.3</v>
      </c>
      <c r="J2395" s="9">
        <v>4500</v>
      </c>
      <c r="K2395" s="10">
        <f t="shared" si="18"/>
        <v>1350</v>
      </c>
      <c r="L2395" s="10">
        <f t="shared" si="19"/>
        <v>472.49999999999994</v>
      </c>
      <c r="M2395" s="11">
        <v>0.35</v>
      </c>
      <c r="O2395" s="16"/>
      <c r="P2395" s="14"/>
      <c r="Q2395" s="12"/>
      <c r="R2395" s="13"/>
    </row>
    <row r="2396" spans="1:18" ht="15.75" customHeight="1" x14ac:dyDescent="0.3">
      <c r="A2396" s="1"/>
      <c r="B2396" s="6" t="s">
        <v>14</v>
      </c>
      <c r="C2396" s="6">
        <v>1185732</v>
      </c>
      <c r="D2396" s="7">
        <v>44264</v>
      </c>
      <c r="E2396" s="6" t="s">
        <v>46</v>
      </c>
      <c r="F2396" s="6" t="s">
        <v>90</v>
      </c>
      <c r="G2396" s="6" t="s">
        <v>91</v>
      </c>
      <c r="H2396" s="6" t="s">
        <v>19</v>
      </c>
      <c r="I2396" s="8">
        <v>0.2</v>
      </c>
      <c r="J2396" s="9">
        <v>4750</v>
      </c>
      <c r="K2396" s="10">
        <f t="shared" si="18"/>
        <v>950</v>
      </c>
      <c r="L2396" s="10">
        <f t="shared" si="19"/>
        <v>380</v>
      </c>
      <c r="M2396" s="11">
        <v>0.4</v>
      </c>
      <c r="O2396" s="16"/>
      <c r="P2396" s="14"/>
      <c r="Q2396" s="12"/>
      <c r="R2396" s="13"/>
    </row>
    <row r="2397" spans="1:18" ht="15.75" customHeight="1" x14ac:dyDescent="0.3">
      <c r="A2397" s="1"/>
      <c r="B2397" s="6" t="s">
        <v>14</v>
      </c>
      <c r="C2397" s="6">
        <v>1185732</v>
      </c>
      <c r="D2397" s="7">
        <v>44264</v>
      </c>
      <c r="E2397" s="6" t="s">
        <v>46</v>
      </c>
      <c r="F2397" s="6" t="s">
        <v>90</v>
      </c>
      <c r="G2397" s="6" t="s">
        <v>91</v>
      </c>
      <c r="H2397" s="6" t="s">
        <v>20</v>
      </c>
      <c r="I2397" s="8">
        <v>0.24999999999999994</v>
      </c>
      <c r="J2397" s="9">
        <v>3250</v>
      </c>
      <c r="K2397" s="10">
        <f t="shared" si="18"/>
        <v>812.49999999999977</v>
      </c>
      <c r="L2397" s="10">
        <f t="shared" si="19"/>
        <v>324.99999999999994</v>
      </c>
      <c r="M2397" s="11">
        <v>0.4</v>
      </c>
      <c r="O2397" s="16"/>
      <c r="P2397" s="14"/>
      <c r="Q2397" s="12"/>
      <c r="R2397" s="13"/>
    </row>
    <row r="2398" spans="1:18" ht="15.75" customHeight="1" x14ac:dyDescent="0.3">
      <c r="A2398" s="1"/>
      <c r="B2398" s="6" t="s">
        <v>14</v>
      </c>
      <c r="C2398" s="6">
        <v>1185732</v>
      </c>
      <c r="D2398" s="7">
        <v>44264</v>
      </c>
      <c r="E2398" s="6" t="s">
        <v>46</v>
      </c>
      <c r="F2398" s="6" t="s">
        <v>90</v>
      </c>
      <c r="G2398" s="6" t="s">
        <v>91</v>
      </c>
      <c r="H2398" s="6" t="s">
        <v>21</v>
      </c>
      <c r="I2398" s="8">
        <v>0.40000000000000008</v>
      </c>
      <c r="J2398" s="9">
        <v>3750</v>
      </c>
      <c r="K2398" s="10">
        <f t="shared" si="18"/>
        <v>1500.0000000000002</v>
      </c>
      <c r="L2398" s="10">
        <f t="shared" si="19"/>
        <v>525</v>
      </c>
      <c r="M2398" s="11">
        <v>0.35</v>
      </c>
      <c r="O2398" s="16"/>
      <c r="P2398" s="14"/>
      <c r="Q2398" s="12"/>
      <c r="R2398" s="13"/>
    </row>
    <row r="2399" spans="1:18" ht="15.75" customHeight="1" x14ac:dyDescent="0.3">
      <c r="A2399" s="1"/>
      <c r="B2399" s="6" t="s">
        <v>14</v>
      </c>
      <c r="C2399" s="6">
        <v>1185732</v>
      </c>
      <c r="D2399" s="7">
        <v>44264</v>
      </c>
      <c r="E2399" s="6" t="s">
        <v>46</v>
      </c>
      <c r="F2399" s="6" t="s">
        <v>90</v>
      </c>
      <c r="G2399" s="6" t="s">
        <v>91</v>
      </c>
      <c r="H2399" s="6" t="s">
        <v>22</v>
      </c>
      <c r="I2399" s="8">
        <v>0.3</v>
      </c>
      <c r="J2399" s="9">
        <v>4750</v>
      </c>
      <c r="K2399" s="10">
        <f t="shared" si="18"/>
        <v>1425</v>
      </c>
      <c r="L2399" s="10">
        <f t="shared" si="19"/>
        <v>712.5</v>
      </c>
      <c r="M2399" s="11">
        <v>0.5</v>
      </c>
      <c r="O2399" s="16"/>
      <c r="P2399" s="14"/>
      <c r="Q2399" s="12"/>
      <c r="R2399" s="13"/>
    </row>
    <row r="2400" spans="1:18" ht="15.75" customHeight="1" x14ac:dyDescent="0.3">
      <c r="A2400" s="1"/>
      <c r="B2400" s="6" t="s">
        <v>14</v>
      </c>
      <c r="C2400" s="6">
        <v>1185732</v>
      </c>
      <c r="D2400" s="7">
        <v>44296</v>
      </c>
      <c r="E2400" s="6" t="s">
        <v>46</v>
      </c>
      <c r="F2400" s="6" t="s">
        <v>90</v>
      </c>
      <c r="G2400" s="6" t="s">
        <v>91</v>
      </c>
      <c r="H2400" s="6" t="s">
        <v>17</v>
      </c>
      <c r="I2400" s="8">
        <v>0.3</v>
      </c>
      <c r="J2400" s="9">
        <v>7250</v>
      </c>
      <c r="K2400" s="10">
        <f t="shared" si="18"/>
        <v>2175</v>
      </c>
      <c r="L2400" s="10">
        <f t="shared" si="19"/>
        <v>870</v>
      </c>
      <c r="M2400" s="11">
        <v>0.4</v>
      </c>
      <c r="O2400" s="16"/>
      <c r="P2400" s="14"/>
      <c r="Q2400" s="12"/>
      <c r="R2400" s="13"/>
    </row>
    <row r="2401" spans="1:18" ht="15.75" customHeight="1" x14ac:dyDescent="0.3">
      <c r="A2401" s="1"/>
      <c r="B2401" s="6" t="s">
        <v>14</v>
      </c>
      <c r="C2401" s="6">
        <v>1185732</v>
      </c>
      <c r="D2401" s="7">
        <v>44296</v>
      </c>
      <c r="E2401" s="6" t="s">
        <v>46</v>
      </c>
      <c r="F2401" s="6" t="s">
        <v>90</v>
      </c>
      <c r="G2401" s="6" t="s">
        <v>91</v>
      </c>
      <c r="H2401" s="6" t="s">
        <v>18</v>
      </c>
      <c r="I2401" s="8">
        <v>0.3</v>
      </c>
      <c r="J2401" s="9">
        <v>4250</v>
      </c>
      <c r="K2401" s="10">
        <f t="shared" si="18"/>
        <v>1275</v>
      </c>
      <c r="L2401" s="10">
        <f t="shared" si="19"/>
        <v>446.25</v>
      </c>
      <c r="M2401" s="11">
        <v>0.35</v>
      </c>
      <c r="O2401" s="16"/>
      <c r="P2401" s="14"/>
      <c r="Q2401" s="12"/>
      <c r="R2401" s="13"/>
    </row>
    <row r="2402" spans="1:18" ht="15.75" customHeight="1" x14ac:dyDescent="0.3">
      <c r="A2402" s="1"/>
      <c r="B2402" s="6" t="s">
        <v>14</v>
      </c>
      <c r="C2402" s="6">
        <v>1185732</v>
      </c>
      <c r="D2402" s="7">
        <v>44296</v>
      </c>
      <c r="E2402" s="6" t="s">
        <v>46</v>
      </c>
      <c r="F2402" s="6" t="s">
        <v>90</v>
      </c>
      <c r="G2402" s="6" t="s">
        <v>91</v>
      </c>
      <c r="H2402" s="6" t="s">
        <v>19</v>
      </c>
      <c r="I2402" s="8">
        <v>0.2</v>
      </c>
      <c r="J2402" s="9">
        <v>4250</v>
      </c>
      <c r="K2402" s="10">
        <f t="shared" si="18"/>
        <v>850</v>
      </c>
      <c r="L2402" s="10">
        <f t="shared" si="19"/>
        <v>340</v>
      </c>
      <c r="M2402" s="11">
        <v>0.4</v>
      </c>
      <c r="O2402" s="16"/>
      <c r="P2402" s="14"/>
      <c r="Q2402" s="12"/>
      <c r="R2402" s="13"/>
    </row>
    <row r="2403" spans="1:18" ht="15.75" customHeight="1" x14ac:dyDescent="0.3">
      <c r="A2403" s="1"/>
      <c r="B2403" s="6" t="s">
        <v>14</v>
      </c>
      <c r="C2403" s="6">
        <v>1185732</v>
      </c>
      <c r="D2403" s="7">
        <v>44296</v>
      </c>
      <c r="E2403" s="6" t="s">
        <v>46</v>
      </c>
      <c r="F2403" s="6" t="s">
        <v>90</v>
      </c>
      <c r="G2403" s="6" t="s">
        <v>91</v>
      </c>
      <c r="H2403" s="6" t="s">
        <v>20</v>
      </c>
      <c r="I2403" s="8">
        <v>0.24999999999999994</v>
      </c>
      <c r="J2403" s="9">
        <v>3500</v>
      </c>
      <c r="K2403" s="10">
        <f t="shared" si="18"/>
        <v>874.99999999999977</v>
      </c>
      <c r="L2403" s="10">
        <f t="shared" si="19"/>
        <v>349.99999999999994</v>
      </c>
      <c r="M2403" s="11">
        <v>0.4</v>
      </c>
      <c r="O2403" s="16"/>
      <c r="P2403" s="14"/>
      <c r="Q2403" s="12"/>
      <c r="R2403" s="13"/>
    </row>
    <row r="2404" spans="1:18" ht="15.75" customHeight="1" x14ac:dyDescent="0.3">
      <c r="A2404" s="1"/>
      <c r="B2404" s="6" t="s">
        <v>14</v>
      </c>
      <c r="C2404" s="6">
        <v>1185732</v>
      </c>
      <c r="D2404" s="7">
        <v>44296</v>
      </c>
      <c r="E2404" s="6" t="s">
        <v>46</v>
      </c>
      <c r="F2404" s="6" t="s">
        <v>90</v>
      </c>
      <c r="G2404" s="6" t="s">
        <v>91</v>
      </c>
      <c r="H2404" s="6" t="s">
        <v>21</v>
      </c>
      <c r="I2404" s="8">
        <v>0.45</v>
      </c>
      <c r="J2404" s="9">
        <v>3750</v>
      </c>
      <c r="K2404" s="10">
        <f t="shared" si="18"/>
        <v>1687.5</v>
      </c>
      <c r="L2404" s="10">
        <f t="shared" si="19"/>
        <v>590.625</v>
      </c>
      <c r="M2404" s="11">
        <v>0.35</v>
      </c>
      <c r="O2404" s="16"/>
      <c r="P2404" s="14"/>
      <c r="Q2404" s="12"/>
      <c r="R2404" s="13"/>
    </row>
    <row r="2405" spans="1:18" ht="15.75" customHeight="1" x14ac:dyDescent="0.3">
      <c r="A2405" s="1"/>
      <c r="B2405" s="6" t="s">
        <v>14</v>
      </c>
      <c r="C2405" s="6">
        <v>1185732</v>
      </c>
      <c r="D2405" s="7">
        <v>44296</v>
      </c>
      <c r="E2405" s="6" t="s">
        <v>46</v>
      </c>
      <c r="F2405" s="6" t="s">
        <v>90</v>
      </c>
      <c r="G2405" s="6" t="s">
        <v>91</v>
      </c>
      <c r="H2405" s="6" t="s">
        <v>22</v>
      </c>
      <c r="I2405" s="8">
        <v>0.35000000000000003</v>
      </c>
      <c r="J2405" s="9">
        <v>5250</v>
      </c>
      <c r="K2405" s="10">
        <f t="shared" si="18"/>
        <v>1837.5000000000002</v>
      </c>
      <c r="L2405" s="10">
        <f t="shared" si="19"/>
        <v>918.75000000000011</v>
      </c>
      <c r="M2405" s="11">
        <v>0.5</v>
      </c>
      <c r="O2405" s="16"/>
      <c r="P2405" s="14"/>
      <c r="Q2405" s="12"/>
      <c r="R2405" s="13"/>
    </row>
    <row r="2406" spans="1:18" ht="15.75" customHeight="1" x14ac:dyDescent="0.3">
      <c r="A2406" s="1"/>
      <c r="B2406" s="6" t="s">
        <v>14</v>
      </c>
      <c r="C2406" s="6">
        <v>1185732</v>
      </c>
      <c r="D2406" s="7">
        <v>44325</v>
      </c>
      <c r="E2406" s="6" t="s">
        <v>46</v>
      </c>
      <c r="F2406" s="6" t="s">
        <v>90</v>
      </c>
      <c r="G2406" s="6" t="s">
        <v>91</v>
      </c>
      <c r="H2406" s="6" t="s">
        <v>17</v>
      </c>
      <c r="I2406" s="8">
        <v>0.45</v>
      </c>
      <c r="J2406" s="9">
        <v>7950</v>
      </c>
      <c r="K2406" s="10">
        <f t="shared" si="18"/>
        <v>3577.5</v>
      </c>
      <c r="L2406" s="10">
        <f t="shared" si="19"/>
        <v>1431</v>
      </c>
      <c r="M2406" s="11">
        <v>0.4</v>
      </c>
      <c r="O2406" s="16"/>
      <c r="P2406" s="14"/>
      <c r="Q2406" s="12"/>
      <c r="R2406" s="13"/>
    </row>
    <row r="2407" spans="1:18" ht="15.75" customHeight="1" x14ac:dyDescent="0.3">
      <c r="A2407" s="1"/>
      <c r="B2407" s="6" t="s">
        <v>14</v>
      </c>
      <c r="C2407" s="6">
        <v>1185732</v>
      </c>
      <c r="D2407" s="7">
        <v>44325</v>
      </c>
      <c r="E2407" s="6" t="s">
        <v>46</v>
      </c>
      <c r="F2407" s="6" t="s">
        <v>90</v>
      </c>
      <c r="G2407" s="6" t="s">
        <v>91</v>
      </c>
      <c r="H2407" s="6" t="s">
        <v>18</v>
      </c>
      <c r="I2407" s="8">
        <v>0.45</v>
      </c>
      <c r="J2407" s="9">
        <v>5000</v>
      </c>
      <c r="K2407" s="10">
        <f t="shared" si="18"/>
        <v>2250</v>
      </c>
      <c r="L2407" s="10">
        <f t="shared" si="19"/>
        <v>787.5</v>
      </c>
      <c r="M2407" s="11">
        <v>0.35</v>
      </c>
      <c r="O2407" s="16"/>
      <c r="P2407" s="14"/>
      <c r="Q2407" s="12"/>
      <c r="R2407" s="13"/>
    </row>
    <row r="2408" spans="1:18" ht="15.75" customHeight="1" x14ac:dyDescent="0.3">
      <c r="A2408" s="1"/>
      <c r="B2408" s="6" t="s">
        <v>14</v>
      </c>
      <c r="C2408" s="6">
        <v>1185732</v>
      </c>
      <c r="D2408" s="7">
        <v>44325</v>
      </c>
      <c r="E2408" s="6" t="s">
        <v>46</v>
      </c>
      <c r="F2408" s="6" t="s">
        <v>90</v>
      </c>
      <c r="G2408" s="6" t="s">
        <v>91</v>
      </c>
      <c r="H2408" s="6" t="s">
        <v>19</v>
      </c>
      <c r="I2408" s="8">
        <v>0.4</v>
      </c>
      <c r="J2408" s="9">
        <v>4750</v>
      </c>
      <c r="K2408" s="10">
        <f t="shared" si="18"/>
        <v>1900</v>
      </c>
      <c r="L2408" s="10">
        <f t="shared" si="19"/>
        <v>760</v>
      </c>
      <c r="M2408" s="11">
        <v>0.4</v>
      </c>
      <c r="O2408" s="16"/>
      <c r="P2408" s="14"/>
      <c r="Q2408" s="12"/>
      <c r="R2408" s="13"/>
    </row>
    <row r="2409" spans="1:18" ht="15.75" customHeight="1" x14ac:dyDescent="0.3">
      <c r="A2409" s="1"/>
      <c r="B2409" s="6" t="s">
        <v>14</v>
      </c>
      <c r="C2409" s="6">
        <v>1185732</v>
      </c>
      <c r="D2409" s="7">
        <v>44325</v>
      </c>
      <c r="E2409" s="6" t="s">
        <v>46</v>
      </c>
      <c r="F2409" s="6" t="s">
        <v>90</v>
      </c>
      <c r="G2409" s="6" t="s">
        <v>91</v>
      </c>
      <c r="H2409" s="6" t="s">
        <v>20</v>
      </c>
      <c r="I2409" s="8">
        <v>0.4</v>
      </c>
      <c r="J2409" s="9">
        <v>4250</v>
      </c>
      <c r="K2409" s="10">
        <f t="shared" si="18"/>
        <v>1700</v>
      </c>
      <c r="L2409" s="10">
        <f t="shared" si="19"/>
        <v>680</v>
      </c>
      <c r="M2409" s="11">
        <v>0.4</v>
      </c>
      <c r="O2409" s="16"/>
      <c r="P2409" s="14"/>
      <c r="Q2409" s="12"/>
      <c r="R2409" s="13"/>
    </row>
    <row r="2410" spans="1:18" ht="15.75" customHeight="1" x14ac:dyDescent="0.3">
      <c r="A2410" s="1"/>
      <c r="B2410" s="6" t="s">
        <v>14</v>
      </c>
      <c r="C2410" s="6">
        <v>1185732</v>
      </c>
      <c r="D2410" s="7">
        <v>44325</v>
      </c>
      <c r="E2410" s="6" t="s">
        <v>46</v>
      </c>
      <c r="F2410" s="6" t="s">
        <v>90</v>
      </c>
      <c r="G2410" s="6" t="s">
        <v>91</v>
      </c>
      <c r="H2410" s="6" t="s">
        <v>21</v>
      </c>
      <c r="I2410" s="8">
        <v>0.49999999999999994</v>
      </c>
      <c r="J2410" s="9">
        <v>4500</v>
      </c>
      <c r="K2410" s="10">
        <f t="shared" si="18"/>
        <v>2249.9999999999995</v>
      </c>
      <c r="L2410" s="10">
        <f t="shared" si="19"/>
        <v>787.49999999999977</v>
      </c>
      <c r="M2410" s="11">
        <v>0.35</v>
      </c>
      <c r="O2410" s="16"/>
      <c r="P2410" s="14"/>
      <c r="Q2410" s="12"/>
      <c r="R2410" s="13"/>
    </row>
    <row r="2411" spans="1:18" ht="15.75" customHeight="1" x14ac:dyDescent="0.3">
      <c r="A2411" s="1"/>
      <c r="B2411" s="6" t="s">
        <v>14</v>
      </c>
      <c r="C2411" s="6">
        <v>1185732</v>
      </c>
      <c r="D2411" s="7">
        <v>44325</v>
      </c>
      <c r="E2411" s="6" t="s">
        <v>46</v>
      </c>
      <c r="F2411" s="6" t="s">
        <v>90</v>
      </c>
      <c r="G2411" s="6" t="s">
        <v>91</v>
      </c>
      <c r="H2411" s="6" t="s">
        <v>22</v>
      </c>
      <c r="I2411" s="8">
        <v>0.54999999999999993</v>
      </c>
      <c r="J2411" s="9">
        <v>5500</v>
      </c>
      <c r="K2411" s="10">
        <f t="shared" si="18"/>
        <v>3024.9999999999995</v>
      </c>
      <c r="L2411" s="10">
        <f t="shared" si="19"/>
        <v>1512.4999999999998</v>
      </c>
      <c r="M2411" s="11">
        <v>0.5</v>
      </c>
      <c r="O2411" s="16"/>
      <c r="P2411" s="14"/>
      <c r="Q2411" s="12"/>
      <c r="R2411" s="13"/>
    </row>
    <row r="2412" spans="1:18" ht="15.75" customHeight="1" x14ac:dyDescent="0.3">
      <c r="A2412" s="1"/>
      <c r="B2412" s="6" t="s">
        <v>14</v>
      </c>
      <c r="C2412" s="6">
        <v>1185732</v>
      </c>
      <c r="D2412" s="7">
        <v>44358</v>
      </c>
      <c r="E2412" s="6" t="s">
        <v>46</v>
      </c>
      <c r="F2412" s="6" t="s">
        <v>90</v>
      </c>
      <c r="G2412" s="6" t="s">
        <v>91</v>
      </c>
      <c r="H2412" s="6" t="s">
        <v>17</v>
      </c>
      <c r="I2412" s="8">
        <v>0.49999999999999994</v>
      </c>
      <c r="J2412" s="9">
        <v>8000</v>
      </c>
      <c r="K2412" s="10">
        <f t="shared" si="18"/>
        <v>3999.9999999999995</v>
      </c>
      <c r="L2412" s="10">
        <f t="shared" si="19"/>
        <v>1600</v>
      </c>
      <c r="M2412" s="11">
        <v>0.4</v>
      </c>
      <c r="O2412" s="16"/>
      <c r="P2412" s="14"/>
      <c r="Q2412" s="12"/>
      <c r="R2412" s="13"/>
    </row>
    <row r="2413" spans="1:18" ht="15.75" customHeight="1" x14ac:dyDescent="0.3">
      <c r="A2413" s="1"/>
      <c r="B2413" s="6" t="s">
        <v>14</v>
      </c>
      <c r="C2413" s="6">
        <v>1185732</v>
      </c>
      <c r="D2413" s="7">
        <v>44358</v>
      </c>
      <c r="E2413" s="6" t="s">
        <v>46</v>
      </c>
      <c r="F2413" s="6" t="s">
        <v>90</v>
      </c>
      <c r="G2413" s="6" t="s">
        <v>91</v>
      </c>
      <c r="H2413" s="6" t="s">
        <v>18</v>
      </c>
      <c r="I2413" s="8">
        <v>0.45</v>
      </c>
      <c r="J2413" s="9">
        <v>5500</v>
      </c>
      <c r="K2413" s="10">
        <f t="shared" si="18"/>
        <v>2475</v>
      </c>
      <c r="L2413" s="10">
        <f t="shared" si="19"/>
        <v>866.25</v>
      </c>
      <c r="M2413" s="11">
        <v>0.35</v>
      </c>
      <c r="O2413" s="16"/>
      <c r="P2413" s="14"/>
      <c r="Q2413" s="12"/>
      <c r="R2413" s="13"/>
    </row>
    <row r="2414" spans="1:18" ht="15.75" customHeight="1" x14ac:dyDescent="0.3">
      <c r="A2414" s="1"/>
      <c r="B2414" s="6" t="s">
        <v>14</v>
      </c>
      <c r="C2414" s="6">
        <v>1185732</v>
      </c>
      <c r="D2414" s="7">
        <v>44358</v>
      </c>
      <c r="E2414" s="6" t="s">
        <v>46</v>
      </c>
      <c r="F2414" s="6" t="s">
        <v>90</v>
      </c>
      <c r="G2414" s="6" t="s">
        <v>91</v>
      </c>
      <c r="H2414" s="6" t="s">
        <v>19</v>
      </c>
      <c r="I2414" s="8">
        <v>0.5</v>
      </c>
      <c r="J2414" s="9">
        <v>5250</v>
      </c>
      <c r="K2414" s="10">
        <f t="shared" si="18"/>
        <v>2625</v>
      </c>
      <c r="L2414" s="10">
        <f t="shared" si="19"/>
        <v>1050</v>
      </c>
      <c r="M2414" s="11">
        <v>0.4</v>
      </c>
      <c r="O2414" s="16"/>
      <c r="P2414" s="14"/>
      <c r="Q2414" s="12"/>
      <c r="R2414" s="13"/>
    </row>
    <row r="2415" spans="1:18" ht="15.75" customHeight="1" x14ac:dyDescent="0.3">
      <c r="A2415" s="1"/>
      <c r="B2415" s="6" t="s">
        <v>14</v>
      </c>
      <c r="C2415" s="6">
        <v>1185732</v>
      </c>
      <c r="D2415" s="7">
        <v>44358</v>
      </c>
      <c r="E2415" s="6" t="s">
        <v>46</v>
      </c>
      <c r="F2415" s="6" t="s">
        <v>90</v>
      </c>
      <c r="G2415" s="6" t="s">
        <v>91</v>
      </c>
      <c r="H2415" s="6" t="s">
        <v>20</v>
      </c>
      <c r="I2415" s="8">
        <v>0.5</v>
      </c>
      <c r="J2415" s="9">
        <v>5000</v>
      </c>
      <c r="K2415" s="10">
        <f t="shared" si="18"/>
        <v>2500</v>
      </c>
      <c r="L2415" s="10">
        <f t="shared" si="19"/>
        <v>1000</v>
      </c>
      <c r="M2415" s="11">
        <v>0.4</v>
      </c>
      <c r="O2415" s="16"/>
      <c r="P2415" s="14"/>
      <c r="Q2415" s="12"/>
      <c r="R2415" s="13"/>
    </row>
    <row r="2416" spans="1:18" ht="15.75" customHeight="1" x14ac:dyDescent="0.3">
      <c r="A2416" s="1"/>
      <c r="B2416" s="6" t="s">
        <v>14</v>
      </c>
      <c r="C2416" s="6">
        <v>1185732</v>
      </c>
      <c r="D2416" s="7">
        <v>44358</v>
      </c>
      <c r="E2416" s="6" t="s">
        <v>46</v>
      </c>
      <c r="F2416" s="6" t="s">
        <v>90</v>
      </c>
      <c r="G2416" s="6" t="s">
        <v>91</v>
      </c>
      <c r="H2416" s="6" t="s">
        <v>21</v>
      </c>
      <c r="I2416" s="8">
        <v>0.65</v>
      </c>
      <c r="J2416" s="9">
        <v>5000</v>
      </c>
      <c r="K2416" s="10">
        <f t="shared" si="18"/>
        <v>3250</v>
      </c>
      <c r="L2416" s="10">
        <f t="shared" si="19"/>
        <v>1137.5</v>
      </c>
      <c r="M2416" s="11">
        <v>0.35</v>
      </c>
      <c r="O2416" s="16"/>
      <c r="P2416" s="14"/>
      <c r="Q2416" s="12"/>
      <c r="R2416" s="13"/>
    </row>
    <row r="2417" spans="1:18" ht="15.75" customHeight="1" x14ac:dyDescent="0.3">
      <c r="A2417" s="1"/>
      <c r="B2417" s="6" t="s">
        <v>14</v>
      </c>
      <c r="C2417" s="6">
        <v>1185732</v>
      </c>
      <c r="D2417" s="7">
        <v>44358</v>
      </c>
      <c r="E2417" s="6" t="s">
        <v>46</v>
      </c>
      <c r="F2417" s="6" t="s">
        <v>90</v>
      </c>
      <c r="G2417" s="6" t="s">
        <v>91</v>
      </c>
      <c r="H2417" s="6" t="s">
        <v>22</v>
      </c>
      <c r="I2417" s="8">
        <v>0.70000000000000007</v>
      </c>
      <c r="J2417" s="9">
        <v>6750</v>
      </c>
      <c r="K2417" s="10">
        <f t="shared" si="18"/>
        <v>4725</v>
      </c>
      <c r="L2417" s="10">
        <f t="shared" si="19"/>
        <v>2362.5</v>
      </c>
      <c r="M2417" s="11">
        <v>0.5</v>
      </c>
      <c r="O2417" s="16"/>
      <c r="P2417" s="14"/>
      <c r="Q2417" s="12"/>
      <c r="R2417" s="13"/>
    </row>
    <row r="2418" spans="1:18" ht="15.75" customHeight="1" x14ac:dyDescent="0.3">
      <c r="A2418" s="1"/>
      <c r="B2418" s="6" t="s">
        <v>14</v>
      </c>
      <c r="C2418" s="6">
        <v>1185732</v>
      </c>
      <c r="D2418" s="7">
        <v>44386</v>
      </c>
      <c r="E2418" s="6" t="s">
        <v>46</v>
      </c>
      <c r="F2418" s="6" t="s">
        <v>90</v>
      </c>
      <c r="G2418" s="6" t="s">
        <v>91</v>
      </c>
      <c r="H2418" s="6" t="s">
        <v>17</v>
      </c>
      <c r="I2418" s="8">
        <v>0.65</v>
      </c>
      <c r="J2418" s="9">
        <v>9000</v>
      </c>
      <c r="K2418" s="10">
        <f t="shared" si="18"/>
        <v>5850</v>
      </c>
      <c r="L2418" s="10">
        <f t="shared" si="19"/>
        <v>2340</v>
      </c>
      <c r="M2418" s="11">
        <v>0.4</v>
      </c>
      <c r="O2418" s="16"/>
      <c r="P2418" s="14"/>
      <c r="Q2418" s="12"/>
      <c r="R2418" s="13"/>
    </row>
    <row r="2419" spans="1:18" ht="15.75" customHeight="1" x14ac:dyDescent="0.3">
      <c r="A2419" s="1"/>
      <c r="B2419" s="6" t="s">
        <v>14</v>
      </c>
      <c r="C2419" s="6">
        <v>1185732</v>
      </c>
      <c r="D2419" s="7">
        <v>44386</v>
      </c>
      <c r="E2419" s="6" t="s">
        <v>46</v>
      </c>
      <c r="F2419" s="6" t="s">
        <v>90</v>
      </c>
      <c r="G2419" s="6" t="s">
        <v>91</v>
      </c>
      <c r="H2419" s="6" t="s">
        <v>18</v>
      </c>
      <c r="I2419" s="8">
        <v>0.60000000000000009</v>
      </c>
      <c r="J2419" s="9">
        <v>6500</v>
      </c>
      <c r="K2419" s="10">
        <f t="shared" si="18"/>
        <v>3900.0000000000005</v>
      </c>
      <c r="L2419" s="10">
        <f t="shared" si="19"/>
        <v>1365</v>
      </c>
      <c r="M2419" s="11">
        <v>0.35</v>
      </c>
      <c r="O2419" s="16"/>
      <c r="P2419" s="14"/>
      <c r="Q2419" s="12"/>
      <c r="R2419" s="13"/>
    </row>
    <row r="2420" spans="1:18" ht="15.75" customHeight="1" x14ac:dyDescent="0.3">
      <c r="A2420" s="1"/>
      <c r="B2420" s="6" t="s">
        <v>14</v>
      </c>
      <c r="C2420" s="6">
        <v>1185732</v>
      </c>
      <c r="D2420" s="7">
        <v>44386</v>
      </c>
      <c r="E2420" s="6" t="s">
        <v>46</v>
      </c>
      <c r="F2420" s="6" t="s">
        <v>90</v>
      </c>
      <c r="G2420" s="6" t="s">
        <v>91</v>
      </c>
      <c r="H2420" s="6" t="s">
        <v>19</v>
      </c>
      <c r="I2420" s="8">
        <v>0.55000000000000004</v>
      </c>
      <c r="J2420" s="9">
        <v>5750</v>
      </c>
      <c r="K2420" s="10">
        <f t="shared" si="18"/>
        <v>3162.5000000000005</v>
      </c>
      <c r="L2420" s="10">
        <f t="shared" si="19"/>
        <v>1265.0000000000002</v>
      </c>
      <c r="M2420" s="11">
        <v>0.4</v>
      </c>
      <c r="O2420" s="16"/>
      <c r="P2420" s="14"/>
      <c r="Q2420" s="12"/>
      <c r="R2420" s="13"/>
    </row>
    <row r="2421" spans="1:18" ht="15.75" customHeight="1" x14ac:dyDescent="0.3">
      <c r="A2421" s="1"/>
      <c r="B2421" s="6" t="s">
        <v>14</v>
      </c>
      <c r="C2421" s="6">
        <v>1185732</v>
      </c>
      <c r="D2421" s="7">
        <v>44386</v>
      </c>
      <c r="E2421" s="6" t="s">
        <v>46</v>
      </c>
      <c r="F2421" s="6" t="s">
        <v>90</v>
      </c>
      <c r="G2421" s="6" t="s">
        <v>91</v>
      </c>
      <c r="H2421" s="6" t="s">
        <v>20</v>
      </c>
      <c r="I2421" s="8">
        <v>0.55000000000000004</v>
      </c>
      <c r="J2421" s="9">
        <v>5250</v>
      </c>
      <c r="K2421" s="10">
        <f t="shared" si="18"/>
        <v>2887.5000000000005</v>
      </c>
      <c r="L2421" s="10">
        <f t="shared" si="19"/>
        <v>1155.0000000000002</v>
      </c>
      <c r="M2421" s="11">
        <v>0.4</v>
      </c>
      <c r="O2421" s="16"/>
      <c r="P2421" s="14"/>
      <c r="Q2421" s="12"/>
      <c r="R2421" s="13"/>
    </row>
    <row r="2422" spans="1:18" ht="15.75" customHeight="1" x14ac:dyDescent="0.3">
      <c r="A2422" s="1"/>
      <c r="B2422" s="6" t="s">
        <v>14</v>
      </c>
      <c r="C2422" s="6">
        <v>1185732</v>
      </c>
      <c r="D2422" s="7">
        <v>44386</v>
      </c>
      <c r="E2422" s="6" t="s">
        <v>46</v>
      </c>
      <c r="F2422" s="6" t="s">
        <v>90</v>
      </c>
      <c r="G2422" s="6" t="s">
        <v>91</v>
      </c>
      <c r="H2422" s="6" t="s">
        <v>21</v>
      </c>
      <c r="I2422" s="8">
        <v>0.65</v>
      </c>
      <c r="J2422" s="9">
        <v>5500</v>
      </c>
      <c r="K2422" s="10">
        <f t="shared" si="18"/>
        <v>3575</v>
      </c>
      <c r="L2422" s="10">
        <f t="shared" si="19"/>
        <v>1251.25</v>
      </c>
      <c r="M2422" s="11">
        <v>0.35</v>
      </c>
      <c r="O2422" s="16"/>
      <c r="P2422" s="14"/>
      <c r="Q2422" s="12"/>
      <c r="R2422" s="13"/>
    </row>
    <row r="2423" spans="1:18" ht="15.75" customHeight="1" x14ac:dyDescent="0.3">
      <c r="A2423" s="1"/>
      <c r="B2423" s="6" t="s">
        <v>14</v>
      </c>
      <c r="C2423" s="6">
        <v>1185732</v>
      </c>
      <c r="D2423" s="7">
        <v>44386</v>
      </c>
      <c r="E2423" s="6" t="s">
        <v>46</v>
      </c>
      <c r="F2423" s="6" t="s">
        <v>90</v>
      </c>
      <c r="G2423" s="6" t="s">
        <v>91</v>
      </c>
      <c r="H2423" s="6" t="s">
        <v>22</v>
      </c>
      <c r="I2423" s="8">
        <v>0.70000000000000007</v>
      </c>
      <c r="J2423" s="9">
        <v>7250</v>
      </c>
      <c r="K2423" s="10">
        <f t="shared" si="18"/>
        <v>5075.0000000000009</v>
      </c>
      <c r="L2423" s="10">
        <f t="shared" si="19"/>
        <v>2537.5000000000005</v>
      </c>
      <c r="M2423" s="11">
        <v>0.5</v>
      </c>
      <c r="O2423" s="16"/>
      <c r="P2423" s="14"/>
      <c r="Q2423" s="12"/>
      <c r="R2423" s="13"/>
    </row>
    <row r="2424" spans="1:18" ht="15.75" customHeight="1" x14ac:dyDescent="0.3">
      <c r="A2424" s="1"/>
      <c r="B2424" s="6" t="s">
        <v>14</v>
      </c>
      <c r="C2424" s="6">
        <v>1185732</v>
      </c>
      <c r="D2424" s="7">
        <v>44418</v>
      </c>
      <c r="E2424" s="6" t="s">
        <v>46</v>
      </c>
      <c r="F2424" s="6" t="s">
        <v>90</v>
      </c>
      <c r="G2424" s="6" t="s">
        <v>91</v>
      </c>
      <c r="H2424" s="6" t="s">
        <v>17</v>
      </c>
      <c r="I2424" s="8">
        <v>0.65</v>
      </c>
      <c r="J2424" s="9">
        <v>8750</v>
      </c>
      <c r="K2424" s="10">
        <f t="shared" si="18"/>
        <v>5687.5</v>
      </c>
      <c r="L2424" s="10">
        <f t="shared" si="19"/>
        <v>2275</v>
      </c>
      <c r="M2424" s="11">
        <v>0.4</v>
      </c>
      <c r="O2424" s="16"/>
      <c r="P2424" s="14"/>
      <c r="Q2424" s="12"/>
      <c r="R2424" s="13"/>
    </row>
    <row r="2425" spans="1:18" ht="15.75" customHeight="1" x14ac:dyDescent="0.3">
      <c r="A2425" s="1"/>
      <c r="B2425" s="6" t="s">
        <v>14</v>
      </c>
      <c r="C2425" s="6">
        <v>1185732</v>
      </c>
      <c r="D2425" s="7">
        <v>44418</v>
      </c>
      <c r="E2425" s="6" t="s">
        <v>46</v>
      </c>
      <c r="F2425" s="6" t="s">
        <v>90</v>
      </c>
      <c r="G2425" s="6" t="s">
        <v>91</v>
      </c>
      <c r="H2425" s="6" t="s">
        <v>18</v>
      </c>
      <c r="I2425" s="8">
        <v>0.60000000000000009</v>
      </c>
      <c r="J2425" s="9">
        <v>6500</v>
      </c>
      <c r="K2425" s="10">
        <f t="shared" si="18"/>
        <v>3900.0000000000005</v>
      </c>
      <c r="L2425" s="10">
        <f t="shared" si="19"/>
        <v>1365</v>
      </c>
      <c r="M2425" s="11">
        <v>0.35</v>
      </c>
      <c r="O2425" s="16"/>
      <c r="P2425" s="14"/>
      <c r="Q2425" s="12"/>
      <c r="R2425" s="13"/>
    </row>
    <row r="2426" spans="1:18" ht="15.75" customHeight="1" x14ac:dyDescent="0.3">
      <c r="A2426" s="1"/>
      <c r="B2426" s="6" t="s">
        <v>14</v>
      </c>
      <c r="C2426" s="6">
        <v>1185732</v>
      </c>
      <c r="D2426" s="7">
        <v>44418</v>
      </c>
      <c r="E2426" s="6" t="s">
        <v>46</v>
      </c>
      <c r="F2426" s="6" t="s">
        <v>90</v>
      </c>
      <c r="G2426" s="6" t="s">
        <v>91</v>
      </c>
      <c r="H2426" s="6" t="s">
        <v>19</v>
      </c>
      <c r="I2426" s="8">
        <v>0.55000000000000004</v>
      </c>
      <c r="J2426" s="9">
        <v>5750</v>
      </c>
      <c r="K2426" s="10">
        <f t="shared" si="18"/>
        <v>3162.5000000000005</v>
      </c>
      <c r="L2426" s="10">
        <f t="shared" si="19"/>
        <v>1265.0000000000002</v>
      </c>
      <c r="M2426" s="11">
        <v>0.4</v>
      </c>
      <c r="O2426" s="16"/>
      <c r="P2426" s="14"/>
      <c r="Q2426" s="12"/>
      <c r="R2426" s="13"/>
    </row>
    <row r="2427" spans="1:18" ht="15.75" customHeight="1" x14ac:dyDescent="0.3">
      <c r="A2427" s="1"/>
      <c r="B2427" s="6" t="s">
        <v>14</v>
      </c>
      <c r="C2427" s="6">
        <v>1185732</v>
      </c>
      <c r="D2427" s="7">
        <v>44418</v>
      </c>
      <c r="E2427" s="6" t="s">
        <v>46</v>
      </c>
      <c r="F2427" s="6" t="s">
        <v>90</v>
      </c>
      <c r="G2427" s="6" t="s">
        <v>91</v>
      </c>
      <c r="H2427" s="6" t="s">
        <v>20</v>
      </c>
      <c r="I2427" s="8">
        <v>0.45</v>
      </c>
      <c r="J2427" s="9">
        <v>5250</v>
      </c>
      <c r="K2427" s="10">
        <f t="shared" si="18"/>
        <v>2362.5</v>
      </c>
      <c r="L2427" s="10">
        <f t="shared" si="19"/>
        <v>945</v>
      </c>
      <c r="M2427" s="11">
        <v>0.4</v>
      </c>
      <c r="O2427" s="16"/>
      <c r="P2427" s="14"/>
      <c r="Q2427" s="12"/>
      <c r="R2427" s="13"/>
    </row>
    <row r="2428" spans="1:18" ht="15.75" customHeight="1" x14ac:dyDescent="0.3">
      <c r="A2428" s="1"/>
      <c r="B2428" s="6" t="s">
        <v>14</v>
      </c>
      <c r="C2428" s="6">
        <v>1185732</v>
      </c>
      <c r="D2428" s="7">
        <v>44418</v>
      </c>
      <c r="E2428" s="6" t="s">
        <v>46</v>
      </c>
      <c r="F2428" s="6" t="s">
        <v>90</v>
      </c>
      <c r="G2428" s="6" t="s">
        <v>91</v>
      </c>
      <c r="H2428" s="6" t="s">
        <v>21</v>
      </c>
      <c r="I2428" s="8">
        <v>0.55000000000000004</v>
      </c>
      <c r="J2428" s="9">
        <v>5000</v>
      </c>
      <c r="K2428" s="10">
        <f t="shared" si="18"/>
        <v>2750</v>
      </c>
      <c r="L2428" s="10">
        <f t="shared" si="19"/>
        <v>962.49999999999989</v>
      </c>
      <c r="M2428" s="11">
        <v>0.35</v>
      </c>
      <c r="O2428" s="16"/>
      <c r="P2428" s="14"/>
      <c r="Q2428" s="12"/>
      <c r="R2428" s="13"/>
    </row>
    <row r="2429" spans="1:18" ht="15.75" customHeight="1" x14ac:dyDescent="0.3">
      <c r="A2429" s="1"/>
      <c r="B2429" s="6" t="s">
        <v>14</v>
      </c>
      <c r="C2429" s="6">
        <v>1185732</v>
      </c>
      <c r="D2429" s="7">
        <v>44418</v>
      </c>
      <c r="E2429" s="6" t="s">
        <v>46</v>
      </c>
      <c r="F2429" s="6" t="s">
        <v>90</v>
      </c>
      <c r="G2429" s="6" t="s">
        <v>91</v>
      </c>
      <c r="H2429" s="6" t="s">
        <v>22</v>
      </c>
      <c r="I2429" s="8">
        <v>0.60000000000000009</v>
      </c>
      <c r="J2429" s="9">
        <v>6750</v>
      </c>
      <c r="K2429" s="10">
        <f t="shared" si="18"/>
        <v>4050.0000000000005</v>
      </c>
      <c r="L2429" s="10">
        <f t="shared" si="19"/>
        <v>2025.0000000000002</v>
      </c>
      <c r="M2429" s="11">
        <v>0.5</v>
      </c>
      <c r="O2429" s="16"/>
      <c r="P2429" s="14"/>
      <c r="Q2429" s="12"/>
      <c r="R2429" s="13"/>
    </row>
    <row r="2430" spans="1:18" ht="15.75" customHeight="1" x14ac:dyDescent="0.3">
      <c r="A2430" s="1"/>
      <c r="B2430" s="6" t="s">
        <v>14</v>
      </c>
      <c r="C2430" s="6">
        <v>1185732</v>
      </c>
      <c r="D2430" s="7">
        <v>44448</v>
      </c>
      <c r="E2430" s="6" t="s">
        <v>46</v>
      </c>
      <c r="F2430" s="6" t="s">
        <v>90</v>
      </c>
      <c r="G2430" s="6" t="s">
        <v>91</v>
      </c>
      <c r="H2430" s="6" t="s">
        <v>17</v>
      </c>
      <c r="I2430" s="8">
        <v>0.55000000000000004</v>
      </c>
      <c r="J2430" s="9">
        <v>7750</v>
      </c>
      <c r="K2430" s="10">
        <f t="shared" si="18"/>
        <v>4262.5</v>
      </c>
      <c r="L2430" s="10">
        <f t="shared" si="19"/>
        <v>1705</v>
      </c>
      <c r="M2430" s="11">
        <v>0.4</v>
      </c>
      <c r="O2430" s="16"/>
      <c r="P2430" s="14"/>
      <c r="Q2430" s="12"/>
      <c r="R2430" s="13"/>
    </row>
    <row r="2431" spans="1:18" ht="15.75" customHeight="1" x14ac:dyDescent="0.3">
      <c r="A2431" s="1"/>
      <c r="B2431" s="6" t="s">
        <v>14</v>
      </c>
      <c r="C2431" s="6">
        <v>1185732</v>
      </c>
      <c r="D2431" s="7">
        <v>44448</v>
      </c>
      <c r="E2431" s="6" t="s">
        <v>46</v>
      </c>
      <c r="F2431" s="6" t="s">
        <v>90</v>
      </c>
      <c r="G2431" s="6" t="s">
        <v>91</v>
      </c>
      <c r="H2431" s="6" t="s">
        <v>18</v>
      </c>
      <c r="I2431" s="8">
        <v>0.50000000000000011</v>
      </c>
      <c r="J2431" s="9">
        <v>5750</v>
      </c>
      <c r="K2431" s="10">
        <f t="shared" si="18"/>
        <v>2875.0000000000005</v>
      </c>
      <c r="L2431" s="10">
        <f t="shared" si="19"/>
        <v>1006.2500000000001</v>
      </c>
      <c r="M2431" s="11">
        <v>0.35</v>
      </c>
      <c r="O2431" s="16"/>
      <c r="P2431" s="14"/>
      <c r="Q2431" s="12"/>
      <c r="R2431" s="13"/>
    </row>
    <row r="2432" spans="1:18" ht="15.75" customHeight="1" x14ac:dyDescent="0.3">
      <c r="A2432" s="1"/>
      <c r="B2432" s="6" t="s">
        <v>14</v>
      </c>
      <c r="C2432" s="6">
        <v>1185732</v>
      </c>
      <c r="D2432" s="7">
        <v>44448</v>
      </c>
      <c r="E2432" s="6" t="s">
        <v>46</v>
      </c>
      <c r="F2432" s="6" t="s">
        <v>90</v>
      </c>
      <c r="G2432" s="6" t="s">
        <v>91</v>
      </c>
      <c r="H2432" s="6" t="s">
        <v>19</v>
      </c>
      <c r="I2432" s="8">
        <v>0.25000000000000006</v>
      </c>
      <c r="J2432" s="9">
        <v>4750</v>
      </c>
      <c r="K2432" s="10">
        <f t="shared" si="18"/>
        <v>1187.5000000000002</v>
      </c>
      <c r="L2432" s="10">
        <f t="shared" si="19"/>
        <v>475.00000000000011</v>
      </c>
      <c r="M2432" s="11">
        <v>0.4</v>
      </c>
      <c r="O2432" s="16"/>
      <c r="P2432" s="14"/>
      <c r="Q2432" s="12"/>
      <c r="R2432" s="13"/>
    </row>
    <row r="2433" spans="1:18" ht="15.75" customHeight="1" x14ac:dyDescent="0.3">
      <c r="A2433" s="1"/>
      <c r="B2433" s="6" t="s">
        <v>14</v>
      </c>
      <c r="C2433" s="6">
        <v>1185732</v>
      </c>
      <c r="D2433" s="7">
        <v>44448</v>
      </c>
      <c r="E2433" s="6" t="s">
        <v>46</v>
      </c>
      <c r="F2433" s="6" t="s">
        <v>90</v>
      </c>
      <c r="G2433" s="6" t="s">
        <v>91</v>
      </c>
      <c r="H2433" s="6" t="s">
        <v>20</v>
      </c>
      <c r="I2433" s="8">
        <v>0.25000000000000006</v>
      </c>
      <c r="J2433" s="9">
        <v>4500</v>
      </c>
      <c r="K2433" s="10">
        <f t="shared" si="18"/>
        <v>1125.0000000000002</v>
      </c>
      <c r="L2433" s="10">
        <f t="shared" si="19"/>
        <v>450.00000000000011</v>
      </c>
      <c r="M2433" s="11">
        <v>0.4</v>
      </c>
      <c r="O2433" s="16"/>
      <c r="P2433" s="14"/>
      <c r="Q2433" s="12"/>
      <c r="R2433" s="13"/>
    </row>
    <row r="2434" spans="1:18" ht="15.75" customHeight="1" x14ac:dyDescent="0.3">
      <c r="A2434" s="1"/>
      <c r="B2434" s="6" t="s">
        <v>14</v>
      </c>
      <c r="C2434" s="6">
        <v>1185732</v>
      </c>
      <c r="D2434" s="7">
        <v>44448</v>
      </c>
      <c r="E2434" s="6" t="s">
        <v>46</v>
      </c>
      <c r="F2434" s="6" t="s">
        <v>90</v>
      </c>
      <c r="G2434" s="6" t="s">
        <v>91</v>
      </c>
      <c r="H2434" s="6" t="s">
        <v>21</v>
      </c>
      <c r="I2434" s="8">
        <v>0.35000000000000003</v>
      </c>
      <c r="J2434" s="9">
        <v>4500</v>
      </c>
      <c r="K2434" s="10">
        <f t="shared" si="18"/>
        <v>1575.0000000000002</v>
      </c>
      <c r="L2434" s="10">
        <f t="shared" si="19"/>
        <v>551.25</v>
      </c>
      <c r="M2434" s="11">
        <v>0.35</v>
      </c>
      <c r="O2434" s="16"/>
      <c r="P2434" s="14"/>
      <c r="Q2434" s="12"/>
      <c r="R2434" s="13"/>
    </row>
    <row r="2435" spans="1:18" ht="15.75" customHeight="1" x14ac:dyDescent="0.3">
      <c r="A2435" s="1"/>
      <c r="B2435" s="6" t="s">
        <v>14</v>
      </c>
      <c r="C2435" s="6">
        <v>1185732</v>
      </c>
      <c r="D2435" s="7">
        <v>44448</v>
      </c>
      <c r="E2435" s="6" t="s">
        <v>46</v>
      </c>
      <c r="F2435" s="6" t="s">
        <v>90</v>
      </c>
      <c r="G2435" s="6" t="s">
        <v>91</v>
      </c>
      <c r="H2435" s="6" t="s">
        <v>22</v>
      </c>
      <c r="I2435" s="8">
        <v>0.40000000000000008</v>
      </c>
      <c r="J2435" s="9">
        <v>5500</v>
      </c>
      <c r="K2435" s="10">
        <f t="shared" si="18"/>
        <v>2200.0000000000005</v>
      </c>
      <c r="L2435" s="10">
        <f t="shared" si="19"/>
        <v>1100.0000000000002</v>
      </c>
      <c r="M2435" s="11">
        <v>0.5</v>
      </c>
      <c r="O2435" s="16"/>
      <c r="P2435" s="14"/>
      <c r="Q2435" s="12"/>
      <c r="R2435" s="13"/>
    </row>
    <row r="2436" spans="1:18" ht="15.75" customHeight="1" x14ac:dyDescent="0.3">
      <c r="A2436" s="1"/>
      <c r="B2436" s="6" t="s">
        <v>14</v>
      </c>
      <c r="C2436" s="6">
        <v>1185732</v>
      </c>
      <c r="D2436" s="7">
        <v>44480</v>
      </c>
      <c r="E2436" s="6" t="s">
        <v>46</v>
      </c>
      <c r="F2436" s="6" t="s">
        <v>90</v>
      </c>
      <c r="G2436" s="6" t="s">
        <v>91</v>
      </c>
      <c r="H2436" s="6" t="s">
        <v>17</v>
      </c>
      <c r="I2436" s="8">
        <v>0.40000000000000008</v>
      </c>
      <c r="J2436" s="9">
        <v>7250</v>
      </c>
      <c r="K2436" s="10">
        <f t="shared" si="18"/>
        <v>2900.0000000000005</v>
      </c>
      <c r="L2436" s="10">
        <f t="shared" si="19"/>
        <v>1160.0000000000002</v>
      </c>
      <c r="M2436" s="11">
        <v>0.4</v>
      </c>
      <c r="O2436" s="16"/>
      <c r="P2436" s="14"/>
      <c r="Q2436" s="12"/>
      <c r="R2436" s="13"/>
    </row>
    <row r="2437" spans="1:18" ht="15.75" customHeight="1" x14ac:dyDescent="0.3">
      <c r="A2437" s="1"/>
      <c r="B2437" s="6" t="s">
        <v>14</v>
      </c>
      <c r="C2437" s="6">
        <v>1185732</v>
      </c>
      <c r="D2437" s="7">
        <v>44480</v>
      </c>
      <c r="E2437" s="6" t="s">
        <v>46</v>
      </c>
      <c r="F2437" s="6" t="s">
        <v>90</v>
      </c>
      <c r="G2437" s="6" t="s">
        <v>91</v>
      </c>
      <c r="H2437" s="6" t="s">
        <v>18</v>
      </c>
      <c r="I2437" s="8">
        <v>0.3000000000000001</v>
      </c>
      <c r="J2437" s="9">
        <v>5500</v>
      </c>
      <c r="K2437" s="10">
        <f t="shared" si="18"/>
        <v>1650.0000000000005</v>
      </c>
      <c r="L2437" s="10">
        <f t="shared" si="19"/>
        <v>577.50000000000011</v>
      </c>
      <c r="M2437" s="11">
        <v>0.35</v>
      </c>
      <c r="O2437" s="16"/>
      <c r="P2437" s="14"/>
      <c r="Q2437" s="12"/>
      <c r="R2437" s="13"/>
    </row>
    <row r="2438" spans="1:18" ht="15.75" customHeight="1" x14ac:dyDescent="0.3">
      <c r="A2438" s="1"/>
      <c r="B2438" s="6" t="s">
        <v>14</v>
      </c>
      <c r="C2438" s="6">
        <v>1185732</v>
      </c>
      <c r="D2438" s="7">
        <v>44480</v>
      </c>
      <c r="E2438" s="6" t="s">
        <v>46</v>
      </c>
      <c r="F2438" s="6" t="s">
        <v>90</v>
      </c>
      <c r="G2438" s="6" t="s">
        <v>91</v>
      </c>
      <c r="H2438" s="6" t="s">
        <v>19</v>
      </c>
      <c r="I2438" s="8">
        <v>0.3000000000000001</v>
      </c>
      <c r="J2438" s="9">
        <v>4250</v>
      </c>
      <c r="K2438" s="10">
        <f t="shared" si="18"/>
        <v>1275.0000000000005</v>
      </c>
      <c r="L2438" s="10">
        <f t="shared" si="19"/>
        <v>510.00000000000023</v>
      </c>
      <c r="M2438" s="11">
        <v>0.4</v>
      </c>
      <c r="O2438" s="16"/>
      <c r="P2438" s="14"/>
      <c r="Q2438" s="12"/>
      <c r="R2438" s="13"/>
    </row>
    <row r="2439" spans="1:18" ht="15.75" customHeight="1" x14ac:dyDescent="0.3">
      <c r="A2439" s="1"/>
      <c r="B2439" s="6" t="s">
        <v>14</v>
      </c>
      <c r="C2439" s="6">
        <v>1185732</v>
      </c>
      <c r="D2439" s="7">
        <v>44480</v>
      </c>
      <c r="E2439" s="6" t="s">
        <v>46</v>
      </c>
      <c r="F2439" s="6" t="s">
        <v>90</v>
      </c>
      <c r="G2439" s="6" t="s">
        <v>91</v>
      </c>
      <c r="H2439" s="6" t="s">
        <v>20</v>
      </c>
      <c r="I2439" s="8">
        <v>0.3000000000000001</v>
      </c>
      <c r="J2439" s="9">
        <v>4000</v>
      </c>
      <c r="K2439" s="10">
        <f t="shared" si="18"/>
        <v>1200.0000000000005</v>
      </c>
      <c r="L2439" s="10">
        <f t="shared" si="19"/>
        <v>480.00000000000023</v>
      </c>
      <c r="M2439" s="11">
        <v>0.4</v>
      </c>
      <c r="O2439" s="16"/>
      <c r="P2439" s="14"/>
      <c r="Q2439" s="12"/>
      <c r="R2439" s="13"/>
    </row>
    <row r="2440" spans="1:18" ht="15.75" customHeight="1" x14ac:dyDescent="0.3">
      <c r="A2440" s="1"/>
      <c r="B2440" s="6" t="s">
        <v>14</v>
      </c>
      <c r="C2440" s="6">
        <v>1185732</v>
      </c>
      <c r="D2440" s="7">
        <v>44480</v>
      </c>
      <c r="E2440" s="6" t="s">
        <v>46</v>
      </c>
      <c r="F2440" s="6" t="s">
        <v>90</v>
      </c>
      <c r="G2440" s="6" t="s">
        <v>91</v>
      </c>
      <c r="H2440" s="6" t="s">
        <v>21</v>
      </c>
      <c r="I2440" s="8">
        <v>0.40000000000000008</v>
      </c>
      <c r="J2440" s="9">
        <v>4000</v>
      </c>
      <c r="K2440" s="10">
        <f t="shared" si="18"/>
        <v>1600.0000000000002</v>
      </c>
      <c r="L2440" s="10">
        <f t="shared" si="19"/>
        <v>560</v>
      </c>
      <c r="M2440" s="11">
        <v>0.35</v>
      </c>
      <c r="O2440" s="16"/>
      <c r="P2440" s="14"/>
      <c r="Q2440" s="12"/>
      <c r="R2440" s="13"/>
    </row>
    <row r="2441" spans="1:18" ht="15.75" customHeight="1" x14ac:dyDescent="0.3">
      <c r="A2441" s="1"/>
      <c r="B2441" s="6" t="s">
        <v>14</v>
      </c>
      <c r="C2441" s="6">
        <v>1185732</v>
      </c>
      <c r="D2441" s="7">
        <v>44480</v>
      </c>
      <c r="E2441" s="6" t="s">
        <v>46</v>
      </c>
      <c r="F2441" s="6" t="s">
        <v>90</v>
      </c>
      <c r="G2441" s="6" t="s">
        <v>91</v>
      </c>
      <c r="H2441" s="6" t="s">
        <v>22</v>
      </c>
      <c r="I2441" s="8">
        <v>0.4</v>
      </c>
      <c r="J2441" s="9">
        <v>5250</v>
      </c>
      <c r="K2441" s="10">
        <f t="shared" si="18"/>
        <v>2100</v>
      </c>
      <c r="L2441" s="10">
        <f t="shared" si="19"/>
        <v>1050</v>
      </c>
      <c r="M2441" s="11">
        <v>0.5</v>
      </c>
      <c r="O2441" s="16"/>
      <c r="P2441" s="14"/>
      <c r="Q2441" s="12"/>
      <c r="R2441" s="13"/>
    </row>
    <row r="2442" spans="1:18" ht="15.75" customHeight="1" x14ac:dyDescent="0.3">
      <c r="A2442" s="1"/>
      <c r="B2442" s="6" t="s">
        <v>14</v>
      </c>
      <c r="C2442" s="6">
        <v>1185732</v>
      </c>
      <c r="D2442" s="7">
        <v>44510</v>
      </c>
      <c r="E2442" s="6" t="s">
        <v>46</v>
      </c>
      <c r="F2442" s="6" t="s">
        <v>90</v>
      </c>
      <c r="G2442" s="6" t="s">
        <v>91</v>
      </c>
      <c r="H2442" s="6" t="s">
        <v>17</v>
      </c>
      <c r="I2442" s="8">
        <v>0.35000000000000009</v>
      </c>
      <c r="J2442" s="9">
        <v>6750</v>
      </c>
      <c r="K2442" s="10">
        <f t="shared" si="18"/>
        <v>2362.5000000000005</v>
      </c>
      <c r="L2442" s="10">
        <f t="shared" si="19"/>
        <v>945.00000000000023</v>
      </c>
      <c r="M2442" s="11">
        <v>0.4</v>
      </c>
      <c r="O2442" s="16"/>
      <c r="P2442" s="14"/>
      <c r="Q2442" s="12"/>
      <c r="R2442" s="13"/>
    </row>
    <row r="2443" spans="1:18" ht="15.75" customHeight="1" x14ac:dyDescent="0.3">
      <c r="A2443" s="1"/>
      <c r="B2443" s="6" t="s">
        <v>14</v>
      </c>
      <c r="C2443" s="6">
        <v>1185732</v>
      </c>
      <c r="D2443" s="7">
        <v>44510</v>
      </c>
      <c r="E2443" s="6" t="s">
        <v>46</v>
      </c>
      <c r="F2443" s="6" t="s">
        <v>90</v>
      </c>
      <c r="G2443" s="6" t="s">
        <v>91</v>
      </c>
      <c r="H2443" s="6" t="s">
        <v>18</v>
      </c>
      <c r="I2443" s="8">
        <v>0.25000000000000011</v>
      </c>
      <c r="J2443" s="9">
        <v>5000</v>
      </c>
      <c r="K2443" s="10">
        <f t="shared" si="18"/>
        <v>1250.0000000000005</v>
      </c>
      <c r="L2443" s="10">
        <f t="shared" si="19"/>
        <v>437.50000000000011</v>
      </c>
      <c r="M2443" s="11">
        <v>0.35</v>
      </c>
      <c r="O2443" s="16"/>
      <c r="P2443" s="14"/>
      <c r="Q2443" s="12"/>
      <c r="R2443" s="13"/>
    </row>
    <row r="2444" spans="1:18" ht="15.75" customHeight="1" x14ac:dyDescent="0.3">
      <c r="A2444" s="1"/>
      <c r="B2444" s="6" t="s">
        <v>14</v>
      </c>
      <c r="C2444" s="6">
        <v>1185732</v>
      </c>
      <c r="D2444" s="7">
        <v>44510</v>
      </c>
      <c r="E2444" s="6" t="s">
        <v>46</v>
      </c>
      <c r="F2444" s="6" t="s">
        <v>90</v>
      </c>
      <c r="G2444" s="6" t="s">
        <v>91</v>
      </c>
      <c r="H2444" s="6" t="s">
        <v>19</v>
      </c>
      <c r="I2444" s="8">
        <v>0.35000000000000014</v>
      </c>
      <c r="J2444" s="9">
        <v>4450</v>
      </c>
      <c r="K2444" s="10">
        <f t="shared" si="18"/>
        <v>1557.5000000000007</v>
      </c>
      <c r="L2444" s="10">
        <f t="shared" si="19"/>
        <v>623.00000000000034</v>
      </c>
      <c r="M2444" s="11">
        <v>0.4</v>
      </c>
      <c r="O2444" s="16"/>
      <c r="P2444" s="14"/>
      <c r="Q2444" s="12"/>
      <c r="R2444" s="13"/>
    </row>
    <row r="2445" spans="1:18" ht="15.75" customHeight="1" x14ac:dyDescent="0.3">
      <c r="A2445" s="1"/>
      <c r="B2445" s="6" t="s">
        <v>14</v>
      </c>
      <c r="C2445" s="6">
        <v>1185732</v>
      </c>
      <c r="D2445" s="7">
        <v>44510</v>
      </c>
      <c r="E2445" s="6" t="s">
        <v>46</v>
      </c>
      <c r="F2445" s="6" t="s">
        <v>90</v>
      </c>
      <c r="G2445" s="6" t="s">
        <v>91</v>
      </c>
      <c r="H2445" s="6" t="s">
        <v>20</v>
      </c>
      <c r="I2445" s="8">
        <v>0.65000000000000024</v>
      </c>
      <c r="J2445" s="9">
        <v>5000</v>
      </c>
      <c r="K2445" s="10">
        <f t="shared" si="18"/>
        <v>3250.0000000000014</v>
      </c>
      <c r="L2445" s="10">
        <f t="shared" si="19"/>
        <v>1300.0000000000007</v>
      </c>
      <c r="M2445" s="11">
        <v>0.4</v>
      </c>
      <c r="O2445" s="16"/>
      <c r="P2445" s="14"/>
      <c r="Q2445" s="12"/>
      <c r="R2445" s="13"/>
    </row>
    <row r="2446" spans="1:18" ht="15.75" customHeight="1" x14ac:dyDescent="0.3">
      <c r="A2446" s="1"/>
      <c r="B2446" s="6" t="s">
        <v>14</v>
      </c>
      <c r="C2446" s="6">
        <v>1185732</v>
      </c>
      <c r="D2446" s="7">
        <v>44510</v>
      </c>
      <c r="E2446" s="6" t="s">
        <v>46</v>
      </c>
      <c r="F2446" s="6" t="s">
        <v>90</v>
      </c>
      <c r="G2446" s="6" t="s">
        <v>91</v>
      </c>
      <c r="H2446" s="6" t="s">
        <v>21</v>
      </c>
      <c r="I2446" s="8">
        <v>0.80000000000000016</v>
      </c>
      <c r="J2446" s="9">
        <v>4750</v>
      </c>
      <c r="K2446" s="10">
        <f t="shared" si="18"/>
        <v>3800.0000000000009</v>
      </c>
      <c r="L2446" s="10">
        <f t="shared" si="19"/>
        <v>1330.0000000000002</v>
      </c>
      <c r="M2446" s="11">
        <v>0.35</v>
      </c>
      <c r="O2446" s="16"/>
      <c r="P2446" s="14"/>
      <c r="Q2446" s="12"/>
      <c r="R2446" s="13"/>
    </row>
    <row r="2447" spans="1:18" ht="15.75" customHeight="1" x14ac:dyDescent="0.3">
      <c r="A2447" s="1"/>
      <c r="B2447" s="6" t="s">
        <v>14</v>
      </c>
      <c r="C2447" s="6">
        <v>1185732</v>
      </c>
      <c r="D2447" s="7">
        <v>44510</v>
      </c>
      <c r="E2447" s="6" t="s">
        <v>46</v>
      </c>
      <c r="F2447" s="6" t="s">
        <v>90</v>
      </c>
      <c r="G2447" s="6" t="s">
        <v>91</v>
      </c>
      <c r="H2447" s="6" t="s">
        <v>22</v>
      </c>
      <c r="I2447" s="8">
        <v>0.8</v>
      </c>
      <c r="J2447" s="9">
        <v>5750</v>
      </c>
      <c r="K2447" s="10">
        <f t="shared" si="18"/>
        <v>4600</v>
      </c>
      <c r="L2447" s="10">
        <f t="shared" si="19"/>
        <v>2300</v>
      </c>
      <c r="M2447" s="11">
        <v>0.5</v>
      </c>
      <c r="O2447" s="16"/>
      <c r="P2447" s="14"/>
      <c r="Q2447" s="12"/>
      <c r="R2447" s="13"/>
    </row>
    <row r="2448" spans="1:18" ht="15.75" customHeight="1" x14ac:dyDescent="0.3">
      <c r="A2448" s="1"/>
      <c r="B2448" s="6" t="s">
        <v>14</v>
      </c>
      <c r="C2448" s="6">
        <v>1185732</v>
      </c>
      <c r="D2448" s="7">
        <v>44539</v>
      </c>
      <c r="E2448" s="6" t="s">
        <v>46</v>
      </c>
      <c r="F2448" s="6" t="s">
        <v>90</v>
      </c>
      <c r="G2448" s="6" t="s">
        <v>91</v>
      </c>
      <c r="H2448" s="6" t="s">
        <v>17</v>
      </c>
      <c r="I2448" s="8">
        <v>0.75000000000000011</v>
      </c>
      <c r="J2448" s="9">
        <v>8250</v>
      </c>
      <c r="K2448" s="10">
        <f t="shared" si="18"/>
        <v>6187.5000000000009</v>
      </c>
      <c r="L2448" s="10">
        <f t="shared" si="19"/>
        <v>2475.0000000000005</v>
      </c>
      <c r="M2448" s="11">
        <v>0.4</v>
      </c>
      <c r="O2448" s="16"/>
      <c r="P2448" s="14"/>
      <c r="Q2448" s="12"/>
      <c r="R2448" s="13"/>
    </row>
    <row r="2449" spans="1:18" ht="15.75" customHeight="1" x14ac:dyDescent="0.3">
      <c r="A2449" s="1"/>
      <c r="B2449" s="6" t="s">
        <v>14</v>
      </c>
      <c r="C2449" s="6">
        <v>1185732</v>
      </c>
      <c r="D2449" s="7">
        <v>44539</v>
      </c>
      <c r="E2449" s="6" t="s">
        <v>46</v>
      </c>
      <c r="F2449" s="6" t="s">
        <v>90</v>
      </c>
      <c r="G2449" s="6" t="s">
        <v>91</v>
      </c>
      <c r="H2449" s="6" t="s">
        <v>18</v>
      </c>
      <c r="I2449" s="8">
        <v>0.65000000000000013</v>
      </c>
      <c r="J2449" s="9">
        <v>6250</v>
      </c>
      <c r="K2449" s="10">
        <f t="shared" si="18"/>
        <v>4062.5000000000009</v>
      </c>
      <c r="L2449" s="10">
        <f t="shared" si="19"/>
        <v>1421.8750000000002</v>
      </c>
      <c r="M2449" s="11">
        <v>0.35</v>
      </c>
      <c r="O2449" s="16"/>
      <c r="P2449" s="14"/>
      <c r="Q2449" s="12"/>
      <c r="R2449" s="13"/>
    </row>
    <row r="2450" spans="1:18" ht="15.75" customHeight="1" x14ac:dyDescent="0.3">
      <c r="A2450" s="1"/>
      <c r="B2450" s="6" t="s">
        <v>14</v>
      </c>
      <c r="C2450" s="6">
        <v>1185732</v>
      </c>
      <c r="D2450" s="7">
        <v>44539</v>
      </c>
      <c r="E2450" s="6" t="s">
        <v>46</v>
      </c>
      <c r="F2450" s="6" t="s">
        <v>90</v>
      </c>
      <c r="G2450" s="6" t="s">
        <v>91</v>
      </c>
      <c r="H2450" s="6" t="s">
        <v>19</v>
      </c>
      <c r="I2450" s="8">
        <v>0.65000000000000013</v>
      </c>
      <c r="J2450" s="9">
        <v>5750</v>
      </c>
      <c r="K2450" s="10">
        <f t="shared" si="18"/>
        <v>3737.5000000000009</v>
      </c>
      <c r="L2450" s="10">
        <f t="shared" si="19"/>
        <v>1495.0000000000005</v>
      </c>
      <c r="M2450" s="11">
        <v>0.4</v>
      </c>
      <c r="O2450" s="16"/>
      <c r="P2450" s="14"/>
      <c r="Q2450" s="12"/>
      <c r="R2450" s="13"/>
    </row>
    <row r="2451" spans="1:18" ht="15.75" customHeight="1" x14ac:dyDescent="0.3">
      <c r="A2451" s="1"/>
      <c r="B2451" s="6" t="s">
        <v>14</v>
      </c>
      <c r="C2451" s="6">
        <v>1185732</v>
      </c>
      <c r="D2451" s="7">
        <v>44539</v>
      </c>
      <c r="E2451" s="6" t="s">
        <v>46</v>
      </c>
      <c r="F2451" s="6" t="s">
        <v>90</v>
      </c>
      <c r="G2451" s="6" t="s">
        <v>91</v>
      </c>
      <c r="H2451" s="6" t="s">
        <v>20</v>
      </c>
      <c r="I2451" s="8">
        <v>0.65000000000000013</v>
      </c>
      <c r="J2451" s="9">
        <v>5250</v>
      </c>
      <c r="K2451" s="10">
        <f t="shared" si="18"/>
        <v>3412.5000000000009</v>
      </c>
      <c r="L2451" s="10">
        <f t="shared" si="19"/>
        <v>1365.0000000000005</v>
      </c>
      <c r="M2451" s="11">
        <v>0.4</v>
      </c>
      <c r="O2451" s="16"/>
      <c r="P2451" s="14"/>
      <c r="Q2451" s="12"/>
      <c r="R2451" s="13"/>
    </row>
    <row r="2452" spans="1:18" ht="15.75" customHeight="1" x14ac:dyDescent="0.3">
      <c r="A2452" s="1"/>
      <c r="B2452" s="6" t="s">
        <v>14</v>
      </c>
      <c r="C2452" s="6">
        <v>1185732</v>
      </c>
      <c r="D2452" s="7">
        <v>44539</v>
      </c>
      <c r="E2452" s="6" t="s">
        <v>46</v>
      </c>
      <c r="F2452" s="6" t="s">
        <v>90</v>
      </c>
      <c r="G2452" s="6" t="s">
        <v>91</v>
      </c>
      <c r="H2452" s="6" t="s">
        <v>21</v>
      </c>
      <c r="I2452" s="8">
        <v>0.75000000000000011</v>
      </c>
      <c r="J2452" s="9">
        <v>5250</v>
      </c>
      <c r="K2452" s="10">
        <f t="shared" si="18"/>
        <v>3937.5000000000005</v>
      </c>
      <c r="L2452" s="10">
        <f t="shared" si="19"/>
        <v>1378.125</v>
      </c>
      <c r="M2452" s="11">
        <v>0.35</v>
      </c>
      <c r="O2452" s="16"/>
      <c r="P2452" s="14"/>
      <c r="Q2452" s="12"/>
      <c r="R2452" s="13"/>
    </row>
    <row r="2453" spans="1:18" ht="15.75" customHeight="1" x14ac:dyDescent="0.3">
      <c r="A2453" s="1"/>
      <c r="B2453" s="6" t="s">
        <v>14</v>
      </c>
      <c r="C2453" s="6">
        <v>1185732</v>
      </c>
      <c r="D2453" s="7">
        <v>44539</v>
      </c>
      <c r="E2453" s="6" t="s">
        <v>46</v>
      </c>
      <c r="F2453" s="6" t="s">
        <v>90</v>
      </c>
      <c r="G2453" s="6" t="s">
        <v>91</v>
      </c>
      <c r="H2453" s="6" t="s">
        <v>22</v>
      </c>
      <c r="I2453" s="8">
        <v>0.8</v>
      </c>
      <c r="J2453" s="9">
        <v>6250</v>
      </c>
      <c r="K2453" s="10">
        <f t="shared" si="18"/>
        <v>5000</v>
      </c>
      <c r="L2453" s="10">
        <f t="shared" si="19"/>
        <v>2500</v>
      </c>
      <c r="M2453" s="11">
        <v>0.5</v>
      </c>
      <c r="O2453" s="16"/>
      <c r="P2453" s="14"/>
      <c r="Q2453" s="12"/>
      <c r="R2453" s="13"/>
    </row>
    <row r="2454" spans="1:18" ht="15.75" customHeight="1" x14ac:dyDescent="0.3">
      <c r="A2454" s="1" t="s">
        <v>39</v>
      </c>
      <c r="B2454" s="6" t="s">
        <v>14</v>
      </c>
      <c r="C2454" s="6">
        <v>1185732</v>
      </c>
      <c r="D2454" s="7">
        <v>44218</v>
      </c>
      <c r="E2454" s="6" t="s">
        <v>33</v>
      </c>
      <c r="F2454" s="6" t="s">
        <v>92</v>
      </c>
      <c r="G2454" s="6" t="s">
        <v>93</v>
      </c>
      <c r="H2454" s="6" t="s">
        <v>17</v>
      </c>
      <c r="I2454" s="8">
        <v>0.4</v>
      </c>
      <c r="J2454" s="9">
        <v>5000</v>
      </c>
      <c r="K2454" s="10">
        <f t="shared" si="18"/>
        <v>2000</v>
      </c>
      <c r="L2454" s="10">
        <f t="shared" si="19"/>
        <v>800</v>
      </c>
      <c r="M2454" s="11">
        <v>0.4</v>
      </c>
      <c r="O2454" s="16"/>
      <c r="P2454" s="14"/>
      <c r="Q2454" s="12"/>
      <c r="R2454" s="13"/>
    </row>
    <row r="2455" spans="1:18" ht="15.75" customHeight="1" x14ac:dyDescent="0.3">
      <c r="A2455" s="1"/>
      <c r="B2455" s="6" t="s">
        <v>14</v>
      </c>
      <c r="C2455" s="6">
        <v>1185732</v>
      </c>
      <c r="D2455" s="7">
        <v>44218</v>
      </c>
      <c r="E2455" s="6" t="s">
        <v>33</v>
      </c>
      <c r="F2455" s="6" t="s">
        <v>92</v>
      </c>
      <c r="G2455" s="6" t="s">
        <v>93</v>
      </c>
      <c r="H2455" s="6" t="s">
        <v>18</v>
      </c>
      <c r="I2455" s="8">
        <v>0.4</v>
      </c>
      <c r="J2455" s="9">
        <v>3000</v>
      </c>
      <c r="K2455" s="10">
        <f t="shared" si="18"/>
        <v>1200</v>
      </c>
      <c r="L2455" s="10">
        <f t="shared" si="19"/>
        <v>420</v>
      </c>
      <c r="M2455" s="11">
        <v>0.35</v>
      </c>
      <c r="O2455" s="16"/>
      <c r="P2455" s="14"/>
      <c r="Q2455" s="12"/>
      <c r="R2455" s="13"/>
    </row>
    <row r="2456" spans="1:18" ht="15.75" customHeight="1" x14ac:dyDescent="0.3">
      <c r="A2456" s="1"/>
      <c r="B2456" s="6" t="s">
        <v>14</v>
      </c>
      <c r="C2456" s="6">
        <v>1185732</v>
      </c>
      <c r="D2456" s="7">
        <v>44218</v>
      </c>
      <c r="E2456" s="6" t="s">
        <v>33</v>
      </c>
      <c r="F2456" s="6" t="s">
        <v>92</v>
      </c>
      <c r="G2456" s="6" t="s">
        <v>93</v>
      </c>
      <c r="H2456" s="6" t="s">
        <v>19</v>
      </c>
      <c r="I2456" s="8">
        <v>0.30000000000000004</v>
      </c>
      <c r="J2456" s="9">
        <v>3000</v>
      </c>
      <c r="K2456" s="10">
        <f t="shared" si="18"/>
        <v>900.00000000000011</v>
      </c>
      <c r="L2456" s="10">
        <f t="shared" si="19"/>
        <v>360.00000000000006</v>
      </c>
      <c r="M2456" s="11">
        <v>0.4</v>
      </c>
      <c r="O2456" s="16"/>
      <c r="P2456" s="14"/>
      <c r="Q2456" s="12"/>
      <c r="R2456" s="13"/>
    </row>
    <row r="2457" spans="1:18" ht="15.75" customHeight="1" x14ac:dyDescent="0.3">
      <c r="A2457" s="1"/>
      <c r="B2457" s="6" t="s">
        <v>14</v>
      </c>
      <c r="C2457" s="6">
        <v>1185732</v>
      </c>
      <c r="D2457" s="7">
        <v>44218</v>
      </c>
      <c r="E2457" s="6" t="s">
        <v>33</v>
      </c>
      <c r="F2457" s="6" t="s">
        <v>92</v>
      </c>
      <c r="G2457" s="6" t="s">
        <v>93</v>
      </c>
      <c r="H2457" s="6" t="s">
        <v>20</v>
      </c>
      <c r="I2457" s="8">
        <v>0.35000000000000003</v>
      </c>
      <c r="J2457" s="9">
        <v>1500</v>
      </c>
      <c r="K2457" s="10">
        <f t="shared" si="18"/>
        <v>525</v>
      </c>
      <c r="L2457" s="10">
        <f t="shared" si="19"/>
        <v>210</v>
      </c>
      <c r="M2457" s="11">
        <v>0.4</v>
      </c>
      <c r="O2457" s="16"/>
      <c r="P2457" s="14"/>
      <c r="Q2457" s="12"/>
      <c r="R2457" s="13"/>
    </row>
    <row r="2458" spans="1:18" ht="15.75" customHeight="1" x14ac:dyDescent="0.3">
      <c r="A2458" s="1"/>
      <c r="B2458" s="6" t="s">
        <v>14</v>
      </c>
      <c r="C2458" s="6">
        <v>1185732</v>
      </c>
      <c r="D2458" s="7">
        <v>44218</v>
      </c>
      <c r="E2458" s="6" t="s">
        <v>33</v>
      </c>
      <c r="F2458" s="6" t="s">
        <v>92</v>
      </c>
      <c r="G2458" s="6" t="s">
        <v>93</v>
      </c>
      <c r="H2458" s="6" t="s">
        <v>21</v>
      </c>
      <c r="I2458" s="8">
        <v>0.49999999999999994</v>
      </c>
      <c r="J2458" s="9">
        <v>2000</v>
      </c>
      <c r="K2458" s="10">
        <f t="shared" si="18"/>
        <v>999.99999999999989</v>
      </c>
      <c r="L2458" s="10">
        <f t="shared" si="19"/>
        <v>349.99999999999994</v>
      </c>
      <c r="M2458" s="11">
        <v>0.35</v>
      </c>
      <c r="O2458" s="16"/>
      <c r="P2458" s="14"/>
      <c r="Q2458" s="12"/>
      <c r="R2458" s="13"/>
    </row>
    <row r="2459" spans="1:18" ht="15.75" customHeight="1" x14ac:dyDescent="0.3">
      <c r="A2459" s="1"/>
      <c r="B2459" s="6" t="s">
        <v>14</v>
      </c>
      <c r="C2459" s="6">
        <v>1185732</v>
      </c>
      <c r="D2459" s="7">
        <v>44218</v>
      </c>
      <c r="E2459" s="6" t="s">
        <v>33</v>
      </c>
      <c r="F2459" s="6" t="s">
        <v>92</v>
      </c>
      <c r="G2459" s="6" t="s">
        <v>93</v>
      </c>
      <c r="H2459" s="6" t="s">
        <v>22</v>
      </c>
      <c r="I2459" s="8">
        <v>0.4</v>
      </c>
      <c r="J2459" s="9">
        <v>3000</v>
      </c>
      <c r="K2459" s="10">
        <f t="shared" si="18"/>
        <v>1200</v>
      </c>
      <c r="L2459" s="10">
        <f t="shared" si="19"/>
        <v>480</v>
      </c>
      <c r="M2459" s="11">
        <v>0.4</v>
      </c>
      <c r="O2459" s="16"/>
      <c r="P2459" s="14"/>
      <c r="Q2459" s="12"/>
      <c r="R2459" s="13"/>
    </row>
    <row r="2460" spans="1:18" ht="15.75" customHeight="1" x14ac:dyDescent="0.3">
      <c r="A2460" s="1"/>
      <c r="B2460" s="6" t="s">
        <v>14</v>
      </c>
      <c r="C2460" s="6">
        <v>1185732</v>
      </c>
      <c r="D2460" s="7">
        <v>44249</v>
      </c>
      <c r="E2460" s="6" t="s">
        <v>33</v>
      </c>
      <c r="F2460" s="6" t="s">
        <v>92</v>
      </c>
      <c r="G2460" s="6" t="s">
        <v>93</v>
      </c>
      <c r="H2460" s="6" t="s">
        <v>17</v>
      </c>
      <c r="I2460" s="8">
        <v>0.4</v>
      </c>
      <c r="J2460" s="9">
        <v>5500</v>
      </c>
      <c r="K2460" s="10">
        <f t="shared" si="18"/>
        <v>2200</v>
      </c>
      <c r="L2460" s="10">
        <f t="shared" si="19"/>
        <v>880</v>
      </c>
      <c r="M2460" s="11">
        <v>0.4</v>
      </c>
      <c r="O2460" s="16"/>
      <c r="P2460" s="14"/>
      <c r="Q2460" s="12"/>
      <c r="R2460" s="13"/>
    </row>
    <row r="2461" spans="1:18" ht="15.75" customHeight="1" x14ac:dyDescent="0.3">
      <c r="A2461" s="1"/>
      <c r="B2461" s="6" t="s">
        <v>14</v>
      </c>
      <c r="C2461" s="6">
        <v>1185732</v>
      </c>
      <c r="D2461" s="7">
        <v>44249</v>
      </c>
      <c r="E2461" s="6" t="s">
        <v>33</v>
      </c>
      <c r="F2461" s="6" t="s">
        <v>92</v>
      </c>
      <c r="G2461" s="6" t="s">
        <v>93</v>
      </c>
      <c r="H2461" s="6" t="s">
        <v>18</v>
      </c>
      <c r="I2461" s="8">
        <v>0.4</v>
      </c>
      <c r="J2461" s="9">
        <v>2000</v>
      </c>
      <c r="K2461" s="10">
        <f t="shared" si="18"/>
        <v>800</v>
      </c>
      <c r="L2461" s="10">
        <f t="shared" si="19"/>
        <v>280</v>
      </c>
      <c r="M2461" s="11">
        <v>0.35</v>
      </c>
      <c r="O2461" s="16"/>
      <c r="P2461" s="14"/>
      <c r="Q2461" s="12"/>
      <c r="R2461" s="13"/>
    </row>
    <row r="2462" spans="1:18" ht="15.75" customHeight="1" x14ac:dyDescent="0.3">
      <c r="A2462" s="1"/>
      <c r="B2462" s="6" t="s">
        <v>14</v>
      </c>
      <c r="C2462" s="6">
        <v>1185732</v>
      </c>
      <c r="D2462" s="7">
        <v>44249</v>
      </c>
      <c r="E2462" s="6" t="s">
        <v>33</v>
      </c>
      <c r="F2462" s="6" t="s">
        <v>92</v>
      </c>
      <c r="G2462" s="6" t="s">
        <v>93</v>
      </c>
      <c r="H2462" s="6" t="s">
        <v>19</v>
      </c>
      <c r="I2462" s="8">
        <v>0.30000000000000004</v>
      </c>
      <c r="J2462" s="9">
        <v>2500</v>
      </c>
      <c r="K2462" s="10">
        <f t="shared" si="18"/>
        <v>750.00000000000011</v>
      </c>
      <c r="L2462" s="10">
        <f t="shared" si="19"/>
        <v>300.00000000000006</v>
      </c>
      <c r="M2462" s="11">
        <v>0.4</v>
      </c>
      <c r="O2462" s="16"/>
      <c r="P2462" s="14"/>
      <c r="Q2462" s="12"/>
      <c r="R2462" s="13"/>
    </row>
    <row r="2463" spans="1:18" ht="15.75" customHeight="1" x14ac:dyDescent="0.3">
      <c r="A2463" s="1"/>
      <c r="B2463" s="6" t="s">
        <v>14</v>
      </c>
      <c r="C2463" s="6">
        <v>1185732</v>
      </c>
      <c r="D2463" s="7">
        <v>44249</v>
      </c>
      <c r="E2463" s="6" t="s">
        <v>33</v>
      </c>
      <c r="F2463" s="6" t="s">
        <v>92</v>
      </c>
      <c r="G2463" s="6" t="s">
        <v>93</v>
      </c>
      <c r="H2463" s="6" t="s">
        <v>20</v>
      </c>
      <c r="I2463" s="8">
        <v>0.35000000000000003</v>
      </c>
      <c r="J2463" s="9">
        <v>1250</v>
      </c>
      <c r="K2463" s="10">
        <f t="shared" si="18"/>
        <v>437.50000000000006</v>
      </c>
      <c r="L2463" s="10">
        <f t="shared" si="19"/>
        <v>175.00000000000003</v>
      </c>
      <c r="M2463" s="11">
        <v>0.4</v>
      </c>
      <c r="O2463" s="16"/>
      <c r="P2463" s="14"/>
      <c r="Q2463" s="12"/>
      <c r="R2463" s="13"/>
    </row>
    <row r="2464" spans="1:18" ht="15.75" customHeight="1" x14ac:dyDescent="0.3">
      <c r="A2464" s="1"/>
      <c r="B2464" s="6" t="s">
        <v>14</v>
      </c>
      <c r="C2464" s="6">
        <v>1185732</v>
      </c>
      <c r="D2464" s="7">
        <v>44249</v>
      </c>
      <c r="E2464" s="6" t="s">
        <v>33</v>
      </c>
      <c r="F2464" s="6" t="s">
        <v>92</v>
      </c>
      <c r="G2464" s="6" t="s">
        <v>93</v>
      </c>
      <c r="H2464" s="6" t="s">
        <v>21</v>
      </c>
      <c r="I2464" s="8">
        <v>0.49999999999999994</v>
      </c>
      <c r="J2464" s="9">
        <v>2000</v>
      </c>
      <c r="K2464" s="10">
        <f t="shared" si="18"/>
        <v>999.99999999999989</v>
      </c>
      <c r="L2464" s="10">
        <f t="shared" si="19"/>
        <v>349.99999999999994</v>
      </c>
      <c r="M2464" s="11">
        <v>0.35</v>
      </c>
      <c r="O2464" s="16"/>
      <c r="P2464" s="14"/>
      <c r="Q2464" s="12"/>
      <c r="R2464" s="13"/>
    </row>
    <row r="2465" spans="1:18" ht="15.75" customHeight="1" x14ac:dyDescent="0.3">
      <c r="A2465" s="1"/>
      <c r="B2465" s="6" t="s">
        <v>14</v>
      </c>
      <c r="C2465" s="6">
        <v>1185732</v>
      </c>
      <c r="D2465" s="7">
        <v>44249</v>
      </c>
      <c r="E2465" s="6" t="s">
        <v>33</v>
      </c>
      <c r="F2465" s="6" t="s">
        <v>92</v>
      </c>
      <c r="G2465" s="6" t="s">
        <v>93</v>
      </c>
      <c r="H2465" s="6" t="s">
        <v>22</v>
      </c>
      <c r="I2465" s="8">
        <v>0.4</v>
      </c>
      <c r="J2465" s="9">
        <v>3000</v>
      </c>
      <c r="K2465" s="10">
        <f t="shared" si="18"/>
        <v>1200</v>
      </c>
      <c r="L2465" s="10">
        <f t="shared" si="19"/>
        <v>480</v>
      </c>
      <c r="M2465" s="11">
        <v>0.4</v>
      </c>
      <c r="O2465" s="16"/>
      <c r="P2465" s="14"/>
      <c r="Q2465" s="12"/>
      <c r="R2465" s="13"/>
    </row>
    <row r="2466" spans="1:18" ht="15.75" customHeight="1" x14ac:dyDescent="0.3">
      <c r="A2466" s="1"/>
      <c r="B2466" s="6" t="s">
        <v>14</v>
      </c>
      <c r="C2466" s="6">
        <v>1185732</v>
      </c>
      <c r="D2466" s="7">
        <v>44276</v>
      </c>
      <c r="E2466" s="6" t="s">
        <v>33</v>
      </c>
      <c r="F2466" s="6" t="s">
        <v>92</v>
      </c>
      <c r="G2466" s="6" t="s">
        <v>93</v>
      </c>
      <c r="H2466" s="6" t="s">
        <v>17</v>
      </c>
      <c r="I2466" s="8">
        <v>0.45</v>
      </c>
      <c r="J2466" s="9">
        <v>5200</v>
      </c>
      <c r="K2466" s="10">
        <f t="shared" si="18"/>
        <v>2340</v>
      </c>
      <c r="L2466" s="10">
        <f t="shared" si="19"/>
        <v>936</v>
      </c>
      <c r="M2466" s="11">
        <v>0.4</v>
      </c>
      <c r="O2466" s="16"/>
      <c r="P2466" s="14"/>
      <c r="Q2466" s="12"/>
      <c r="R2466" s="13"/>
    </row>
    <row r="2467" spans="1:18" ht="15.75" customHeight="1" x14ac:dyDescent="0.3">
      <c r="A2467" s="1"/>
      <c r="B2467" s="6" t="s">
        <v>14</v>
      </c>
      <c r="C2467" s="6">
        <v>1185732</v>
      </c>
      <c r="D2467" s="7">
        <v>44276</v>
      </c>
      <c r="E2467" s="6" t="s">
        <v>33</v>
      </c>
      <c r="F2467" s="6" t="s">
        <v>92</v>
      </c>
      <c r="G2467" s="6" t="s">
        <v>93</v>
      </c>
      <c r="H2467" s="6" t="s">
        <v>18</v>
      </c>
      <c r="I2467" s="8">
        <v>0.45</v>
      </c>
      <c r="J2467" s="9">
        <v>2250</v>
      </c>
      <c r="K2467" s="10">
        <f t="shared" si="18"/>
        <v>1012.5</v>
      </c>
      <c r="L2467" s="10">
        <f t="shared" si="19"/>
        <v>354.375</v>
      </c>
      <c r="M2467" s="11">
        <v>0.35</v>
      </c>
      <c r="O2467" s="16"/>
      <c r="P2467" s="14"/>
      <c r="Q2467" s="12"/>
      <c r="R2467" s="13"/>
    </row>
    <row r="2468" spans="1:18" ht="15.75" customHeight="1" x14ac:dyDescent="0.3">
      <c r="A2468" s="1"/>
      <c r="B2468" s="6" t="s">
        <v>14</v>
      </c>
      <c r="C2468" s="6">
        <v>1185732</v>
      </c>
      <c r="D2468" s="7">
        <v>44276</v>
      </c>
      <c r="E2468" s="6" t="s">
        <v>33</v>
      </c>
      <c r="F2468" s="6" t="s">
        <v>92</v>
      </c>
      <c r="G2468" s="6" t="s">
        <v>93</v>
      </c>
      <c r="H2468" s="6" t="s">
        <v>19</v>
      </c>
      <c r="I2468" s="8">
        <v>0.35000000000000003</v>
      </c>
      <c r="J2468" s="9">
        <v>2500</v>
      </c>
      <c r="K2468" s="10">
        <f t="shared" si="18"/>
        <v>875.00000000000011</v>
      </c>
      <c r="L2468" s="10">
        <f t="shared" si="19"/>
        <v>350.00000000000006</v>
      </c>
      <c r="M2468" s="11">
        <v>0.4</v>
      </c>
      <c r="O2468" s="16"/>
      <c r="P2468" s="14"/>
      <c r="Q2468" s="12"/>
      <c r="R2468" s="13"/>
    </row>
    <row r="2469" spans="1:18" ht="15.75" customHeight="1" x14ac:dyDescent="0.3">
      <c r="A2469" s="1"/>
      <c r="B2469" s="6" t="s">
        <v>14</v>
      </c>
      <c r="C2469" s="6">
        <v>1185732</v>
      </c>
      <c r="D2469" s="7">
        <v>44276</v>
      </c>
      <c r="E2469" s="6" t="s">
        <v>33</v>
      </c>
      <c r="F2469" s="6" t="s">
        <v>92</v>
      </c>
      <c r="G2469" s="6" t="s">
        <v>93</v>
      </c>
      <c r="H2469" s="6" t="s">
        <v>20</v>
      </c>
      <c r="I2469" s="8">
        <v>0.4</v>
      </c>
      <c r="J2469" s="9">
        <v>1000</v>
      </c>
      <c r="K2469" s="10">
        <f t="shared" si="18"/>
        <v>400</v>
      </c>
      <c r="L2469" s="10">
        <f t="shared" si="19"/>
        <v>160</v>
      </c>
      <c r="M2469" s="11">
        <v>0.4</v>
      </c>
      <c r="O2469" s="16"/>
      <c r="P2469" s="14"/>
      <c r="Q2469" s="12"/>
      <c r="R2469" s="13"/>
    </row>
    <row r="2470" spans="1:18" ht="15.75" customHeight="1" x14ac:dyDescent="0.3">
      <c r="A2470" s="1"/>
      <c r="B2470" s="6" t="s">
        <v>14</v>
      </c>
      <c r="C2470" s="6">
        <v>1185732</v>
      </c>
      <c r="D2470" s="7">
        <v>44276</v>
      </c>
      <c r="E2470" s="6" t="s">
        <v>33</v>
      </c>
      <c r="F2470" s="6" t="s">
        <v>92</v>
      </c>
      <c r="G2470" s="6" t="s">
        <v>93</v>
      </c>
      <c r="H2470" s="6" t="s">
        <v>21</v>
      </c>
      <c r="I2470" s="8">
        <v>0.54999999999999993</v>
      </c>
      <c r="J2470" s="9">
        <v>1500</v>
      </c>
      <c r="K2470" s="10">
        <f t="shared" si="18"/>
        <v>824.99999999999989</v>
      </c>
      <c r="L2470" s="10">
        <f t="shared" si="19"/>
        <v>288.74999999999994</v>
      </c>
      <c r="M2470" s="11">
        <v>0.35</v>
      </c>
      <c r="O2470" s="16"/>
      <c r="P2470" s="14"/>
      <c r="Q2470" s="12"/>
      <c r="R2470" s="13"/>
    </row>
    <row r="2471" spans="1:18" ht="15.75" customHeight="1" x14ac:dyDescent="0.3">
      <c r="A2471" s="1"/>
      <c r="B2471" s="6" t="s">
        <v>14</v>
      </c>
      <c r="C2471" s="6">
        <v>1185732</v>
      </c>
      <c r="D2471" s="7">
        <v>44276</v>
      </c>
      <c r="E2471" s="6" t="s">
        <v>33</v>
      </c>
      <c r="F2471" s="6" t="s">
        <v>92</v>
      </c>
      <c r="G2471" s="6" t="s">
        <v>93</v>
      </c>
      <c r="H2471" s="6" t="s">
        <v>22</v>
      </c>
      <c r="I2471" s="8">
        <v>0.45</v>
      </c>
      <c r="J2471" s="9">
        <v>2500</v>
      </c>
      <c r="K2471" s="10">
        <f t="shared" si="18"/>
        <v>1125</v>
      </c>
      <c r="L2471" s="10">
        <f t="shared" si="19"/>
        <v>450</v>
      </c>
      <c r="M2471" s="11">
        <v>0.4</v>
      </c>
      <c r="O2471" s="16"/>
      <c r="P2471" s="14"/>
      <c r="Q2471" s="12"/>
      <c r="R2471" s="13"/>
    </row>
    <row r="2472" spans="1:18" ht="15.75" customHeight="1" x14ac:dyDescent="0.3">
      <c r="A2472" s="1"/>
      <c r="B2472" s="6" t="s">
        <v>14</v>
      </c>
      <c r="C2472" s="6">
        <v>1185732</v>
      </c>
      <c r="D2472" s="7">
        <v>44308</v>
      </c>
      <c r="E2472" s="6" t="s">
        <v>33</v>
      </c>
      <c r="F2472" s="6" t="s">
        <v>92</v>
      </c>
      <c r="G2472" s="6" t="s">
        <v>93</v>
      </c>
      <c r="H2472" s="6" t="s">
        <v>17</v>
      </c>
      <c r="I2472" s="8">
        <v>0.45</v>
      </c>
      <c r="J2472" s="9">
        <v>4750</v>
      </c>
      <c r="K2472" s="10">
        <f t="shared" si="18"/>
        <v>2137.5</v>
      </c>
      <c r="L2472" s="10">
        <f t="shared" si="19"/>
        <v>855</v>
      </c>
      <c r="M2472" s="11">
        <v>0.4</v>
      </c>
      <c r="O2472" s="16"/>
      <c r="P2472" s="14"/>
      <c r="Q2472" s="12"/>
      <c r="R2472" s="13"/>
    </row>
    <row r="2473" spans="1:18" ht="15.75" customHeight="1" x14ac:dyDescent="0.3">
      <c r="A2473" s="1"/>
      <c r="B2473" s="6" t="s">
        <v>14</v>
      </c>
      <c r="C2473" s="6">
        <v>1185732</v>
      </c>
      <c r="D2473" s="7">
        <v>44308</v>
      </c>
      <c r="E2473" s="6" t="s">
        <v>33</v>
      </c>
      <c r="F2473" s="6" t="s">
        <v>92</v>
      </c>
      <c r="G2473" s="6" t="s">
        <v>93</v>
      </c>
      <c r="H2473" s="6" t="s">
        <v>18</v>
      </c>
      <c r="I2473" s="8">
        <v>0.45</v>
      </c>
      <c r="J2473" s="9">
        <v>1750</v>
      </c>
      <c r="K2473" s="10">
        <f t="shared" si="18"/>
        <v>787.5</v>
      </c>
      <c r="L2473" s="10">
        <f t="shared" si="19"/>
        <v>275.625</v>
      </c>
      <c r="M2473" s="11">
        <v>0.35</v>
      </c>
      <c r="O2473" s="16"/>
      <c r="P2473" s="14"/>
      <c r="Q2473" s="12"/>
      <c r="R2473" s="13"/>
    </row>
    <row r="2474" spans="1:18" ht="15.75" customHeight="1" x14ac:dyDescent="0.3">
      <c r="A2474" s="1"/>
      <c r="B2474" s="6" t="s">
        <v>14</v>
      </c>
      <c r="C2474" s="6">
        <v>1185732</v>
      </c>
      <c r="D2474" s="7">
        <v>44308</v>
      </c>
      <c r="E2474" s="6" t="s">
        <v>33</v>
      </c>
      <c r="F2474" s="6" t="s">
        <v>92</v>
      </c>
      <c r="G2474" s="6" t="s">
        <v>93</v>
      </c>
      <c r="H2474" s="6" t="s">
        <v>19</v>
      </c>
      <c r="I2474" s="8">
        <v>0.4</v>
      </c>
      <c r="J2474" s="9">
        <v>1750</v>
      </c>
      <c r="K2474" s="10">
        <f t="shared" si="18"/>
        <v>700</v>
      </c>
      <c r="L2474" s="10">
        <f t="shared" si="19"/>
        <v>280</v>
      </c>
      <c r="M2474" s="11">
        <v>0.4</v>
      </c>
      <c r="O2474" s="16"/>
      <c r="P2474" s="14"/>
      <c r="Q2474" s="12"/>
      <c r="R2474" s="13"/>
    </row>
    <row r="2475" spans="1:18" ht="15.75" customHeight="1" x14ac:dyDescent="0.3">
      <c r="A2475" s="1"/>
      <c r="B2475" s="6" t="s">
        <v>14</v>
      </c>
      <c r="C2475" s="6">
        <v>1185732</v>
      </c>
      <c r="D2475" s="7">
        <v>44308</v>
      </c>
      <c r="E2475" s="6" t="s">
        <v>33</v>
      </c>
      <c r="F2475" s="6" t="s">
        <v>92</v>
      </c>
      <c r="G2475" s="6" t="s">
        <v>93</v>
      </c>
      <c r="H2475" s="6" t="s">
        <v>20</v>
      </c>
      <c r="I2475" s="8">
        <v>0.45</v>
      </c>
      <c r="J2475" s="9">
        <v>1000</v>
      </c>
      <c r="K2475" s="10">
        <f t="shared" si="18"/>
        <v>450</v>
      </c>
      <c r="L2475" s="10">
        <f t="shared" si="19"/>
        <v>180</v>
      </c>
      <c r="M2475" s="11">
        <v>0.4</v>
      </c>
      <c r="O2475" s="16"/>
      <c r="P2475" s="14"/>
      <c r="Q2475" s="12"/>
      <c r="R2475" s="13"/>
    </row>
    <row r="2476" spans="1:18" ht="15.75" customHeight="1" x14ac:dyDescent="0.3">
      <c r="A2476" s="1"/>
      <c r="B2476" s="6" t="s">
        <v>14</v>
      </c>
      <c r="C2476" s="6">
        <v>1185732</v>
      </c>
      <c r="D2476" s="7">
        <v>44308</v>
      </c>
      <c r="E2476" s="6" t="s">
        <v>33</v>
      </c>
      <c r="F2476" s="6" t="s">
        <v>92</v>
      </c>
      <c r="G2476" s="6" t="s">
        <v>93</v>
      </c>
      <c r="H2476" s="6" t="s">
        <v>21</v>
      </c>
      <c r="I2476" s="8">
        <v>0.5</v>
      </c>
      <c r="J2476" s="9">
        <v>1250</v>
      </c>
      <c r="K2476" s="10">
        <f t="shared" si="18"/>
        <v>625</v>
      </c>
      <c r="L2476" s="10">
        <f t="shared" si="19"/>
        <v>218.75</v>
      </c>
      <c r="M2476" s="11">
        <v>0.35</v>
      </c>
      <c r="O2476" s="16"/>
      <c r="P2476" s="14"/>
      <c r="Q2476" s="12"/>
      <c r="R2476" s="13"/>
    </row>
    <row r="2477" spans="1:18" ht="15.75" customHeight="1" x14ac:dyDescent="0.3">
      <c r="A2477" s="1"/>
      <c r="B2477" s="6" t="s">
        <v>14</v>
      </c>
      <c r="C2477" s="6">
        <v>1185732</v>
      </c>
      <c r="D2477" s="7">
        <v>44308</v>
      </c>
      <c r="E2477" s="6" t="s">
        <v>33</v>
      </c>
      <c r="F2477" s="6" t="s">
        <v>92</v>
      </c>
      <c r="G2477" s="6" t="s">
        <v>93</v>
      </c>
      <c r="H2477" s="6" t="s">
        <v>22</v>
      </c>
      <c r="I2477" s="8">
        <v>0.4</v>
      </c>
      <c r="J2477" s="9">
        <v>2500</v>
      </c>
      <c r="K2477" s="10">
        <f t="shared" si="18"/>
        <v>1000</v>
      </c>
      <c r="L2477" s="10">
        <f t="shared" si="19"/>
        <v>400</v>
      </c>
      <c r="M2477" s="11">
        <v>0.4</v>
      </c>
      <c r="O2477" s="16"/>
      <c r="P2477" s="14"/>
      <c r="Q2477" s="12"/>
      <c r="R2477" s="13"/>
    </row>
    <row r="2478" spans="1:18" ht="15.75" customHeight="1" x14ac:dyDescent="0.3">
      <c r="A2478" s="1"/>
      <c r="B2478" s="6" t="s">
        <v>14</v>
      </c>
      <c r="C2478" s="6">
        <v>1185732</v>
      </c>
      <c r="D2478" s="7">
        <v>44339</v>
      </c>
      <c r="E2478" s="6" t="s">
        <v>33</v>
      </c>
      <c r="F2478" s="6" t="s">
        <v>92</v>
      </c>
      <c r="G2478" s="6" t="s">
        <v>93</v>
      </c>
      <c r="H2478" s="6" t="s">
        <v>17</v>
      </c>
      <c r="I2478" s="8">
        <v>0.5</v>
      </c>
      <c r="J2478" s="9">
        <v>5200</v>
      </c>
      <c r="K2478" s="10">
        <f t="shared" si="18"/>
        <v>2600</v>
      </c>
      <c r="L2478" s="10">
        <f t="shared" si="19"/>
        <v>1040</v>
      </c>
      <c r="M2478" s="11">
        <v>0.4</v>
      </c>
      <c r="O2478" s="16"/>
      <c r="P2478" s="14"/>
      <c r="Q2478" s="12"/>
      <c r="R2478" s="13"/>
    </row>
    <row r="2479" spans="1:18" ht="15.75" customHeight="1" x14ac:dyDescent="0.3">
      <c r="A2479" s="1"/>
      <c r="B2479" s="6" t="s">
        <v>14</v>
      </c>
      <c r="C2479" s="6">
        <v>1185732</v>
      </c>
      <c r="D2479" s="7">
        <v>44339</v>
      </c>
      <c r="E2479" s="6" t="s">
        <v>33</v>
      </c>
      <c r="F2479" s="6" t="s">
        <v>92</v>
      </c>
      <c r="G2479" s="6" t="s">
        <v>93</v>
      </c>
      <c r="H2479" s="6" t="s">
        <v>18</v>
      </c>
      <c r="I2479" s="8">
        <v>0.45000000000000007</v>
      </c>
      <c r="J2479" s="9">
        <v>2250</v>
      </c>
      <c r="K2479" s="10">
        <f t="shared" si="18"/>
        <v>1012.5000000000001</v>
      </c>
      <c r="L2479" s="10">
        <f t="shared" si="19"/>
        <v>354.375</v>
      </c>
      <c r="M2479" s="11">
        <v>0.35</v>
      </c>
      <c r="O2479" s="16"/>
      <c r="P2479" s="14"/>
      <c r="Q2479" s="12"/>
      <c r="R2479" s="13"/>
    </row>
    <row r="2480" spans="1:18" ht="15.75" customHeight="1" x14ac:dyDescent="0.3">
      <c r="A2480" s="1"/>
      <c r="B2480" s="6" t="s">
        <v>14</v>
      </c>
      <c r="C2480" s="6">
        <v>1185732</v>
      </c>
      <c r="D2480" s="7">
        <v>44339</v>
      </c>
      <c r="E2480" s="6" t="s">
        <v>33</v>
      </c>
      <c r="F2480" s="6" t="s">
        <v>92</v>
      </c>
      <c r="G2480" s="6" t="s">
        <v>93</v>
      </c>
      <c r="H2480" s="6" t="s">
        <v>19</v>
      </c>
      <c r="I2480" s="8">
        <v>0.4</v>
      </c>
      <c r="J2480" s="9">
        <v>2000</v>
      </c>
      <c r="K2480" s="10">
        <f t="shared" si="18"/>
        <v>800</v>
      </c>
      <c r="L2480" s="10">
        <f t="shared" si="19"/>
        <v>320</v>
      </c>
      <c r="M2480" s="11">
        <v>0.4</v>
      </c>
      <c r="O2480" s="16"/>
      <c r="P2480" s="14"/>
      <c r="Q2480" s="12"/>
      <c r="R2480" s="13"/>
    </row>
    <row r="2481" spans="1:18" ht="15.75" customHeight="1" x14ac:dyDescent="0.3">
      <c r="A2481" s="1"/>
      <c r="B2481" s="6" t="s">
        <v>14</v>
      </c>
      <c r="C2481" s="6">
        <v>1185732</v>
      </c>
      <c r="D2481" s="7">
        <v>44339</v>
      </c>
      <c r="E2481" s="6" t="s">
        <v>33</v>
      </c>
      <c r="F2481" s="6" t="s">
        <v>92</v>
      </c>
      <c r="G2481" s="6" t="s">
        <v>93</v>
      </c>
      <c r="H2481" s="6" t="s">
        <v>20</v>
      </c>
      <c r="I2481" s="8">
        <v>0.4</v>
      </c>
      <c r="J2481" s="9">
        <v>1250</v>
      </c>
      <c r="K2481" s="10">
        <f t="shared" si="18"/>
        <v>500</v>
      </c>
      <c r="L2481" s="10">
        <f t="shared" si="19"/>
        <v>200</v>
      </c>
      <c r="M2481" s="11">
        <v>0.4</v>
      </c>
      <c r="O2481" s="16"/>
      <c r="P2481" s="14"/>
      <c r="Q2481" s="12"/>
      <c r="R2481" s="13"/>
    </row>
    <row r="2482" spans="1:18" ht="15.75" customHeight="1" x14ac:dyDescent="0.3">
      <c r="A2482" s="1"/>
      <c r="B2482" s="6" t="s">
        <v>14</v>
      </c>
      <c r="C2482" s="6">
        <v>1185732</v>
      </c>
      <c r="D2482" s="7">
        <v>44339</v>
      </c>
      <c r="E2482" s="6" t="s">
        <v>33</v>
      </c>
      <c r="F2482" s="6" t="s">
        <v>92</v>
      </c>
      <c r="G2482" s="6" t="s">
        <v>93</v>
      </c>
      <c r="H2482" s="6" t="s">
        <v>21</v>
      </c>
      <c r="I2482" s="8">
        <v>0.5</v>
      </c>
      <c r="J2482" s="9">
        <v>1500</v>
      </c>
      <c r="K2482" s="10">
        <f t="shared" si="18"/>
        <v>750</v>
      </c>
      <c r="L2482" s="10">
        <f t="shared" si="19"/>
        <v>262.5</v>
      </c>
      <c r="M2482" s="11">
        <v>0.35</v>
      </c>
      <c r="O2482" s="16"/>
      <c r="P2482" s="14"/>
      <c r="Q2482" s="12"/>
      <c r="R2482" s="13"/>
    </row>
    <row r="2483" spans="1:18" ht="15.75" customHeight="1" x14ac:dyDescent="0.3">
      <c r="A2483" s="1"/>
      <c r="B2483" s="6" t="s">
        <v>14</v>
      </c>
      <c r="C2483" s="6">
        <v>1185732</v>
      </c>
      <c r="D2483" s="7">
        <v>44339</v>
      </c>
      <c r="E2483" s="6" t="s">
        <v>33</v>
      </c>
      <c r="F2483" s="6" t="s">
        <v>92</v>
      </c>
      <c r="G2483" s="6" t="s">
        <v>93</v>
      </c>
      <c r="H2483" s="6" t="s">
        <v>22</v>
      </c>
      <c r="I2483" s="8">
        <v>0.55000000000000004</v>
      </c>
      <c r="J2483" s="9">
        <v>2750</v>
      </c>
      <c r="K2483" s="10">
        <f t="shared" si="18"/>
        <v>1512.5000000000002</v>
      </c>
      <c r="L2483" s="10">
        <f t="shared" si="19"/>
        <v>605.00000000000011</v>
      </c>
      <c r="M2483" s="11">
        <v>0.4</v>
      </c>
      <c r="O2483" s="16"/>
      <c r="P2483" s="14"/>
      <c r="Q2483" s="12"/>
      <c r="R2483" s="13"/>
    </row>
    <row r="2484" spans="1:18" ht="15.75" customHeight="1" x14ac:dyDescent="0.3">
      <c r="A2484" s="1"/>
      <c r="B2484" s="6" t="s">
        <v>14</v>
      </c>
      <c r="C2484" s="6">
        <v>1185732</v>
      </c>
      <c r="D2484" s="7">
        <v>44369</v>
      </c>
      <c r="E2484" s="6" t="s">
        <v>33</v>
      </c>
      <c r="F2484" s="6" t="s">
        <v>92</v>
      </c>
      <c r="G2484" s="6" t="s">
        <v>93</v>
      </c>
      <c r="H2484" s="6" t="s">
        <v>17</v>
      </c>
      <c r="I2484" s="8">
        <v>0.4</v>
      </c>
      <c r="J2484" s="9">
        <v>5250</v>
      </c>
      <c r="K2484" s="10">
        <f t="shared" si="18"/>
        <v>2100</v>
      </c>
      <c r="L2484" s="10">
        <f t="shared" si="19"/>
        <v>840</v>
      </c>
      <c r="M2484" s="11">
        <v>0.4</v>
      </c>
      <c r="O2484" s="16"/>
      <c r="P2484" s="14"/>
      <c r="Q2484" s="12"/>
      <c r="R2484" s="13"/>
    </row>
    <row r="2485" spans="1:18" ht="15.75" customHeight="1" x14ac:dyDescent="0.3">
      <c r="A2485" s="1"/>
      <c r="B2485" s="6" t="s">
        <v>14</v>
      </c>
      <c r="C2485" s="6">
        <v>1185732</v>
      </c>
      <c r="D2485" s="7">
        <v>44369</v>
      </c>
      <c r="E2485" s="6" t="s">
        <v>33</v>
      </c>
      <c r="F2485" s="6" t="s">
        <v>92</v>
      </c>
      <c r="G2485" s="6" t="s">
        <v>93</v>
      </c>
      <c r="H2485" s="6" t="s">
        <v>18</v>
      </c>
      <c r="I2485" s="8">
        <v>0.35000000000000009</v>
      </c>
      <c r="J2485" s="9">
        <v>2750</v>
      </c>
      <c r="K2485" s="10">
        <f t="shared" si="18"/>
        <v>962.50000000000023</v>
      </c>
      <c r="L2485" s="10">
        <f t="shared" si="19"/>
        <v>336.87500000000006</v>
      </c>
      <c r="M2485" s="11">
        <v>0.35</v>
      </c>
      <c r="O2485" s="16"/>
      <c r="P2485" s="14"/>
      <c r="Q2485" s="12"/>
      <c r="R2485" s="13"/>
    </row>
    <row r="2486" spans="1:18" ht="15.75" customHeight="1" x14ac:dyDescent="0.3">
      <c r="A2486" s="1"/>
      <c r="B2486" s="6" t="s">
        <v>14</v>
      </c>
      <c r="C2486" s="6">
        <v>1185732</v>
      </c>
      <c r="D2486" s="7">
        <v>44369</v>
      </c>
      <c r="E2486" s="6" t="s">
        <v>33</v>
      </c>
      <c r="F2486" s="6" t="s">
        <v>92</v>
      </c>
      <c r="G2486" s="6" t="s">
        <v>93</v>
      </c>
      <c r="H2486" s="6" t="s">
        <v>19</v>
      </c>
      <c r="I2486" s="8">
        <v>0.30000000000000004</v>
      </c>
      <c r="J2486" s="9">
        <v>2250</v>
      </c>
      <c r="K2486" s="10">
        <f t="shared" si="18"/>
        <v>675.00000000000011</v>
      </c>
      <c r="L2486" s="10">
        <f t="shared" si="19"/>
        <v>270.00000000000006</v>
      </c>
      <c r="M2486" s="11">
        <v>0.4</v>
      </c>
      <c r="O2486" s="16"/>
      <c r="P2486" s="14"/>
      <c r="Q2486" s="12"/>
      <c r="R2486" s="13"/>
    </row>
    <row r="2487" spans="1:18" ht="15.75" customHeight="1" x14ac:dyDescent="0.3">
      <c r="A2487" s="1"/>
      <c r="B2487" s="6" t="s">
        <v>14</v>
      </c>
      <c r="C2487" s="6">
        <v>1185732</v>
      </c>
      <c r="D2487" s="7">
        <v>44369</v>
      </c>
      <c r="E2487" s="6" t="s">
        <v>33</v>
      </c>
      <c r="F2487" s="6" t="s">
        <v>92</v>
      </c>
      <c r="G2487" s="6" t="s">
        <v>93</v>
      </c>
      <c r="H2487" s="6" t="s">
        <v>20</v>
      </c>
      <c r="I2487" s="8">
        <v>0.30000000000000004</v>
      </c>
      <c r="J2487" s="9">
        <v>2000</v>
      </c>
      <c r="K2487" s="10">
        <f t="shared" si="18"/>
        <v>600.00000000000011</v>
      </c>
      <c r="L2487" s="10">
        <f t="shared" si="19"/>
        <v>240.00000000000006</v>
      </c>
      <c r="M2487" s="11">
        <v>0.4</v>
      </c>
      <c r="O2487" s="16"/>
      <c r="P2487" s="14"/>
      <c r="Q2487" s="12"/>
      <c r="R2487" s="13"/>
    </row>
    <row r="2488" spans="1:18" ht="15.75" customHeight="1" x14ac:dyDescent="0.3">
      <c r="A2488" s="1"/>
      <c r="B2488" s="6" t="s">
        <v>14</v>
      </c>
      <c r="C2488" s="6">
        <v>1185732</v>
      </c>
      <c r="D2488" s="7">
        <v>44369</v>
      </c>
      <c r="E2488" s="6" t="s">
        <v>33</v>
      </c>
      <c r="F2488" s="6" t="s">
        <v>92</v>
      </c>
      <c r="G2488" s="6" t="s">
        <v>93</v>
      </c>
      <c r="H2488" s="6" t="s">
        <v>21</v>
      </c>
      <c r="I2488" s="8">
        <v>0.5</v>
      </c>
      <c r="J2488" s="9">
        <v>2000</v>
      </c>
      <c r="K2488" s="10">
        <f t="shared" si="18"/>
        <v>1000</v>
      </c>
      <c r="L2488" s="10">
        <f t="shared" si="19"/>
        <v>350</v>
      </c>
      <c r="M2488" s="11">
        <v>0.35</v>
      </c>
      <c r="O2488" s="16"/>
      <c r="P2488" s="14"/>
      <c r="Q2488" s="12"/>
      <c r="R2488" s="13"/>
    </row>
    <row r="2489" spans="1:18" ht="15.75" customHeight="1" x14ac:dyDescent="0.3">
      <c r="A2489" s="1"/>
      <c r="B2489" s="6" t="s">
        <v>14</v>
      </c>
      <c r="C2489" s="6">
        <v>1185732</v>
      </c>
      <c r="D2489" s="7">
        <v>44369</v>
      </c>
      <c r="E2489" s="6" t="s">
        <v>33</v>
      </c>
      <c r="F2489" s="6" t="s">
        <v>92</v>
      </c>
      <c r="G2489" s="6" t="s">
        <v>93</v>
      </c>
      <c r="H2489" s="6" t="s">
        <v>22</v>
      </c>
      <c r="I2489" s="8">
        <v>0.55000000000000004</v>
      </c>
      <c r="J2489" s="9">
        <v>3750</v>
      </c>
      <c r="K2489" s="10">
        <f t="shared" si="18"/>
        <v>2062.5</v>
      </c>
      <c r="L2489" s="10">
        <f t="shared" si="19"/>
        <v>825</v>
      </c>
      <c r="M2489" s="11">
        <v>0.4</v>
      </c>
      <c r="O2489" s="16"/>
      <c r="P2489" s="14"/>
      <c r="Q2489" s="12"/>
      <c r="R2489" s="13"/>
    </row>
    <row r="2490" spans="1:18" ht="15.75" customHeight="1" x14ac:dyDescent="0.3">
      <c r="A2490" s="1"/>
      <c r="B2490" s="6" t="s">
        <v>14</v>
      </c>
      <c r="C2490" s="6">
        <v>1185732</v>
      </c>
      <c r="D2490" s="7">
        <v>44398</v>
      </c>
      <c r="E2490" s="6" t="s">
        <v>33</v>
      </c>
      <c r="F2490" s="6" t="s">
        <v>92</v>
      </c>
      <c r="G2490" s="6" t="s">
        <v>93</v>
      </c>
      <c r="H2490" s="6" t="s">
        <v>17</v>
      </c>
      <c r="I2490" s="8">
        <v>0.5</v>
      </c>
      <c r="J2490" s="9">
        <v>6000</v>
      </c>
      <c r="K2490" s="10">
        <f t="shared" si="18"/>
        <v>3000</v>
      </c>
      <c r="L2490" s="10">
        <f t="shared" si="19"/>
        <v>1200</v>
      </c>
      <c r="M2490" s="11">
        <v>0.4</v>
      </c>
      <c r="O2490" s="16"/>
      <c r="P2490" s="14"/>
      <c r="Q2490" s="12"/>
      <c r="R2490" s="13"/>
    </row>
    <row r="2491" spans="1:18" ht="15.75" customHeight="1" x14ac:dyDescent="0.3">
      <c r="A2491" s="1"/>
      <c r="B2491" s="6" t="s">
        <v>14</v>
      </c>
      <c r="C2491" s="6">
        <v>1185732</v>
      </c>
      <c r="D2491" s="7">
        <v>44398</v>
      </c>
      <c r="E2491" s="6" t="s">
        <v>33</v>
      </c>
      <c r="F2491" s="6" t="s">
        <v>92</v>
      </c>
      <c r="G2491" s="6" t="s">
        <v>93</v>
      </c>
      <c r="H2491" s="6" t="s">
        <v>18</v>
      </c>
      <c r="I2491" s="8">
        <v>0.45000000000000007</v>
      </c>
      <c r="J2491" s="9">
        <v>3500</v>
      </c>
      <c r="K2491" s="10">
        <f t="shared" si="18"/>
        <v>1575.0000000000002</v>
      </c>
      <c r="L2491" s="10">
        <f t="shared" si="19"/>
        <v>551.25</v>
      </c>
      <c r="M2491" s="11">
        <v>0.35</v>
      </c>
      <c r="O2491" s="16"/>
      <c r="P2491" s="14"/>
      <c r="Q2491" s="12"/>
      <c r="R2491" s="13"/>
    </row>
    <row r="2492" spans="1:18" ht="15.75" customHeight="1" x14ac:dyDescent="0.3">
      <c r="A2492" s="1"/>
      <c r="B2492" s="6" t="s">
        <v>14</v>
      </c>
      <c r="C2492" s="6">
        <v>1185732</v>
      </c>
      <c r="D2492" s="7">
        <v>44398</v>
      </c>
      <c r="E2492" s="6" t="s">
        <v>33</v>
      </c>
      <c r="F2492" s="6" t="s">
        <v>92</v>
      </c>
      <c r="G2492" s="6" t="s">
        <v>93</v>
      </c>
      <c r="H2492" s="6" t="s">
        <v>19</v>
      </c>
      <c r="I2492" s="8">
        <v>0.4</v>
      </c>
      <c r="J2492" s="9">
        <v>2750</v>
      </c>
      <c r="K2492" s="10">
        <f t="shared" si="18"/>
        <v>1100</v>
      </c>
      <c r="L2492" s="10">
        <f t="shared" si="19"/>
        <v>440</v>
      </c>
      <c r="M2492" s="11">
        <v>0.4</v>
      </c>
      <c r="O2492" s="16"/>
      <c r="P2492" s="14"/>
      <c r="Q2492" s="12"/>
      <c r="R2492" s="13"/>
    </row>
    <row r="2493" spans="1:18" ht="15.75" customHeight="1" x14ac:dyDescent="0.3">
      <c r="A2493" s="1"/>
      <c r="B2493" s="6" t="s">
        <v>14</v>
      </c>
      <c r="C2493" s="6">
        <v>1185732</v>
      </c>
      <c r="D2493" s="7">
        <v>44398</v>
      </c>
      <c r="E2493" s="6" t="s">
        <v>33</v>
      </c>
      <c r="F2493" s="6" t="s">
        <v>92</v>
      </c>
      <c r="G2493" s="6" t="s">
        <v>93</v>
      </c>
      <c r="H2493" s="6" t="s">
        <v>20</v>
      </c>
      <c r="I2493" s="8">
        <v>0.4</v>
      </c>
      <c r="J2493" s="9">
        <v>2250</v>
      </c>
      <c r="K2493" s="10">
        <f t="shared" si="18"/>
        <v>900</v>
      </c>
      <c r="L2493" s="10">
        <f t="shared" si="19"/>
        <v>360</v>
      </c>
      <c r="M2493" s="11">
        <v>0.4</v>
      </c>
      <c r="O2493" s="16"/>
      <c r="P2493" s="14"/>
      <c r="Q2493" s="12"/>
      <c r="R2493" s="13"/>
    </row>
    <row r="2494" spans="1:18" ht="15.75" customHeight="1" x14ac:dyDescent="0.3">
      <c r="A2494" s="1"/>
      <c r="B2494" s="6" t="s">
        <v>14</v>
      </c>
      <c r="C2494" s="6">
        <v>1185732</v>
      </c>
      <c r="D2494" s="7">
        <v>44398</v>
      </c>
      <c r="E2494" s="6" t="s">
        <v>33</v>
      </c>
      <c r="F2494" s="6" t="s">
        <v>92</v>
      </c>
      <c r="G2494" s="6" t="s">
        <v>93</v>
      </c>
      <c r="H2494" s="6" t="s">
        <v>21</v>
      </c>
      <c r="I2494" s="8">
        <v>0.5</v>
      </c>
      <c r="J2494" s="9">
        <v>2500</v>
      </c>
      <c r="K2494" s="10">
        <f t="shared" si="18"/>
        <v>1250</v>
      </c>
      <c r="L2494" s="10">
        <f t="shared" si="19"/>
        <v>437.5</v>
      </c>
      <c r="M2494" s="11">
        <v>0.35</v>
      </c>
      <c r="O2494" s="16"/>
      <c r="P2494" s="14"/>
      <c r="Q2494" s="12"/>
      <c r="R2494" s="13"/>
    </row>
    <row r="2495" spans="1:18" ht="15.75" customHeight="1" x14ac:dyDescent="0.3">
      <c r="A2495" s="1"/>
      <c r="B2495" s="6" t="s">
        <v>14</v>
      </c>
      <c r="C2495" s="6">
        <v>1185732</v>
      </c>
      <c r="D2495" s="7">
        <v>44398</v>
      </c>
      <c r="E2495" s="6" t="s">
        <v>33</v>
      </c>
      <c r="F2495" s="6" t="s">
        <v>92</v>
      </c>
      <c r="G2495" s="6" t="s">
        <v>93</v>
      </c>
      <c r="H2495" s="6" t="s">
        <v>22</v>
      </c>
      <c r="I2495" s="8">
        <v>0.55000000000000004</v>
      </c>
      <c r="J2495" s="9">
        <v>4250</v>
      </c>
      <c r="K2495" s="10">
        <f t="shared" si="18"/>
        <v>2337.5</v>
      </c>
      <c r="L2495" s="10">
        <f t="shared" si="19"/>
        <v>935</v>
      </c>
      <c r="M2495" s="11">
        <v>0.4</v>
      </c>
      <c r="O2495" s="16"/>
      <c r="P2495" s="14"/>
      <c r="Q2495" s="12"/>
      <c r="R2495" s="13"/>
    </row>
    <row r="2496" spans="1:18" ht="15.75" customHeight="1" x14ac:dyDescent="0.3">
      <c r="A2496" s="1"/>
      <c r="B2496" s="6" t="s">
        <v>14</v>
      </c>
      <c r="C2496" s="6">
        <v>1185732</v>
      </c>
      <c r="D2496" s="7">
        <v>44430</v>
      </c>
      <c r="E2496" s="6" t="s">
        <v>33</v>
      </c>
      <c r="F2496" s="6" t="s">
        <v>92</v>
      </c>
      <c r="G2496" s="6" t="s">
        <v>93</v>
      </c>
      <c r="H2496" s="6" t="s">
        <v>17</v>
      </c>
      <c r="I2496" s="8">
        <v>0.5</v>
      </c>
      <c r="J2496" s="9">
        <v>5750</v>
      </c>
      <c r="K2496" s="10">
        <f t="shared" si="18"/>
        <v>2875</v>
      </c>
      <c r="L2496" s="10">
        <f t="shared" si="19"/>
        <v>1150</v>
      </c>
      <c r="M2496" s="11">
        <v>0.4</v>
      </c>
      <c r="O2496" s="16"/>
      <c r="P2496" s="14"/>
      <c r="Q2496" s="12"/>
      <c r="R2496" s="13"/>
    </row>
    <row r="2497" spans="1:18" ht="15.75" customHeight="1" x14ac:dyDescent="0.3">
      <c r="A2497" s="1"/>
      <c r="B2497" s="6" t="s">
        <v>14</v>
      </c>
      <c r="C2497" s="6">
        <v>1185732</v>
      </c>
      <c r="D2497" s="7">
        <v>44430</v>
      </c>
      <c r="E2497" s="6" t="s">
        <v>33</v>
      </c>
      <c r="F2497" s="6" t="s">
        <v>92</v>
      </c>
      <c r="G2497" s="6" t="s">
        <v>93</v>
      </c>
      <c r="H2497" s="6" t="s">
        <v>18</v>
      </c>
      <c r="I2497" s="8">
        <v>0.45000000000000007</v>
      </c>
      <c r="J2497" s="9">
        <v>3500</v>
      </c>
      <c r="K2497" s="10">
        <f t="shared" si="18"/>
        <v>1575.0000000000002</v>
      </c>
      <c r="L2497" s="10">
        <f t="shared" si="19"/>
        <v>551.25</v>
      </c>
      <c r="M2497" s="11">
        <v>0.35</v>
      </c>
      <c r="O2497" s="16"/>
      <c r="P2497" s="14"/>
      <c r="Q2497" s="12"/>
      <c r="R2497" s="13"/>
    </row>
    <row r="2498" spans="1:18" ht="15.75" customHeight="1" x14ac:dyDescent="0.3">
      <c r="A2498" s="1"/>
      <c r="B2498" s="6" t="s">
        <v>14</v>
      </c>
      <c r="C2498" s="6">
        <v>1185732</v>
      </c>
      <c r="D2498" s="7">
        <v>44430</v>
      </c>
      <c r="E2498" s="6" t="s">
        <v>33</v>
      </c>
      <c r="F2498" s="6" t="s">
        <v>92</v>
      </c>
      <c r="G2498" s="6" t="s">
        <v>93</v>
      </c>
      <c r="H2498" s="6" t="s">
        <v>19</v>
      </c>
      <c r="I2498" s="8">
        <v>0.4</v>
      </c>
      <c r="J2498" s="9">
        <v>2750</v>
      </c>
      <c r="K2498" s="10">
        <f t="shared" si="18"/>
        <v>1100</v>
      </c>
      <c r="L2498" s="10">
        <f t="shared" si="19"/>
        <v>440</v>
      </c>
      <c r="M2498" s="11">
        <v>0.4</v>
      </c>
      <c r="O2498" s="16"/>
      <c r="P2498" s="14"/>
      <c r="Q2498" s="12"/>
      <c r="R2498" s="13"/>
    </row>
    <row r="2499" spans="1:18" ht="15.75" customHeight="1" x14ac:dyDescent="0.3">
      <c r="A2499" s="1"/>
      <c r="B2499" s="6" t="s">
        <v>14</v>
      </c>
      <c r="C2499" s="6">
        <v>1185732</v>
      </c>
      <c r="D2499" s="7">
        <v>44430</v>
      </c>
      <c r="E2499" s="6" t="s">
        <v>33</v>
      </c>
      <c r="F2499" s="6" t="s">
        <v>92</v>
      </c>
      <c r="G2499" s="6" t="s">
        <v>93</v>
      </c>
      <c r="H2499" s="6" t="s">
        <v>20</v>
      </c>
      <c r="I2499" s="8">
        <v>0.4</v>
      </c>
      <c r="J2499" s="9">
        <v>2500</v>
      </c>
      <c r="K2499" s="10">
        <f t="shared" si="18"/>
        <v>1000</v>
      </c>
      <c r="L2499" s="10">
        <f t="shared" si="19"/>
        <v>400</v>
      </c>
      <c r="M2499" s="11">
        <v>0.4</v>
      </c>
      <c r="O2499" s="16"/>
      <c r="P2499" s="14"/>
      <c r="Q2499" s="12"/>
      <c r="R2499" s="13"/>
    </row>
    <row r="2500" spans="1:18" ht="15.75" customHeight="1" x14ac:dyDescent="0.3">
      <c r="A2500" s="1"/>
      <c r="B2500" s="6" t="s">
        <v>14</v>
      </c>
      <c r="C2500" s="6">
        <v>1185732</v>
      </c>
      <c r="D2500" s="7">
        <v>44430</v>
      </c>
      <c r="E2500" s="6" t="s">
        <v>33</v>
      </c>
      <c r="F2500" s="6" t="s">
        <v>92</v>
      </c>
      <c r="G2500" s="6" t="s">
        <v>93</v>
      </c>
      <c r="H2500" s="6" t="s">
        <v>21</v>
      </c>
      <c r="I2500" s="8">
        <v>0.5</v>
      </c>
      <c r="J2500" s="9">
        <v>2250</v>
      </c>
      <c r="K2500" s="10">
        <f t="shared" si="18"/>
        <v>1125</v>
      </c>
      <c r="L2500" s="10">
        <f t="shared" si="19"/>
        <v>393.75</v>
      </c>
      <c r="M2500" s="11">
        <v>0.35</v>
      </c>
      <c r="O2500" s="16"/>
      <c r="P2500" s="14"/>
      <c r="Q2500" s="12"/>
      <c r="R2500" s="13"/>
    </row>
    <row r="2501" spans="1:18" ht="15.75" customHeight="1" x14ac:dyDescent="0.3">
      <c r="A2501" s="1"/>
      <c r="B2501" s="6" t="s">
        <v>14</v>
      </c>
      <c r="C2501" s="6">
        <v>1185732</v>
      </c>
      <c r="D2501" s="7">
        <v>44430</v>
      </c>
      <c r="E2501" s="6" t="s">
        <v>33</v>
      </c>
      <c r="F2501" s="6" t="s">
        <v>92</v>
      </c>
      <c r="G2501" s="6" t="s">
        <v>93</v>
      </c>
      <c r="H2501" s="6" t="s">
        <v>22</v>
      </c>
      <c r="I2501" s="8">
        <v>0.55000000000000004</v>
      </c>
      <c r="J2501" s="9">
        <v>4000</v>
      </c>
      <c r="K2501" s="10">
        <f t="shared" si="18"/>
        <v>2200</v>
      </c>
      <c r="L2501" s="10">
        <f t="shared" si="19"/>
        <v>880</v>
      </c>
      <c r="M2501" s="11">
        <v>0.4</v>
      </c>
      <c r="O2501" s="16"/>
      <c r="P2501" s="14"/>
      <c r="Q2501" s="12"/>
      <c r="R2501" s="13"/>
    </row>
    <row r="2502" spans="1:18" ht="15.75" customHeight="1" x14ac:dyDescent="0.3">
      <c r="A2502" s="1"/>
      <c r="B2502" s="6" t="s">
        <v>14</v>
      </c>
      <c r="C2502" s="6">
        <v>1185732</v>
      </c>
      <c r="D2502" s="7">
        <v>44462</v>
      </c>
      <c r="E2502" s="6" t="s">
        <v>33</v>
      </c>
      <c r="F2502" s="6" t="s">
        <v>92</v>
      </c>
      <c r="G2502" s="6" t="s">
        <v>93</v>
      </c>
      <c r="H2502" s="6" t="s">
        <v>17</v>
      </c>
      <c r="I2502" s="8">
        <v>0.5</v>
      </c>
      <c r="J2502" s="9">
        <v>5250</v>
      </c>
      <c r="K2502" s="10">
        <f t="shared" si="18"/>
        <v>2625</v>
      </c>
      <c r="L2502" s="10">
        <f t="shared" si="19"/>
        <v>1050</v>
      </c>
      <c r="M2502" s="11">
        <v>0.4</v>
      </c>
      <c r="O2502" s="16"/>
      <c r="P2502" s="14"/>
      <c r="Q2502" s="12"/>
      <c r="R2502" s="13"/>
    </row>
    <row r="2503" spans="1:18" ht="15.75" customHeight="1" x14ac:dyDescent="0.3">
      <c r="A2503" s="1"/>
      <c r="B2503" s="6" t="s">
        <v>14</v>
      </c>
      <c r="C2503" s="6">
        <v>1185732</v>
      </c>
      <c r="D2503" s="7">
        <v>44462</v>
      </c>
      <c r="E2503" s="6" t="s">
        <v>33</v>
      </c>
      <c r="F2503" s="6" t="s">
        <v>92</v>
      </c>
      <c r="G2503" s="6" t="s">
        <v>93</v>
      </c>
      <c r="H2503" s="6" t="s">
        <v>18</v>
      </c>
      <c r="I2503" s="8">
        <v>0.45000000000000007</v>
      </c>
      <c r="J2503" s="9">
        <v>3250</v>
      </c>
      <c r="K2503" s="10">
        <f t="shared" si="18"/>
        <v>1462.5000000000002</v>
      </c>
      <c r="L2503" s="10">
        <f t="shared" si="19"/>
        <v>511.87500000000006</v>
      </c>
      <c r="M2503" s="11">
        <v>0.35</v>
      </c>
      <c r="O2503" s="16"/>
      <c r="P2503" s="14"/>
      <c r="Q2503" s="12"/>
      <c r="R2503" s="13"/>
    </row>
    <row r="2504" spans="1:18" ht="15.75" customHeight="1" x14ac:dyDescent="0.3">
      <c r="A2504" s="1"/>
      <c r="B2504" s="6" t="s">
        <v>14</v>
      </c>
      <c r="C2504" s="6">
        <v>1185732</v>
      </c>
      <c r="D2504" s="7">
        <v>44462</v>
      </c>
      <c r="E2504" s="6" t="s">
        <v>33</v>
      </c>
      <c r="F2504" s="6" t="s">
        <v>92</v>
      </c>
      <c r="G2504" s="6" t="s">
        <v>93</v>
      </c>
      <c r="H2504" s="6" t="s">
        <v>19</v>
      </c>
      <c r="I2504" s="8">
        <v>0.35000000000000003</v>
      </c>
      <c r="J2504" s="9">
        <v>2250</v>
      </c>
      <c r="K2504" s="10">
        <f t="shared" si="18"/>
        <v>787.50000000000011</v>
      </c>
      <c r="L2504" s="10">
        <f t="shared" si="19"/>
        <v>315.00000000000006</v>
      </c>
      <c r="M2504" s="11">
        <v>0.4</v>
      </c>
      <c r="O2504" s="16"/>
      <c r="P2504" s="14"/>
      <c r="Q2504" s="12"/>
      <c r="R2504" s="13"/>
    </row>
    <row r="2505" spans="1:18" ht="15.75" customHeight="1" x14ac:dyDescent="0.3">
      <c r="A2505" s="1"/>
      <c r="B2505" s="6" t="s">
        <v>14</v>
      </c>
      <c r="C2505" s="6">
        <v>1185732</v>
      </c>
      <c r="D2505" s="7">
        <v>44462</v>
      </c>
      <c r="E2505" s="6" t="s">
        <v>33</v>
      </c>
      <c r="F2505" s="6" t="s">
        <v>92</v>
      </c>
      <c r="G2505" s="6" t="s">
        <v>93</v>
      </c>
      <c r="H2505" s="6" t="s">
        <v>20</v>
      </c>
      <c r="I2505" s="8">
        <v>0.35000000000000003</v>
      </c>
      <c r="J2505" s="9">
        <v>2000</v>
      </c>
      <c r="K2505" s="10">
        <f t="shared" si="18"/>
        <v>700.00000000000011</v>
      </c>
      <c r="L2505" s="10">
        <f t="shared" si="19"/>
        <v>280.00000000000006</v>
      </c>
      <c r="M2505" s="11">
        <v>0.4</v>
      </c>
      <c r="O2505" s="16"/>
      <c r="P2505" s="14"/>
      <c r="Q2505" s="12"/>
      <c r="R2505" s="13"/>
    </row>
    <row r="2506" spans="1:18" ht="15.75" customHeight="1" x14ac:dyDescent="0.3">
      <c r="A2506" s="1"/>
      <c r="B2506" s="6" t="s">
        <v>14</v>
      </c>
      <c r="C2506" s="6">
        <v>1185732</v>
      </c>
      <c r="D2506" s="7">
        <v>44462</v>
      </c>
      <c r="E2506" s="6" t="s">
        <v>33</v>
      </c>
      <c r="F2506" s="6" t="s">
        <v>92</v>
      </c>
      <c r="G2506" s="6" t="s">
        <v>93</v>
      </c>
      <c r="H2506" s="6" t="s">
        <v>21</v>
      </c>
      <c r="I2506" s="8">
        <v>0.45</v>
      </c>
      <c r="J2506" s="9">
        <v>2000</v>
      </c>
      <c r="K2506" s="10">
        <f t="shared" si="18"/>
        <v>900</v>
      </c>
      <c r="L2506" s="10">
        <f t="shared" si="19"/>
        <v>315</v>
      </c>
      <c r="M2506" s="11">
        <v>0.35</v>
      </c>
      <c r="O2506" s="16"/>
      <c r="P2506" s="14"/>
      <c r="Q2506" s="12"/>
      <c r="R2506" s="13"/>
    </row>
    <row r="2507" spans="1:18" ht="15.75" customHeight="1" x14ac:dyDescent="0.3">
      <c r="A2507" s="1"/>
      <c r="B2507" s="6" t="s">
        <v>14</v>
      </c>
      <c r="C2507" s="6">
        <v>1185732</v>
      </c>
      <c r="D2507" s="7">
        <v>44462</v>
      </c>
      <c r="E2507" s="6" t="s">
        <v>33</v>
      </c>
      <c r="F2507" s="6" t="s">
        <v>92</v>
      </c>
      <c r="G2507" s="6" t="s">
        <v>93</v>
      </c>
      <c r="H2507" s="6" t="s">
        <v>22</v>
      </c>
      <c r="I2507" s="8">
        <v>0.5</v>
      </c>
      <c r="J2507" s="9">
        <v>2750</v>
      </c>
      <c r="K2507" s="10">
        <f t="shared" si="18"/>
        <v>1375</v>
      </c>
      <c r="L2507" s="10">
        <f t="shared" si="19"/>
        <v>550</v>
      </c>
      <c r="M2507" s="11">
        <v>0.4</v>
      </c>
      <c r="O2507" s="16"/>
      <c r="P2507" s="14"/>
      <c r="Q2507" s="12"/>
      <c r="R2507" s="13"/>
    </row>
    <row r="2508" spans="1:18" ht="15.75" customHeight="1" x14ac:dyDescent="0.3">
      <c r="A2508" s="1"/>
      <c r="B2508" s="6" t="s">
        <v>14</v>
      </c>
      <c r="C2508" s="6">
        <v>1185732</v>
      </c>
      <c r="D2508" s="7">
        <v>44491</v>
      </c>
      <c r="E2508" s="6" t="s">
        <v>33</v>
      </c>
      <c r="F2508" s="6" t="s">
        <v>92</v>
      </c>
      <c r="G2508" s="6" t="s">
        <v>93</v>
      </c>
      <c r="H2508" s="6" t="s">
        <v>17</v>
      </c>
      <c r="I2508" s="8">
        <v>0.54999999999999993</v>
      </c>
      <c r="J2508" s="9">
        <v>4500</v>
      </c>
      <c r="K2508" s="10">
        <f t="shared" si="18"/>
        <v>2474.9999999999995</v>
      </c>
      <c r="L2508" s="10">
        <f t="shared" si="19"/>
        <v>989.99999999999989</v>
      </c>
      <c r="M2508" s="11">
        <v>0.4</v>
      </c>
      <c r="O2508" s="16"/>
      <c r="P2508" s="14"/>
      <c r="Q2508" s="12"/>
      <c r="R2508" s="13"/>
    </row>
    <row r="2509" spans="1:18" ht="15.75" customHeight="1" x14ac:dyDescent="0.3">
      <c r="A2509" s="1"/>
      <c r="B2509" s="6" t="s">
        <v>14</v>
      </c>
      <c r="C2509" s="6">
        <v>1185732</v>
      </c>
      <c r="D2509" s="7">
        <v>44491</v>
      </c>
      <c r="E2509" s="6" t="s">
        <v>33</v>
      </c>
      <c r="F2509" s="6" t="s">
        <v>92</v>
      </c>
      <c r="G2509" s="6" t="s">
        <v>93</v>
      </c>
      <c r="H2509" s="6" t="s">
        <v>18</v>
      </c>
      <c r="I2509" s="8">
        <v>0.45</v>
      </c>
      <c r="J2509" s="9">
        <v>2750</v>
      </c>
      <c r="K2509" s="10">
        <f t="shared" si="18"/>
        <v>1237.5</v>
      </c>
      <c r="L2509" s="10">
        <f t="shared" si="19"/>
        <v>433.125</v>
      </c>
      <c r="M2509" s="11">
        <v>0.35</v>
      </c>
      <c r="O2509" s="16"/>
      <c r="P2509" s="14"/>
      <c r="Q2509" s="12"/>
      <c r="R2509" s="13"/>
    </row>
    <row r="2510" spans="1:18" ht="15.75" customHeight="1" x14ac:dyDescent="0.3">
      <c r="A2510" s="1"/>
      <c r="B2510" s="6" t="s">
        <v>14</v>
      </c>
      <c r="C2510" s="6">
        <v>1185732</v>
      </c>
      <c r="D2510" s="7">
        <v>44491</v>
      </c>
      <c r="E2510" s="6" t="s">
        <v>33</v>
      </c>
      <c r="F2510" s="6" t="s">
        <v>92</v>
      </c>
      <c r="G2510" s="6" t="s">
        <v>93</v>
      </c>
      <c r="H2510" s="6" t="s">
        <v>19</v>
      </c>
      <c r="I2510" s="8">
        <v>0.45</v>
      </c>
      <c r="J2510" s="9">
        <v>1750</v>
      </c>
      <c r="K2510" s="10">
        <f t="shared" si="18"/>
        <v>787.5</v>
      </c>
      <c r="L2510" s="10">
        <f t="shared" si="19"/>
        <v>315</v>
      </c>
      <c r="M2510" s="11">
        <v>0.4</v>
      </c>
      <c r="O2510" s="16"/>
      <c r="P2510" s="14"/>
      <c r="Q2510" s="12"/>
      <c r="R2510" s="13"/>
    </row>
    <row r="2511" spans="1:18" ht="15.75" customHeight="1" x14ac:dyDescent="0.3">
      <c r="A2511" s="1"/>
      <c r="B2511" s="6" t="s">
        <v>14</v>
      </c>
      <c r="C2511" s="6">
        <v>1185732</v>
      </c>
      <c r="D2511" s="7">
        <v>44491</v>
      </c>
      <c r="E2511" s="6" t="s">
        <v>33</v>
      </c>
      <c r="F2511" s="6" t="s">
        <v>92</v>
      </c>
      <c r="G2511" s="6" t="s">
        <v>93</v>
      </c>
      <c r="H2511" s="6" t="s">
        <v>20</v>
      </c>
      <c r="I2511" s="8">
        <v>0.45</v>
      </c>
      <c r="J2511" s="9">
        <v>1500</v>
      </c>
      <c r="K2511" s="10">
        <f t="shared" si="18"/>
        <v>675</v>
      </c>
      <c r="L2511" s="10">
        <f t="shared" si="19"/>
        <v>270</v>
      </c>
      <c r="M2511" s="11">
        <v>0.4</v>
      </c>
      <c r="O2511" s="16"/>
      <c r="P2511" s="14"/>
      <c r="Q2511" s="12"/>
      <c r="R2511" s="13"/>
    </row>
    <row r="2512" spans="1:18" ht="15.75" customHeight="1" x14ac:dyDescent="0.3">
      <c r="A2512" s="1"/>
      <c r="B2512" s="6" t="s">
        <v>14</v>
      </c>
      <c r="C2512" s="6">
        <v>1185732</v>
      </c>
      <c r="D2512" s="7">
        <v>44491</v>
      </c>
      <c r="E2512" s="6" t="s">
        <v>33</v>
      </c>
      <c r="F2512" s="6" t="s">
        <v>92</v>
      </c>
      <c r="G2512" s="6" t="s">
        <v>93</v>
      </c>
      <c r="H2512" s="6" t="s">
        <v>21</v>
      </c>
      <c r="I2512" s="8">
        <v>0.54999999999999993</v>
      </c>
      <c r="J2512" s="9">
        <v>1500</v>
      </c>
      <c r="K2512" s="10">
        <f t="shared" si="18"/>
        <v>824.99999999999989</v>
      </c>
      <c r="L2512" s="10">
        <f t="shared" si="19"/>
        <v>288.74999999999994</v>
      </c>
      <c r="M2512" s="11">
        <v>0.35</v>
      </c>
      <c r="O2512" s="16"/>
      <c r="P2512" s="14"/>
      <c r="Q2512" s="12"/>
      <c r="R2512" s="13"/>
    </row>
    <row r="2513" spans="1:18" ht="15.75" customHeight="1" x14ac:dyDescent="0.3">
      <c r="A2513" s="1"/>
      <c r="B2513" s="6" t="s">
        <v>14</v>
      </c>
      <c r="C2513" s="6">
        <v>1185732</v>
      </c>
      <c r="D2513" s="7">
        <v>44491</v>
      </c>
      <c r="E2513" s="6" t="s">
        <v>33</v>
      </c>
      <c r="F2513" s="6" t="s">
        <v>92</v>
      </c>
      <c r="G2513" s="6" t="s">
        <v>93</v>
      </c>
      <c r="H2513" s="6" t="s">
        <v>22</v>
      </c>
      <c r="I2513" s="8">
        <v>0.54999999999999993</v>
      </c>
      <c r="J2513" s="9">
        <v>2750</v>
      </c>
      <c r="K2513" s="10">
        <f t="shared" si="18"/>
        <v>1512.4999999999998</v>
      </c>
      <c r="L2513" s="10">
        <f t="shared" si="19"/>
        <v>604.99999999999989</v>
      </c>
      <c r="M2513" s="11">
        <v>0.4</v>
      </c>
      <c r="O2513" s="16"/>
      <c r="P2513" s="14"/>
      <c r="Q2513" s="12"/>
      <c r="R2513" s="13"/>
    </row>
    <row r="2514" spans="1:18" ht="15.75" customHeight="1" x14ac:dyDescent="0.3">
      <c r="A2514" s="1"/>
      <c r="B2514" s="6" t="s">
        <v>14</v>
      </c>
      <c r="C2514" s="6">
        <v>1185732</v>
      </c>
      <c r="D2514" s="7">
        <v>44522</v>
      </c>
      <c r="E2514" s="6" t="s">
        <v>33</v>
      </c>
      <c r="F2514" s="6" t="s">
        <v>92</v>
      </c>
      <c r="G2514" s="6" t="s">
        <v>93</v>
      </c>
      <c r="H2514" s="6" t="s">
        <v>17</v>
      </c>
      <c r="I2514" s="8">
        <v>0.5</v>
      </c>
      <c r="J2514" s="9">
        <v>4250</v>
      </c>
      <c r="K2514" s="10">
        <f t="shared" si="18"/>
        <v>2125</v>
      </c>
      <c r="L2514" s="10">
        <f t="shared" si="19"/>
        <v>850</v>
      </c>
      <c r="M2514" s="11">
        <v>0.4</v>
      </c>
      <c r="O2514" s="16"/>
      <c r="P2514" s="14"/>
      <c r="Q2514" s="12"/>
      <c r="R2514" s="13"/>
    </row>
    <row r="2515" spans="1:18" ht="15.75" customHeight="1" x14ac:dyDescent="0.3">
      <c r="A2515" s="1"/>
      <c r="B2515" s="6" t="s">
        <v>14</v>
      </c>
      <c r="C2515" s="6">
        <v>1185732</v>
      </c>
      <c r="D2515" s="7">
        <v>44522</v>
      </c>
      <c r="E2515" s="6" t="s">
        <v>33</v>
      </c>
      <c r="F2515" s="6" t="s">
        <v>92</v>
      </c>
      <c r="G2515" s="6" t="s">
        <v>93</v>
      </c>
      <c r="H2515" s="6" t="s">
        <v>18</v>
      </c>
      <c r="I2515" s="8">
        <v>0.4</v>
      </c>
      <c r="J2515" s="9">
        <v>2750</v>
      </c>
      <c r="K2515" s="10">
        <f t="shared" si="18"/>
        <v>1100</v>
      </c>
      <c r="L2515" s="10">
        <f t="shared" si="19"/>
        <v>385</v>
      </c>
      <c r="M2515" s="11">
        <v>0.35</v>
      </c>
      <c r="O2515" s="16"/>
      <c r="P2515" s="14"/>
      <c r="Q2515" s="12"/>
      <c r="R2515" s="13"/>
    </row>
    <row r="2516" spans="1:18" ht="15.75" customHeight="1" x14ac:dyDescent="0.3">
      <c r="A2516" s="1"/>
      <c r="B2516" s="6" t="s">
        <v>14</v>
      </c>
      <c r="C2516" s="6">
        <v>1185732</v>
      </c>
      <c r="D2516" s="7">
        <v>44522</v>
      </c>
      <c r="E2516" s="6" t="s">
        <v>33</v>
      </c>
      <c r="F2516" s="6" t="s">
        <v>92</v>
      </c>
      <c r="G2516" s="6" t="s">
        <v>93</v>
      </c>
      <c r="H2516" s="6" t="s">
        <v>19</v>
      </c>
      <c r="I2516" s="8">
        <v>0.45</v>
      </c>
      <c r="J2516" s="9">
        <v>2200</v>
      </c>
      <c r="K2516" s="10">
        <f t="shared" si="18"/>
        <v>990</v>
      </c>
      <c r="L2516" s="10">
        <f t="shared" si="19"/>
        <v>396</v>
      </c>
      <c r="M2516" s="11">
        <v>0.4</v>
      </c>
      <c r="O2516" s="16"/>
      <c r="P2516" s="14"/>
      <c r="Q2516" s="12"/>
      <c r="R2516" s="13"/>
    </row>
    <row r="2517" spans="1:18" ht="15.75" customHeight="1" x14ac:dyDescent="0.3">
      <c r="A2517" s="1"/>
      <c r="B2517" s="6" t="s">
        <v>14</v>
      </c>
      <c r="C2517" s="6">
        <v>1185732</v>
      </c>
      <c r="D2517" s="7">
        <v>44522</v>
      </c>
      <c r="E2517" s="6" t="s">
        <v>33</v>
      </c>
      <c r="F2517" s="6" t="s">
        <v>92</v>
      </c>
      <c r="G2517" s="6" t="s">
        <v>93</v>
      </c>
      <c r="H2517" s="6" t="s">
        <v>20</v>
      </c>
      <c r="I2517" s="8">
        <v>0.55000000000000004</v>
      </c>
      <c r="J2517" s="9">
        <v>2000</v>
      </c>
      <c r="K2517" s="10">
        <f t="shared" si="18"/>
        <v>1100</v>
      </c>
      <c r="L2517" s="10">
        <f t="shared" si="19"/>
        <v>440</v>
      </c>
      <c r="M2517" s="11">
        <v>0.4</v>
      </c>
      <c r="O2517" s="16"/>
      <c r="P2517" s="14"/>
      <c r="Q2517" s="12"/>
      <c r="R2517" s="13"/>
    </row>
    <row r="2518" spans="1:18" ht="15.75" customHeight="1" x14ac:dyDescent="0.3">
      <c r="A2518" s="1"/>
      <c r="B2518" s="6" t="s">
        <v>14</v>
      </c>
      <c r="C2518" s="6">
        <v>1185732</v>
      </c>
      <c r="D2518" s="7">
        <v>44522</v>
      </c>
      <c r="E2518" s="6" t="s">
        <v>33</v>
      </c>
      <c r="F2518" s="6" t="s">
        <v>92</v>
      </c>
      <c r="G2518" s="6" t="s">
        <v>93</v>
      </c>
      <c r="H2518" s="6" t="s">
        <v>21</v>
      </c>
      <c r="I2518" s="8">
        <v>0.65</v>
      </c>
      <c r="J2518" s="9">
        <v>1750</v>
      </c>
      <c r="K2518" s="10">
        <f t="shared" si="18"/>
        <v>1137.5</v>
      </c>
      <c r="L2518" s="10">
        <f t="shared" si="19"/>
        <v>398.125</v>
      </c>
      <c r="M2518" s="11">
        <v>0.35</v>
      </c>
      <c r="O2518" s="16"/>
      <c r="P2518" s="14"/>
      <c r="Q2518" s="12"/>
      <c r="R2518" s="13"/>
    </row>
    <row r="2519" spans="1:18" ht="15.75" customHeight="1" x14ac:dyDescent="0.3">
      <c r="A2519" s="1"/>
      <c r="B2519" s="6" t="s">
        <v>14</v>
      </c>
      <c r="C2519" s="6">
        <v>1185732</v>
      </c>
      <c r="D2519" s="7">
        <v>44522</v>
      </c>
      <c r="E2519" s="6" t="s">
        <v>33</v>
      </c>
      <c r="F2519" s="6" t="s">
        <v>92</v>
      </c>
      <c r="G2519" s="6" t="s">
        <v>93</v>
      </c>
      <c r="H2519" s="6" t="s">
        <v>22</v>
      </c>
      <c r="I2519" s="8">
        <v>0.7</v>
      </c>
      <c r="J2519" s="9">
        <v>2750</v>
      </c>
      <c r="K2519" s="10">
        <f t="shared" si="18"/>
        <v>1924.9999999999998</v>
      </c>
      <c r="L2519" s="10">
        <f t="shared" si="19"/>
        <v>770</v>
      </c>
      <c r="M2519" s="11">
        <v>0.4</v>
      </c>
      <c r="O2519" s="16"/>
      <c r="P2519" s="14"/>
      <c r="Q2519" s="12"/>
      <c r="R2519" s="13"/>
    </row>
    <row r="2520" spans="1:18" ht="15.75" customHeight="1" x14ac:dyDescent="0.3">
      <c r="A2520" s="1"/>
      <c r="B2520" s="6" t="s">
        <v>14</v>
      </c>
      <c r="C2520" s="6">
        <v>1185732</v>
      </c>
      <c r="D2520" s="7">
        <v>44551</v>
      </c>
      <c r="E2520" s="6" t="s">
        <v>33</v>
      </c>
      <c r="F2520" s="6" t="s">
        <v>92</v>
      </c>
      <c r="G2520" s="6" t="s">
        <v>93</v>
      </c>
      <c r="H2520" s="6" t="s">
        <v>17</v>
      </c>
      <c r="I2520" s="8">
        <v>0.65</v>
      </c>
      <c r="J2520" s="9">
        <v>5250</v>
      </c>
      <c r="K2520" s="10">
        <f t="shared" si="18"/>
        <v>3412.5</v>
      </c>
      <c r="L2520" s="10">
        <f t="shared" si="19"/>
        <v>1365</v>
      </c>
      <c r="M2520" s="11">
        <v>0.4</v>
      </c>
      <c r="O2520" s="16"/>
      <c r="P2520" s="14"/>
      <c r="Q2520" s="12"/>
      <c r="R2520" s="13"/>
    </row>
    <row r="2521" spans="1:18" ht="15.75" customHeight="1" x14ac:dyDescent="0.3">
      <c r="A2521" s="1"/>
      <c r="B2521" s="6" t="s">
        <v>14</v>
      </c>
      <c r="C2521" s="6">
        <v>1185732</v>
      </c>
      <c r="D2521" s="7">
        <v>44551</v>
      </c>
      <c r="E2521" s="6" t="s">
        <v>33</v>
      </c>
      <c r="F2521" s="6" t="s">
        <v>92</v>
      </c>
      <c r="G2521" s="6" t="s">
        <v>93</v>
      </c>
      <c r="H2521" s="6" t="s">
        <v>18</v>
      </c>
      <c r="I2521" s="8">
        <v>0.55000000000000004</v>
      </c>
      <c r="J2521" s="9">
        <v>3250</v>
      </c>
      <c r="K2521" s="10">
        <f t="shared" si="18"/>
        <v>1787.5000000000002</v>
      </c>
      <c r="L2521" s="10">
        <f t="shared" si="19"/>
        <v>625.625</v>
      </c>
      <c r="M2521" s="11">
        <v>0.35</v>
      </c>
      <c r="O2521" s="16"/>
      <c r="P2521" s="14"/>
      <c r="Q2521" s="12"/>
      <c r="R2521" s="13"/>
    </row>
    <row r="2522" spans="1:18" ht="15.75" customHeight="1" x14ac:dyDescent="0.3">
      <c r="A2522" s="1"/>
      <c r="B2522" s="6" t="s">
        <v>14</v>
      </c>
      <c r="C2522" s="6">
        <v>1185732</v>
      </c>
      <c r="D2522" s="7">
        <v>44551</v>
      </c>
      <c r="E2522" s="6" t="s">
        <v>33</v>
      </c>
      <c r="F2522" s="6" t="s">
        <v>92</v>
      </c>
      <c r="G2522" s="6" t="s">
        <v>93</v>
      </c>
      <c r="H2522" s="6" t="s">
        <v>19</v>
      </c>
      <c r="I2522" s="8">
        <v>0.55000000000000004</v>
      </c>
      <c r="J2522" s="9">
        <v>2750</v>
      </c>
      <c r="K2522" s="10">
        <f t="shared" si="18"/>
        <v>1512.5000000000002</v>
      </c>
      <c r="L2522" s="10">
        <f t="shared" si="19"/>
        <v>605.00000000000011</v>
      </c>
      <c r="M2522" s="11">
        <v>0.4</v>
      </c>
      <c r="O2522" s="16"/>
      <c r="P2522" s="14"/>
      <c r="Q2522" s="12"/>
      <c r="R2522" s="13"/>
    </row>
    <row r="2523" spans="1:18" ht="15.75" customHeight="1" x14ac:dyDescent="0.3">
      <c r="A2523" s="1"/>
      <c r="B2523" s="6" t="s">
        <v>14</v>
      </c>
      <c r="C2523" s="6">
        <v>1185732</v>
      </c>
      <c r="D2523" s="7">
        <v>44551</v>
      </c>
      <c r="E2523" s="6" t="s">
        <v>33</v>
      </c>
      <c r="F2523" s="6" t="s">
        <v>92</v>
      </c>
      <c r="G2523" s="6" t="s">
        <v>93</v>
      </c>
      <c r="H2523" s="6" t="s">
        <v>20</v>
      </c>
      <c r="I2523" s="8">
        <v>0.5</v>
      </c>
      <c r="J2523" s="9">
        <v>2250</v>
      </c>
      <c r="K2523" s="10">
        <f t="shared" si="18"/>
        <v>1125</v>
      </c>
      <c r="L2523" s="10">
        <f t="shared" si="19"/>
        <v>450</v>
      </c>
      <c r="M2523" s="11">
        <v>0.4</v>
      </c>
      <c r="O2523" s="16"/>
      <c r="P2523" s="14"/>
      <c r="Q2523" s="12"/>
      <c r="R2523" s="13"/>
    </row>
    <row r="2524" spans="1:18" ht="15.75" customHeight="1" x14ac:dyDescent="0.3">
      <c r="A2524" s="1"/>
      <c r="B2524" s="6" t="s">
        <v>14</v>
      </c>
      <c r="C2524" s="6">
        <v>1185732</v>
      </c>
      <c r="D2524" s="7">
        <v>44551</v>
      </c>
      <c r="E2524" s="6" t="s">
        <v>33</v>
      </c>
      <c r="F2524" s="6" t="s">
        <v>92</v>
      </c>
      <c r="G2524" s="6" t="s">
        <v>93</v>
      </c>
      <c r="H2524" s="6" t="s">
        <v>21</v>
      </c>
      <c r="I2524" s="8">
        <v>0.6</v>
      </c>
      <c r="J2524" s="9">
        <v>2250</v>
      </c>
      <c r="K2524" s="10">
        <f t="shared" si="18"/>
        <v>1350</v>
      </c>
      <c r="L2524" s="10">
        <f t="shared" si="19"/>
        <v>472.49999999999994</v>
      </c>
      <c r="M2524" s="11">
        <v>0.35</v>
      </c>
      <c r="O2524" s="16"/>
      <c r="P2524" s="14"/>
      <c r="Q2524" s="12"/>
      <c r="R2524" s="13"/>
    </row>
    <row r="2525" spans="1:18" ht="15.75" customHeight="1" x14ac:dyDescent="0.3">
      <c r="A2525" s="1"/>
      <c r="B2525" s="6" t="s">
        <v>14</v>
      </c>
      <c r="C2525" s="6">
        <v>1185732</v>
      </c>
      <c r="D2525" s="7">
        <v>44551</v>
      </c>
      <c r="E2525" s="6" t="s">
        <v>33</v>
      </c>
      <c r="F2525" s="6" t="s">
        <v>92</v>
      </c>
      <c r="G2525" s="6" t="s">
        <v>93</v>
      </c>
      <c r="H2525" s="6" t="s">
        <v>22</v>
      </c>
      <c r="I2525" s="8">
        <v>0.64999999999999991</v>
      </c>
      <c r="J2525" s="9">
        <v>3250</v>
      </c>
      <c r="K2525" s="10">
        <f t="shared" si="18"/>
        <v>2112.4999999999995</v>
      </c>
      <c r="L2525" s="10">
        <f t="shared" si="19"/>
        <v>844.99999999999989</v>
      </c>
      <c r="M2525" s="11">
        <v>0.4</v>
      </c>
      <c r="O2525" s="16"/>
      <c r="P2525" s="14"/>
      <c r="Q2525" s="12"/>
      <c r="R2525" s="13"/>
    </row>
    <row r="2526" spans="1:18" ht="15.75" customHeight="1" x14ac:dyDescent="0.3">
      <c r="A2526" s="1" t="s">
        <v>39</v>
      </c>
      <c r="B2526" s="6" t="s">
        <v>14</v>
      </c>
      <c r="C2526" s="6">
        <v>1185732</v>
      </c>
      <c r="D2526" s="7">
        <v>44216</v>
      </c>
      <c r="E2526" s="6" t="s">
        <v>46</v>
      </c>
      <c r="F2526" s="6" t="s">
        <v>94</v>
      </c>
      <c r="G2526" s="6" t="s">
        <v>95</v>
      </c>
      <c r="H2526" s="6" t="s">
        <v>17</v>
      </c>
      <c r="I2526" s="8">
        <v>0.30000000000000004</v>
      </c>
      <c r="J2526" s="9">
        <v>7250</v>
      </c>
      <c r="K2526" s="10">
        <f t="shared" si="18"/>
        <v>2175.0000000000005</v>
      </c>
      <c r="L2526" s="10">
        <f t="shared" si="19"/>
        <v>870.00000000000023</v>
      </c>
      <c r="M2526" s="11">
        <v>0.4</v>
      </c>
      <c r="O2526" s="16"/>
      <c r="P2526" s="14"/>
      <c r="Q2526" s="12"/>
      <c r="R2526" s="13"/>
    </row>
    <row r="2527" spans="1:18" ht="15.75" customHeight="1" x14ac:dyDescent="0.3">
      <c r="A2527" s="1"/>
      <c r="B2527" s="6" t="s">
        <v>14</v>
      </c>
      <c r="C2527" s="6">
        <v>1185732</v>
      </c>
      <c r="D2527" s="7">
        <v>44216</v>
      </c>
      <c r="E2527" s="6" t="s">
        <v>46</v>
      </c>
      <c r="F2527" s="6" t="s">
        <v>94</v>
      </c>
      <c r="G2527" s="6" t="s">
        <v>95</v>
      </c>
      <c r="H2527" s="6" t="s">
        <v>18</v>
      </c>
      <c r="I2527" s="8">
        <v>0.30000000000000004</v>
      </c>
      <c r="J2527" s="9">
        <v>5250</v>
      </c>
      <c r="K2527" s="10">
        <f t="shared" si="18"/>
        <v>1575.0000000000002</v>
      </c>
      <c r="L2527" s="10">
        <f t="shared" si="19"/>
        <v>551.25</v>
      </c>
      <c r="M2527" s="11">
        <v>0.35</v>
      </c>
      <c r="O2527" s="16"/>
      <c r="P2527" s="14"/>
      <c r="Q2527" s="12"/>
      <c r="R2527" s="13"/>
    </row>
    <row r="2528" spans="1:18" ht="15.75" customHeight="1" x14ac:dyDescent="0.3">
      <c r="A2528" s="1"/>
      <c r="B2528" s="6" t="s">
        <v>14</v>
      </c>
      <c r="C2528" s="6">
        <v>1185732</v>
      </c>
      <c r="D2528" s="7">
        <v>44216</v>
      </c>
      <c r="E2528" s="6" t="s">
        <v>46</v>
      </c>
      <c r="F2528" s="6" t="s">
        <v>94</v>
      </c>
      <c r="G2528" s="6" t="s">
        <v>95</v>
      </c>
      <c r="H2528" s="6" t="s">
        <v>19</v>
      </c>
      <c r="I2528" s="8">
        <v>0.20000000000000007</v>
      </c>
      <c r="J2528" s="9">
        <v>5250</v>
      </c>
      <c r="K2528" s="10">
        <f t="shared" si="18"/>
        <v>1050.0000000000005</v>
      </c>
      <c r="L2528" s="10">
        <f t="shared" si="19"/>
        <v>420.00000000000023</v>
      </c>
      <c r="M2528" s="11">
        <v>0.4</v>
      </c>
      <c r="O2528" s="16"/>
      <c r="P2528" s="14"/>
      <c r="Q2528" s="12"/>
      <c r="R2528" s="13"/>
    </row>
    <row r="2529" spans="1:18" ht="15.75" customHeight="1" x14ac:dyDescent="0.3">
      <c r="A2529" s="1"/>
      <c r="B2529" s="6" t="s">
        <v>14</v>
      </c>
      <c r="C2529" s="6">
        <v>1185732</v>
      </c>
      <c r="D2529" s="7">
        <v>44216</v>
      </c>
      <c r="E2529" s="6" t="s">
        <v>46</v>
      </c>
      <c r="F2529" s="6" t="s">
        <v>94</v>
      </c>
      <c r="G2529" s="6" t="s">
        <v>95</v>
      </c>
      <c r="H2529" s="6" t="s">
        <v>20</v>
      </c>
      <c r="I2529" s="8">
        <v>0.25</v>
      </c>
      <c r="J2529" s="9">
        <v>3750</v>
      </c>
      <c r="K2529" s="10">
        <f t="shared" si="18"/>
        <v>937.5</v>
      </c>
      <c r="L2529" s="10">
        <f t="shared" si="19"/>
        <v>375</v>
      </c>
      <c r="M2529" s="11">
        <v>0.4</v>
      </c>
      <c r="O2529" s="16"/>
      <c r="P2529" s="14"/>
      <c r="Q2529" s="12"/>
      <c r="R2529" s="13"/>
    </row>
    <row r="2530" spans="1:18" ht="15.75" customHeight="1" x14ac:dyDescent="0.3">
      <c r="A2530" s="1"/>
      <c r="B2530" s="6" t="s">
        <v>14</v>
      </c>
      <c r="C2530" s="6">
        <v>1185732</v>
      </c>
      <c r="D2530" s="7">
        <v>44216</v>
      </c>
      <c r="E2530" s="6" t="s">
        <v>46</v>
      </c>
      <c r="F2530" s="6" t="s">
        <v>94</v>
      </c>
      <c r="G2530" s="6" t="s">
        <v>95</v>
      </c>
      <c r="H2530" s="6" t="s">
        <v>21</v>
      </c>
      <c r="I2530" s="8">
        <v>0.4</v>
      </c>
      <c r="J2530" s="9">
        <v>4250</v>
      </c>
      <c r="K2530" s="10">
        <f t="shared" si="18"/>
        <v>1700</v>
      </c>
      <c r="L2530" s="10">
        <f t="shared" si="19"/>
        <v>595</v>
      </c>
      <c r="M2530" s="11">
        <v>0.35</v>
      </c>
      <c r="O2530" s="16"/>
      <c r="P2530" s="14"/>
      <c r="Q2530" s="12"/>
      <c r="R2530" s="13"/>
    </row>
    <row r="2531" spans="1:18" ht="15.75" customHeight="1" x14ac:dyDescent="0.3">
      <c r="A2531" s="1"/>
      <c r="B2531" s="6" t="s">
        <v>14</v>
      </c>
      <c r="C2531" s="6">
        <v>1185732</v>
      </c>
      <c r="D2531" s="7">
        <v>44216</v>
      </c>
      <c r="E2531" s="6" t="s">
        <v>46</v>
      </c>
      <c r="F2531" s="6" t="s">
        <v>94</v>
      </c>
      <c r="G2531" s="6" t="s">
        <v>95</v>
      </c>
      <c r="H2531" s="6" t="s">
        <v>22</v>
      </c>
      <c r="I2531" s="8">
        <v>0.30000000000000004</v>
      </c>
      <c r="J2531" s="9">
        <v>5250</v>
      </c>
      <c r="K2531" s="10">
        <f t="shared" si="18"/>
        <v>1575.0000000000002</v>
      </c>
      <c r="L2531" s="10">
        <f t="shared" si="19"/>
        <v>787.50000000000011</v>
      </c>
      <c r="M2531" s="11">
        <v>0.5</v>
      </c>
      <c r="O2531" s="16"/>
      <c r="P2531" s="14"/>
      <c r="Q2531" s="12"/>
      <c r="R2531" s="13"/>
    </row>
    <row r="2532" spans="1:18" ht="15.75" customHeight="1" x14ac:dyDescent="0.3">
      <c r="A2532" s="1"/>
      <c r="B2532" s="6" t="s">
        <v>14</v>
      </c>
      <c r="C2532" s="6">
        <v>1185732</v>
      </c>
      <c r="D2532" s="7">
        <v>44245</v>
      </c>
      <c r="E2532" s="6" t="s">
        <v>46</v>
      </c>
      <c r="F2532" s="6" t="s">
        <v>94</v>
      </c>
      <c r="G2532" s="6" t="s">
        <v>95</v>
      </c>
      <c r="H2532" s="6" t="s">
        <v>17</v>
      </c>
      <c r="I2532" s="8">
        <v>0.30000000000000004</v>
      </c>
      <c r="J2532" s="9">
        <v>7750</v>
      </c>
      <c r="K2532" s="10">
        <f t="shared" si="18"/>
        <v>2325.0000000000005</v>
      </c>
      <c r="L2532" s="10">
        <f t="shared" si="19"/>
        <v>930.00000000000023</v>
      </c>
      <c r="M2532" s="11">
        <v>0.4</v>
      </c>
      <c r="O2532" s="16"/>
      <c r="P2532" s="14"/>
      <c r="Q2532" s="12"/>
      <c r="R2532" s="13"/>
    </row>
    <row r="2533" spans="1:18" ht="15.75" customHeight="1" x14ac:dyDescent="0.3">
      <c r="A2533" s="1"/>
      <c r="B2533" s="6" t="s">
        <v>14</v>
      </c>
      <c r="C2533" s="6">
        <v>1185732</v>
      </c>
      <c r="D2533" s="7">
        <v>44245</v>
      </c>
      <c r="E2533" s="6" t="s">
        <v>46</v>
      </c>
      <c r="F2533" s="6" t="s">
        <v>94</v>
      </c>
      <c r="G2533" s="6" t="s">
        <v>95</v>
      </c>
      <c r="H2533" s="6" t="s">
        <v>18</v>
      </c>
      <c r="I2533" s="8">
        <v>0.30000000000000004</v>
      </c>
      <c r="J2533" s="9">
        <v>4250</v>
      </c>
      <c r="K2533" s="10">
        <f t="shared" si="18"/>
        <v>1275.0000000000002</v>
      </c>
      <c r="L2533" s="10">
        <f t="shared" si="19"/>
        <v>446.25000000000006</v>
      </c>
      <c r="M2533" s="11">
        <v>0.35</v>
      </c>
      <c r="O2533" s="16"/>
      <c r="P2533" s="14"/>
      <c r="Q2533" s="12"/>
      <c r="R2533" s="13"/>
    </row>
    <row r="2534" spans="1:18" ht="15.75" customHeight="1" x14ac:dyDescent="0.3">
      <c r="A2534" s="1"/>
      <c r="B2534" s="6" t="s">
        <v>14</v>
      </c>
      <c r="C2534" s="6">
        <v>1185732</v>
      </c>
      <c r="D2534" s="7">
        <v>44245</v>
      </c>
      <c r="E2534" s="6" t="s">
        <v>46</v>
      </c>
      <c r="F2534" s="6" t="s">
        <v>94</v>
      </c>
      <c r="G2534" s="6" t="s">
        <v>95</v>
      </c>
      <c r="H2534" s="6" t="s">
        <v>19</v>
      </c>
      <c r="I2534" s="8">
        <v>0.20000000000000007</v>
      </c>
      <c r="J2534" s="9">
        <v>4750</v>
      </c>
      <c r="K2534" s="10">
        <f t="shared" si="18"/>
        <v>950.00000000000034</v>
      </c>
      <c r="L2534" s="10">
        <f t="shared" si="19"/>
        <v>380.00000000000017</v>
      </c>
      <c r="M2534" s="11">
        <v>0.4</v>
      </c>
      <c r="O2534" s="16"/>
      <c r="P2534" s="14"/>
      <c r="Q2534" s="12"/>
      <c r="R2534" s="13"/>
    </row>
    <row r="2535" spans="1:18" ht="15.75" customHeight="1" x14ac:dyDescent="0.3">
      <c r="A2535" s="1"/>
      <c r="B2535" s="6" t="s">
        <v>14</v>
      </c>
      <c r="C2535" s="6">
        <v>1185732</v>
      </c>
      <c r="D2535" s="7">
        <v>44245</v>
      </c>
      <c r="E2535" s="6" t="s">
        <v>46</v>
      </c>
      <c r="F2535" s="6" t="s">
        <v>94</v>
      </c>
      <c r="G2535" s="6" t="s">
        <v>95</v>
      </c>
      <c r="H2535" s="6" t="s">
        <v>20</v>
      </c>
      <c r="I2535" s="8">
        <v>0.25</v>
      </c>
      <c r="J2535" s="9">
        <v>3250</v>
      </c>
      <c r="K2535" s="10">
        <f t="shared" si="18"/>
        <v>812.5</v>
      </c>
      <c r="L2535" s="10">
        <f t="shared" si="19"/>
        <v>325</v>
      </c>
      <c r="M2535" s="11">
        <v>0.4</v>
      </c>
      <c r="O2535" s="16"/>
      <c r="P2535" s="14"/>
      <c r="Q2535" s="12"/>
      <c r="R2535" s="13"/>
    </row>
    <row r="2536" spans="1:18" ht="15.75" customHeight="1" x14ac:dyDescent="0.3">
      <c r="A2536" s="1"/>
      <c r="B2536" s="6" t="s">
        <v>14</v>
      </c>
      <c r="C2536" s="6">
        <v>1185732</v>
      </c>
      <c r="D2536" s="7">
        <v>44245</v>
      </c>
      <c r="E2536" s="6" t="s">
        <v>46</v>
      </c>
      <c r="F2536" s="6" t="s">
        <v>94</v>
      </c>
      <c r="G2536" s="6" t="s">
        <v>95</v>
      </c>
      <c r="H2536" s="6" t="s">
        <v>21</v>
      </c>
      <c r="I2536" s="8">
        <v>0.4</v>
      </c>
      <c r="J2536" s="9">
        <v>4000</v>
      </c>
      <c r="K2536" s="10">
        <f t="shared" si="18"/>
        <v>1600</v>
      </c>
      <c r="L2536" s="10">
        <f t="shared" si="19"/>
        <v>560</v>
      </c>
      <c r="M2536" s="11">
        <v>0.35</v>
      </c>
      <c r="O2536" s="16"/>
      <c r="P2536" s="14"/>
      <c r="Q2536" s="12"/>
      <c r="R2536" s="13"/>
    </row>
    <row r="2537" spans="1:18" ht="15.75" customHeight="1" x14ac:dyDescent="0.3">
      <c r="A2537" s="1"/>
      <c r="B2537" s="6" t="s">
        <v>14</v>
      </c>
      <c r="C2537" s="6">
        <v>1185732</v>
      </c>
      <c r="D2537" s="7">
        <v>44245</v>
      </c>
      <c r="E2537" s="6" t="s">
        <v>46</v>
      </c>
      <c r="F2537" s="6" t="s">
        <v>94</v>
      </c>
      <c r="G2537" s="6" t="s">
        <v>95</v>
      </c>
      <c r="H2537" s="6" t="s">
        <v>22</v>
      </c>
      <c r="I2537" s="8">
        <v>0.25</v>
      </c>
      <c r="J2537" s="9">
        <v>5000</v>
      </c>
      <c r="K2537" s="10">
        <f t="shared" si="18"/>
        <v>1250</v>
      </c>
      <c r="L2537" s="10">
        <f t="shared" si="19"/>
        <v>625</v>
      </c>
      <c r="M2537" s="11">
        <v>0.5</v>
      </c>
      <c r="O2537" s="16"/>
      <c r="P2537" s="14"/>
      <c r="Q2537" s="12"/>
      <c r="R2537" s="13"/>
    </row>
    <row r="2538" spans="1:18" ht="15.75" customHeight="1" x14ac:dyDescent="0.3">
      <c r="A2538" s="1"/>
      <c r="B2538" s="6" t="s">
        <v>14</v>
      </c>
      <c r="C2538" s="6">
        <v>1185732</v>
      </c>
      <c r="D2538" s="7">
        <v>44271</v>
      </c>
      <c r="E2538" s="6" t="s">
        <v>46</v>
      </c>
      <c r="F2538" s="6" t="s">
        <v>94</v>
      </c>
      <c r="G2538" s="6" t="s">
        <v>95</v>
      </c>
      <c r="H2538" s="6" t="s">
        <v>17</v>
      </c>
      <c r="I2538" s="8">
        <v>0.25</v>
      </c>
      <c r="J2538" s="9">
        <v>7200</v>
      </c>
      <c r="K2538" s="10">
        <f t="shared" si="18"/>
        <v>1800</v>
      </c>
      <c r="L2538" s="10">
        <f t="shared" si="19"/>
        <v>720</v>
      </c>
      <c r="M2538" s="11">
        <v>0.4</v>
      </c>
      <c r="O2538" s="16"/>
      <c r="P2538" s="14"/>
      <c r="Q2538" s="12"/>
      <c r="R2538" s="13"/>
    </row>
    <row r="2539" spans="1:18" ht="15.75" customHeight="1" x14ac:dyDescent="0.3">
      <c r="A2539" s="1"/>
      <c r="B2539" s="6" t="s">
        <v>14</v>
      </c>
      <c r="C2539" s="6">
        <v>1185732</v>
      </c>
      <c r="D2539" s="7">
        <v>44271</v>
      </c>
      <c r="E2539" s="6" t="s">
        <v>46</v>
      </c>
      <c r="F2539" s="6" t="s">
        <v>94</v>
      </c>
      <c r="G2539" s="6" t="s">
        <v>95</v>
      </c>
      <c r="H2539" s="6" t="s">
        <v>18</v>
      </c>
      <c r="I2539" s="8">
        <v>0.25</v>
      </c>
      <c r="J2539" s="9">
        <v>4000</v>
      </c>
      <c r="K2539" s="10">
        <f t="shared" si="18"/>
        <v>1000</v>
      </c>
      <c r="L2539" s="10">
        <f t="shared" si="19"/>
        <v>350</v>
      </c>
      <c r="M2539" s="11">
        <v>0.35</v>
      </c>
      <c r="O2539" s="16"/>
      <c r="P2539" s="14"/>
      <c r="Q2539" s="12"/>
      <c r="R2539" s="13"/>
    </row>
    <row r="2540" spans="1:18" ht="15.75" customHeight="1" x14ac:dyDescent="0.3">
      <c r="A2540" s="1"/>
      <c r="B2540" s="6" t="s">
        <v>14</v>
      </c>
      <c r="C2540" s="6">
        <v>1185732</v>
      </c>
      <c r="D2540" s="7">
        <v>44271</v>
      </c>
      <c r="E2540" s="6" t="s">
        <v>46</v>
      </c>
      <c r="F2540" s="6" t="s">
        <v>94</v>
      </c>
      <c r="G2540" s="6" t="s">
        <v>95</v>
      </c>
      <c r="H2540" s="6" t="s">
        <v>19</v>
      </c>
      <c r="I2540" s="8">
        <v>0.15000000000000002</v>
      </c>
      <c r="J2540" s="9">
        <v>4250</v>
      </c>
      <c r="K2540" s="10">
        <f t="shared" si="18"/>
        <v>637.50000000000011</v>
      </c>
      <c r="L2540" s="10">
        <f t="shared" si="19"/>
        <v>255.00000000000006</v>
      </c>
      <c r="M2540" s="11">
        <v>0.4</v>
      </c>
      <c r="O2540" s="16"/>
      <c r="P2540" s="14"/>
      <c r="Q2540" s="12"/>
      <c r="R2540" s="13"/>
    </row>
    <row r="2541" spans="1:18" ht="15.75" customHeight="1" x14ac:dyDescent="0.3">
      <c r="A2541" s="1"/>
      <c r="B2541" s="6" t="s">
        <v>14</v>
      </c>
      <c r="C2541" s="6">
        <v>1185732</v>
      </c>
      <c r="D2541" s="7">
        <v>44271</v>
      </c>
      <c r="E2541" s="6" t="s">
        <v>46</v>
      </c>
      <c r="F2541" s="6" t="s">
        <v>94</v>
      </c>
      <c r="G2541" s="6" t="s">
        <v>95</v>
      </c>
      <c r="H2541" s="6" t="s">
        <v>20</v>
      </c>
      <c r="I2541" s="8">
        <v>0.19999999999999996</v>
      </c>
      <c r="J2541" s="9">
        <v>2750</v>
      </c>
      <c r="K2541" s="10">
        <f t="shared" si="18"/>
        <v>549.99999999999989</v>
      </c>
      <c r="L2541" s="10">
        <f t="shared" si="19"/>
        <v>219.99999999999997</v>
      </c>
      <c r="M2541" s="11">
        <v>0.4</v>
      </c>
      <c r="O2541" s="16"/>
      <c r="P2541" s="14"/>
      <c r="Q2541" s="12"/>
      <c r="R2541" s="13"/>
    </row>
    <row r="2542" spans="1:18" ht="15.75" customHeight="1" x14ac:dyDescent="0.3">
      <c r="A2542" s="1"/>
      <c r="B2542" s="6" t="s">
        <v>14</v>
      </c>
      <c r="C2542" s="6">
        <v>1185732</v>
      </c>
      <c r="D2542" s="7">
        <v>44271</v>
      </c>
      <c r="E2542" s="6" t="s">
        <v>46</v>
      </c>
      <c r="F2542" s="6" t="s">
        <v>94</v>
      </c>
      <c r="G2542" s="6" t="s">
        <v>95</v>
      </c>
      <c r="H2542" s="6" t="s">
        <v>21</v>
      </c>
      <c r="I2542" s="8">
        <v>0.35000000000000009</v>
      </c>
      <c r="J2542" s="9">
        <v>3250</v>
      </c>
      <c r="K2542" s="10">
        <f t="shared" si="18"/>
        <v>1137.5000000000002</v>
      </c>
      <c r="L2542" s="10">
        <f t="shared" si="19"/>
        <v>398.12500000000006</v>
      </c>
      <c r="M2542" s="11">
        <v>0.35</v>
      </c>
      <c r="O2542" s="16"/>
      <c r="P2542" s="14"/>
      <c r="Q2542" s="12"/>
      <c r="R2542" s="13"/>
    </row>
    <row r="2543" spans="1:18" ht="15.75" customHeight="1" x14ac:dyDescent="0.3">
      <c r="A2543" s="1"/>
      <c r="B2543" s="6" t="s">
        <v>14</v>
      </c>
      <c r="C2543" s="6">
        <v>1185732</v>
      </c>
      <c r="D2543" s="7">
        <v>44271</v>
      </c>
      <c r="E2543" s="6" t="s">
        <v>46</v>
      </c>
      <c r="F2543" s="6" t="s">
        <v>94</v>
      </c>
      <c r="G2543" s="6" t="s">
        <v>95</v>
      </c>
      <c r="H2543" s="6" t="s">
        <v>22</v>
      </c>
      <c r="I2543" s="8">
        <v>0.25</v>
      </c>
      <c r="J2543" s="9">
        <v>4250</v>
      </c>
      <c r="K2543" s="10">
        <f t="shared" si="18"/>
        <v>1062.5</v>
      </c>
      <c r="L2543" s="10">
        <f t="shared" si="19"/>
        <v>531.25</v>
      </c>
      <c r="M2543" s="11">
        <v>0.5</v>
      </c>
      <c r="O2543" s="16"/>
      <c r="P2543" s="14"/>
      <c r="Q2543" s="12"/>
      <c r="R2543" s="13"/>
    </row>
    <row r="2544" spans="1:18" ht="15.75" customHeight="1" x14ac:dyDescent="0.3">
      <c r="A2544" s="1"/>
      <c r="B2544" s="6" t="s">
        <v>14</v>
      </c>
      <c r="C2544" s="6">
        <v>1185732</v>
      </c>
      <c r="D2544" s="7">
        <v>44303</v>
      </c>
      <c r="E2544" s="6" t="s">
        <v>46</v>
      </c>
      <c r="F2544" s="6" t="s">
        <v>94</v>
      </c>
      <c r="G2544" s="6" t="s">
        <v>95</v>
      </c>
      <c r="H2544" s="6" t="s">
        <v>17</v>
      </c>
      <c r="I2544" s="8">
        <v>0.25</v>
      </c>
      <c r="J2544" s="9">
        <v>6750</v>
      </c>
      <c r="K2544" s="10">
        <f t="shared" si="18"/>
        <v>1687.5</v>
      </c>
      <c r="L2544" s="10">
        <f t="shared" si="19"/>
        <v>675</v>
      </c>
      <c r="M2544" s="11">
        <v>0.4</v>
      </c>
      <c r="O2544" s="16"/>
      <c r="P2544" s="14"/>
      <c r="Q2544" s="12"/>
      <c r="R2544" s="13"/>
    </row>
    <row r="2545" spans="1:18" ht="15.75" customHeight="1" x14ac:dyDescent="0.3">
      <c r="A2545" s="1"/>
      <c r="B2545" s="6" t="s">
        <v>14</v>
      </c>
      <c r="C2545" s="6">
        <v>1185732</v>
      </c>
      <c r="D2545" s="7">
        <v>44303</v>
      </c>
      <c r="E2545" s="6" t="s">
        <v>46</v>
      </c>
      <c r="F2545" s="6" t="s">
        <v>94</v>
      </c>
      <c r="G2545" s="6" t="s">
        <v>95</v>
      </c>
      <c r="H2545" s="6" t="s">
        <v>18</v>
      </c>
      <c r="I2545" s="8">
        <v>0.25</v>
      </c>
      <c r="J2545" s="9">
        <v>3750</v>
      </c>
      <c r="K2545" s="10">
        <f t="shared" si="18"/>
        <v>937.5</v>
      </c>
      <c r="L2545" s="10">
        <f t="shared" si="19"/>
        <v>328.125</v>
      </c>
      <c r="M2545" s="11">
        <v>0.35</v>
      </c>
      <c r="O2545" s="16"/>
      <c r="P2545" s="14"/>
      <c r="Q2545" s="12"/>
      <c r="R2545" s="13"/>
    </row>
    <row r="2546" spans="1:18" ht="15.75" customHeight="1" x14ac:dyDescent="0.3">
      <c r="A2546" s="1"/>
      <c r="B2546" s="6" t="s">
        <v>14</v>
      </c>
      <c r="C2546" s="6">
        <v>1185732</v>
      </c>
      <c r="D2546" s="7">
        <v>44303</v>
      </c>
      <c r="E2546" s="6" t="s">
        <v>46</v>
      </c>
      <c r="F2546" s="6" t="s">
        <v>94</v>
      </c>
      <c r="G2546" s="6" t="s">
        <v>95</v>
      </c>
      <c r="H2546" s="6" t="s">
        <v>19</v>
      </c>
      <c r="I2546" s="8">
        <v>0.15000000000000002</v>
      </c>
      <c r="J2546" s="9">
        <v>3750</v>
      </c>
      <c r="K2546" s="10">
        <f t="shared" si="18"/>
        <v>562.50000000000011</v>
      </c>
      <c r="L2546" s="10">
        <f t="shared" si="19"/>
        <v>225.00000000000006</v>
      </c>
      <c r="M2546" s="11">
        <v>0.4</v>
      </c>
      <c r="O2546" s="16"/>
      <c r="P2546" s="14"/>
      <c r="Q2546" s="12"/>
      <c r="R2546" s="13"/>
    </row>
    <row r="2547" spans="1:18" ht="15.75" customHeight="1" x14ac:dyDescent="0.3">
      <c r="A2547" s="1"/>
      <c r="B2547" s="6" t="s">
        <v>14</v>
      </c>
      <c r="C2547" s="6">
        <v>1185732</v>
      </c>
      <c r="D2547" s="7">
        <v>44303</v>
      </c>
      <c r="E2547" s="6" t="s">
        <v>46</v>
      </c>
      <c r="F2547" s="6" t="s">
        <v>94</v>
      </c>
      <c r="G2547" s="6" t="s">
        <v>95</v>
      </c>
      <c r="H2547" s="6" t="s">
        <v>20</v>
      </c>
      <c r="I2547" s="8">
        <v>0.19999999999999996</v>
      </c>
      <c r="J2547" s="9">
        <v>3000</v>
      </c>
      <c r="K2547" s="10">
        <f t="shared" si="18"/>
        <v>599.99999999999989</v>
      </c>
      <c r="L2547" s="10">
        <f t="shared" si="19"/>
        <v>239.99999999999997</v>
      </c>
      <c r="M2547" s="11">
        <v>0.4</v>
      </c>
      <c r="O2547" s="16"/>
      <c r="P2547" s="14"/>
      <c r="Q2547" s="12"/>
      <c r="R2547" s="13"/>
    </row>
    <row r="2548" spans="1:18" ht="15.75" customHeight="1" x14ac:dyDescent="0.3">
      <c r="A2548" s="1"/>
      <c r="B2548" s="6" t="s">
        <v>14</v>
      </c>
      <c r="C2548" s="6">
        <v>1185732</v>
      </c>
      <c r="D2548" s="7">
        <v>44303</v>
      </c>
      <c r="E2548" s="6" t="s">
        <v>46</v>
      </c>
      <c r="F2548" s="6" t="s">
        <v>94</v>
      </c>
      <c r="G2548" s="6" t="s">
        <v>95</v>
      </c>
      <c r="H2548" s="6" t="s">
        <v>21</v>
      </c>
      <c r="I2548" s="8">
        <v>0.4</v>
      </c>
      <c r="J2548" s="9">
        <v>3250</v>
      </c>
      <c r="K2548" s="10">
        <f t="shared" si="18"/>
        <v>1300</v>
      </c>
      <c r="L2548" s="10">
        <f t="shared" si="19"/>
        <v>454.99999999999994</v>
      </c>
      <c r="M2548" s="11">
        <v>0.35</v>
      </c>
      <c r="O2548" s="16"/>
      <c r="P2548" s="14"/>
      <c r="Q2548" s="12"/>
      <c r="R2548" s="13"/>
    </row>
    <row r="2549" spans="1:18" ht="15.75" customHeight="1" x14ac:dyDescent="0.3">
      <c r="A2549" s="1"/>
      <c r="B2549" s="6" t="s">
        <v>14</v>
      </c>
      <c r="C2549" s="6">
        <v>1185732</v>
      </c>
      <c r="D2549" s="7">
        <v>44303</v>
      </c>
      <c r="E2549" s="6" t="s">
        <v>46</v>
      </c>
      <c r="F2549" s="6" t="s">
        <v>94</v>
      </c>
      <c r="G2549" s="6" t="s">
        <v>95</v>
      </c>
      <c r="H2549" s="6" t="s">
        <v>22</v>
      </c>
      <c r="I2549" s="8">
        <v>0.30000000000000004</v>
      </c>
      <c r="J2549" s="9">
        <v>4750</v>
      </c>
      <c r="K2549" s="10">
        <f t="shared" si="18"/>
        <v>1425.0000000000002</v>
      </c>
      <c r="L2549" s="10">
        <f t="shared" si="19"/>
        <v>712.50000000000011</v>
      </c>
      <c r="M2549" s="11">
        <v>0.5</v>
      </c>
      <c r="O2549" s="16"/>
      <c r="P2549" s="14"/>
      <c r="Q2549" s="12"/>
      <c r="R2549" s="13"/>
    </row>
    <row r="2550" spans="1:18" ht="15.75" customHeight="1" x14ac:dyDescent="0.3">
      <c r="A2550" s="1"/>
      <c r="B2550" s="6" t="s">
        <v>14</v>
      </c>
      <c r="C2550" s="6">
        <v>1185732</v>
      </c>
      <c r="D2550" s="7">
        <v>44332</v>
      </c>
      <c r="E2550" s="6" t="s">
        <v>46</v>
      </c>
      <c r="F2550" s="6" t="s">
        <v>94</v>
      </c>
      <c r="G2550" s="6" t="s">
        <v>95</v>
      </c>
      <c r="H2550" s="6" t="s">
        <v>17</v>
      </c>
      <c r="I2550" s="8">
        <v>0.4</v>
      </c>
      <c r="J2550" s="9">
        <v>7450</v>
      </c>
      <c r="K2550" s="10">
        <f t="shared" si="18"/>
        <v>2980</v>
      </c>
      <c r="L2550" s="10">
        <f t="shared" si="19"/>
        <v>1192</v>
      </c>
      <c r="M2550" s="11">
        <v>0.4</v>
      </c>
      <c r="O2550" s="16"/>
      <c r="P2550" s="14"/>
      <c r="Q2550" s="12"/>
      <c r="R2550" s="13"/>
    </row>
    <row r="2551" spans="1:18" ht="15.75" customHeight="1" x14ac:dyDescent="0.3">
      <c r="A2551" s="1"/>
      <c r="B2551" s="6" t="s">
        <v>14</v>
      </c>
      <c r="C2551" s="6">
        <v>1185732</v>
      </c>
      <c r="D2551" s="7">
        <v>44332</v>
      </c>
      <c r="E2551" s="6" t="s">
        <v>46</v>
      </c>
      <c r="F2551" s="6" t="s">
        <v>94</v>
      </c>
      <c r="G2551" s="6" t="s">
        <v>95</v>
      </c>
      <c r="H2551" s="6" t="s">
        <v>18</v>
      </c>
      <c r="I2551" s="8">
        <v>0.4</v>
      </c>
      <c r="J2551" s="9">
        <v>4500</v>
      </c>
      <c r="K2551" s="10">
        <f t="shared" si="18"/>
        <v>1800</v>
      </c>
      <c r="L2551" s="10">
        <f t="shared" si="19"/>
        <v>630</v>
      </c>
      <c r="M2551" s="11">
        <v>0.35</v>
      </c>
      <c r="O2551" s="16"/>
      <c r="P2551" s="14"/>
      <c r="Q2551" s="12"/>
      <c r="R2551" s="13"/>
    </row>
    <row r="2552" spans="1:18" ht="15.75" customHeight="1" x14ac:dyDescent="0.3">
      <c r="A2552" s="1"/>
      <c r="B2552" s="6" t="s">
        <v>14</v>
      </c>
      <c r="C2552" s="6">
        <v>1185732</v>
      </c>
      <c r="D2552" s="7">
        <v>44332</v>
      </c>
      <c r="E2552" s="6" t="s">
        <v>46</v>
      </c>
      <c r="F2552" s="6" t="s">
        <v>94</v>
      </c>
      <c r="G2552" s="6" t="s">
        <v>95</v>
      </c>
      <c r="H2552" s="6" t="s">
        <v>19</v>
      </c>
      <c r="I2552" s="8">
        <v>0.35000000000000003</v>
      </c>
      <c r="J2552" s="9">
        <v>4250</v>
      </c>
      <c r="K2552" s="10">
        <f t="shared" si="18"/>
        <v>1487.5000000000002</v>
      </c>
      <c r="L2552" s="10">
        <f t="shared" si="19"/>
        <v>595.00000000000011</v>
      </c>
      <c r="M2552" s="11">
        <v>0.4</v>
      </c>
      <c r="O2552" s="16"/>
      <c r="P2552" s="14"/>
      <c r="Q2552" s="12"/>
      <c r="R2552" s="13"/>
    </row>
    <row r="2553" spans="1:18" ht="15.75" customHeight="1" x14ac:dyDescent="0.3">
      <c r="A2553" s="1"/>
      <c r="B2553" s="6" t="s">
        <v>14</v>
      </c>
      <c r="C2553" s="6">
        <v>1185732</v>
      </c>
      <c r="D2553" s="7">
        <v>44332</v>
      </c>
      <c r="E2553" s="6" t="s">
        <v>46</v>
      </c>
      <c r="F2553" s="6" t="s">
        <v>94</v>
      </c>
      <c r="G2553" s="6" t="s">
        <v>95</v>
      </c>
      <c r="H2553" s="6" t="s">
        <v>20</v>
      </c>
      <c r="I2553" s="8">
        <v>0.35000000000000003</v>
      </c>
      <c r="J2553" s="9">
        <v>3750</v>
      </c>
      <c r="K2553" s="10">
        <f t="shared" si="18"/>
        <v>1312.5000000000002</v>
      </c>
      <c r="L2553" s="10">
        <f t="shared" si="19"/>
        <v>525.00000000000011</v>
      </c>
      <c r="M2553" s="11">
        <v>0.4</v>
      </c>
      <c r="O2553" s="16"/>
      <c r="P2553" s="14"/>
      <c r="Q2553" s="12"/>
      <c r="R2553" s="13"/>
    </row>
    <row r="2554" spans="1:18" ht="15.75" customHeight="1" x14ac:dyDescent="0.3">
      <c r="A2554" s="1"/>
      <c r="B2554" s="6" t="s">
        <v>14</v>
      </c>
      <c r="C2554" s="6">
        <v>1185732</v>
      </c>
      <c r="D2554" s="7">
        <v>44332</v>
      </c>
      <c r="E2554" s="6" t="s">
        <v>46</v>
      </c>
      <c r="F2554" s="6" t="s">
        <v>94</v>
      </c>
      <c r="G2554" s="6" t="s">
        <v>95</v>
      </c>
      <c r="H2554" s="6" t="s">
        <v>21</v>
      </c>
      <c r="I2554" s="8">
        <v>0.44999999999999996</v>
      </c>
      <c r="J2554" s="9">
        <v>4000</v>
      </c>
      <c r="K2554" s="10">
        <f t="shared" si="18"/>
        <v>1799.9999999999998</v>
      </c>
      <c r="L2554" s="10">
        <f t="shared" si="19"/>
        <v>629.99999999999989</v>
      </c>
      <c r="M2554" s="11">
        <v>0.35</v>
      </c>
      <c r="O2554" s="16"/>
      <c r="P2554" s="14"/>
      <c r="Q2554" s="12"/>
      <c r="R2554" s="13"/>
    </row>
    <row r="2555" spans="1:18" ht="15.75" customHeight="1" x14ac:dyDescent="0.3">
      <c r="A2555" s="1"/>
      <c r="B2555" s="6" t="s">
        <v>14</v>
      </c>
      <c r="C2555" s="6">
        <v>1185732</v>
      </c>
      <c r="D2555" s="7">
        <v>44332</v>
      </c>
      <c r="E2555" s="6" t="s">
        <v>46</v>
      </c>
      <c r="F2555" s="6" t="s">
        <v>94</v>
      </c>
      <c r="G2555" s="6" t="s">
        <v>95</v>
      </c>
      <c r="H2555" s="6" t="s">
        <v>22</v>
      </c>
      <c r="I2555" s="8">
        <v>0.49999999999999994</v>
      </c>
      <c r="J2555" s="9">
        <v>5000</v>
      </c>
      <c r="K2555" s="10">
        <f t="shared" si="18"/>
        <v>2499.9999999999995</v>
      </c>
      <c r="L2555" s="10">
        <f t="shared" si="19"/>
        <v>1249.9999999999998</v>
      </c>
      <c r="M2555" s="11">
        <v>0.5</v>
      </c>
      <c r="O2555" s="16"/>
      <c r="P2555" s="14"/>
      <c r="Q2555" s="12"/>
      <c r="R2555" s="13"/>
    </row>
    <row r="2556" spans="1:18" ht="15.75" customHeight="1" x14ac:dyDescent="0.3">
      <c r="A2556" s="1"/>
      <c r="B2556" s="6" t="s">
        <v>14</v>
      </c>
      <c r="C2556" s="6">
        <v>1185732</v>
      </c>
      <c r="D2556" s="7">
        <v>44365</v>
      </c>
      <c r="E2556" s="6" t="s">
        <v>46</v>
      </c>
      <c r="F2556" s="6" t="s">
        <v>94</v>
      </c>
      <c r="G2556" s="6" t="s">
        <v>95</v>
      </c>
      <c r="H2556" s="6" t="s">
        <v>17</v>
      </c>
      <c r="I2556" s="8">
        <v>0.44999999999999996</v>
      </c>
      <c r="J2556" s="9">
        <v>7500</v>
      </c>
      <c r="K2556" s="10">
        <f t="shared" ref="K2556:K2810" si="20">I2556*J2556</f>
        <v>3374.9999999999995</v>
      </c>
      <c r="L2556" s="10">
        <f t="shared" ref="L2556:L2810" si="21">K2556*M2556</f>
        <v>1350</v>
      </c>
      <c r="M2556" s="11">
        <v>0.4</v>
      </c>
      <c r="O2556" s="16"/>
      <c r="P2556" s="14"/>
      <c r="Q2556" s="12"/>
      <c r="R2556" s="13"/>
    </row>
    <row r="2557" spans="1:18" ht="15.75" customHeight="1" x14ac:dyDescent="0.3">
      <c r="A2557" s="1"/>
      <c r="B2557" s="6" t="s">
        <v>14</v>
      </c>
      <c r="C2557" s="6">
        <v>1185732</v>
      </c>
      <c r="D2557" s="7">
        <v>44365</v>
      </c>
      <c r="E2557" s="6" t="s">
        <v>46</v>
      </c>
      <c r="F2557" s="6" t="s">
        <v>94</v>
      </c>
      <c r="G2557" s="6" t="s">
        <v>95</v>
      </c>
      <c r="H2557" s="6" t="s">
        <v>18</v>
      </c>
      <c r="I2557" s="8">
        <v>0.4</v>
      </c>
      <c r="J2557" s="9">
        <v>5000</v>
      </c>
      <c r="K2557" s="10">
        <f t="shared" si="20"/>
        <v>2000</v>
      </c>
      <c r="L2557" s="10">
        <f t="shared" si="21"/>
        <v>700</v>
      </c>
      <c r="M2557" s="11">
        <v>0.35</v>
      </c>
      <c r="O2557" s="16"/>
      <c r="P2557" s="14"/>
      <c r="Q2557" s="12"/>
      <c r="R2557" s="13"/>
    </row>
    <row r="2558" spans="1:18" ht="15.75" customHeight="1" x14ac:dyDescent="0.3">
      <c r="A2558" s="1"/>
      <c r="B2558" s="6" t="s">
        <v>14</v>
      </c>
      <c r="C2558" s="6">
        <v>1185732</v>
      </c>
      <c r="D2558" s="7">
        <v>44365</v>
      </c>
      <c r="E2558" s="6" t="s">
        <v>46</v>
      </c>
      <c r="F2558" s="6" t="s">
        <v>94</v>
      </c>
      <c r="G2558" s="6" t="s">
        <v>95</v>
      </c>
      <c r="H2558" s="6" t="s">
        <v>19</v>
      </c>
      <c r="I2558" s="8">
        <v>0.45</v>
      </c>
      <c r="J2558" s="9">
        <v>4750</v>
      </c>
      <c r="K2558" s="10">
        <f t="shared" si="20"/>
        <v>2137.5</v>
      </c>
      <c r="L2558" s="10">
        <f t="shared" si="21"/>
        <v>855</v>
      </c>
      <c r="M2558" s="11">
        <v>0.4</v>
      </c>
      <c r="O2558" s="16"/>
      <c r="P2558" s="14"/>
      <c r="Q2558" s="12"/>
      <c r="R2558" s="13"/>
    </row>
    <row r="2559" spans="1:18" ht="15.75" customHeight="1" x14ac:dyDescent="0.3">
      <c r="A2559" s="1"/>
      <c r="B2559" s="6" t="s">
        <v>14</v>
      </c>
      <c r="C2559" s="6">
        <v>1185732</v>
      </c>
      <c r="D2559" s="7">
        <v>44365</v>
      </c>
      <c r="E2559" s="6" t="s">
        <v>46</v>
      </c>
      <c r="F2559" s="6" t="s">
        <v>94</v>
      </c>
      <c r="G2559" s="6" t="s">
        <v>95</v>
      </c>
      <c r="H2559" s="6" t="s">
        <v>20</v>
      </c>
      <c r="I2559" s="8">
        <v>0.45</v>
      </c>
      <c r="J2559" s="9">
        <v>4500</v>
      </c>
      <c r="K2559" s="10">
        <f t="shared" si="20"/>
        <v>2025</v>
      </c>
      <c r="L2559" s="10">
        <f t="shared" si="21"/>
        <v>810</v>
      </c>
      <c r="M2559" s="11">
        <v>0.4</v>
      </c>
      <c r="O2559" s="16"/>
      <c r="P2559" s="14"/>
      <c r="Q2559" s="12"/>
      <c r="R2559" s="13"/>
    </row>
    <row r="2560" spans="1:18" ht="15.75" customHeight="1" x14ac:dyDescent="0.3">
      <c r="A2560" s="1"/>
      <c r="B2560" s="6" t="s">
        <v>14</v>
      </c>
      <c r="C2560" s="6">
        <v>1185732</v>
      </c>
      <c r="D2560" s="7">
        <v>44365</v>
      </c>
      <c r="E2560" s="6" t="s">
        <v>46</v>
      </c>
      <c r="F2560" s="6" t="s">
        <v>94</v>
      </c>
      <c r="G2560" s="6" t="s">
        <v>95</v>
      </c>
      <c r="H2560" s="6" t="s">
        <v>21</v>
      </c>
      <c r="I2560" s="8">
        <v>0.6</v>
      </c>
      <c r="J2560" s="9">
        <v>4500</v>
      </c>
      <c r="K2560" s="10">
        <f t="shared" si="20"/>
        <v>2700</v>
      </c>
      <c r="L2560" s="10">
        <f t="shared" si="21"/>
        <v>944.99999999999989</v>
      </c>
      <c r="M2560" s="11">
        <v>0.35</v>
      </c>
      <c r="O2560" s="16"/>
      <c r="P2560" s="14"/>
      <c r="Q2560" s="12"/>
      <c r="R2560" s="13"/>
    </row>
    <row r="2561" spans="1:18" ht="15.75" customHeight="1" x14ac:dyDescent="0.3">
      <c r="A2561" s="1"/>
      <c r="B2561" s="6" t="s">
        <v>14</v>
      </c>
      <c r="C2561" s="6">
        <v>1185732</v>
      </c>
      <c r="D2561" s="7">
        <v>44365</v>
      </c>
      <c r="E2561" s="6" t="s">
        <v>46</v>
      </c>
      <c r="F2561" s="6" t="s">
        <v>94</v>
      </c>
      <c r="G2561" s="6" t="s">
        <v>95</v>
      </c>
      <c r="H2561" s="6" t="s">
        <v>22</v>
      </c>
      <c r="I2561" s="8">
        <v>0.65</v>
      </c>
      <c r="J2561" s="9">
        <v>6250</v>
      </c>
      <c r="K2561" s="10">
        <f t="shared" si="20"/>
        <v>4062.5</v>
      </c>
      <c r="L2561" s="10">
        <f t="shared" si="21"/>
        <v>2031.25</v>
      </c>
      <c r="M2561" s="11">
        <v>0.5</v>
      </c>
      <c r="O2561" s="16"/>
      <c r="P2561" s="14"/>
      <c r="Q2561" s="12"/>
      <c r="R2561" s="13"/>
    </row>
    <row r="2562" spans="1:18" ht="15.75" customHeight="1" x14ac:dyDescent="0.3">
      <c r="A2562" s="1"/>
      <c r="B2562" s="6" t="s">
        <v>14</v>
      </c>
      <c r="C2562" s="6">
        <v>1185732</v>
      </c>
      <c r="D2562" s="7">
        <v>44393</v>
      </c>
      <c r="E2562" s="6" t="s">
        <v>46</v>
      </c>
      <c r="F2562" s="6" t="s">
        <v>94</v>
      </c>
      <c r="G2562" s="6" t="s">
        <v>95</v>
      </c>
      <c r="H2562" s="6" t="s">
        <v>17</v>
      </c>
      <c r="I2562" s="8">
        <v>0.6</v>
      </c>
      <c r="J2562" s="9">
        <v>8500</v>
      </c>
      <c r="K2562" s="10">
        <f t="shared" si="20"/>
        <v>5100</v>
      </c>
      <c r="L2562" s="10">
        <f t="shared" si="21"/>
        <v>2040</v>
      </c>
      <c r="M2562" s="11">
        <v>0.4</v>
      </c>
      <c r="O2562" s="16"/>
      <c r="P2562" s="14"/>
      <c r="Q2562" s="12"/>
      <c r="R2562" s="13"/>
    </row>
    <row r="2563" spans="1:18" ht="15.75" customHeight="1" x14ac:dyDescent="0.3">
      <c r="A2563" s="1"/>
      <c r="B2563" s="6" t="s">
        <v>14</v>
      </c>
      <c r="C2563" s="6">
        <v>1185732</v>
      </c>
      <c r="D2563" s="7">
        <v>44393</v>
      </c>
      <c r="E2563" s="6" t="s">
        <v>46</v>
      </c>
      <c r="F2563" s="6" t="s">
        <v>94</v>
      </c>
      <c r="G2563" s="6" t="s">
        <v>95</v>
      </c>
      <c r="H2563" s="6" t="s">
        <v>18</v>
      </c>
      <c r="I2563" s="8">
        <v>0.55000000000000004</v>
      </c>
      <c r="J2563" s="9">
        <v>6000</v>
      </c>
      <c r="K2563" s="10">
        <f t="shared" si="20"/>
        <v>3300.0000000000005</v>
      </c>
      <c r="L2563" s="10">
        <f t="shared" si="21"/>
        <v>1155</v>
      </c>
      <c r="M2563" s="11">
        <v>0.35</v>
      </c>
      <c r="O2563" s="16"/>
      <c r="P2563" s="14"/>
      <c r="Q2563" s="12"/>
      <c r="R2563" s="13"/>
    </row>
    <row r="2564" spans="1:18" ht="15.75" customHeight="1" x14ac:dyDescent="0.3">
      <c r="A2564" s="1"/>
      <c r="B2564" s="6" t="s">
        <v>14</v>
      </c>
      <c r="C2564" s="6">
        <v>1185732</v>
      </c>
      <c r="D2564" s="7">
        <v>44393</v>
      </c>
      <c r="E2564" s="6" t="s">
        <v>46</v>
      </c>
      <c r="F2564" s="6" t="s">
        <v>94</v>
      </c>
      <c r="G2564" s="6" t="s">
        <v>95</v>
      </c>
      <c r="H2564" s="6" t="s">
        <v>19</v>
      </c>
      <c r="I2564" s="8">
        <v>0.5</v>
      </c>
      <c r="J2564" s="9">
        <v>5250</v>
      </c>
      <c r="K2564" s="10">
        <f t="shared" si="20"/>
        <v>2625</v>
      </c>
      <c r="L2564" s="10">
        <f t="shared" si="21"/>
        <v>1050</v>
      </c>
      <c r="M2564" s="11">
        <v>0.4</v>
      </c>
      <c r="O2564" s="16"/>
      <c r="P2564" s="14"/>
      <c r="Q2564" s="12"/>
      <c r="R2564" s="13"/>
    </row>
    <row r="2565" spans="1:18" ht="15.75" customHeight="1" x14ac:dyDescent="0.3">
      <c r="A2565" s="1"/>
      <c r="B2565" s="6" t="s">
        <v>14</v>
      </c>
      <c r="C2565" s="6">
        <v>1185732</v>
      </c>
      <c r="D2565" s="7">
        <v>44393</v>
      </c>
      <c r="E2565" s="6" t="s">
        <v>46</v>
      </c>
      <c r="F2565" s="6" t="s">
        <v>94</v>
      </c>
      <c r="G2565" s="6" t="s">
        <v>95</v>
      </c>
      <c r="H2565" s="6" t="s">
        <v>20</v>
      </c>
      <c r="I2565" s="8">
        <v>0.5</v>
      </c>
      <c r="J2565" s="9">
        <v>4750</v>
      </c>
      <c r="K2565" s="10">
        <f t="shared" si="20"/>
        <v>2375</v>
      </c>
      <c r="L2565" s="10">
        <f t="shared" si="21"/>
        <v>950</v>
      </c>
      <c r="M2565" s="11">
        <v>0.4</v>
      </c>
      <c r="O2565" s="16"/>
      <c r="P2565" s="14"/>
      <c r="Q2565" s="12"/>
      <c r="R2565" s="13"/>
    </row>
    <row r="2566" spans="1:18" ht="15.75" customHeight="1" x14ac:dyDescent="0.3">
      <c r="A2566" s="1"/>
      <c r="B2566" s="6" t="s">
        <v>14</v>
      </c>
      <c r="C2566" s="6">
        <v>1185732</v>
      </c>
      <c r="D2566" s="7">
        <v>44393</v>
      </c>
      <c r="E2566" s="6" t="s">
        <v>46</v>
      </c>
      <c r="F2566" s="6" t="s">
        <v>94</v>
      </c>
      <c r="G2566" s="6" t="s">
        <v>95</v>
      </c>
      <c r="H2566" s="6" t="s">
        <v>21</v>
      </c>
      <c r="I2566" s="8">
        <v>0.6</v>
      </c>
      <c r="J2566" s="9">
        <v>5000</v>
      </c>
      <c r="K2566" s="10">
        <f t="shared" si="20"/>
        <v>3000</v>
      </c>
      <c r="L2566" s="10">
        <f t="shared" si="21"/>
        <v>1050</v>
      </c>
      <c r="M2566" s="11">
        <v>0.35</v>
      </c>
      <c r="O2566" s="16"/>
      <c r="P2566" s="14"/>
      <c r="Q2566" s="12"/>
      <c r="R2566" s="13"/>
    </row>
    <row r="2567" spans="1:18" ht="15.75" customHeight="1" x14ac:dyDescent="0.3">
      <c r="A2567" s="1"/>
      <c r="B2567" s="6" t="s">
        <v>14</v>
      </c>
      <c r="C2567" s="6">
        <v>1185732</v>
      </c>
      <c r="D2567" s="7">
        <v>44393</v>
      </c>
      <c r="E2567" s="6" t="s">
        <v>46</v>
      </c>
      <c r="F2567" s="6" t="s">
        <v>94</v>
      </c>
      <c r="G2567" s="6" t="s">
        <v>95</v>
      </c>
      <c r="H2567" s="6" t="s">
        <v>22</v>
      </c>
      <c r="I2567" s="8">
        <v>0.65</v>
      </c>
      <c r="J2567" s="9">
        <v>6750</v>
      </c>
      <c r="K2567" s="10">
        <f t="shared" si="20"/>
        <v>4387.5</v>
      </c>
      <c r="L2567" s="10">
        <f t="shared" si="21"/>
        <v>2193.75</v>
      </c>
      <c r="M2567" s="11">
        <v>0.5</v>
      </c>
      <c r="O2567" s="16"/>
      <c r="P2567" s="14"/>
      <c r="Q2567" s="12"/>
      <c r="R2567" s="13"/>
    </row>
    <row r="2568" spans="1:18" ht="15.75" customHeight="1" x14ac:dyDescent="0.3">
      <c r="A2568" s="1"/>
      <c r="B2568" s="6" t="s">
        <v>14</v>
      </c>
      <c r="C2568" s="6">
        <v>1185732</v>
      </c>
      <c r="D2568" s="7">
        <v>44425</v>
      </c>
      <c r="E2568" s="6" t="s">
        <v>46</v>
      </c>
      <c r="F2568" s="6" t="s">
        <v>94</v>
      </c>
      <c r="G2568" s="6" t="s">
        <v>95</v>
      </c>
      <c r="H2568" s="6" t="s">
        <v>17</v>
      </c>
      <c r="I2568" s="8">
        <v>0.6</v>
      </c>
      <c r="J2568" s="9">
        <v>8250</v>
      </c>
      <c r="K2568" s="10">
        <f t="shared" si="20"/>
        <v>4950</v>
      </c>
      <c r="L2568" s="10">
        <f t="shared" si="21"/>
        <v>1980</v>
      </c>
      <c r="M2568" s="11">
        <v>0.4</v>
      </c>
      <c r="O2568" s="16"/>
      <c r="P2568" s="14"/>
      <c r="Q2568" s="12"/>
      <c r="R2568" s="13"/>
    </row>
    <row r="2569" spans="1:18" ht="15.75" customHeight="1" x14ac:dyDescent="0.3">
      <c r="A2569" s="1"/>
      <c r="B2569" s="6" t="s">
        <v>14</v>
      </c>
      <c r="C2569" s="6">
        <v>1185732</v>
      </c>
      <c r="D2569" s="7">
        <v>44425</v>
      </c>
      <c r="E2569" s="6" t="s">
        <v>46</v>
      </c>
      <c r="F2569" s="6" t="s">
        <v>94</v>
      </c>
      <c r="G2569" s="6" t="s">
        <v>95</v>
      </c>
      <c r="H2569" s="6" t="s">
        <v>18</v>
      </c>
      <c r="I2569" s="8">
        <v>0.55000000000000004</v>
      </c>
      <c r="J2569" s="9">
        <v>6000</v>
      </c>
      <c r="K2569" s="10">
        <f t="shared" si="20"/>
        <v>3300.0000000000005</v>
      </c>
      <c r="L2569" s="10">
        <f t="shared" si="21"/>
        <v>1155</v>
      </c>
      <c r="M2569" s="11">
        <v>0.35</v>
      </c>
      <c r="O2569" s="16"/>
      <c r="P2569" s="14"/>
      <c r="Q2569" s="12"/>
      <c r="R2569" s="13"/>
    </row>
    <row r="2570" spans="1:18" ht="15.75" customHeight="1" x14ac:dyDescent="0.3">
      <c r="A2570" s="1"/>
      <c r="B2570" s="6" t="s">
        <v>14</v>
      </c>
      <c r="C2570" s="6">
        <v>1185732</v>
      </c>
      <c r="D2570" s="7">
        <v>44425</v>
      </c>
      <c r="E2570" s="6" t="s">
        <v>46</v>
      </c>
      <c r="F2570" s="6" t="s">
        <v>94</v>
      </c>
      <c r="G2570" s="6" t="s">
        <v>95</v>
      </c>
      <c r="H2570" s="6" t="s">
        <v>19</v>
      </c>
      <c r="I2570" s="8">
        <v>0.5</v>
      </c>
      <c r="J2570" s="9">
        <v>5250</v>
      </c>
      <c r="K2570" s="10">
        <f t="shared" si="20"/>
        <v>2625</v>
      </c>
      <c r="L2570" s="10">
        <f t="shared" si="21"/>
        <v>1050</v>
      </c>
      <c r="M2570" s="11">
        <v>0.4</v>
      </c>
      <c r="O2570" s="16"/>
      <c r="P2570" s="14"/>
      <c r="Q2570" s="12"/>
      <c r="R2570" s="13"/>
    </row>
    <row r="2571" spans="1:18" ht="15.75" customHeight="1" x14ac:dyDescent="0.3">
      <c r="A2571" s="1"/>
      <c r="B2571" s="6" t="s">
        <v>14</v>
      </c>
      <c r="C2571" s="6">
        <v>1185732</v>
      </c>
      <c r="D2571" s="7">
        <v>44425</v>
      </c>
      <c r="E2571" s="6" t="s">
        <v>46</v>
      </c>
      <c r="F2571" s="6" t="s">
        <v>94</v>
      </c>
      <c r="G2571" s="6" t="s">
        <v>95</v>
      </c>
      <c r="H2571" s="6" t="s">
        <v>20</v>
      </c>
      <c r="I2571" s="8">
        <v>0.4</v>
      </c>
      <c r="J2571" s="9">
        <v>4750</v>
      </c>
      <c r="K2571" s="10">
        <f t="shared" si="20"/>
        <v>1900</v>
      </c>
      <c r="L2571" s="10">
        <f t="shared" si="21"/>
        <v>760</v>
      </c>
      <c r="M2571" s="11">
        <v>0.4</v>
      </c>
      <c r="O2571" s="16"/>
      <c r="P2571" s="14"/>
      <c r="Q2571" s="12"/>
      <c r="R2571" s="13"/>
    </row>
    <row r="2572" spans="1:18" ht="15.75" customHeight="1" x14ac:dyDescent="0.3">
      <c r="A2572" s="1"/>
      <c r="B2572" s="6" t="s">
        <v>14</v>
      </c>
      <c r="C2572" s="6">
        <v>1185732</v>
      </c>
      <c r="D2572" s="7">
        <v>44425</v>
      </c>
      <c r="E2572" s="6" t="s">
        <v>46</v>
      </c>
      <c r="F2572" s="6" t="s">
        <v>94</v>
      </c>
      <c r="G2572" s="6" t="s">
        <v>95</v>
      </c>
      <c r="H2572" s="6" t="s">
        <v>21</v>
      </c>
      <c r="I2572" s="8">
        <v>0.5</v>
      </c>
      <c r="J2572" s="9">
        <v>4500</v>
      </c>
      <c r="K2572" s="10">
        <f t="shared" si="20"/>
        <v>2250</v>
      </c>
      <c r="L2572" s="10">
        <f t="shared" si="21"/>
        <v>787.5</v>
      </c>
      <c r="M2572" s="11">
        <v>0.35</v>
      </c>
      <c r="O2572" s="16"/>
      <c r="P2572" s="14"/>
      <c r="Q2572" s="12"/>
      <c r="R2572" s="13"/>
    </row>
    <row r="2573" spans="1:18" ht="15.75" customHeight="1" x14ac:dyDescent="0.3">
      <c r="A2573" s="1"/>
      <c r="B2573" s="6" t="s">
        <v>14</v>
      </c>
      <c r="C2573" s="6">
        <v>1185732</v>
      </c>
      <c r="D2573" s="7">
        <v>44425</v>
      </c>
      <c r="E2573" s="6" t="s">
        <v>46</v>
      </c>
      <c r="F2573" s="6" t="s">
        <v>94</v>
      </c>
      <c r="G2573" s="6" t="s">
        <v>95</v>
      </c>
      <c r="H2573" s="6" t="s">
        <v>22</v>
      </c>
      <c r="I2573" s="8">
        <v>0.55000000000000004</v>
      </c>
      <c r="J2573" s="9">
        <v>6250</v>
      </c>
      <c r="K2573" s="10">
        <f t="shared" si="20"/>
        <v>3437.5000000000005</v>
      </c>
      <c r="L2573" s="10">
        <f t="shared" si="21"/>
        <v>1718.7500000000002</v>
      </c>
      <c r="M2573" s="11">
        <v>0.5</v>
      </c>
      <c r="O2573" s="16"/>
      <c r="P2573" s="14"/>
      <c r="Q2573" s="12"/>
      <c r="R2573" s="13"/>
    </row>
    <row r="2574" spans="1:18" ht="15.75" customHeight="1" x14ac:dyDescent="0.3">
      <c r="A2574" s="1"/>
      <c r="B2574" s="6" t="s">
        <v>14</v>
      </c>
      <c r="C2574" s="6">
        <v>1185732</v>
      </c>
      <c r="D2574" s="7">
        <v>44455</v>
      </c>
      <c r="E2574" s="6" t="s">
        <v>46</v>
      </c>
      <c r="F2574" s="6" t="s">
        <v>94</v>
      </c>
      <c r="G2574" s="6" t="s">
        <v>95</v>
      </c>
      <c r="H2574" s="6" t="s">
        <v>17</v>
      </c>
      <c r="I2574" s="8">
        <v>0.5</v>
      </c>
      <c r="J2574" s="9">
        <v>7250</v>
      </c>
      <c r="K2574" s="10">
        <f t="shared" si="20"/>
        <v>3625</v>
      </c>
      <c r="L2574" s="10">
        <f t="shared" si="21"/>
        <v>1450</v>
      </c>
      <c r="M2574" s="11">
        <v>0.4</v>
      </c>
      <c r="O2574" s="16"/>
      <c r="P2574" s="14"/>
      <c r="Q2574" s="12"/>
      <c r="R2574" s="13"/>
    </row>
    <row r="2575" spans="1:18" ht="15.75" customHeight="1" x14ac:dyDescent="0.3">
      <c r="A2575" s="1"/>
      <c r="B2575" s="6" t="s">
        <v>14</v>
      </c>
      <c r="C2575" s="6">
        <v>1185732</v>
      </c>
      <c r="D2575" s="7">
        <v>44455</v>
      </c>
      <c r="E2575" s="6" t="s">
        <v>46</v>
      </c>
      <c r="F2575" s="6" t="s">
        <v>94</v>
      </c>
      <c r="G2575" s="6" t="s">
        <v>95</v>
      </c>
      <c r="H2575" s="6" t="s">
        <v>18</v>
      </c>
      <c r="I2575" s="8">
        <v>0.45000000000000012</v>
      </c>
      <c r="J2575" s="9">
        <v>5250</v>
      </c>
      <c r="K2575" s="10">
        <f t="shared" si="20"/>
        <v>2362.5000000000005</v>
      </c>
      <c r="L2575" s="10">
        <f t="shared" si="21"/>
        <v>826.87500000000011</v>
      </c>
      <c r="M2575" s="11">
        <v>0.35</v>
      </c>
      <c r="O2575" s="16"/>
      <c r="P2575" s="14"/>
      <c r="Q2575" s="12"/>
      <c r="R2575" s="13"/>
    </row>
    <row r="2576" spans="1:18" ht="15.75" customHeight="1" x14ac:dyDescent="0.3">
      <c r="A2576" s="1"/>
      <c r="B2576" s="6" t="s">
        <v>14</v>
      </c>
      <c r="C2576" s="6">
        <v>1185732</v>
      </c>
      <c r="D2576" s="7">
        <v>44455</v>
      </c>
      <c r="E2576" s="6" t="s">
        <v>46</v>
      </c>
      <c r="F2576" s="6" t="s">
        <v>94</v>
      </c>
      <c r="G2576" s="6" t="s">
        <v>95</v>
      </c>
      <c r="H2576" s="6" t="s">
        <v>19</v>
      </c>
      <c r="I2576" s="8">
        <v>0.20000000000000007</v>
      </c>
      <c r="J2576" s="9">
        <v>4250</v>
      </c>
      <c r="K2576" s="10">
        <f t="shared" si="20"/>
        <v>850.00000000000023</v>
      </c>
      <c r="L2576" s="10">
        <f t="shared" si="21"/>
        <v>340.00000000000011</v>
      </c>
      <c r="M2576" s="11">
        <v>0.4</v>
      </c>
      <c r="O2576" s="16"/>
      <c r="P2576" s="14"/>
      <c r="Q2576" s="12"/>
      <c r="R2576" s="13"/>
    </row>
    <row r="2577" spans="1:18" ht="15.75" customHeight="1" x14ac:dyDescent="0.3">
      <c r="A2577" s="1"/>
      <c r="B2577" s="6" t="s">
        <v>14</v>
      </c>
      <c r="C2577" s="6">
        <v>1185732</v>
      </c>
      <c r="D2577" s="7">
        <v>44455</v>
      </c>
      <c r="E2577" s="6" t="s">
        <v>46</v>
      </c>
      <c r="F2577" s="6" t="s">
        <v>94</v>
      </c>
      <c r="G2577" s="6" t="s">
        <v>95</v>
      </c>
      <c r="H2577" s="6" t="s">
        <v>20</v>
      </c>
      <c r="I2577" s="8">
        <v>0.20000000000000007</v>
      </c>
      <c r="J2577" s="9">
        <v>4000</v>
      </c>
      <c r="K2577" s="10">
        <f t="shared" si="20"/>
        <v>800.00000000000023</v>
      </c>
      <c r="L2577" s="10">
        <f t="shared" si="21"/>
        <v>320.00000000000011</v>
      </c>
      <c r="M2577" s="11">
        <v>0.4</v>
      </c>
      <c r="O2577" s="16"/>
      <c r="P2577" s="14"/>
      <c r="Q2577" s="12"/>
      <c r="R2577" s="13"/>
    </row>
    <row r="2578" spans="1:18" ht="15.75" customHeight="1" x14ac:dyDescent="0.3">
      <c r="A2578" s="1"/>
      <c r="B2578" s="6" t="s">
        <v>14</v>
      </c>
      <c r="C2578" s="6">
        <v>1185732</v>
      </c>
      <c r="D2578" s="7">
        <v>44455</v>
      </c>
      <c r="E2578" s="6" t="s">
        <v>46</v>
      </c>
      <c r="F2578" s="6" t="s">
        <v>94</v>
      </c>
      <c r="G2578" s="6" t="s">
        <v>95</v>
      </c>
      <c r="H2578" s="6" t="s">
        <v>21</v>
      </c>
      <c r="I2578" s="8">
        <v>0.30000000000000004</v>
      </c>
      <c r="J2578" s="9">
        <v>4000</v>
      </c>
      <c r="K2578" s="10">
        <f t="shared" si="20"/>
        <v>1200.0000000000002</v>
      </c>
      <c r="L2578" s="10">
        <f t="shared" si="21"/>
        <v>420.00000000000006</v>
      </c>
      <c r="M2578" s="11">
        <v>0.35</v>
      </c>
      <c r="O2578" s="16"/>
      <c r="P2578" s="14"/>
      <c r="Q2578" s="12"/>
      <c r="R2578" s="13"/>
    </row>
    <row r="2579" spans="1:18" ht="15.75" customHeight="1" x14ac:dyDescent="0.3">
      <c r="A2579" s="1"/>
      <c r="B2579" s="6" t="s">
        <v>14</v>
      </c>
      <c r="C2579" s="6">
        <v>1185732</v>
      </c>
      <c r="D2579" s="7">
        <v>44455</v>
      </c>
      <c r="E2579" s="6" t="s">
        <v>46</v>
      </c>
      <c r="F2579" s="6" t="s">
        <v>94</v>
      </c>
      <c r="G2579" s="6" t="s">
        <v>95</v>
      </c>
      <c r="H2579" s="6" t="s">
        <v>22</v>
      </c>
      <c r="I2579" s="8">
        <v>0.35000000000000009</v>
      </c>
      <c r="J2579" s="9">
        <v>5000</v>
      </c>
      <c r="K2579" s="10">
        <f t="shared" si="20"/>
        <v>1750.0000000000005</v>
      </c>
      <c r="L2579" s="10">
        <f t="shared" si="21"/>
        <v>875.00000000000023</v>
      </c>
      <c r="M2579" s="11">
        <v>0.5</v>
      </c>
      <c r="O2579" s="16"/>
      <c r="P2579" s="14"/>
      <c r="Q2579" s="12"/>
      <c r="R2579" s="13"/>
    </row>
    <row r="2580" spans="1:18" ht="15.75" customHeight="1" x14ac:dyDescent="0.3">
      <c r="A2580" s="1"/>
      <c r="B2580" s="6" t="s">
        <v>14</v>
      </c>
      <c r="C2580" s="6">
        <v>1185732</v>
      </c>
      <c r="D2580" s="7">
        <v>44487</v>
      </c>
      <c r="E2580" s="6" t="s">
        <v>46</v>
      </c>
      <c r="F2580" s="6" t="s">
        <v>94</v>
      </c>
      <c r="G2580" s="6" t="s">
        <v>95</v>
      </c>
      <c r="H2580" s="6" t="s">
        <v>17</v>
      </c>
      <c r="I2580" s="8">
        <v>0.35000000000000009</v>
      </c>
      <c r="J2580" s="9">
        <v>6750</v>
      </c>
      <c r="K2580" s="10">
        <f t="shared" si="20"/>
        <v>2362.5000000000005</v>
      </c>
      <c r="L2580" s="10">
        <f t="shared" si="21"/>
        <v>945.00000000000023</v>
      </c>
      <c r="M2580" s="11">
        <v>0.4</v>
      </c>
      <c r="O2580" s="16"/>
      <c r="P2580" s="14"/>
      <c r="Q2580" s="12"/>
      <c r="R2580" s="13"/>
    </row>
    <row r="2581" spans="1:18" ht="15.75" customHeight="1" x14ac:dyDescent="0.3">
      <c r="A2581" s="1"/>
      <c r="B2581" s="6" t="s">
        <v>14</v>
      </c>
      <c r="C2581" s="6">
        <v>1185732</v>
      </c>
      <c r="D2581" s="7">
        <v>44487</v>
      </c>
      <c r="E2581" s="6" t="s">
        <v>46</v>
      </c>
      <c r="F2581" s="6" t="s">
        <v>94</v>
      </c>
      <c r="G2581" s="6" t="s">
        <v>95</v>
      </c>
      <c r="H2581" s="6" t="s">
        <v>18</v>
      </c>
      <c r="I2581" s="8">
        <v>0.25000000000000011</v>
      </c>
      <c r="J2581" s="9">
        <v>5000</v>
      </c>
      <c r="K2581" s="10">
        <f t="shared" si="20"/>
        <v>1250.0000000000005</v>
      </c>
      <c r="L2581" s="10">
        <f t="shared" si="21"/>
        <v>437.50000000000011</v>
      </c>
      <c r="M2581" s="11">
        <v>0.35</v>
      </c>
      <c r="O2581" s="16"/>
      <c r="P2581" s="14"/>
      <c r="Q2581" s="12"/>
      <c r="R2581" s="13"/>
    </row>
    <row r="2582" spans="1:18" ht="15.75" customHeight="1" x14ac:dyDescent="0.3">
      <c r="A2582" s="1"/>
      <c r="B2582" s="6" t="s">
        <v>14</v>
      </c>
      <c r="C2582" s="6">
        <v>1185732</v>
      </c>
      <c r="D2582" s="7">
        <v>44487</v>
      </c>
      <c r="E2582" s="6" t="s">
        <v>46</v>
      </c>
      <c r="F2582" s="6" t="s">
        <v>94</v>
      </c>
      <c r="G2582" s="6" t="s">
        <v>95</v>
      </c>
      <c r="H2582" s="6" t="s">
        <v>19</v>
      </c>
      <c r="I2582" s="8">
        <v>0.25000000000000011</v>
      </c>
      <c r="J2582" s="9">
        <v>3750</v>
      </c>
      <c r="K2582" s="10">
        <f t="shared" si="20"/>
        <v>937.50000000000045</v>
      </c>
      <c r="L2582" s="10">
        <f t="shared" si="21"/>
        <v>375.00000000000023</v>
      </c>
      <c r="M2582" s="11">
        <v>0.4</v>
      </c>
      <c r="O2582" s="16"/>
      <c r="P2582" s="14"/>
      <c r="Q2582" s="12"/>
      <c r="R2582" s="13"/>
    </row>
    <row r="2583" spans="1:18" ht="15.75" customHeight="1" x14ac:dyDescent="0.3">
      <c r="A2583" s="1"/>
      <c r="B2583" s="6" t="s">
        <v>14</v>
      </c>
      <c r="C2583" s="6">
        <v>1185732</v>
      </c>
      <c r="D2583" s="7">
        <v>44487</v>
      </c>
      <c r="E2583" s="6" t="s">
        <v>46</v>
      </c>
      <c r="F2583" s="6" t="s">
        <v>94</v>
      </c>
      <c r="G2583" s="6" t="s">
        <v>95</v>
      </c>
      <c r="H2583" s="6" t="s">
        <v>20</v>
      </c>
      <c r="I2583" s="8">
        <v>0.25000000000000011</v>
      </c>
      <c r="J2583" s="9">
        <v>3500</v>
      </c>
      <c r="K2583" s="10">
        <f t="shared" si="20"/>
        <v>875.00000000000034</v>
      </c>
      <c r="L2583" s="10">
        <f t="shared" si="21"/>
        <v>350.00000000000017</v>
      </c>
      <c r="M2583" s="11">
        <v>0.4</v>
      </c>
      <c r="O2583" s="16"/>
      <c r="P2583" s="14"/>
      <c r="Q2583" s="12"/>
      <c r="R2583" s="13"/>
    </row>
    <row r="2584" spans="1:18" ht="15.75" customHeight="1" x14ac:dyDescent="0.3">
      <c r="A2584" s="1"/>
      <c r="B2584" s="6" t="s">
        <v>14</v>
      </c>
      <c r="C2584" s="6">
        <v>1185732</v>
      </c>
      <c r="D2584" s="7">
        <v>44487</v>
      </c>
      <c r="E2584" s="6" t="s">
        <v>46</v>
      </c>
      <c r="F2584" s="6" t="s">
        <v>94</v>
      </c>
      <c r="G2584" s="6" t="s">
        <v>95</v>
      </c>
      <c r="H2584" s="6" t="s">
        <v>21</v>
      </c>
      <c r="I2584" s="8">
        <v>0.35000000000000009</v>
      </c>
      <c r="J2584" s="9">
        <v>3500</v>
      </c>
      <c r="K2584" s="10">
        <f t="shared" si="20"/>
        <v>1225.0000000000002</v>
      </c>
      <c r="L2584" s="10">
        <f t="shared" si="21"/>
        <v>428.75000000000006</v>
      </c>
      <c r="M2584" s="11">
        <v>0.35</v>
      </c>
      <c r="O2584" s="16"/>
      <c r="P2584" s="14"/>
      <c r="Q2584" s="12"/>
      <c r="R2584" s="13"/>
    </row>
    <row r="2585" spans="1:18" ht="15.75" customHeight="1" x14ac:dyDescent="0.3">
      <c r="A2585" s="1"/>
      <c r="B2585" s="6" t="s">
        <v>14</v>
      </c>
      <c r="C2585" s="6">
        <v>1185732</v>
      </c>
      <c r="D2585" s="7">
        <v>44487</v>
      </c>
      <c r="E2585" s="6" t="s">
        <v>46</v>
      </c>
      <c r="F2585" s="6" t="s">
        <v>94</v>
      </c>
      <c r="G2585" s="6" t="s">
        <v>95</v>
      </c>
      <c r="H2585" s="6" t="s">
        <v>22</v>
      </c>
      <c r="I2585" s="8">
        <v>0.35000000000000003</v>
      </c>
      <c r="J2585" s="9">
        <v>4750</v>
      </c>
      <c r="K2585" s="10">
        <f t="shared" si="20"/>
        <v>1662.5000000000002</v>
      </c>
      <c r="L2585" s="10">
        <f t="shared" si="21"/>
        <v>831.25000000000011</v>
      </c>
      <c r="M2585" s="11">
        <v>0.5</v>
      </c>
      <c r="O2585" s="16"/>
      <c r="P2585" s="14"/>
      <c r="Q2585" s="12"/>
      <c r="R2585" s="13"/>
    </row>
    <row r="2586" spans="1:18" ht="15.75" customHeight="1" x14ac:dyDescent="0.3">
      <c r="A2586" s="1"/>
      <c r="B2586" s="6" t="s">
        <v>14</v>
      </c>
      <c r="C2586" s="6">
        <v>1185732</v>
      </c>
      <c r="D2586" s="7">
        <v>44517</v>
      </c>
      <c r="E2586" s="6" t="s">
        <v>46</v>
      </c>
      <c r="F2586" s="6" t="s">
        <v>94</v>
      </c>
      <c r="G2586" s="6" t="s">
        <v>95</v>
      </c>
      <c r="H2586" s="6" t="s">
        <v>17</v>
      </c>
      <c r="I2586" s="8">
        <v>0.3000000000000001</v>
      </c>
      <c r="J2586" s="9">
        <v>6250</v>
      </c>
      <c r="K2586" s="10">
        <f t="shared" si="20"/>
        <v>1875.0000000000007</v>
      </c>
      <c r="L2586" s="10">
        <f t="shared" si="21"/>
        <v>750.00000000000034</v>
      </c>
      <c r="M2586" s="11">
        <v>0.4</v>
      </c>
      <c r="O2586" s="16"/>
      <c r="P2586" s="14"/>
      <c r="Q2586" s="12"/>
      <c r="R2586" s="13"/>
    </row>
    <row r="2587" spans="1:18" ht="15.75" customHeight="1" x14ac:dyDescent="0.3">
      <c r="A2587" s="1"/>
      <c r="B2587" s="6" t="s">
        <v>14</v>
      </c>
      <c r="C2587" s="6">
        <v>1185732</v>
      </c>
      <c r="D2587" s="7">
        <v>44517</v>
      </c>
      <c r="E2587" s="6" t="s">
        <v>46</v>
      </c>
      <c r="F2587" s="6" t="s">
        <v>94</v>
      </c>
      <c r="G2587" s="6" t="s">
        <v>95</v>
      </c>
      <c r="H2587" s="6" t="s">
        <v>18</v>
      </c>
      <c r="I2587" s="8">
        <v>0.20000000000000012</v>
      </c>
      <c r="J2587" s="9">
        <v>4500</v>
      </c>
      <c r="K2587" s="10">
        <f t="shared" si="20"/>
        <v>900.00000000000057</v>
      </c>
      <c r="L2587" s="10">
        <f t="shared" si="21"/>
        <v>315.00000000000017</v>
      </c>
      <c r="M2587" s="11">
        <v>0.35</v>
      </c>
      <c r="O2587" s="16"/>
      <c r="P2587" s="14"/>
      <c r="Q2587" s="12"/>
      <c r="R2587" s="13"/>
    </row>
    <row r="2588" spans="1:18" ht="15.75" customHeight="1" x14ac:dyDescent="0.3">
      <c r="A2588" s="1"/>
      <c r="B2588" s="6" t="s">
        <v>14</v>
      </c>
      <c r="C2588" s="6">
        <v>1185732</v>
      </c>
      <c r="D2588" s="7">
        <v>44517</v>
      </c>
      <c r="E2588" s="6" t="s">
        <v>46</v>
      </c>
      <c r="F2588" s="6" t="s">
        <v>94</v>
      </c>
      <c r="G2588" s="6" t="s">
        <v>95</v>
      </c>
      <c r="H2588" s="6" t="s">
        <v>19</v>
      </c>
      <c r="I2588" s="8">
        <v>0.30000000000000016</v>
      </c>
      <c r="J2588" s="9">
        <v>3950</v>
      </c>
      <c r="K2588" s="10">
        <f t="shared" si="20"/>
        <v>1185.0000000000007</v>
      </c>
      <c r="L2588" s="10">
        <f t="shared" si="21"/>
        <v>474.00000000000028</v>
      </c>
      <c r="M2588" s="11">
        <v>0.4</v>
      </c>
      <c r="O2588" s="16"/>
      <c r="P2588" s="14"/>
      <c r="Q2588" s="12"/>
      <c r="R2588" s="13"/>
    </row>
    <row r="2589" spans="1:18" ht="15.75" customHeight="1" x14ac:dyDescent="0.3">
      <c r="A2589" s="1"/>
      <c r="B2589" s="6" t="s">
        <v>14</v>
      </c>
      <c r="C2589" s="6">
        <v>1185732</v>
      </c>
      <c r="D2589" s="7">
        <v>44517</v>
      </c>
      <c r="E2589" s="6" t="s">
        <v>46</v>
      </c>
      <c r="F2589" s="6" t="s">
        <v>94</v>
      </c>
      <c r="G2589" s="6" t="s">
        <v>95</v>
      </c>
      <c r="H2589" s="6" t="s">
        <v>20</v>
      </c>
      <c r="I2589" s="8">
        <v>0.6000000000000002</v>
      </c>
      <c r="J2589" s="9">
        <v>4500</v>
      </c>
      <c r="K2589" s="10">
        <f t="shared" si="20"/>
        <v>2700.0000000000009</v>
      </c>
      <c r="L2589" s="10">
        <f t="shared" si="21"/>
        <v>1080.0000000000005</v>
      </c>
      <c r="M2589" s="11">
        <v>0.4</v>
      </c>
      <c r="O2589" s="16"/>
      <c r="P2589" s="14"/>
      <c r="Q2589" s="12"/>
      <c r="R2589" s="13"/>
    </row>
    <row r="2590" spans="1:18" ht="15.75" customHeight="1" x14ac:dyDescent="0.3">
      <c r="A2590" s="1"/>
      <c r="B2590" s="6" t="s">
        <v>14</v>
      </c>
      <c r="C2590" s="6">
        <v>1185732</v>
      </c>
      <c r="D2590" s="7">
        <v>44517</v>
      </c>
      <c r="E2590" s="6" t="s">
        <v>46</v>
      </c>
      <c r="F2590" s="6" t="s">
        <v>94</v>
      </c>
      <c r="G2590" s="6" t="s">
        <v>95</v>
      </c>
      <c r="H2590" s="6" t="s">
        <v>21</v>
      </c>
      <c r="I2590" s="8">
        <v>0.75000000000000011</v>
      </c>
      <c r="J2590" s="9">
        <v>4250</v>
      </c>
      <c r="K2590" s="10">
        <f t="shared" si="20"/>
        <v>3187.5000000000005</v>
      </c>
      <c r="L2590" s="10">
        <f t="shared" si="21"/>
        <v>1115.625</v>
      </c>
      <c r="M2590" s="11">
        <v>0.35</v>
      </c>
      <c r="O2590" s="16"/>
      <c r="P2590" s="14"/>
      <c r="Q2590" s="12"/>
      <c r="R2590" s="13"/>
    </row>
    <row r="2591" spans="1:18" ht="15.75" customHeight="1" x14ac:dyDescent="0.3">
      <c r="A2591" s="1"/>
      <c r="B2591" s="6" t="s">
        <v>14</v>
      </c>
      <c r="C2591" s="6">
        <v>1185732</v>
      </c>
      <c r="D2591" s="7">
        <v>44517</v>
      </c>
      <c r="E2591" s="6" t="s">
        <v>46</v>
      </c>
      <c r="F2591" s="6" t="s">
        <v>94</v>
      </c>
      <c r="G2591" s="6" t="s">
        <v>95</v>
      </c>
      <c r="H2591" s="6" t="s">
        <v>22</v>
      </c>
      <c r="I2591" s="8">
        <v>0.75</v>
      </c>
      <c r="J2591" s="9">
        <v>5250</v>
      </c>
      <c r="K2591" s="10">
        <f t="shared" si="20"/>
        <v>3937.5</v>
      </c>
      <c r="L2591" s="10">
        <f t="shared" si="21"/>
        <v>1968.75</v>
      </c>
      <c r="M2591" s="11">
        <v>0.5</v>
      </c>
      <c r="O2591" s="16"/>
      <c r="P2591" s="14"/>
      <c r="Q2591" s="12"/>
      <c r="R2591" s="13"/>
    </row>
    <row r="2592" spans="1:18" ht="15.75" customHeight="1" x14ac:dyDescent="0.3">
      <c r="A2592" s="1"/>
      <c r="B2592" s="6" t="s">
        <v>14</v>
      </c>
      <c r="C2592" s="6">
        <v>1185732</v>
      </c>
      <c r="D2592" s="7">
        <v>44546</v>
      </c>
      <c r="E2592" s="6" t="s">
        <v>46</v>
      </c>
      <c r="F2592" s="6" t="s">
        <v>94</v>
      </c>
      <c r="G2592" s="6" t="s">
        <v>95</v>
      </c>
      <c r="H2592" s="6" t="s">
        <v>17</v>
      </c>
      <c r="I2592" s="8">
        <v>0.70000000000000007</v>
      </c>
      <c r="J2592" s="9">
        <v>7750</v>
      </c>
      <c r="K2592" s="10">
        <f t="shared" si="20"/>
        <v>5425.0000000000009</v>
      </c>
      <c r="L2592" s="10">
        <f t="shared" si="21"/>
        <v>2170.0000000000005</v>
      </c>
      <c r="M2592" s="11">
        <v>0.4</v>
      </c>
      <c r="O2592" s="16"/>
      <c r="P2592" s="14"/>
      <c r="Q2592" s="12"/>
      <c r="R2592" s="13"/>
    </row>
    <row r="2593" spans="1:18" ht="15.75" customHeight="1" x14ac:dyDescent="0.3">
      <c r="A2593" s="1"/>
      <c r="B2593" s="6" t="s">
        <v>14</v>
      </c>
      <c r="C2593" s="6">
        <v>1185732</v>
      </c>
      <c r="D2593" s="7">
        <v>44546</v>
      </c>
      <c r="E2593" s="6" t="s">
        <v>46</v>
      </c>
      <c r="F2593" s="6" t="s">
        <v>94</v>
      </c>
      <c r="G2593" s="6" t="s">
        <v>95</v>
      </c>
      <c r="H2593" s="6" t="s">
        <v>18</v>
      </c>
      <c r="I2593" s="8">
        <v>0.60000000000000009</v>
      </c>
      <c r="J2593" s="9">
        <v>5750</v>
      </c>
      <c r="K2593" s="10">
        <f t="shared" si="20"/>
        <v>3450.0000000000005</v>
      </c>
      <c r="L2593" s="10">
        <f t="shared" si="21"/>
        <v>1207.5</v>
      </c>
      <c r="M2593" s="11">
        <v>0.35</v>
      </c>
      <c r="O2593" s="16"/>
      <c r="P2593" s="14"/>
      <c r="Q2593" s="12"/>
      <c r="R2593" s="13"/>
    </row>
    <row r="2594" spans="1:18" ht="15.75" customHeight="1" x14ac:dyDescent="0.3">
      <c r="A2594" s="1"/>
      <c r="B2594" s="6" t="s">
        <v>14</v>
      </c>
      <c r="C2594" s="6">
        <v>1185732</v>
      </c>
      <c r="D2594" s="7">
        <v>44546</v>
      </c>
      <c r="E2594" s="6" t="s">
        <v>46</v>
      </c>
      <c r="F2594" s="6" t="s">
        <v>94</v>
      </c>
      <c r="G2594" s="6" t="s">
        <v>95</v>
      </c>
      <c r="H2594" s="6" t="s">
        <v>19</v>
      </c>
      <c r="I2594" s="8">
        <v>0.60000000000000009</v>
      </c>
      <c r="J2594" s="9">
        <v>5250</v>
      </c>
      <c r="K2594" s="10">
        <f t="shared" si="20"/>
        <v>3150.0000000000005</v>
      </c>
      <c r="L2594" s="10">
        <f t="shared" si="21"/>
        <v>1260.0000000000002</v>
      </c>
      <c r="M2594" s="11">
        <v>0.4</v>
      </c>
      <c r="O2594" s="16"/>
      <c r="P2594" s="14"/>
      <c r="Q2594" s="12"/>
      <c r="R2594" s="13"/>
    </row>
    <row r="2595" spans="1:18" ht="15.75" customHeight="1" x14ac:dyDescent="0.3">
      <c r="A2595" s="1"/>
      <c r="B2595" s="6" t="s">
        <v>14</v>
      </c>
      <c r="C2595" s="6">
        <v>1185732</v>
      </c>
      <c r="D2595" s="7">
        <v>44546</v>
      </c>
      <c r="E2595" s="6" t="s">
        <v>46</v>
      </c>
      <c r="F2595" s="6" t="s">
        <v>94</v>
      </c>
      <c r="G2595" s="6" t="s">
        <v>95</v>
      </c>
      <c r="H2595" s="6" t="s">
        <v>20</v>
      </c>
      <c r="I2595" s="8">
        <v>0.60000000000000009</v>
      </c>
      <c r="J2595" s="9">
        <v>4750</v>
      </c>
      <c r="K2595" s="10">
        <f t="shared" si="20"/>
        <v>2850.0000000000005</v>
      </c>
      <c r="L2595" s="10">
        <f t="shared" si="21"/>
        <v>1140.0000000000002</v>
      </c>
      <c r="M2595" s="11">
        <v>0.4</v>
      </c>
      <c r="O2595" s="16"/>
      <c r="P2595" s="14"/>
      <c r="Q2595" s="12"/>
      <c r="R2595" s="13"/>
    </row>
    <row r="2596" spans="1:18" ht="15.75" customHeight="1" x14ac:dyDescent="0.3">
      <c r="A2596" s="1"/>
      <c r="B2596" s="6" t="s">
        <v>14</v>
      </c>
      <c r="C2596" s="6">
        <v>1185732</v>
      </c>
      <c r="D2596" s="7">
        <v>44546</v>
      </c>
      <c r="E2596" s="6" t="s">
        <v>46</v>
      </c>
      <c r="F2596" s="6" t="s">
        <v>94</v>
      </c>
      <c r="G2596" s="6" t="s">
        <v>95</v>
      </c>
      <c r="H2596" s="6" t="s">
        <v>21</v>
      </c>
      <c r="I2596" s="8">
        <v>0.70000000000000007</v>
      </c>
      <c r="J2596" s="9">
        <v>4750</v>
      </c>
      <c r="K2596" s="10">
        <f t="shared" si="20"/>
        <v>3325.0000000000005</v>
      </c>
      <c r="L2596" s="10">
        <f t="shared" si="21"/>
        <v>1163.75</v>
      </c>
      <c r="M2596" s="11">
        <v>0.35</v>
      </c>
      <c r="O2596" s="16"/>
      <c r="P2596" s="14"/>
      <c r="Q2596" s="12"/>
      <c r="R2596" s="13"/>
    </row>
    <row r="2597" spans="1:18" ht="15.75" customHeight="1" x14ac:dyDescent="0.3">
      <c r="A2597" s="1"/>
      <c r="B2597" s="6" t="s">
        <v>14</v>
      </c>
      <c r="C2597" s="6">
        <v>1185732</v>
      </c>
      <c r="D2597" s="7">
        <v>44546</v>
      </c>
      <c r="E2597" s="6" t="s">
        <v>46</v>
      </c>
      <c r="F2597" s="6" t="s">
        <v>94</v>
      </c>
      <c r="G2597" s="6" t="s">
        <v>95</v>
      </c>
      <c r="H2597" s="6" t="s">
        <v>22</v>
      </c>
      <c r="I2597" s="8">
        <v>0.75</v>
      </c>
      <c r="J2597" s="9">
        <v>5750</v>
      </c>
      <c r="K2597" s="10">
        <f t="shared" si="20"/>
        <v>4312.5</v>
      </c>
      <c r="L2597" s="10">
        <f t="shared" si="21"/>
        <v>2156.25</v>
      </c>
      <c r="M2597" s="11">
        <v>0.5</v>
      </c>
      <c r="O2597" s="16"/>
      <c r="P2597" s="14"/>
      <c r="Q2597" s="12"/>
      <c r="R2597" s="13"/>
    </row>
    <row r="2598" spans="1:18" ht="15.75" customHeight="1" x14ac:dyDescent="0.3">
      <c r="A2598" s="1" t="s">
        <v>39</v>
      </c>
      <c r="B2598" s="6" t="s">
        <v>23</v>
      </c>
      <c r="C2598" s="6">
        <v>1197831</v>
      </c>
      <c r="D2598" s="7">
        <v>44219</v>
      </c>
      <c r="E2598" s="6" t="s">
        <v>24</v>
      </c>
      <c r="F2598" s="6" t="s">
        <v>96</v>
      </c>
      <c r="G2598" s="6" t="s">
        <v>97</v>
      </c>
      <c r="H2598" s="6" t="s">
        <v>17</v>
      </c>
      <c r="I2598" s="8">
        <v>0.25000000000000006</v>
      </c>
      <c r="J2598" s="9">
        <v>6500</v>
      </c>
      <c r="K2598" s="10">
        <f t="shared" si="20"/>
        <v>1625.0000000000005</v>
      </c>
      <c r="L2598" s="10">
        <f t="shared" si="21"/>
        <v>650.00000000000023</v>
      </c>
      <c r="M2598" s="11">
        <v>0.4</v>
      </c>
      <c r="O2598" s="16"/>
      <c r="P2598" s="14"/>
      <c r="Q2598" s="12"/>
      <c r="R2598" s="13"/>
    </row>
    <row r="2599" spans="1:18" ht="15.75" customHeight="1" x14ac:dyDescent="0.3">
      <c r="A2599" s="1"/>
      <c r="B2599" s="6" t="s">
        <v>23</v>
      </c>
      <c r="C2599" s="6">
        <v>1197831</v>
      </c>
      <c r="D2599" s="7">
        <v>44219</v>
      </c>
      <c r="E2599" s="6" t="s">
        <v>24</v>
      </c>
      <c r="F2599" s="6" t="s">
        <v>96</v>
      </c>
      <c r="G2599" s="6" t="s">
        <v>97</v>
      </c>
      <c r="H2599" s="6" t="s">
        <v>18</v>
      </c>
      <c r="I2599" s="8">
        <v>0.25000000000000006</v>
      </c>
      <c r="J2599" s="9">
        <v>4500</v>
      </c>
      <c r="K2599" s="10">
        <f t="shared" si="20"/>
        <v>1125.0000000000002</v>
      </c>
      <c r="L2599" s="10">
        <f t="shared" si="21"/>
        <v>393.75000000000006</v>
      </c>
      <c r="M2599" s="11">
        <v>0.35</v>
      </c>
      <c r="O2599" s="16"/>
      <c r="P2599" s="14"/>
      <c r="Q2599" s="12"/>
      <c r="R2599" s="13"/>
    </row>
    <row r="2600" spans="1:18" ht="15.75" customHeight="1" x14ac:dyDescent="0.3">
      <c r="A2600" s="1"/>
      <c r="B2600" s="6" t="s">
        <v>23</v>
      </c>
      <c r="C2600" s="6">
        <v>1197831</v>
      </c>
      <c r="D2600" s="7">
        <v>44219</v>
      </c>
      <c r="E2600" s="6" t="s">
        <v>24</v>
      </c>
      <c r="F2600" s="6" t="s">
        <v>96</v>
      </c>
      <c r="G2600" s="6" t="s">
        <v>97</v>
      </c>
      <c r="H2600" s="6" t="s">
        <v>19</v>
      </c>
      <c r="I2600" s="8">
        <v>0.15000000000000008</v>
      </c>
      <c r="J2600" s="9">
        <v>4500</v>
      </c>
      <c r="K2600" s="10">
        <f t="shared" si="20"/>
        <v>675.00000000000034</v>
      </c>
      <c r="L2600" s="10">
        <f t="shared" si="21"/>
        <v>270.00000000000017</v>
      </c>
      <c r="M2600" s="11">
        <v>0.4</v>
      </c>
      <c r="O2600" s="16"/>
      <c r="P2600" s="14"/>
      <c r="Q2600" s="12"/>
      <c r="R2600" s="13"/>
    </row>
    <row r="2601" spans="1:18" ht="15.75" customHeight="1" x14ac:dyDescent="0.3">
      <c r="A2601" s="1"/>
      <c r="B2601" s="6" t="s">
        <v>23</v>
      </c>
      <c r="C2601" s="6">
        <v>1197831</v>
      </c>
      <c r="D2601" s="7">
        <v>44219</v>
      </c>
      <c r="E2601" s="6" t="s">
        <v>24</v>
      </c>
      <c r="F2601" s="6" t="s">
        <v>96</v>
      </c>
      <c r="G2601" s="6" t="s">
        <v>97</v>
      </c>
      <c r="H2601" s="6" t="s">
        <v>20</v>
      </c>
      <c r="I2601" s="8">
        <v>0.2</v>
      </c>
      <c r="J2601" s="9">
        <v>3000</v>
      </c>
      <c r="K2601" s="10">
        <f t="shared" si="20"/>
        <v>600</v>
      </c>
      <c r="L2601" s="10">
        <f t="shared" si="21"/>
        <v>240</v>
      </c>
      <c r="M2601" s="11">
        <v>0.4</v>
      </c>
      <c r="O2601" s="16"/>
      <c r="P2601" s="14"/>
      <c r="Q2601" s="12"/>
      <c r="R2601" s="13"/>
    </row>
    <row r="2602" spans="1:18" ht="15.75" customHeight="1" x14ac:dyDescent="0.3">
      <c r="A2602" s="1"/>
      <c r="B2602" s="6" t="s">
        <v>23</v>
      </c>
      <c r="C2602" s="6">
        <v>1197831</v>
      </c>
      <c r="D2602" s="7">
        <v>44219</v>
      </c>
      <c r="E2602" s="6" t="s">
        <v>24</v>
      </c>
      <c r="F2602" s="6" t="s">
        <v>96</v>
      </c>
      <c r="G2602" s="6" t="s">
        <v>97</v>
      </c>
      <c r="H2602" s="6" t="s">
        <v>21</v>
      </c>
      <c r="I2602" s="8">
        <v>0.35000000000000003</v>
      </c>
      <c r="J2602" s="9">
        <v>3500</v>
      </c>
      <c r="K2602" s="10">
        <f t="shared" si="20"/>
        <v>1225.0000000000002</v>
      </c>
      <c r="L2602" s="10">
        <f t="shared" si="21"/>
        <v>428.75000000000006</v>
      </c>
      <c r="M2602" s="11">
        <v>0.35</v>
      </c>
      <c r="O2602" s="16"/>
      <c r="P2602" s="14"/>
      <c r="Q2602" s="12"/>
      <c r="R2602" s="13"/>
    </row>
    <row r="2603" spans="1:18" ht="15.75" customHeight="1" x14ac:dyDescent="0.3">
      <c r="A2603" s="1"/>
      <c r="B2603" s="6" t="s">
        <v>23</v>
      </c>
      <c r="C2603" s="6">
        <v>1197831</v>
      </c>
      <c r="D2603" s="7">
        <v>44219</v>
      </c>
      <c r="E2603" s="6" t="s">
        <v>24</v>
      </c>
      <c r="F2603" s="6" t="s">
        <v>96</v>
      </c>
      <c r="G2603" s="6" t="s">
        <v>97</v>
      </c>
      <c r="H2603" s="6" t="s">
        <v>22</v>
      </c>
      <c r="I2603" s="8">
        <v>0.25000000000000006</v>
      </c>
      <c r="J2603" s="9">
        <v>4500</v>
      </c>
      <c r="K2603" s="10">
        <f t="shared" si="20"/>
        <v>1125.0000000000002</v>
      </c>
      <c r="L2603" s="10">
        <f t="shared" si="21"/>
        <v>450.00000000000011</v>
      </c>
      <c r="M2603" s="11">
        <v>0.4</v>
      </c>
      <c r="O2603" s="16"/>
      <c r="P2603" s="14"/>
      <c r="Q2603" s="12"/>
      <c r="R2603" s="13"/>
    </row>
    <row r="2604" spans="1:18" ht="15.75" customHeight="1" x14ac:dyDescent="0.3">
      <c r="A2604" s="1"/>
      <c r="B2604" s="6" t="s">
        <v>23</v>
      </c>
      <c r="C2604" s="6">
        <v>1197831</v>
      </c>
      <c r="D2604" s="7">
        <v>44248</v>
      </c>
      <c r="E2604" s="6" t="s">
        <v>24</v>
      </c>
      <c r="F2604" s="6" t="s">
        <v>96</v>
      </c>
      <c r="G2604" s="6" t="s">
        <v>97</v>
      </c>
      <c r="H2604" s="6" t="s">
        <v>17</v>
      </c>
      <c r="I2604" s="8">
        <v>0.25000000000000006</v>
      </c>
      <c r="J2604" s="9">
        <v>7000</v>
      </c>
      <c r="K2604" s="10">
        <f t="shared" si="20"/>
        <v>1750.0000000000005</v>
      </c>
      <c r="L2604" s="10">
        <f t="shared" si="21"/>
        <v>700.00000000000023</v>
      </c>
      <c r="M2604" s="11">
        <v>0.4</v>
      </c>
      <c r="O2604" s="16"/>
      <c r="P2604" s="14"/>
      <c r="Q2604" s="12"/>
      <c r="R2604" s="13"/>
    </row>
    <row r="2605" spans="1:18" ht="15.75" customHeight="1" x14ac:dyDescent="0.3">
      <c r="A2605" s="1"/>
      <c r="B2605" s="6" t="s">
        <v>23</v>
      </c>
      <c r="C2605" s="6">
        <v>1197831</v>
      </c>
      <c r="D2605" s="7">
        <v>44248</v>
      </c>
      <c r="E2605" s="6" t="s">
        <v>24</v>
      </c>
      <c r="F2605" s="6" t="s">
        <v>96</v>
      </c>
      <c r="G2605" s="6" t="s">
        <v>97</v>
      </c>
      <c r="H2605" s="6" t="s">
        <v>18</v>
      </c>
      <c r="I2605" s="8">
        <v>0.25000000000000006</v>
      </c>
      <c r="J2605" s="9">
        <v>3500</v>
      </c>
      <c r="K2605" s="10">
        <f t="shared" si="20"/>
        <v>875.00000000000023</v>
      </c>
      <c r="L2605" s="10">
        <f t="shared" si="21"/>
        <v>306.25000000000006</v>
      </c>
      <c r="M2605" s="11">
        <v>0.35</v>
      </c>
      <c r="O2605" s="16"/>
      <c r="P2605" s="14"/>
      <c r="Q2605" s="12"/>
      <c r="R2605" s="13"/>
    </row>
    <row r="2606" spans="1:18" ht="15.75" customHeight="1" x14ac:dyDescent="0.3">
      <c r="A2606" s="1"/>
      <c r="B2606" s="6" t="s">
        <v>23</v>
      </c>
      <c r="C2606" s="6">
        <v>1197831</v>
      </c>
      <c r="D2606" s="7">
        <v>44248</v>
      </c>
      <c r="E2606" s="6" t="s">
        <v>24</v>
      </c>
      <c r="F2606" s="6" t="s">
        <v>96</v>
      </c>
      <c r="G2606" s="6" t="s">
        <v>97</v>
      </c>
      <c r="H2606" s="6" t="s">
        <v>19</v>
      </c>
      <c r="I2606" s="8">
        <v>0.15000000000000008</v>
      </c>
      <c r="J2606" s="9">
        <v>4000</v>
      </c>
      <c r="K2606" s="10">
        <f t="shared" si="20"/>
        <v>600.00000000000034</v>
      </c>
      <c r="L2606" s="10">
        <f t="shared" si="21"/>
        <v>240.00000000000014</v>
      </c>
      <c r="M2606" s="11">
        <v>0.4</v>
      </c>
      <c r="O2606" s="16"/>
      <c r="P2606" s="14"/>
      <c r="Q2606" s="12"/>
      <c r="R2606" s="13"/>
    </row>
    <row r="2607" spans="1:18" ht="15.75" customHeight="1" x14ac:dyDescent="0.3">
      <c r="A2607" s="1"/>
      <c r="B2607" s="6" t="s">
        <v>23</v>
      </c>
      <c r="C2607" s="6">
        <v>1197831</v>
      </c>
      <c r="D2607" s="7">
        <v>44248</v>
      </c>
      <c r="E2607" s="6" t="s">
        <v>24</v>
      </c>
      <c r="F2607" s="6" t="s">
        <v>96</v>
      </c>
      <c r="G2607" s="6" t="s">
        <v>97</v>
      </c>
      <c r="H2607" s="6" t="s">
        <v>20</v>
      </c>
      <c r="I2607" s="8">
        <v>0.2</v>
      </c>
      <c r="J2607" s="9">
        <v>2500</v>
      </c>
      <c r="K2607" s="10">
        <f t="shared" si="20"/>
        <v>500</v>
      </c>
      <c r="L2607" s="10">
        <f t="shared" si="21"/>
        <v>200</v>
      </c>
      <c r="M2607" s="11">
        <v>0.4</v>
      </c>
      <c r="O2607" s="16"/>
      <c r="P2607" s="14"/>
      <c r="Q2607" s="12"/>
      <c r="R2607" s="13"/>
    </row>
    <row r="2608" spans="1:18" ht="15.75" customHeight="1" x14ac:dyDescent="0.3">
      <c r="A2608" s="1"/>
      <c r="B2608" s="6" t="s">
        <v>23</v>
      </c>
      <c r="C2608" s="6">
        <v>1197831</v>
      </c>
      <c r="D2608" s="7">
        <v>44248</v>
      </c>
      <c r="E2608" s="6" t="s">
        <v>24</v>
      </c>
      <c r="F2608" s="6" t="s">
        <v>96</v>
      </c>
      <c r="G2608" s="6" t="s">
        <v>97</v>
      </c>
      <c r="H2608" s="6" t="s">
        <v>21</v>
      </c>
      <c r="I2608" s="8">
        <v>0.35000000000000003</v>
      </c>
      <c r="J2608" s="9">
        <v>3250</v>
      </c>
      <c r="K2608" s="10">
        <f t="shared" si="20"/>
        <v>1137.5</v>
      </c>
      <c r="L2608" s="10">
        <f t="shared" si="21"/>
        <v>398.125</v>
      </c>
      <c r="M2608" s="11">
        <v>0.35</v>
      </c>
      <c r="O2608" s="16"/>
      <c r="P2608" s="14"/>
      <c r="Q2608" s="12"/>
      <c r="R2608" s="13"/>
    </row>
    <row r="2609" spans="1:18" ht="15.75" customHeight="1" x14ac:dyDescent="0.3">
      <c r="A2609" s="1"/>
      <c r="B2609" s="6" t="s">
        <v>23</v>
      </c>
      <c r="C2609" s="6">
        <v>1197831</v>
      </c>
      <c r="D2609" s="7">
        <v>44248</v>
      </c>
      <c r="E2609" s="6" t="s">
        <v>24</v>
      </c>
      <c r="F2609" s="6" t="s">
        <v>96</v>
      </c>
      <c r="G2609" s="6" t="s">
        <v>97</v>
      </c>
      <c r="H2609" s="6" t="s">
        <v>22</v>
      </c>
      <c r="I2609" s="8">
        <v>0.2</v>
      </c>
      <c r="J2609" s="9">
        <v>4250</v>
      </c>
      <c r="K2609" s="10">
        <f t="shared" si="20"/>
        <v>850</v>
      </c>
      <c r="L2609" s="10">
        <f t="shared" si="21"/>
        <v>340</v>
      </c>
      <c r="M2609" s="11">
        <v>0.4</v>
      </c>
      <c r="O2609" s="16"/>
      <c r="P2609" s="14"/>
      <c r="Q2609" s="12"/>
      <c r="R2609" s="13"/>
    </row>
    <row r="2610" spans="1:18" ht="15.75" customHeight="1" x14ac:dyDescent="0.3">
      <c r="A2610" s="1"/>
      <c r="B2610" s="6" t="s">
        <v>23</v>
      </c>
      <c r="C2610" s="6">
        <v>1197831</v>
      </c>
      <c r="D2610" s="7">
        <v>44274</v>
      </c>
      <c r="E2610" s="6" t="s">
        <v>24</v>
      </c>
      <c r="F2610" s="6" t="s">
        <v>96</v>
      </c>
      <c r="G2610" s="6" t="s">
        <v>97</v>
      </c>
      <c r="H2610" s="6" t="s">
        <v>17</v>
      </c>
      <c r="I2610" s="8">
        <v>0.2</v>
      </c>
      <c r="J2610" s="9">
        <v>6450</v>
      </c>
      <c r="K2610" s="10">
        <f t="shared" si="20"/>
        <v>1290</v>
      </c>
      <c r="L2610" s="10">
        <f t="shared" si="21"/>
        <v>516</v>
      </c>
      <c r="M2610" s="11">
        <v>0.4</v>
      </c>
      <c r="O2610" s="16"/>
      <c r="P2610" s="14"/>
      <c r="Q2610" s="12"/>
      <c r="R2610" s="13"/>
    </row>
    <row r="2611" spans="1:18" ht="15.75" customHeight="1" x14ac:dyDescent="0.3">
      <c r="A2611" s="1"/>
      <c r="B2611" s="6" t="s">
        <v>23</v>
      </c>
      <c r="C2611" s="6">
        <v>1197831</v>
      </c>
      <c r="D2611" s="7">
        <v>44274</v>
      </c>
      <c r="E2611" s="6" t="s">
        <v>24</v>
      </c>
      <c r="F2611" s="6" t="s">
        <v>96</v>
      </c>
      <c r="G2611" s="6" t="s">
        <v>97</v>
      </c>
      <c r="H2611" s="6" t="s">
        <v>18</v>
      </c>
      <c r="I2611" s="8">
        <v>0.2</v>
      </c>
      <c r="J2611" s="9">
        <v>3250</v>
      </c>
      <c r="K2611" s="10">
        <f t="shared" si="20"/>
        <v>650</v>
      </c>
      <c r="L2611" s="10">
        <f t="shared" si="21"/>
        <v>227.49999999999997</v>
      </c>
      <c r="M2611" s="11">
        <v>0.35</v>
      </c>
      <c r="O2611" s="16"/>
      <c r="P2611" s="14"/>
      <c r="Q2611" s="12"/>
      <c r="R2611" s="13"/>
    </row>
    <row r="2612" spans="1:18" ht="15.75" customHeight="1" x14ac:dyDescent="0.3">
      <c r="A2612" s="1"/>
      <c r="B2612" s="6" t="s">
        <v>23</v>
      </c>
      <c r="C2612" s="6">
        <v>1197831</v>
      </c>
      <c r="D2612" s="7">
        <v>44274</v>
      </c>
      <c r="E2612" s="6" t="s">
        <v>24</v>
      </c>
      <c r="F2612" s="6" t="s">
        <v>96</v>
      </c>
      <c r="G2612" s="6" t="s">
        <v>97</v>
      </c>
      <c r="H2612" s="6" t="s">
        <v>19</v>
      </c>
      <c r="I2612" s="8">
        <v>0.10000000000000002</v>
      </c>
      <c r="J2612" s="9">
        <v>3500</v>
      </c>
      <c r="K2612" s="10">
        <f t="shared" si="20"/>
        <v>350.00000000000006</v>
      </c>
      <c r="L2612" s="10">
        <f t="shared" si="21"/>
        <v>140.00000000000003</v>
      </c>
      <c r="M2612" s="11">
        <v>0.4</v>
      </c>
      <c r="O2612" s="16"/>
      <c r="P2612" s="14"/>
      <c r="Q2612" s="12"/>
      <c r="R2612" s="13"/>
    </row>
    <row r="2613" spans="1:18" ht="15.75" customHeight="1" x14ac:dyDescent="0.3">
      <c r="A2613" s="1"/>
      <c r="B2613" s="6" t="s">
        <v>23</v>
      </c>
      <c r="C2613" s="6">
        <v>1197831</v>
      </c>
      <c r="D2613" s="7">
        <v>44274</v>
      </c>
      <c r="E2613" s="6" t="s">
        <v>24</v>
      </c>
      <c r="F2613" s="6" t="s">
        <v>96</v>
      </c>
      <c r="G2613" s="6" t="s">
        <v>97</v>
      </c>
      <c r="H2613" s="6" t="s">
        <v>20</v>
      </c>
      <c r="I2613" s="8">
        <v>0.19999999999999996</v>
      </c>
      <c r="J2613" s="9">
        <v>2000</v>
      </c>
      <c r="K2613" s="10">
        <f t="shared" si="20"/>
        <v>399.99999999999989</v>
      </c>
      <c r="L2613" s="10">
        <f t="shared" si="21"/>
        <v>159.99999999999997</v>
      </c>
      <c r="M2613" s="11">
        <v>0.4</v>
      </c>
      <c r="O2613" s="16"/>
      <c r="P2613" s="14"/>
      <c r="Q2613" s="12"/>
      <c r="R2613" s="13"/>
    </row>
    <row r="2614" spans="1:18" ht="15.75" customHeight="1" x14ac:dyDescent="0.3">
      <c r="A2614" s="1"/>
      <c r="B2614" s="6" t="s">
        <v>23</v>
      </c>
      <c r="C2614" s="6">
        <v>1197831</v>
      </c>
      <c r="D2614" s="7">
        <v>44274</v>
      </c>
      <c r="E2614" s="6" t="s">
        <v>24</v>
      </c>
      <c r="F2614" s="6" t="s">
        <v>96</v>
      </c>
      <c r="G2614" s="6" t="s">
        <v>97</v>
      </c>
      <c r="H2614" s="6" t="s">
        <v>21</v>
      </c>
      <c r="I2614" s="8">
        <v>0.35000000000000009</v>
      </c>
      <c r="J2614" s="9">
        <v>2500</v>
      </c>
      <c r="K2614" s="10">
        <f t="shared" si="20"/>
        <v>875.00000000000023</v>
      </c>
      <c r="L2614" s="10">
        <f t="shared" si="21"/>
        <v>306.25000000000006</v>
      </c>
      <c r="M2614" s="11">
        <v>0.35</v>
      </c>
      <c r="O2614" s="16"/>
      <c r="P2614" s="14"/>
      <c r="Q2614" s="12"/>
      <c r="R2614" s="13"/>
    </row>
    <row r="2615" spans="1:18" ht="15.75" customHeight="1" x14ac:dyDescent="0.3">
      <c r="A2615" s="1"/>
      <c r="B2615" s="6" t="s">
        <v>23</v>
      </c>
      <c r="C2615" s="6">
        <v>1197831</v>
      </c>
      <c r="D2615" s="7">
        <v>44274</v>
      </c>
      <c r="E2615" s="6" t="s">
        <v>24</v>
      </c>
      <c r="F2615" s="6" t="s">
        <v>96</v>
      </c>
      <c r="G2615" s="6" t="s">
        <v>97</v>
      </c>
      <c r="H2615" s="6" t="s">
        <v>22</v>
      </c>
      <c r="I2615" s="8">
        <v>0.25</v>
      </c>
      <c r="J2615" s="9">
        <v>3500</v>
      </c>
      <c r="K2615" s="10">
        <f t="shared" si="20"/>
        <v>875</v>
      </c>
      <c r="L2615" s="10">
        <f t="shared" si="21"/>
        <v>350</v>
      </c>
      <c r="M2615" s="11">
        <v>0.4</v>
      </c>
      <c r="O2615" s="16"/>
      <c r="P2615" s="14"/>
      <c r="Q2615" s="12"/>
      <c r="R2615" s="13"/>
    </row>
    <row r="2616" spans="1:18" ht="15.75" customHeight="1" x14ac:dyDescent="0.3">
      <c r="A2616" s="1"/>
      <c r="B2616" s="6" t="s">
        <v>23</v>
      </c>
      <c r="C2616" s="6">
        <v>1197831</v>
      </c>
      <c r="D2616" s="7">
        <v>44306</v>
      </c>
      <c r="E2616" s="6" t="s">
        <v>24</v>
      </c>
      <c r="F2616" s="6" t="s">
        <v>96</v>
      </c>
      <c r="G2616" s="6" t="s">
        <v>97</v>
      </c>
      <c r="H2616" s="6" t="s">
        <v>17</v>
      </c>
      <c r="I2616" s="8">
        <v>0.25</v>
      </c>
      <c r="J2616" s="9">
        <v>6000</v>
      </c>
      <c r="K2616" s="10">
        <f t="shared" si="20"/>
        <v>1500</v>
      </c>
      <c r="L2616" s="10">
        <f t="shared" si="21"/>
        <v>600</v>
      </c>
      <c r="M2616" s="11">
        <v>0.4</v>
      </c>
      <c r="O2616" s="16"/>
      <c r="P2616" s="14"/>
      <c r="Q2616" s="12"/>
      <c r="R2616" s="13"/>
    </row>
    <row r="2617" spans="1:18" ht="15.75" customHeight="1" x14ac:dyDescent="0.3">
      <c r="A2617" s="1"/>
      <c r="B2617" s="6" t="s">
        <v>23</v>
      </c>
      <c r="C2617" s="6">
        <v>1197831</v>
      </c>
      <c r="D2617" s="7">
        <v>44306</v>
      </c>
      <c r="E2617" s="6" t="s">
        <v>24</v>
      </c>
      <c r="F2617" s="6" t="s">
        <v>96</v>
      </c>
      <c r="G2617" s="6" t="s">
        <v>97</v>
      </c>
      <c r="H2617" s="6" t="s">
        <v>18</v>
      </c>
      <c r="I2617" s="8">
        <v>0.25</v>
      </c>
      <c r="J2617" s="9">
        <v>3000</v>
      </c>
      <c r="K2617" s="10">
        <f t="shared" si="20"/>
        <v>750</v>
      </c>
      <c r="L2617" s="10">
        <f t="shared" si="21"/>
        <v>262.5</v>
      </c>
      <c r="M2617" s="11">
        <v>0.35</v>
      </c>
      <c r="O2617" s="16"/>
      <c r="P2617" s="14"/>
      <c r="Q2617" s="12"/>
      <c r="R2617" s="13"/>
    </row>
    <row r="2618" spans="1:18" ht="15.75" customHeight="1" x14ac:dyDescent="0.3">
      <c r="A2618" s="1"/>
      <c r="B2618" s="6" t="s">
        <v>23</v>
      </c>
      <c r="C2618" s="6">
        <v>1197831</v>
      </c>
      <c r="D2618" s="7">
        <v>44306</v>
      </c>
      <c r="E2618" s="6" t="s">
        <v>24</v>
      </c>
      <c r="F2618" s="6" t="s">
        <v>96</v>
      </c>
      <c r="G2618" s="6" t="s">
        <v>97</v>
      </c>
      <c r="H2618" s="6" t="s">
        <v>19</v>
      </c>
      <c r="I2618" s="8">
        <v>0.15000000000000002</v>
      </c>
      <c r="J2618" s="9">
        <v>3000</v>
      </c>
      <c r="K2618" s="10">
        <f t="shared" si="20"/>
        <v>450.00000000000006</v>
      </c>
      <c r="L2618" s="10">
        <f t="shared" si="21"/>
        <v>180.00000000000003</v>
      </c>
      <c r="M2618" s="11">
        <v>0.4</v>
      </c>
      <c r="O2618" s="16"/>
      <c r="P2618" s="14"/>
      <c r="Q2618" s="12"/>
      <c r="R2618" s="13"/>
    </row>
    <row r="2619" spans="1:18" ht="15.75" customHeight="1" x14ac:dyDescent="0.3">
      <c r="A2619" s="1"/>
      <c r="B2619" s="6" t="s">
        <v>23</v>
      </c>
      <c r="C2619" s="6">
        <v>1197831</v>
      </c>
      <c r="D2619" s="7">
        <v>44306</v>
      </c>
      <c r="E2619" s="6" t="s">
        <v>24</v>
      </c>
      <c r="F2619" s="6" t="s">
        <v>96</v>
      </c>
      <c r="G2619" s="6" t="s">
        <v>97</v>
      </c>
      <c r="H2619" s="6" t="s">
        <v>20</v>
      </c>
      <c r="I2619" s="8">
        <v>0.19999999999999996</v>
      </c>
      <c r="J2619" s="9">
        <v>2250</v>
      </c>
      <c r="K2619" s="10">
        <f t="shared" si="20"/>
        <v>449.99999999999989</v>
      </c>
      <c r="L2619" s="10">
        <f t="shared" si="21"/>
        <v>179.99999999999997</v>
      </c>
      <c r="M2619" s="11">
        <v>0.4</v>
      </c>
      <c r="O2619" s="16"/>
      <c r="P2619" s="14"/>
      <c r="Q2619" s="12"/>
      <c r="R2619" s="13"/>
    </row>
    <row r="2620" spans="1:18" ht="15.75" customHeight="1" x14ac:dyDescent="0.3">
      <c r="A2620" s="1"/>
      <c r="B2620" s="6" t="s">
        <v>23</v>
      </c>
      <c r="C2620" s="6">
        <v>1197831</v>
      </c>
      <c r="D2620" s="7">
        <v>44306</v>
      </c>
      <c r="E2620" s="6" t="s">
        <v>24</v>
      </c>
      <c r="F2620" s="6" t="s">
        <v>96</v>
      </c>
      <c r="G2620" s="6" t="s">
        <v>97</v>
      </c>
      <c r="H2620" s="6" t="s">
        <v>21</v>
      </c>
      <c r="I2620" s="8">
        <v>0.4</v>
      </c>
      <c r="J2620" s="9">
        <v>2500</v>
      </c>
      <c r="K2620" s="10">
        <f t="shared" si="20"/>
        <v>1000</v>
      </c>
      <c r="L2620" s="10">
        <f t="shared" si="21"/>
        <v>350</v>
      </c>
      <c r="M2620" s="11">
        <v>0.35</v>
      </c>
      <c r="O2620" s="16"/>
      <c r="P2620" s="14"/>
      <c r="Q2620" s="12"/>
      <c r="R2620" s="13"/>
    </row>
    <row r="2621" spans="1:18" ht="15.75" customHeight="1" x14ac:dyDescent="0.3">
      <c r="A2621" s="1"/>
      <c r="B2621" s="6" t="s">
        <v>23</v>
      </c>
      <c r="C2621" s="6">
        <v>1197831</v>
      </c>
      <c r="D2621" s="7">
        <v>44306</v>
      </c>
      <c r="E2621" s="6" t="s">
        <v>24</v>
      </c>
      <c r="F2621" s="6" t="s">
        <v>96</v>
      </c>
      <c r="G2621" s="6" t="s">
        <v>97</v>
      </c>
      <c r="H2621" s="6" t="s">
        <v>22</v>
      </c>
      <c r="I2621" s="8">
        <v>0.30000000000000004</v>
      </c>
      <c r="J2621" s="9">
        <v>4000</v>
      </c>
      <c r="K2621" s="10">
        <f t="shared" si="20"/>
        <v>1200.0000000000002</v>
      </c>
      <c r="L2621" s="10">
        <f t="shared" si="21"/>
        <v>480.00000000000011</v>
      </c>
      <c r="M2621" s="11">
        <v>0.4</v>
      </c>
      <c r="O2621" s="16"/>
      <c r="P2621" s="14"/>
      <c r="Q2621" s="12"/>
      <c r="R2621" s="13"/>
    </row>
    <row r="2622" spans="1:18" ht="15.75" customHeight="1" x14ac:dyDescent="0.3">
      <c r="A2622" s="1"/>
      <c r="B2622" s="6" t="s">
        <v>23</v>
      </c>
      <c r="C2622" s="6">
        <v>1197831</v>
      </c>
      <c r="D2622" s="7">
        <v>44335</v>
      </c>
      <c r="E2622" s="6" t="s">
        <v>24</v>
      </c>
      <c r="F2622" s="6" t="s">
        <v>96</v>
      </c>
      <c r="G2622" s="6" t="s">
        <v>97</v>
      </c>
      <c r="H2622" s="6" t="s">
        <v>17</v>
      </c>
      <c r="I2622" s="8">
        <v>0.4</v>
      </c>
      <c r="J2622" s="9">
        <v>6700</v>
      </c>
      <c r="K2622" s="10">
        <f t="shared" si="20"/>
        <v>2680</v>
      </c>
      <c r="L2622" s="10">
        <f t="shared" si="21"/>
        <v>1072</v>
      </c>
      <c r="M2622" s="11">
        <v>0.4</v>
      </c>
      <c r="O2622" s="16"/>
      <c r="P2622" s="14"/>
      <c r="Q2622" s="12"/>
      <c r="R2622" s="13"/>
    </row>
    <row r="2623" spans="1:18" ht="15.75" customHeight="1" x14ac:dyDescent="0.3">
      <c r="A2623" s="1"/>
      <c r="B2623" s="6" t="s">
        <v>23</v>
      </c>
      <c r="C2623" s="6">
        <v>1197831</v>
      </c>
      <c r="D2623" s="7">
        <v>44335</v>
      </c>
      <c r="E2623" s="6" t="s">
        <v>24</v>
      </c>
      <c r="F2623" s="6" t="s">
        <v>96</v>
      </c>
      <c r="G2623" s="6" t="s">
        <v>97</v>
      </c>
      <c r="H2623" s="6" t="s">
        <v>18</v>
      </c>
      <c r="I2623" s="8">
        <v>0.4</v>
      </c>
      <c r="J2623" s="9">
        <v>3750</v>
      </c>
      <c r="K2623" s="10">
        <f t="shared" si="20"/>
        <v>1500</v>
      </c>
      <c r="L2623" s="10">
        <f t="shared" si="21"/>
        <v>525</v>
      </c>
      <c r="M2623" s="11">
        <v>0.35</v>
      </c>
      <c r="O2623" s="16"/>
      <c r="P2623" s="14"/>
      <c r="Q2623" s="12"/>
      <c r="R2623" s="13"/>
    </row>
    <row r="2624" spans="1:18" ht="15.75" customHeight="1" x14ac:dyDescent="0.3">
      <c r="A2624" s="1"/>
      <c r="B2624" s="6" t="s">
        <v>23</v>
      </c>
      <c r="C2624" s="6">
        <v>1197831</v>
      </c>
      <c r="D2624" s="7">
        <v>44335</v>
      </c>
      <c r="E2624" s="6" t="s">
        <v>24</v>
      </c>
      <c r="F2624" s="6" t="s">
        <v>96</v>
      </c>
      <c r="G2624" s="6" t="s">
        <v>97</v>
      </c>
      <c r="H2624" s="6" t="s">
        <v>19</v>
      </c>
      <c r="I2624" s="8">
        <v>0.35000000000000003</v>
      </c>
      <c r="J2624" s="9">
        <v>3500</v>
      </c>
      <c r="K2624" s="10">
        <f t="shared" si="20"/>
        <v>1225.0000000000002</v>
      </c>
      <c r="L2624" s="10">
        <f t="shared" si="21"/>
        <v>490.00000000000011</v>
      </c>
      <c r="M2624" s="11">
        <v>0.4</v>
      </c>
      <c r="O2624" s="16"/>
      <c r="P2624" s="14"/>
      <c r="Q2624" s="12"/>
      <c r="R2624" s="13"/>
    </row>
    <row r="2625" spans="1:18" ht="15.75" customHeight="1" x14ac:dyDescent="0.3">
      <c r="A2625" s="1"/>
      <c r="B2625" s="6" t="s">
        <v>23</v>
      </c>
      <c r="C2625" s="6">
        <v>1197831</v>
      </c>
      <c r="D2625" s="7">
        <v>44335</v>
      </c>
      <c r="E2625" s="6" t="s">
        <v>24</v>
      </c>
      <c r="F2625" s="6" t="s">
        <v>96</v>
      </c>
      <c r="G2625" s="6" t="s">
        <v>97</v>
      </c>
      <c r="H2625" s="6" t="s">
        <v>20</v>
      </c>
      <c r="I2625" s="8">
        <v>0.35000000000000003</v>
      </c>
      <c r="J2625" s="9">
        <v>3000</v>
      </c>
      <c r="K2625" s="10">
        <f t="shared" si="20"/>
        <v>1050</v>
      </c>
      <c r="L2625" s="10">
        <f t="shared" si="21"/>
        <v>420</v>
      </c>
      <c r="M2625" s="11">
        <v>0.4</v>
      </c>
      <c r="O2625" s="16"/>
      <c r="P2625" s="14"/>
      <c r="Q2625" s="12"/>
      <c r="R2625" s="13"/>
    </row>
    <row r="2626" spans="1:18" ht="15.75" customHeight="1" x14ac:dyDescent="0.3">
      <c r="A2626" s="1"/>
      <c r="B2626" s="6" t="s">
        <v>23</v>
      </c>
      <c r="C2626" s="6">
        <v>1197831</v>
      </c>
      <c r="D2626" s="7">
        <v>44335</v>
      </c>
      <c r="E2626" s="6" t="s">
        <v>24</v>
      </c>
      <c r="F2626" s="6" t="s">
        <v>96</v>
      </c>
      <c r="G2626" s="6" t="s">
        <v>97</v>
      </c>
      <c r="H2626" s="6" t="s">
        <v>21</v>
      </c>
      <c r="I2626" s="8">
        <v>0.44999999999999996</v>
      </c>
      <c r="J2626" s="9">
        <v>3250</v>
      </c>
      <c r="K2626" s="10">
        <f t="shared" si="20"/>
        <v>1462.4999999999998</v>
      </c>
      <c r="L2626" s="10">
        <f t="shared" si="21"/>
        <v>511.87499999999989</v>
      </c>
      <c r="M2626" s="11">
        <v>0.35</v>
      </c>
      <c r="O2626" s="16"/>
      <c r="P2626" s="14"/>
      <c r="Q2626" s="12"/>
      <c r="R2626" s="13"/>
    </row>
    <row r="2627" spans="1:18" ht="15.75" customHeight="1" x14ac:dyDescent="0.3">
      <c r="A2627" s="1"/>
      <c r="B2627" s="6" t="s">
        <v>23</v>
      </c>
      <c r="C2627" s="6">
        <v>1197831</v>
      </c>
      <c r="D2627" s="7">
        <v>44335</v>
      </c>
      <c r="E2627" s="6" t="s">
        <v>24</v>
      </c>
      <c r="F2627" s="6" t="s">
        <v>96</v>
      </c>
      <c r="G2627" s="6" t="s">
        <v>97</v>
      </c>
      <c r="H2627" s="6" t="s">
        <v>22</v>
      </c>
      <c r="I2627" s="8">
        <v>0.44999999999999996</v>
      </c>
      <c r="J2627" s="9">
        <v>4250</v>
      </c>
      <c r="K2627" s="10">
        <f t="shared" si="20"/>
        <v>1912.4999999999998</v>
      </c>
      <c r="L2627" s="10">
        <f t="shared" si="21"/>
        <v>765</v>
      </c>
      <c r="M2627" s="11">
        <v>0.4</v>
      </c>
      <c r="O2627" s="16"/>
      <c r="P2627" s="14"/>
      <c r="Q2627" s="12"/>
      <c r="R2627" s="13"/>
    </row>
    <row r="2628" spans="1:18" ht="15.75" customHeight="1" x14ac:dyDescent="0.3">
      <c r="A2628" s="1"/>
      <c r="B2628" s="6" t="s">
        <v>23</v>
      </c>
      <c r="C2628" s="6">
        <v>1197831</v>
      </c>
      <c r="D2628" s="7">
        <v>44368</v>
      </c>
      <c r="E2628" s="6" t="s">
        <v>24</v>
      </c>
      <c r="F2628" s="6" t="s">
        <v>96</v>
      </c>
      <c r="G2628" s="6" t="s">
        <v>97</v>
      </c>
      <c r="H2628" s="6" t="s">
        <v>17</v>
      </c>
      <c r="I2628" s="8">
        <v>0.39999999999999997</v>
      </c>
      <c r="J2628" s="9">
        <v>6750</v>
      </c>
      <c r="K2628" s="10">
        <f t="shared" si="20"/>
        <v>2700</v>
      </c>
      <c r="L2628" s="10">
        <f t="shared" si="21"/>
        <v>1080</v>
      </c>
      <c r="M2628" s="11">
        <v>0.4</v>
      </c>
      <c r="O2628" s="16"/>
      <c r="P2628" s="14"/>
      <c r="Q2628" s="12"/>
      <c r="R2628" s="13"/>
    </row>
    <row r="2629" spans="1:18" ht="15.75" customHeight="1" x14ac:dyDescent="0.3">
      <c r="A2629" s="1"/>
      <c r="B2629" s="6" t="s">
        <v>23</v>
      </c>
      <c r="C2629" s="6">
        <v>1197831</v>
      </c>
      <c r="D2629" s="7">
        <v>44368</v>
      </c>
      <c r="E2629" s="6" t="s">
        <v>24</v>
      </c>
      <c r="F2629" s="6" t="s">
        <v>96</v>
      </c>
      <c r="G2629" s="6" t="s">
        <v>97</v>
      </c>
      <c r="H2629" s="6" t="s">
        <v>18</v>
      </c>
      <c r="I2629" s="8">
        <v>0.35000000000000003</v>
      </c>
      <c r="J2629" s="9">
        <v>4250</v>
      </c>
      <c r="K2629" s="10">
        <f t="shared" si="20"/>
        <v>1487.5000000000002</v>
      </c>
      <c r="L2629" s="10">
        <f t="shared" si="21"/>
        <v>520.625</v>
      </c>
      <c r="M2629" s="11">
        <v>0.35</v>
      </c>
      <c r="O2629" s="16"/>
      <c r="P2629" s="14"/>
      <c r="Q2629" s="12"/>
      <c r="R2629" s="13"/>
    </row>
    <row r="2630" spans="1:18" ht="15.75" customHeight="1" x14ac:dyDescent="0.3">
      <c r="A2630" s="1"/>
      <c r="B2630" s="6" t="s">
        <v>23</v>
      </c>
      <c r="C2630" s="6">
        <v>1197831</v>
      </c>
      <c r="D2630" s="7">
        <v>44368</v>
      </c>
      <c r="E2630" s="6" t="s">
        <v>24</v>
      </c>
      <c r="F2630" s="6" t="s">
        <v>96</v>
      </c>
      <c r="G2630" s="6" t="s">
        <v>97</v>
      </c>
      <c r="H2630" s="6" t="s">
        <v>19</v>
      </c>
      <c r="I2630" s="8">
        <v>0.4</v>
      </c>
      <c r="J2630" s="9">
        <v>4000</v>
      </c>
      <c r="K2630" s="10">
        <f t="shared" si="20"/>
        <v>1600</v>
      </c>
      <c r="L2630" s="10">
        <f t="shared" si="21"/>
        <v>640</v>
      </c>
      <c r="M2630" s="11">
        <v>0.4</v>
      </c>
      <c r="O2630" s="16"/>
      <c r="P2630" s="14"/>
      <c r="Q2630" s="12"/>
      <c r="R2630" s="13"/>
    </row>
    <row r="2631" spans="1:18" ht="15.75" customHeight="1" x14ac:dyDescent="0.3">
      <c r="A2631" s="1"/>
      <c r="B2631" s="6" t="s">
        <v>23</v>
      </c>
      <c r="C2631" s="6">
        <v>1197831</v>
      </c>
      <c r="D2631" s="7">
        <v>44368</v>
      </c>
      <c r="E2631" s="6" t="s">
        <v>24</v>
      </c>
      <c r="F2631" s="6" t="s">
        <v>96</v>
      </c>
      <c r="G2631" s="6" t="s">
        <v>97</v>
      </c>
      <c r="H2631" s="6" t="s">
        <v>20</v>
      </c>
      <c r="I2631" s="8">
        <v>0.4</v>
      </c>
      <c r="J2631" s="9">
        <v>3750</v>
      </c>
      <c r="K2631" s="10">
        <f t="shared" si="20"/>
        <v>1500</v>
      </c>
      <c r="L2631" s="10">
        <f t="shared" si="21"/>
        <v>600</v>
      </c>
      <c r="M2631" s="11">
        <v>0.4</v>
      </c>
      <c r="O2631" s="16"/>
      <c r="P2631" s="14"/>
      <c r="Q2631" s="12"/>
      <c r="R2631" s="13"/>
    </row>
    <row r="2632" spans="1:18" ht="15.75" customHeight="1" x14ac:dyDescent="0.3">
      <c r="A2632" s="1"/>
      <c r="B2632" s="6" t="s">
        <v>23</v>
      </c>
      <c r="C2632" s="6">
        <v>1197831</v>
      </c>
      <c r="D2632" s="7">
        <v>44368</v>
      </c>
      <c r="E2632" s="6" t="s">
        <v>24</v>
      </c>
      <c r="F2632" s="6" t="s">
        <v>96</v>
      </c>
      <c r="G2632" s="6" t="s">
        <v>97</v>
      </c>
      <c r="H2632" s="6" t="s">
        <v>21</v>
      </c>
      <c r="I2632" s="8">
        <v>0.54999999999999993</v>
      </c>
      <c r="J2632" s="9">
        <v>3750</v>
      </c>
      <c r="K2632" s="10">
        <f t="shared" si="20"/>
        <v>2062.4999999999995</v>
      </c>
      <c r="L2632" s="10">
        <f t="shared" si="21"/>
        <v>721.87499999999977</v>
      </c>
      <c r="M2632" s="11">
        <v>0.35</v>
      </c>
      <c r="O2632" s="16"/>
      <c r="P2632" s="14"/>
      <c r="Q2632" s="12"/>
      <c r="R2632" s="13"/>
    </row>
    <row r="2633" spans="1:18" ht="15.75" customHeight="1" x14ac:dyDescent="0.3">
      <c r="A2633" s="1"/>
      <c r="B2633" s="6" t="s">
        <v>23</v>
      </c>
      <c r="C2633" s="6">
        <v>1197831</v>
      </c>
      <c r="D2633" s="7">
        <v>44368</v>
      </c>
      <c r="E2633" s="6" t="s">
        <v>24</v>
      </c>
      <c r="F2633" s="6" t="s">
        <v>96</v>
      </c>
      <c r="G2633" s="6" t="s">
        <v>97</v>
      </c>
      <c r="H2633" s="6" t="s">
        <v>22</v>
      </c>
      <c r="I2633" s="8">
        <v>0.6</v>
      </c>
      <c r="J2633" s="9">
        <v>5500</v>
      </c>
      <c r="K2633" s="10">
        <f t="shared" si="20"/>
        <v>3300</v>
      </c>
      <c r="L2633" s="10">
        <f t="shared" si="21"/>
        <v>1320</v>
      </c>
      <c r="M2633" s="11">
        <v>0.4</v>
      </c>
      <c r="O2633" s="16"/>
      <c r="P2633" s="14"/>
      <c r="Q2633" s="12"/>
      <c r="R2633" s="13"/>
    </row>
    <row r="2634" spans="1:18" ht="15.75" customHeight="1" x14ac:dyDescent="0.3">
      <c r="A2634" s="1"/>
      <c r="B2634" s="6" t="s">
        <v>23</v>
      </c>
      <c r="C2634" s="6">
        <v>1197831</v>
      </c>
      <c r="D2634" s="7">
        <v>44396</v>
      </c>
      <c r="E2634" s="6" t="s">
        <v>24</v>
      </c>
      <c r="F2634" s="6" t="s">
        <v>96</v>
      </c>
      <c r="G2634" s="6" t="s">
        <v>97</v>
      </c>
      <c r="H2634" s="6" t="s">
        <v>17</v>
      </c>
      <c r="I2634" s="8">
        <v>0.54999999999999993</v>
      </c>
      <c r="J2634" s="9">
        <v>7750</v>
      </c>
      <c r="K2634" s="10">
        <f t="shared" si="20"/>
        <v>4262.4999999999991</v>
      </c>
      <c r="L2634" s="10">
        <f t="shared" si="21"/>
        <v>1704.9999999999998</v>
      </c>
      <c r="M2634" s="11">
        <v>0.4</v>
      </c>
      <c r="O2634" s="16"/>
      <c r="P2634" s="14"/>
      <c r="Q2634" s="12"/>
      <c r="R2634" s="13"/>
    </row>
    <row r="2635" spans="1:18" ht="15.75" customHeight="1" x14ac:dyDescent="0.3">
      <c r="A2635" s="1"/>
      <c r="B2635" s="6" t="s">
        <v>23</v>
      </c>
      <c r="C2635" s="6">
        <v>1197831</v>
      </c>
      <c r="D2635" s="7">
        <v>44396</v>
      </c>
      <c r="E2635" s="6" t="s">
        <v>24</v>
      </c>
      <c r="F2635" s="6" t="s">
        <v>96</v>
      </c>
      <c r="G2635" s="6" t="s">
        <v>97</v>
      </c>
      <c r="H2635" s="6" t="s">
        <v>18</v>
      </c>
      <c r="I2635" s="8">
        <v>0.5</v>
      </c>
      <c r="J2635" s="9">
        <v>5250</v>
      </c>
      <c r="K2635" s="10">
        <f t="shared" si="20"/>
        <v>2625</v>
      </c>
      <c r="L2635" s="10">
        <f t="shared" si="21"/>
        <v>918.74999999999989</v>
      </c>
      <c r="M2635" s="11">
        <v>0.35</v>
      </c>
      <c r="O2635" s="16"/>
      <c r="P2635" s="14"/>
      <c r="Q2635" s="12"/>
      <c r="R2635" s="13"/>
    </row>
    <row r="2636" spans="1:18" ht="15.75" customHeight="1" x14ac:dyDescent="0.3">
      <c r="A2636" s="1"/>
      <c r="B2636" s="6" t="s">
        <v>23</v>
      </c>
      <c r="C2636" s="6">
        <v>1197831</v>
      </c>
      <c r="D2636" s="7">
        <v>44396</v>
      </c>
      <c r="E2636" s="6" t="s">
        <v>24</v>
      </c>
      <c r="F2636" s="6" t="s">
        <v>96</v>
      </c>
      <c r="G2636" s="6" t="s">
        <v>97</v>
      </c>
      <c r="H2636" s="6" t="s">
        <v>19</v>
      </c>
      <c r="I2636" s="8">
        <v>0.45</v>
      </c>
      <c r="J2636" s="9">
        <v>4500</v>
      </c>
      <c r="K2636" s="10">
        <f t="shared" si="20"/>
        <v>2025</v>
      </c>
      <c r="L2636" s="10">
        <f t="shared" si="21"/>
        <v>810</v>
      </c>
      <c r="M2636" s="11">
        <v>0.4</v>
      </c>
      <c r="O2636" s="16"/>
      <c r="P2636" s="14"/>
      <c r="Q2636" s="12"/>
      <c r="R2636" s="13"/>
    </row>
    <row r="2637" spans="1:18" ht="15.75" customHeight="1" x14ac:dyDescent="0.3">
      <c r="A2637" s="1"/>
      <c r="B2637" s="6" t="s">
        <v>23</v>
      </c>
      <c r="C2637" s="6">
        <v>1197831</v>
      </c>
      <c r="D2637" s="7">
        <v>44396</v>
      </c>
      <c r="E2637" s="6" t="s">
        <v>24</v>
      </c>
      <c r="F2637" s="6" t="s">
        <v>96</v>
      </c>
      <c r="G2637" s="6" t="s">
        <v>97</v>
      </c>
      <c r="H2637" s="6" t="s">
        <v>20</v>
      </c>
      <c r="I2637" s="8">
        <v>0.45</v>
      </c>
      <c r="J2637" s="9">
        <v>4000</v>
      </c>
      <c r="K2637" s="10">
        <f t="shared" si="20"/>
        <v>1800</v>
      </c>
      <c r="L2637" s="10">
        <f t="shared" si="21"/>
        <v>720</v>
      </c>
      <c r="M2637" s="11">
        <v>0.4</v>
      </c>
      <c r="O2637" s="16"/>
      <c r="P2637" s="14"/>
      <c r="Q2637" s="12"/>
      <c r="R2637" s="13"/>
    </row>
    <row r="2638" spans="1:18" ht="15.75" customHeight="1" x14ac:dyDescent="0.3">
      <c r="A2638" s="1"/>
      <c r="B2638" s="6" t="s">
        <v>23</v>
      </c>
      <c r="C2638" s="6">
        <v>1197831</v>
      </c>
      <c r="D2638" s="7">
        <v>44396</v>
      </c>
      <c r="E2638" s="6" t="s">
        <v>24</v>
      </c>
      <c r="F2638" s="6" t="s">
        <v>96</v>
      </c>
      <c r="G2638" s="6" t="s">
        <v>97</v>
      </c>
      <c r="H2638" s="6" t="s">
        <v>21</v>
      </c>
      <c r="I2638" s="8">
        <v>0.6</v>
      </c>
      <c r="J2638" s="9">
        <v>4250</v>
      </c>
      <c r="K2638" s="10">
        <f t="shared" si="20"/>
        <v>2550</v>
      </c>
      <c r="L2638" s="10">
        <f t="shared" si="21"/>
        <v>892.5</v>
      </c>
      <c r="M2638" s="11">
        <v>0.35</v>
      </c>
      <c r="O2638" s="16"/>
      <c r="P2638" s="14"/>
      <c r="Q2638" s="12"/>
      <c r="R2638" s="13"/>
    </row>
    <row r="2639" spans="1:18" ht="15.75" customHeight="1" x14ac:dyDescent="0.3">
      <c r="A2639" s="1"/>
      <c r="B2639" s="6" t="s">
        <v>23</v>
      </c>
      <c r="C2639" s="6">
        <v>1197831</v>
      </c>
      <c r="D2639" s="7">
        <v>44396</v>
      </c>
      <c r="E2639" s="6" t="s">
        <v>24</v>
      </c>
      <c r="F2639" s="6" t="s">
        <v>96</v>
      </c>
      <c r="G2639" s="6" t="s">
        <v>97</v>
      </c>
      <c r="H2639" s="6" t="s">
        <v>22</v>
      </c>
      <c r="I2639" s="8">
        <v>0.65</v>
      </c>
      <c r="J2639" s="9">
        <v>6000</v>
      </c>
      <c r="K2639" s="10">
        <f t="shared" si="20"/>
        <v>3900</v>
      </c>
      <c r="L2639" s="10">
        <f t="shared" si="21"/>
        <v>1560</v>
      </c>
      <c r="M2639" s="11">
        <v>0.4</v>
      </c>
      <c r="O2639" s="16"/>
      <c r="P2639" s="14"/>
      <c r="Q2639" s="12"/>
      <c r="R2639" s="13"/>
    </row>
    <row r="2640" spans="1:18" ht="15.75" customHeight="1" x14ac:dyDescent="0.3">
      <c r="A2640" s="1"/>
      <c r="B2640" s="6" t="s">
        <v>23</v>
      </c>
      <c r="C2640" s="6">
        <v>1197831</v>
      </c>
      <c r="D2640" s="7">
        <v>44428</v>
      </c>
      <c r="E2640" s="6" t="s">
        <v>24</v>
      </c>
      <c r="F2640" s="6" t="s">
        <v>96</v>
      </c>
      <c r="G2640" s="6" t="s">
        <v>97</v>
      </c>
      <c r="H2640" s="6" t="s">
        <v>17</v>
      </c>
      <c r="I2640" s="8">
        <v>0.6</v>
      </c>
      <c r="J2640" s="9">
        <v>7500</v>
      </c>
      <c r="K2640" s="10">
        <f t="shared" si="20"/>
        <v>4500</v>
      </c>
      <c r="L2640" s="10">
        <f t="shared" si="21"/>
        <v>1800</v>
      </c>
      <c r="M2640" s="11">
        <v>0.4</v>
      </c>
      <c r="O2640" s="16"/>
      <c r="P2640" s="14"/>
      <c r="Q2640" s="12"/>
      <c r="R2640" s="13"/>
    </row>
    <row r="2641" spans="1:18" ht="15.75" customHeight="1" x14ac:dyDescent="0.3">
      <c r="A2641" s="1"/>
      <c r="B2641" s="6" t="s">
        <v>23</v>
      </c>
      <c r="C2641" s="6">
        <v>1197831</v>
      </c>
      <c r="D2641" s="7">
        <v>44428</v>
      </c>
      <c r="E2641" s="6" t="s">
        <v>24</v>
      </c>
      <c r="F2641" s="6" t="s">
        <v>96</v>
      </c>
      <c r="G2641" s="6" t="s">
        <v>97</v>
      </c>
      <c r="H2641" s="6" t="s">
        <v>18</v>
      </c>
      <c r="I2641" s="8">
        <v>0.55000000000000004</v>
      </c>
      <c r="J2641" s="9">
        <v>5250</v>
      </c>
      <c r="K2641" s="10">
        <f t="shared" si="20"/>
        <v>2887.5000000000005</v>
      </c>
      <c r="L2641" s="10">
        <f t="shared" si="21"/>
        <v>1010.6250000000001</v>
      </c>
      <c r="M2641" s="11">
        <v>0.35</v>
      </c>
      <c r="O2641" s="16"/>
      <c r="P2641" s="14"/>
      <c r="Q2641" s="12"/>
      <c r="R2641" s="13"/>
    </row>
    <row r="2642" spans="1:18" ht="15.75" customHeight="1" x14ac:dyDescent="0.3">
      <c r="A2642" s="1"/>
      <c r="B2642" s="6" t="s">
        <v>23</v>
      </c>
      <c r="C2642" s="6">
        <v>1197831</v>
      </c>
      <c r="D2642" s="7">
        <v>44428</v>
      </c>
      <c r="E2642" s="6" t="s">
        <v>24</v>
      </c>
      <c r="F2642" s="6" t="s">
        <v>96</v>
      </c>
      <c r="G2642" s="6" t="s">
        <v>97</v>
      </c>
      <c r="H2642" s="6" t="s">
        <v>19</v>
      </c>
      <c r="I2642" s="8">
        <v>0.5</v>
      </c>
      <c r="J2642" s="9">
        <v>4500</v>
      </c>
      <c r="K2642" s="10">
        <f t="shared" si="20"/>
        <v>2250</v>
      </c>
      <c r="L2642" s="10">
        <f t="shared" si="21"/>
        <v>900</v>
      </c>
      <c r="M2642" s="11">
        <v>0.4</v>
      </c>
      <c r="O2642" s="16"/>
      <c r="P2642" s="14"/>
      <c r="Q2642" s="12"/>
      <c r="R2642" s="13"/>
    </row>
    <row r="2643" spans="1:18" ht="15.75" customHeight="1" x14ac:dyDescent="0.3">
      <c r="A2643" s="1"/>
      <c r="B2643" s="6" t="s">
        <v>23</v>
      </c>
      <c r="C2643" s="6">
        <v>1197831</v>
      </c>
      <c r="D2643" s="7">
        <v>44428</v>
      </c>
      <c r="E2643" s="6" t="s">
        <v>24</v>
      </c>
      <c r="F2643" s="6" t="s">
        <v>96</v>
      </c>
      <c r="G2643" s="6" t="s">
        <v>97</v>
      </c>
      <c r="H2643" s="6" t="s">
        <v>20</v>
      </c>
      <c r="I2643" s="8">
        <v>0.4</v>
      </c>
      <c r="J2643" s="9">
        <v>4000</v>
      </c>
      <c r="K2643" s="10">
        <f t="shared" si="20"/>
        <v>1600</v>
      </c>
      <c r="L2643" s="10">
        <f t="shared" si="21"/>
        <v>640</v>
      </c>
      <c r="M2643" s="11">
        <v>0.4</v>
      </c>
      <c r="O2643" s="16"/>
      <c r="P2643" s="14"/>
      <c r="Q2643" s="12"/>
      <c r="R2643" s="13"/>
    </row>
    <row r="2644" spans="1:18" ht="15.75" customHeight="1" x14ac:dyDescent="0.3">
      <c r="A2644" s="1"/>
      <c r="B2644" s="6" t="s">
        <v>23</v>
      </c>
      <c r="C2644" s="6">
        <v>1197831</v>
      </c>
      <c r="D2644" s="7">
        <v>44428</v>
      </c>
      <c r="E2644" s="6" t="s">
        <v>24</v>
      </c>
      <c r="F2644" s="6" t="s">
        <v>96</v>
      </c>
      <c r="G2644" s="6" t="s">
        <v>97</v>
      </c>
      <c r="H2644" s="6" t="s">
        <v>21</v>
      </c>
      <c r="I2644" s="8">
        <v>0.5</v>
      </c>
      <c r="J2644" s="9">
        <v>3750</v>
      </c>
      <c r="K2644" s="10">
        <f t="shared" si="20"/>
        <v>1875</v>
      </c>
      <c r="L2644" s="10">
        <f t="shared" si="21"/>
        <v>656.25</v>
      </c>
      <c r="M2644" s="11">
        <v>0.35</v>
      </c>
      <c r="O2644" s="16"/>
      <c r="P2644" s="14"/>
      <c r="Q2644" s="12"/>
      <c r="R2644" s="13"/>
    </row>
    <row r="2645" spans="1:18" ht="15.75" customHeight="1" x14ac:dyDescent="0.3">
      <c r="A2645" s="1"/>
      <c r="B2645" s="6" t="s">
        <v>23</v>
      </c>
      <c r="C2645" s="6">
        <v>1197831</v>
      </c>
      <c r="D2645" s="7">
        <v>44428</v>
      </c>
      <c r="E2645" s="6" t="s">
        <v>24</v>
      </c>
      <c r="F2645" s="6" t="s">
        <v>96</v>
      </c>
      <c r="G2645" s="6" t="s">
        <v>97</v>
      </c>
      <c r="H2645" s="6" t="s">
        <v>22</v>
      </c>
      <c r="I2645" s="8">
        <v>0.55000000000000004</v>
      </c>
      <c r="J2645" s="9">
        <v>5500</v>
      </c>
      <c r="K2645" s="10">
        <f t="shared" si="20"/>
        <v>3025.0000000000005</v>
      </c>
      <c r="L2645" s="10">
        <f t="shared" si="21"/>
        <v>1210.0000000000002</v>
      </c>
      <c r="M2645" s="11">
        <v>0.4</v>
      </c>
      <c r="O2645" s="16"/>
      <c r="P2645" s="14"/>
      <c r="Q2645" s="12"/>
      <c r="R2645" s="13"/>
    </row>
    <row r="2646" spans="1:18" ht="15.75" customHeight="1" x14ac:dyDescent="0.3">
      <c r="A2646" s="1"/>
      <c r="B2646" s="6" t="s">
        <v>23</v>
      </c>
      <c r="C2646" s="6">
        <v>1197831</v>
      </c>
      <c r="D2646" s="7">
        <v>44458</v>
      </c>
      <c r="E2646" s="6" t="s">
        <v>24</v>
      </c>
      <c r="F2646" s="6" t="s">
        <v>96</v>
      </c>
      <c r="G2646" s="6" t="s">
        <v>97</v>
      </c>
      <c r="H2646" s="6" t="s">
        <v>17</v>
      </c>
      <c r="I2646" s="8">
        <v>0.5</v>
      </c>
      <c r="J2646" s="9">
        <v>6500</v>
      </c>
      <c r="K2646" s="10">
        <f t="shared" si="20"/>
        <v>3250</v>
      </c>
      <c r="L2646" s="10">
        <f t="shared" si="21"/>
        <v>1300</v>
      </c>
      <c r="M2646" s="11">
        <v>0.4</v>
      </c>
      <c r="O2646" s="16"/>
      <c r="P2646" s="14"/>
      <c r="Q2646" s="12"/>
      <c r="R2646" s="13"/>
    </row>
    <row r="2647" spans="1:18" ht="15.75" customHeight="1" x14ac:dyDescent="0.3">
      <c r="A2647" s="1"/>
      <c r="B2647" s="6" t="s">
        <v>23</v>
      </c>
      <c r="C2647" s="6">
        <v>1197831</v>
      </c>
      <c r="D2647" s="7">
        <v>44458</v>
      </c>
      <c r="E2647" s="6" t="s">
        <v>24</v>
      </c>
      <c r="F2647" s="6" t="s">
        <v>96</v>
      </c>
      <c r="G2647" s="6" t="s">
        <v>97</v>
      </c>
      <c r="H2647" s="6" t="s">
        <v>18</v>
      </c>
      <c r="I2647" s="8">
        <v>0.40000000000000013</v>
      </c>
      <c r="J2647" s="9">
        <v>4500</v>
      </c>
      <c r="K2647" s="10">
        <f t="shared" si="20"/>
        <v>1800.0000000000007</v>
      </c>
      <c r="L2647" s="10">
        <f t="shared" si="21"/>
        <v>630.00000000000023</v>
      </c>
      <c r="M2647" s="11">
        <v>0.35</v>
      </c>
      <c r="O2647" s="16"/>
      <c r="P2647" s="14"/>
      <c r="Q2647" s="12"/>
      <c r="R2647" s="13"/>
    </row>
    <row r="2648" spans="1:18" ht="15.75" customHeight="1" x14ac:dyDescent="0.3">
      <c r="A2648" s="1"/>
      <c r="B2648" s="6" t="s">
        <v>23</v>
      </c>
      <c r="C2648" s="6">
        <v>1197831</v>
      </c>
      <c r="D2648" s="7">
        <v>44458</v>
      </c>
      <c r="E2648" s="6" t="s">
        <v>24</v>
      </c>
      <c r="F2648" s="6" t="s">
        <v>96</v>
      </c>
      <c r="G2648" s="6" t="s">
        <v>97</v>
      </c>
      <c r="H2648" s="6" t="s">
        <v>19</v>
      </c>
      <c r="I2648" s="8">
        <v>0.15000000000000008</v>
      </c>
      <c r="J2648" s="9">
        <v>3500</v>
      </c>
      <c r="K2648" s="10">
        <f t="shared" si="20"/>
        <v>525.00000000000023</v>
      </c>
      <c r="L2648" s="10">
        <f t="shared" si="21"/>
        <v>210.00000000000011</v>
      </c>
      <c r="M2648" s="11">
        <v>0.4</v>
      </c>
      <c r="O2648" s="16"/>
      <c r="P2648" s="14"/>
      <c r="Q2648" s="12"/>
      <c r="R2648" s="13"/>
    </row>
    <row r="2649" spans="1:18" ht="15.75" customHeight="1" x14ac:dyDescent="0.3">
      <c r="A2649" s="1"/>
      <c r="B2649" s="6" t="s">
        <v>23</v>
      </c>
      <c r="C2649" s="6">
        <v>1197831</v>
      </c>
      <c r="D2649" s="7">
        <v>44458</v>
      </c>
      <c r="E2649" s="6" t="s">
        <v>24</v>
      </c>
      <c r="F2649" s="6" t="s">
        <v>96</v>
      </c>
      <c r="G2649" s="6" t="s">
        <v>97</v>
      </c>
      <c r="H2649" s="6" t="s">
        <v>20</v>
      </c>
      <c r="I2649" s="8">
        <v>0.15000000000000008</v>
      </c>
      <c r="J2649" s="9">
        <v>3250</v>
      </c>
      <c r="K2649" s="10">
        <f t="shared" si="20"/>
        <v>487.50000000000023</v>
      </c>
      <c r="L2649" s="10">
        <f t="shared" si="21"/>
        <v>195.00000000000011</v>
      </c>
      <c r="M2649" s="11">
        <v>0.4</v>
      </c>
      <c r="O2649" s="16"/>
      <c r="P2649" s="14"/>
      <c r="Q2649" s="12"/>
      <c r="R2649" s="13"/>
    </row>
    <row r="2650" spans="1:18" ht="15.75" customHeight="1" x14ac:dyDescent="0.3">
      <c r="A2650" s="1"/>
      <c r="B2650" s="6" t="s">
        <v>23</v>
      </c>
      <c r="C2650" s="6">
        <v>1197831</v>
      </c>
      <c r="D2650" s="7">
        <v>44458</v>
      </c>
      <c r="E2650" s="6" t="s">
        <v>24</v>
      </c>
      <c r="F2650" s="6" t="s">
        <v>96</v>
      </c>
      <c r="G2650" s="6" t="s">
        <v>97</v>
      </c>
      <c r="H2650" s="6" t="s">
        <v>21</v>
      </c>
      <c r="I2650" s="8">
        <v>0.25000000000000006</v>
      </c>
      <c r="J2650" s="9">
        <v>3250</v>
      </c>
      <c r="K2650" s="10">
        <f t="shared" si="20"/>
        <v>812.50000000000023</v>
      </c>
      <c r="L2650" s="10">
        <f t="shared" si="21"/>
        <v>284.37500000000006</v>
      </c>
      <c r="M2650" s="11">
        <v>0.35</v>
      </c>
      <c r="O2650" s="16"/>
      <c r="P2650" s="14"/>
      <c r="Q2650" s="12"/>
      <c r="R2650" s="13"/>
    </row>
    <row r="2651" spans="1:18" ht="15.75" customHeight="1" x14ac:dyDescent="0.3">
      <c r="A2651" s="1"/>
      <c r="B2651" s="6" t="s">
        <v>23</v>
      </c>
      <c r="C2651" s="6">
        <v>1197831</v>
      </c>
      <c r="D2651" s="7">
        <v>44458</v>
      </c>
      <c r="E2651" s="6" t="s">
        <v>24</v>
      </c>
      <c r="F2651" s="6" t="s">
        <v>96</v>
      </c>
      <c r="G2651" s="6" t="s">
        <v>97</v>
      </c>
      <c r="H2651" s="6" t="s">
        <v>22</v>
      </c>
      <c r="I2651" s="8">
        <v>0.3000000000000001</v>
      </c>
      <c r="J2651" s="9">
        <v>4250</v>
      </c>
      <c r="K2651" s="10">
        <f t="shared" si="20"/>
        <v>1275.0000000000005</v>
      </c>
      <c r="L2651" s="10">
        <f t="shared" si="21"/>
        <v>510.00000000000023</v>
      </c>
      <c r="M2651" s="11">
        <v>0.4</v>
      </c>
      <c r="O2651" s="16"/>
      <c r="P2651" s="14"/>
      <c r="Q2651" s="12"/>
      <c r="R2651" s="13"/>
    </row>
    <row r="2652" spans="1:18" ht="15.75" customHeight="1" x14ac:dyDescent="0.3">
      <c r="A2652" s="1"/>
      <c r="B2652" s="6" t="s">
        <v>23</v>
      </c>
      <c r="C2652" s="6">
        <v>1197831</v>
      </c>
      <c r="D2652" s="7">
        <v>44490</v>
      </c>
      <c r="E2652" s="6" t="s">
        <v>24</v>
      </c>
      <c r="F2652" s="6" t="s">
        <v>96</v>
      </c>
      <c r="G2652" s="6" t="s">
        <v>97</v>
      </c>
      <c r="H2652" s="6" t="s">
        <v>17</v>
      </c>
      <c r="I2652" s="8">
        <v>0.3000000000000001</v>
      </c>
      <c r="J2652" s="9">
        <v>6000</v>
      </c>
      <c r="K2652" s="10">
        <f t="shared" si="20"/>
        <v>1800.0000000000007</v>
      </c>
      <c r="L2652" s="10">
        <f t="shared" si="21"/>
        <v>720.00000000000034</v>
      </c>
      <c r="M2652" s="11">
        <v>0.4</v>
      </c>
      <c r="O2652" s="16"/>
      <c r="P2652" s="14"/>
      <c r="Q2652" s="12"/>
      <c r="R2652" s="13"/>
    </row>
    <row r="2653" spans="1:18" ht="15.75" customHeight="1" x14ac:dyDescent="0.3">
      <c r="A2653" s="1"/>
      <c r="B2653" s="6" t="s">
        <v>23</v>
      </c>
      <c r="C2653" s="6">
        <v>1197831</v>
      </c>
      <c r="D2653" s="7">
        <v>44490</v>
      </c>
      <c r="E2653" s="6" t="s">
        <v>24</v>
      </c>
      <c r="F2653" s="6" t="s">
        <v>96</v>
      </c>
      <c r="G2653" s="6" t="s">
        <v>97</v>
      </c>
      <c r="H2653" s="6" t="s">
        <v>18</v>
      </c>
      <c r="I2653" s="8">
        <v>0.20000000000000012</v>
      </c>
      <c r="J2653" s="9">
        <v>4250</v>
      </c>
      <c r="K2653" s="10">
        <f t="shared" si="20"/>
        <v>850.00000000000057</v>
      </c>
      <c r="L2653" s="10">
        <f t="shared" si="21"/>
        <v>297.50000000000017</v>
      </c>
      <c r="M2653" s="11">
        <v>0.35</v>
      </c>
      <c r="O2653" s="16"/>
      <c r="P2653" s="14"/>
      <c r="Q2653" s="12"/>
      <c r="R2653" s="13"/>
    </row>
    <row r="2654" spans="1:18" ht="15.75" customHeight="1" x14ac:dyDescent="0.3">
      <c r="A2654" s="1"/>
      <c r="B2654" s="6" t="s">
        <v>23</v>
      </c>
      <c r="C2654" s="6">
        <v>1197831</v>
      </c>
      <c r="D2654" s="7">
        <v>44490</v>
      </c>
      <c r="E2654" s="6" t="s">
        <v>24</v>
      </c>
      <c r="F2654" s="6" t="s">
        <v>96</v>
      </c>
      <c r="G2654" s="6" t="s">
        <v>97</v>
      </c>
      <c r="H2654" s="6" t="s">
        <v>19</v>
      </c>
      <c r="I2654" s="8">
        <v>0.20000000000000012</v>
      </c>
      <c r="J2654" s="9">
        <v>3000</v>
      </c>
      <c r="K2654" s="10">
        <f t="shared" si="20"/>
        <v>600.00000000000034</v>
      </c>
      <c r="L2654" s="10">
        <f t="shared" si="21"/>
        <v>240.00000000000014</v>
      </c>
      <c r="M2654" s="11">
        <v>0.4</v>
      </c>
      <c r="O2654" s="16"/>
      <c r="P2654" s="14"/>
      <c r="Q2654" s="12"/>
      <c r="R2654" s="13"/>
    </row>
    <row r="2655" spans="1:18" ht="15.75" customHeight="1" x14ac:dyDescent="0.3">
      <c r="A2655" s="1"/>
      <c r="B2655" s="6" t="s">
        <v>23</v>
      </c>
      <c r="C2655" s="6">
        <v>1197831</v>
      </c>
      <c r="D2655" s="7">
        <v>44490</v>
      </c>
      <c r="E2655" s="6" t="s">
        <v>24</v>
      </c>
      <c r="F2655" s="6" t="s">
        <v>96</v>
      </c>
      <c r="G2655" s="6" t="s">
        <v>97</v>
      </c>
      <c r="H2655" s="6" t="s">
        <v>20</v>
      </c>
      <c r="I2655" s="8">
        <v>0.20000000000000012</v>
      </c>
      <c r="J2655" s="9">
        <v>2750</v>
      </c>
      <c r="K2655" s="10">
        <f t="shared" si="20"/>
        <v>550.00000000000034</v>
      </c>
      <c r="L2655" s="10">
        <f t="shared" si="21"/>
        <v>220.00000000000014</v>
      </c>
      <c r="M2655" s="11">
        <v>0.4</v>
      </c>
      <c r="O2655" s="16"/>
      <c r="P2655" s="14"/>
      <c r="Q2655" s="12"/>
      <c r="R2655" s="13"/>
    </row>
    <row r="2656" spans="1:18" ht="15.75" customHeight="1" x14ac:dyDescent="0.3">
      <c r="A2656" s="1"/>
      <c r="B2656" s="6" t="s">
        <v>23</v>
      </c>
      <c r="C2656" s="6">
        <v>1197831</v>
      </c>
      <c r="D2656" s="7">
        <v>44490</v>
      </c>
      <c r="E2656" s="6" t="s">
        <v>24</v>
      </c>
      <c r="F2656" s="6" t="s">
        <v>96</v>
      </c>
      <c r="G2656" s="6" t="s">
        <v>97</v>
      </c>
      <c r="H2656" s="6" t="s">
        <v>21</v>
      </c>
      <c r="I2656" s="8">
        <v>0.3000000000000001</v>
      </c>
      <c r="J2656" s="9">
        <v>2750</v>
      </c>
      <c r="K2656" s="10">
        <f t="shared" si="20"/>
        <v>825.00000000000023</v>
      </c>
      <c r="L2656" s="10">
        <f t="shared" si="21"/>
        <v>288.75000000000006</v>
      </c>
      <c r="M2656" s="11">
        <v>0.35</v>
      </c>
      <c r="O2656" s="16"/>
      <c r="P2656" s="14"/>
      <c r="Q2656" s="12"/>
      <c r="R2656" s="13"/>
    </row>
    <row r="2657" spans="1:18" ht="15.75" customHeight="1" x14ac:dyDescent="0.3">
      <c r="A2657" s="1"/>
      <c r="B2657" s="6" t="s">
        <v>23</v>
      </c>
      <c r="C2657" s="6">
        <v>1197831</v>
      </c>
      <c r="D2657" s="7">
        <v>44490</v>
      </c>
      <c r="E2657" s="6" t="s">
        <v>24</v>
      </c>
      <c r="F2657" s="6" t="s">
        <v>96</v>
      </c>
      <c r="G2657" s="6" t="s">
        <v>97</v>
      </c>
      <c r="H2657" s="6" t="s">
        <v>22</v>
      </c>
      <c r="I2657" s="8">
        <v>0.30000000000000004</v>
      </c>
      <c r="J2657" s="9">
        <v>4000</v>
      </c>
      <c r="K2657" s="10">
        <f t="shared" si="20"/>
        <v>1200.0000000000002</v>
      </c>
      <c r="L2657" s="10">
        <f t="shared" si="21"/>
        <v>480.00000000000011</v>
      </c>
      <c r="M2657" s="11">
        <v>0.4</v>
      </c>
      <c r="O2657" s="16"/>
      <c r="P2657" s="14"/>
      <c r="Q2657" s="12"/>
      <c r="R2657" s="13"/>
    </row>
    <row r="2658" spans="1:18" ht="15.75" customHeight="1" x14ac:dyDescent="0.3">
      <c r="A2658" s="1"/>
      <c r="B2658" s="6" t="s">
        <v>23</v>
      </c>
      <c r="C2658" s="6">
        <v>1197831</v>
      </c>
      <c r="D2658" s="7">
        <v>44520</v>
      </c>
      <c r="E2658" s="6" t="s">
        <v>24</v>
      </c>
      <c r="F2658" s="6" t="s">
        <v>96</v>
      </c>
      <c r="G2658" s="6" t="s">
        <v>97</v>
      </c>
      <c r="H2658" s="6" t="s">
        <v>17</v>
      </c>
      <c r="I2658" s="8">
        <v>0.25000000000000011</v>
      </c>
      <c r="J2658" s="9">
        <v>5500</v>
      </c>
      <c r="K2658" s="10">
        <f t="shared" si="20"/>
        <v>1375.0000000000007</v>
      </c>
      <c r="L2658" s="10">
        <f t="shared" si="21"/>
        <v>550.00000000000034</v>
      </c>
      <c r="M2658" s="11">
        <v>0.4</v>
      </c>
      <c r="O2658" s="16"/>
      <c r="P2658" s="14"/>
      <c r="Q2658" s="12"/>
      <c r="R2658" s="13"/>
    </row>
    <row r="2659" spans="1:18" ht="15.75" customHeight="1" x14ac:dyDescent="0.3">
      <c r="A2659" s="1"/>
      <c r="B2659" s="6" t="s">
        <v>23</v>
      </c>
      <c r="C2659" s="6">
        <v>1197831</v>
      </c>
      <c r="D2659" s="7">
        <v>44520</v>
      </c>
      <c r="E2659" s="6" t="s">
        <v>24</v>
      </c>
      <c r="F2659" s="6" t="s">
        <v>96</v>
      </c>
      <c r="G2659" s="6" t="s">
        <v>97</v>
      </c>
      <c r="H2659" s="6" t="s">
        <v>18</v>
      </c>
      <c r="I2659" s="8">
        <v>0.15000000000000013</v>
      </c>
      <c r="J2659" s="9">
        <v>3750</v>
      </c>
      <c r="K2659" s="10">
        <f t="shared" si="20"/>
        <v>562.50000000000045</v>
      </c>
      <c r="L2659" s="10">
        <f t="shared" si="21"/>
        <v>196.87500000000014</v>
      </c>
      <c r="M2659" s="11">
        <v>0.35</v>
      </c>
      <c r="O2659" s="16"/>
      <c r="P2659" s="14"/>
      <c r="Q2659" s="12"/>
      <c r="R2659" s="13"/>
    </row>
    <row r="2660" spans="1:18" ht="15.75" customHeight="1" x14ac:dyDescent="0.3">
      <c r="A2660" s="1"/>
      <c r="B2660" s="6" t="s">
        <v>23</v>
      </c>
      <c r="C2660" s="6">
        <v>1197831</v>
      </c>
      <c r="D2660" s="7">
        <v>44520</v>
      </c>
      <c r="E2660" s="6" t="s">
        <v>24</v>
      </c>
      <c r="F2660" s="6" t="s">
        <v>96</v>
      </c>
      <c r="G2660" s="6" t="s">
        <v>97</v>
      </c>
      <c r="H2660" s="6" t="s">
        <v>19</v>
      </c>
      <c r="I2660" s="8">
        <v>0.25000000000000017</v>
      </c>
      <c r="J2660" s="9">
        <v>3200</v>
      </c>
      <c r="K2660" s="10">
        <f t="shared" si="20"/>
        <v>800.00000000000057</v>
      </c>
      <c r="L2660" s="10">
        <f t="shared" si="21"/>
        <v>320.00000000000023</v>
      </c>
      <c r="M2660" s="11">
        <v>0.4</v>
      </c>
      <c r="O2660" s="16"/>
      <c r="P2660" s="14"/>
      <c r="Q2660" s="12"/>
      <c r="R2660" s="13"/>
    </row>
    <row r="2661" spans="1:18" ht="15.75" customHeight="1" x14ac:dyDescent="0.3">
      <c r="A2661" s="1"/>
      <c r="B2661" s="6" t="s">
        <v>23</v>
      </c>
      <c r="C2661" s="6">
        <v>1197831</v>
      </c>
      <c r="D2661" s="7">
        <v>44520</v>
      </c>
      <c r="E2661" s="6" t="s">
        <v>24</v>
      </c>
      <c r="F2661" s="6" t="s">
        <v>96</v>
      </c>
      <c r="G2661" s="6" t="s">
        <v>97</v>
      </c>
      <c r="H2661" s="6" t="s">
        <v>20</v>
      </c>
      <c r="I2661" s="8">
        <v>0.55000000000000016</v>
      </c>
      <c r="J2661" s="9">
        <v>3750</v>
      </c>
      <c r="K2661" s="10">
        <f t="shared" si="20"/>
        <v>2062.5000000000005</v>
      </c>
      <c r="L2661" s="10">
        <f t="shared" si="21"/>
        <v>825.00000000000023</v>
      </c>
      <c r="M2661" s="11">
        <v>0.4</v>
      </c>
      <c r="O2661" s="16"/>
      <c r="P2661" s="14"/>
      <c r="Q2661" s="12"/>
      <c r="R2661" s="13"/>
    </row>
    <row r="2662" spans="1:18" ht="15.75" customHeight="1" x14ac:dyDescent="0.3">
      <c r="A2662" s="1"/>
      <c r="B2662" s="6" t="s">
        <v>23</v>
      </c>
      <c r="C2662" s="6">
        <v>1197831</v>
      </c>
      <c r="D2662" s="7">
        <v>44520</v>
      </c>
      <c r="E2662" s="6" t="s">
        <v>24</v>
      </c>
      <c r="F2662" s="6" t="s">
        <v>96</v>
      </c>
      <c r="G2662" s="6" t="s">
        <v>97</v>
      </c>
      <c r="H2662" s="6" t="s">
        <v>21</v>
      </c>
      <c r="I2662" s="8">
        <v>0.75000000000000011</v>
      </c>
      <c r="J2662" s="9">
        <v>3500</v>
      </c>
      <c r="K2662" s="10">
        <f t="shared" si="20"/>
        <v>2625.0000000000005</v>
      </c>
      <c r="L2662" s="10">
        <f t="shared" si="21"/>
        <v>918.75000000000011</v>
      </c>
      <c r="M2662" s="11">
        <v>0.35</v>
      </c>
      <c r="O2662" s="16"/>
      <c r="P2662" s="14"/>
      <c r="Q2662" s="12"/>
      <c r="R2662" s="13"/>
    </row>
    <row r="2663" spans="1:18" ht="15.75" customHeight="1" x14ac:dyDescent="0.3">
      <c r="A2663" s="1"/>
      <c r="B2663" s="6" t="s">
        <v>23</v>
      </c>
      <c r="C2663" s="6">
        <v>1197831</v>
      </c>
      <c r="D2663" s="7">
        <v>44520</v>
      </c>
      <c r="E2663" s="6" t="s">
        <v>24</v>
      </c>
      <c r="F2663" s="6" t="s">
        <v>96</v>
      </c>
      <c r="G2663" s="6" t="s">
        <v>97</v>
      </c>
      <c r="H2663" s="6" t="s">
        <v>22</v>
      </c>
      <c r="I2663" s="8">
        <v>0.75</v>
      </c>
      <c r="J2663" s="9">
        <v>4500</v>
      </c>
      <c r="K2663" s="10">
        <f t="shared" si="20"/>
        <v>3375</v>
      </c>
      <c r="L2663" s="10">
        <f t="shared" si="21"/>
        <v>1350</v>
      </c>
      <c r="M2663" s="11">
        <v>0.4</v>
      </c>
      <c r="O2663" s="16"/>
      <c r="P2663" s="14"/>
      <c r="Q2663" s="12"/>
      <c r="R2663" s="13"/>
    </row>
    <row r="2664" spans="1:18" ht="15.75" customHeight="1" x14ac:dyDescent="0.3">
      <c r="A2664" s="1"/>
      <c r="B2664" s="6" t="s">
        <v>23</v>
      </c>
      <c r="C2664" s="6">
        <v>1197831</v>
      </c>
      <c r="D2664" s="7">
        <v>44549</v>
      </c>
      <c r="E2664" s="6" t="s">
        <v>24</v>
      </c>
      <c r="F2664" s="6" t="s">
        <v>96</v>
      </c>
      <c r="G2664" s="6" t="s">
        <v>97</v>
      </c>
      <c r="H2664" s="6" t="s">
        <v>17</v>
      </c>
      <c r="I2664" s="8">
        <v>0.70000000000000007</v>
      </c>
      <c r="J2664" s="9">
        <v>7000</v>
      </c>
      <c r="K2664" s="10">
        <f t="shared" si="20"/>
        <v>4900.0000000000009</v>
      </c>
      <c r="L2664" s="10">
        <f t="shared" si="21"/>
        <v>1960.0000000000005</v>
      </c>
      <c r="M2664" s="11">
        <v>0.4</v>
      </c>
      <c r="O2664" s="16"/>
      <c r="P2664" s="14"/>
      <c r="Q2664" s="12"/>
      <c r="R2664" s="13"/>
    </row>
    <row r="2665" spans="1:18" ht="15.75" customHeight="1" x14ac:dyDescent="0.3">
      <c r="A2665" s="1"/>
      <c r="B2665" s="6" t="s">
        <v>23</v>
      </c>
      <c r="C2665" s="6">
        <v>1197831</v>
      </c>
      <c r="D2665" s="7">
        <v>44549</v>
      </c>
      <c r="E2665" s="6" t="s">
        <v>24</v>
      </c>
      <c r="F2665" s="6" t="s">
        <v>96</v>
      </c>
      <c r="G2665" s="6" t="s">
        <v>97</v>
      </c>
      <c r="H2665" s="6" t="s">
        <v>18</v>
      </c>
      <c r="I2665" s="8">
        <v>0.60000000000000009</v>
      </c>
      <c r="J2665" s="9">
        <v>5000</v>
      </c>
      <c r="K2665" s="10">
        <f t="shared" si="20"/>
        <v>3000.0000000000005</v>
      </c>
      <c r="L2665" s="10">
        <f t="shared" si="21"/>
        <v>1050</v>
      </c>
      <c r="M2665" s="11">
        <v>0.35</v>
      </c>
      <c r="O2665" s="16"/>
      <c r="P2665" s="14"/>
      <c r="Q2665" s="12"/>
      <c r="R2665" s="13"/>
    </row>
    <row r="2666" spans="1:18" ht="15.75" customHeight="1" x14ac:dyDescent="0.3">
      <c r="A2666" s="1"/>
      <c r="B2666" s="6" t="s">
        <v>23</v>
      </c>
      <c r="C2666" s="6">
        <v>1197831</v>
      </c>
      <c r="D2666" s="7">
        <v>44549</v>
      </c>
      <c r="E2666" s="6" t="s">
        <v>24</v>
      </c>
      <c r="F2666" s="6" t="s">
        <v>96</v>
      </c>
      <c r="G2666" s="6" t="s">
        <v>97</v>
      </c>
      <c r="H2666" s="6" t="s">
        <v>19</v>
      </c>
      <c r="I2666" s="8">
        <v>0.60000000000000009</v>
      </c>
      <c r="J2666" s="9">
        <v>4500</v>
      </c>
      <c r="K2666" s="10">
        <f t="shared" si="20"/>
        <v>2700.0000000000005</v>
      </c>
      <c r="L2666" s="10">
        <f t="shared" si="21"/>
        <v>1080.0000000000002</v>
      </c>
      <c r="M2666" s="11">
        <v>0.4</v>
      </c>
      <c r="O2666" s="16"/>
      <c r="P2666" s="14"/>
      <c r="Q2666" s="12"/>
      <c r="R2666" s="13"/>
    </row>
    <row r="2667" spans="1:18" ht="15.75" customHeight="1" x14ac:dyDescent="0.3">
      <c r="A2667" s="1"/>
      <c r="B2667" s="6" t="s">
        <v>23</v>
      </c>
      <c r="C2667" s="6">
        <v>1197831</v>
      </c>
      <c r="D2667" s="7">
        <v>44549</v>
      </c>
      <c r="E2667" s="6" t="s">
        <v>24</v>
      </c>
      <c r="F2667" s="6" t="s">
        <v>96</v>
      </c>
      <c r="G2667" s="6" t="s">
        <v>97</v>
      </c>
      <c r="H2667" s="6" t="s">
        <v>20</v>
      </c>
      <c r="I2667" s="8">
        <v>0.60000000000000009</v>
      </c>
      <c r="J2667" s="9">
        <v>4000</v>
      </c>
      <c r="K2667" s="10">
        <f t="shared" si="20"/>
        <v>2400.0000000000005</v>
      </c>
      <c r="L2667" s="10">
        <f t="shared" si="21"/>
        <v>960.00000000000023</v>
      </c>
      <c r="M2667" s="11">
        <v>0.4</v>
      </c>
      <c r="O2667" s="16"/>
      <c r="P2667" s="14"/>
      <c r="Q2667" s="12"/>
      <c r="R2667" s="13"/>
    </row>
    <row r="2668" spans="1:18" ht="15.75" customHeight="1" x14ac:dyDescent="0.3">
      <c r="A2668" s="1"/>
      <c r="B2668" s="6" t="s">
        <v>23</v>
      </c>
      <c r="C2668" s="6">
        <v>1197831</v>
      </c>
      <c r="D2668" s="7">
        <v>44549</v>
      </c>
      <c r="E2668" s="6" t="s">
        <v>24</v>
      </c>
      <c r="F2668" s="6" t="s">
        <v>96</v>
      </c>
      <c r="G2668" s="6" t="s">
        <v>97</v>
      </c>
      <c r="H2668" s="6" t="s">
        <v>21</v>
      </c>
      <c r="I2668" s="8">
        <v>0.70000000000000007</v>
      </c>
      <c r="J2668" s="9">
        <v>4000</v>
      </c>
      <c r="K2668" s="10">
        <f t="shared" si="20"/>
        <v>2800.0000000000005</v>
      </c>
      <c r="L2668" s="10">
        <f t="shared" si="21"/>
        <v>980.00000000000011</v>
      </c>
      <c r="M2668" s="11">
        <v>0.35</v>
      </c>
      <c r="O2668" s="16"/>
      <c r="P2668" s="14"/>
      <c r="Q2668" s="12"/>
      <c r="R2668" s="13"/>
    </row>
    <row r="2669" spans="1:18" ht="15.75" customHeight="1" x14ac:dyDescent="0.3">
      <c r="A2669" s="1"/>
      <c r="B2669" s="6" t="s">
        <v>23</v>
      </c>
      <c r="C2669" s="6">
        <v>1197831</v>
      </c>
      <c r="D2669" s="7">
        <v>44549</v>
      </c>
      <c r="E2669" s="6" t="s">
        <v>24</v>
      </c>
      <c r="F2669" s="6" t="s">
        <v>96</v>
      </c>
      <c r="G2669" s="6" t="s">
        <v>97</v>
      </c>
      <c r="H2669" s="6" t="s">
        <v>22</v>
      </c>
      <c r="I2669" s="8">
        <v>0.75</v>
      </c>
      <c r="J2669" s="9">
        <v>5000</v>
      </c>
      <c r="K2669" s="10">
        <f t="shared" si="20"/>
        <v>3750</v>
      </c>
      <c r="L2669" s="10">
        <f t="shared" si="21"/>
        <v>1500</v>
      </c>
      <c r="M2669" s="11">
        <v>0.4</v>
      </c>
      <c r="O2669" s="16"/>
      <c r="P2669" s="14"/>
      <c r="Q2669" s="12"/>
      <c r="R2669" s="13"/>
    </row>
    <row r="2670" spans="1:18" ht="15.75" customHeight="1" x14ac:dyDescent="0.3">
      <c r="A2670" s="1" t="s">
        <v>39</v>
      </c>
      <c r="B2670" s="6" t="s">
        <v>23</v>
      </c>
      <c r="C2670" s="6">
        <v>1197831</v>
      </c>
      <c r="D2670" s="7">
        <v>44219</v>
      </c>
      <c r="E2670" s="6" t="s">
        <v>24</v>
      </c>
      <c r="F2670" s="6" t="s">
        <v>98</v>
      </c>
      <c r="G2670" s="6" t="s">
        <v>99</v>
      </c>
      <c r="H2670" s="6" t="s">
        <v>17</v>
      </c>
      <c r="I2670" s="8">
        <v>0.25000000000000006</v>
      </c>
      <c r="J2670" s="9">
        <v>5750</v>
      </c>
      <c r="K2670" s="10">
        <f t="shared" si="20"/>
        <v>1437.5000000000002</v>
      </c>
      <c r="L2670" s="10">
        <f t="shared" si="21"/>
        <v>575.00000000000011</v>
      </c>
      <c r="M2670" s="11">
        <v>0.4</v>
      </c>
      <c r="O2670" s="16"/>
      <c r="P2670" s="14"/>
      <c r="Q2670" s="12"/>
      <c r="R2670" s="13"/>
    </row>
    <row r="2671" spans="1:18" ht="15.75" customHeight="1" x14ac:dyDescent="0.3">
      <c r="A2671" s="1"/>
      <c r="B2671" s="6" t="s">
        <v>23</v>
      </c>
      <c r="C2671" s="6">
        <v>1197831</v>
      </c>
      <c r="D2671" s="7">
        <v>44219</v>
      </c>
      <c r="E2671" s="6" t="s">
        <v>24</v>
      </c>
      <c r="F2671" s="6" t="s">
        <v>98</v>
      </c>
      <c r="G2671" s="6" t="s">
        <v>99</v>
      </c>
      <c r="H2671" s="6" t="s">
        <v>18</v>
      </c>
      <c r="I2671" s="8">
        <v>0.25000000000000006</v>
      </c>
      <c r="J2671" s="9">
        <v>3750</v>
      </c>
      <c r="K2671" s="10">
        <f t="shared" si="20"/>
        <v>937.50000000000023</v>
      </c>
      <c r="L2671" s="10">
        <f t="shared" si="21"/>
        <v>328.12500000000006</v>
      </c>
      <c r="M2671" s="11">
        <v>0.35</v>
      </c>
      <c r="O2671" s="16"/>
      <c r="P2671" s="14"/>
      <c r="Q2671" s="12"/>
      <c r="R2671" s="13"/>
    </row>
    <row r="2672" spans="1:18" ht="15.75" customHeight="1" x14ac:dyDescent="0.3">
      <c r="A2672" s="1"/>
      <c r="B2672" s="6" t="s">
        <v>23</v>
      </c>
      <c r="C2672" s="6">
        <v>1197831</v>
      </c>
      <c r="D2672" s="7">
        <v>44219</v>
      </c>
      <c r="E2672" s="6" t="s">
        <v>24</v>
      </c>
      <c r="F2672" s="6" t="s">
        <v>98</v>
      </c>
      <c r="G2672" s="6" t="s">
        <v>99</v>
      </c>
      <c r="H2672" s="6" t="s">
        <v>19</v>
      </c>
      <c r="I2672" s="8">
        <v>0.15000000000000008</v>
      </c>
      <c r="J2672" s="9">
        <v>3750</v>
      </c>
      <c r="K2672" s="10">
        <f t="shared" si="20"/>
        <v>562.50000000000034</v>
      </c>
      <c r="L2672" s="10">
        <f t="shared" si="21"/>
        <v>225.00000000000014</v>
      </c>
      <c r="M2672" s="11">
        <v>0.4</v>
      </c>
      <c r="O2672" s="16"/>
      <c r="P2672" s="14"/>
      <c r="Q2672" s="12"/>
      <c r="R2672" s="13"/>
    </row>
    <row r="2673" spans="1:18" ht="15.75" customHeight="1" x14ac:dyDescent="0.3">
      <c r="A2673" s="1"/>
      <c r="B2673" s="6" t="s">
        <v>23</v>
      </c>
      <c r="C2673" s="6">
        <v>1197831</v>
      </c>
      <c r="D2673" s="7">
        <v>44219</v>
      </c>
      <c r="E2673" s="6" t="s">
        <v>24</v>
      </c>
      <c r="F2673" s="6" t="s">
        <v>98</v>
      </c>
      <c r="G2673" s="6" t="s">
        <v>99</v>
      </c>
      <c r="H2673" s="6" t="s">
        <v>20</v>
      </c>
      <c r="I2673" s="8">
        <v>0.2</v>
      </c>
      <c r="J2673" s="9">
        <v>2250</v>
      </c>
      <c r="K2673" s="10">
        <f t="shared" si="20"/>
        <v>450</v>
      </c>
      <c r="L2673" s="10">
        <f t="shared" si="21"/>
        <v>180</v>
      </c>
      <c r="M2673" s="11">
        <v>0.4</v>
      </c>
      <c r="O2673" s="16"/>
      <c r="P2673" s="14"/>
      <c r="Q2673" s="12"/>
      <c r="R2673" s="13"/>
    </row>
    <row r="2674" spans="1:18" ht="15.75" customHeight="1" x14ac:dyDescent="0.3">
      <c r="A2674" s="1"/>
      <c r="B2674" s="6" t="s">
        <v>23</v>
      </c>
      <c r="C2674" s="6">
        <v>1197831</v>
      </c>
      <c r="D2674" s="7">
        <v>44219</v>
      </c>
      <c r="E2674" s="6" t="s">
        <v>24</v>
      </c>
      <c r="F2674" s="6" t="s">
        <v>98</v>
      </c>
      <c r="G2674" s="6" t="s">
        <v>99</v>
      </c>
      <c r="H2674" s="6" t="s">
        <v>21</v>
      </c>
      <c r="I2674" s="8">
        <v>0.35000000000000003</v>
      </c>
      <c r="J2674" s="9">
        <v>2750</v>
      </c>
      <c r="K2674" s="10">
        <f t="shared" si="20"/>
        <v>962.50000000000011</v>
      </c>
      <c r="L2674" s="10">
        <f t="shared" si="21"/>
        <v>336.875</v>
      </c>
      <c r="M2674" s="11">
        <v>0.35</v>
      </c>
      <c r="O2674" s="16"/>
      <c r="P2674" s="14"/>
      <c r="Q2674" s="12"/>
      <c r="R2674" s="13"/>
    </row>
    <row r="2675" spans="1:18" ht="15.75" customHeight="1" x14ac:dyDescent="0.3">
      <c r="A2675" s="1"/>
      <c r="B2675" s="6" t="s">
        <v>23</v>
      </c>
      <c r="C2675" s="6">
        <v>1197831</v>
      </c>
      <c r="D2675" s="7">
        <v>44219</v>
      </c>
      <c r="E2675" s="6" t="s">
        <v>24</v>
      </c>
      <c r="F2675" s="6" t="s">
        <v>98</v>
      </c>
      <c r="G2675" s="6" t="s">
        <v>99</v>
      </c>
      <c r="H2675" s="6" t="s">
        <v>22</v>
      </c>
      <c r="I2675" s="8">
        <v>0.25000000000000006</v>
      </c>
      <c r="J2675" s="9">
        <v>3750</v>
      </c>
      <c r="K2675" s="10">
        <f t="shared" si="20"/>
        <v>937.50000000000023</v>
      </c>
      <c r="L2675" s="10">
        <f t="shared" si="21"/>
        <v>375.00000000000011</v>
      </c>
      <c r="M2675" s="11">
        <v>0.4</v>
      </c>
      <c r="O2675" s="16"/>
      <c r="P2675" s="14"/>
      <c r="Q2675" s="12"/>
      <c r="R2675" s="13"/>
    </row>
    <row r="2676" spans="1:18" ht="15.75" customHeight="1" x14ac:dyDescent="0.3">
      <c r="A2676" s="1"/>
      <c r="B2676" s="6" t="s">
        <v>23</v>
      </c>
      <c r="C2676" s="6">
        <v>1197831</v>
      </c>
      <c r="D2676" s="7">
        <v>44248</v>
      </c>
      <c r="E2676" s="6" t="s">
        <v>24</v>
      </c>
      <c r="F2676" s="6" t="s">
        <v>98</v>
      </c>
      <c r="G2676" s="6" t="s">
        <v>99</v>
      </c>
      <c r="H2676" s="6" t="s">
        <v>17</v>
      </c>
      <c r="I2676" s="8">
        <v>0.25000000000000006</v>
      </c>
      <c r="J2676" s="9">
        <v>6250</v>
      </c>
      <c r="K2676" s="10">
        <f t="shared" si="20"/>
        <v>1562.5000000000005</v>
      </c>
      <c r="L2676" s="10">
        <f t="shared" si="21"/>
        <v>625.00000000000023</v>
      </c>
      <c r="M2676" s="11">
        <v>0.4</v>
      </c>
      <c r="O2676" s="16"/>
      <c r="P2676" s="14"/>
      <c r="Q2676" s="12"/>
      <c r="R2676" s="13"/>
    </row>
    <row r="2677" spans="1:18" ht="15.75" customHeight="1" x14ac:dyDescent="0.3">
      <c r="A2677" s="1"/>
      <c r="B2677" s="6" t="s">
        <v>23</v>
      </c>
      <c r="C2677" s="6">
        <v>1197831</v>
      </c>
      <c r="D2677" s="7">
        <v>44248</v>
      </c>
      <c r="E2677" s="6" t="s">
        <v>24</v>
      </c>
      <c r="F2677" s="6" t="s">
        <v>98</v>
      </c>
      <c r="G2677" s="6" t="s">
        <v>99</v>
      </c>
      <c r="H2677" s="6" t="s">
        <v>18</v>
      </c>
      <c r="I2677" s="8">
        <v>0.25000000000000006</v>
      </c>
      <c r="J2677" s="9">
        <v>2750</v>
      </c>
      <c r="K2677" s="10">
        <f t="shared" si="20"/>
        <v>687.50000000000011</v>
      </c>
      <c r="L2677" s="10">
        <f t="shared" si="21"/>
        <v>240.62500000000003</v>
      </c>
      <c r="M2677" s="11">
        <v>0.35</v>
      </c>
      <c r="O2677" s="16"/>
      <c r="P2677" s="14"/>
      <c r="Q2677" s="12"/>
      <c r="R2677" s="13"/>
    </row>
    <row r="2678" spans="1:18" ht="15.75" customHeight="1" x14ac:dyDescent="0.3">
      <c r="A2678" s="1"/>
      <c r="B2678" s="6" t="s">
        <v>23</v>
      </c>
      <c r="C2678" s="6">
        <v>1197831</v>
      </c>
      <c r="D2678" s="7">
        <v>44248</v>
      </c>
      <c r="E2678" s="6" t="s">
        <v>24</v>
      </c>
      <c r="F2678" s="6" t="s">
        <v>98</v>
      </c>
      <c r="G2678" s="6" t="s">
        <v>99</v>
      </c>
      <c r="H2678" s="6" t="s">
        <v>19</v>
      </c>
      <c r="I2678" s="8">
        <v>0.15000000000000008</v>
      </c>
      <c r="J2678" s="9">
        <v>3250</v>
      </c>
      <c r="K2678" s="10">
        <f t="shared" si="20"/>
        <v>487.50000000000023</v>
      </c>
      <c r="L2678" s="10">
        <f t="shared" si="21"/>
        <v>195.00000000000011</v>
      </c>
      <c r="M2678" s="11">
        <v>0.4</v>
      </c>
      <c r="O2678" s="16"/>
      <c r="P2678" s="14"/>
      <c r="Q2678" s="12"/>
      <c r="R2678" s="13"/>
    </row>
    <row r="2679" spans="1:18" ht="15.75" customHeight="1" x14ac:dyDescent="0.3">
      <c r="A2679" s="1"/>
      <c r="B2679" s="6" t="s">
        <v>23</v>
      </c>
      <c r="C2679" s="6">
        <v>1197831</v>
      </c>
      <c r="D2679" s="7">
        <v>44248</v>
      </c>
      <c r="E2679" s="6" t="s">
        <v>24</v>
      </c>
      <c r="F2679" s="6" t="s">
        <v>98</v>
      </c>
      <c r="G2679" s="6" t="s">
        <v>99</v>
      </c>
      <c r="H2679" s="6" t="s">
        <v>20</v>
      </c>
      <c r="I2679" s="8">
        <v>0.2</v>
      </c>
      <c r="J2679" s="9">
        <v>1750</v>
      </c>
      <c r="K2679" s="10">
        <f t="shared" si="20"/>
        <v>350</v>
      </c>
      <c r="L2679" s="10">
        <f t="shared" si="21"/>
        <v>140</v>
      </c>
      <c r="M2679" s="11">
        <v>0.4</v>
      </c>
      <c r="O2679" s="16"/>
      <c r="P2679" s="14"/>
      <c r="Q2679" s="12"/>
      <c r="R2679" s="13"/>
    </row>
    <row r="2680" spans="1:18" ht="15.75" customHeight="1" x14ac:dyDescent="0.3">
      <c r="A2680" s="1"/>
      <c r="B2680" s="6" t="s">
        <v>23</v>
      </c>
      <c r="C2680" s="6">
        <v>1197831</v>
      </c>
      <c r="D2680" s="7">
        <v>44248</v>
      </c>
      <c r="E2680" s="6" t="s">
        <v>24</v>
      </c>
      <c r="F2680" s="6" t="s">
        <v>98</v>
      </c>
      <c r="G2680" s="6" t="s">
        <v>99</v>
      </c>
      <c r="H2680" s="6" t="s">
        <v>21</v>
      </c>
      <c r="I2680" s="8">
        <v>0.35000000000000003</v>
      </c>
      <c r="J2680" s="9">
        <v>2500</v>
      </c>
      <c r="K2680" s="10">
        <f t="shared" si="20"/>
        <v>875.00000000000011</v>
      </c>
      <c r="L2680" s="10">
        <f t="shared" si="21"/>
        <v>306.25</v>
      </c>
      <c r="M2680" s="11">
        <v>0.35</v>
      </c>
      <c r="O2680" s="16"/>
      <c r="P2680" s="14"/>
      <c r="Q2680" s="12"/>
      <c r="R2680" s="13"/>
    </row>
    <row r="2681" spans="1:18" ht="15.75" customHeight="1" x14ac:dyDescent="0.3">
      <c r="A2681" s="1"/>
      <c r="B2681" s="6" t="s">
        <v>23</v>
      </c>
      <c r="C2681" s="6">
        <v>1197831</v>
      </c>
      <c r="D2681" s="7">
        <v>44248</v>
      </c>
      <c r="E2681" s="6" t="s">
        <v>24</v>
      </c>
      <c r="F2681" s="6" t="s">
        <v>98</v>
      </c>
      <c r="G2681" s="6" t="s">
        <v>99</v>
      </c>
      <c r="H2681" s="6" t="s">
        <v>22</v>
      </c>
      <c r="I2681" s="8">
        <v>0.2</v>
      </c>
      <c r="J2681" s="9">
        <v>3500</v>
      </c>
      <c r="K2681" s="10">
        <f t="shared" si="20"/>
        <v>700</v>
      </c>
      <c r="L2681" s="10">
        <f t="shared" si="21"/>
        <v>280</v>
      </c>
      <c r="M2681" s="11">
        <v>0.4</v>
      </c>
      <c r="O2681" s="16"/>
      <c r="P2681" s="14"/>
      <c r="Q2681" s="12"/>
      <c r="R2681" s="13"/>
    </row>
    <row r="2682" spans="1:18" ht="15.75" customHeight="1" x14ac:dyDescent="0.3">
      <c r="A2682" s="1"/>
      <c r="B2682" s="6" t="s">
        <v>23</v>
      </c>
      <c r="C2682" s="6">
        <v>1197831</v>
      </c>
      <c r="D2682" s="7">
        <v>44274</v>
      </c>
      <c r="E2682" s="6" t="s">
        <v>24</v>
      </c>
      <c r="F2682" s="6" t="s">
        <v>98</v>
      </c>
      <c r="G2682" s="6" t="s">
        <v>99</v>
      </c>
      <c r="H2682" s="6" t="s">
        <v>17</v>
      </c>
      <c r="I2682" s="8">
        <v>0.2</v>
      </c>
      <c r="J2682" s="9">
        <v>5700</v>
      </c>
      <c r="K2682" s="10">
        <f t="shared" si="20"/>
        <v>1140</v>
      </c>
      <c r="L2682" s="10">
        <f t="shared" si="21"/>
        <v>456</v>
      </c>
      <c r="M2682" s="11">
        <v>0.4</v>
      </c>
      <c r="O2682" s="16"/>
      <c r="P2682" s="14"/>
      <c r="Q2682" s="12"/>
      <c r="R2682" s="13"/>
    </row>
    <row r="2683" spans="1:18" ht="15.75" customHeight="1" x14ac:dyDescent="0.3">
      <c r="A2683" s="1"/>
      <c r="B2683" s="6" t="s">
        <v>23</v>
      </c>
      <c r="C2683" s="6">
        <v>1197831</v>
      </c>
      <c r="D2683" s="7">
        <v>44274</v>
      </c>
      <c r="E2683" s="6" t="s">
        <v>24</v>
      </c>
      <c r="F2683" s="6" t="s">
        <v>98</v>
      </c>
      <c r="G2683" s="6" t="s">
        <v>99</v>
      </c>
      <c r="H2683" s="6" t="s">
        <v>18</v>
      </c>
      <c r="I2683" s="8">
        <v>0.2</v>
      </c>
      <c r="J2683" s="9">
        <v>2500</v>
      </c>
      <c r="K2683" s="10">
        <f t="shared" si="20"/>
        <v>500</v>
      </c>
      <c r="L2683" s="10">
        <f t="shared" si="21"/>
        <v>175</v>
      </c>
      <c r="M2683" s="11">
        <v>0.35</v>
      </c>
      <c r="O2683" s="16"/>
      <c r="P2683" s="14"/>
      <c r="Q2683" s="12"/>
      <c r="R2683" s="13"/>
    </row>
    <row r="2684" spans="1:18" ht="15.75" customHeight="1" x14ac:dyDescent="0.3">
      <c r="A2684" s="1"/>
      <c r="B2684" s="6" t="s">
        <v>23</v>
      </c>
      <c r="C2684" s="6">
        <v>1197831</v>
      </c>
      <c r="D2684" s="7">
        <v>44274</v>
      </c>
      <c r="E2684" s="6" t="s">
        <v>24</v>
      </c>
      <c r="F2684" s="6" t="s">
        <v>98</v>
      </c>
      <c r="G2684" s="6" t="s">
        <v>99</v>
      </c>
      <c r="H2684" s="6" t="s">
        <v>19</v>
      </c>
      <c r="I2684" s="8">
        <v>0.10000000000000002</v>
      </c>
      <c r="J2684" s="9">
        <v>2750</v>
      </c>
      <c r="K2684" s="10">
        <f t="shared" si="20"/>
        <v>275.00000000000006</v>
      </c>
      <c r="L2684" s="10">
        <f t="shared" si="21"/>
        <v>110.00000000000003</v>
      </c>
      <c r="M2684" s="11">
        <v>0.4</v>
      </c>
      <c r="O2684" s="16"/>
      <c r="P2684" s="14"/>
      <c r="Q2684" s="12"/>
      <c r="R2684" s="13"/>
    </row>
    <row r="2685" spans="1:18" ht="15.75" customHeight="1" x14ac:dyDescent="0.3">
      <c r="A2685" s="1"/>
      <c r="B2685" s="6" t="s">
        <v>23</v>
      </c>
      <c r="C2685" s="6">
        <v>1197831</v>
      </c>
      <c r="D2685" s="7">
        <v>44274</v>
      </c>
      <c r="E2685" s="6" t="s">
        <v>24</v>
      </c>
      <c r="F2685" s="6" t="s">
        <v>98</v>
      </c>
      <c r="G2685" s="6" t="s">
        <v>99</v>
      </c>
      <c r="H2685" s="6" t="s">
        <v>20</v>
      </c>
      <c r="I2685" s="8">
        <v>0.19999999999999996</v>
      </c>
      <c r="J2685" s="9">
        <v>1250</v>
      </c>
      <c r="K2685" s="10">
        <f t="shared" si="20"/>
        <v>249.99999999999994</v>
      </c>
      <c r="L2685" s="10">
        <f t="shared" si="21"/>
        <v>99.999999999999986</v>
      </c>
      <c r="M2685" s="11">
        <v>0.4</v>
      </c>
      <c r="O2685" s="16"/>
      <c r="P2685" s="14"/>
      <c r="Q2685" s="12"/>
      <c r="R2685" s="13"/>
    </row>
    <row r="2686" spans="1:18" ht="15.75" customHeight="1" x14ac:dyDescent="0.3">
      <c r="A2686" s="1"/>
      <c r="B2686" s="6" t="s">
        <v>23</v>
      </c>
      <c r="C2686" s="6">
        <v>1197831</v>
      </c>
      <c r="D2686" s="7">
        <v>44274</v>
      </c>
      <c r="E2686" s="6" t="s">
        <v>24</v>
      </c>
      <c r="F2686" s="6" t="s">
        <v>98</v>
      </c>
      <c r="G2686" s="6" t="s">
        <v>99</v>
      </c>
      <c r="H2686" s="6" t="s">
        <v>21</v>
      </c>
      <c r="I2686" s="8">
        <v>0.35000000000000009</v>
      </c>
      <c r="J2686" s="9">
        <v>1750</v>
      </c>
      <c r="K2686" s="10">
        <f t="shared" si="20"/>
        <v>612.50000000000011</v>
      </c>
      <c r="L2686" s="10">
        <f t="shared" si="21"/>
        <v>214.37500000000003</v>
      </c>
      <c r="M2686" s="11">
        <v>0.35</v>
      </c>
      <c r="O2686" s="16"/>
      <c r="P2686" s="14"/>
      <c r="Q2686" s="12"/>
      <c r="R2686" s="13"/>
    </row>
    <row r="2687" spans="1:18" ht="15.75" customHeight="1" x14ac:dyDescent="0.3">
      <c r="A2687" s="1"/>
      <c r="B2687" s="6" t="s">
        <v>23</v>
      </c>
      <c r="C2687" s="6">
        <v>1197831</v>
      </c>
      <c r="D2687" s="7">
        <v>44274</v>
      </c>
      <c r="E2687" s="6" t="s">
        <v>24</v>
      </c>
      <c r="F2687" s="6" t="s">
        <v>98</v>
      </c>
      <c r="G2687" s="6" t="s">
        <v>99</v>
      </c>
      <c r="H2687" s="6" t="s">
        <v>22</v>
      </c>
      <c r="I2687" s="8">
        <v>0.25</v>
      </c>
      <c r="J2687" s="9">
        <v>2750</v>
      </c>
      <c r="K2687" s="10">
        <f t="shared" si="20"/>
        <v>687.5</v>
      </c>
      <c r="L2687" s="10">
        <f t="shared" si="21"/>
        <v>275</v>
      </c>
      <c r="M2687" s="11">
        <v>0.4</v>
      </c>
      <c r="O2687" s="16"/>
      <c r="P2687" s="14"/>
      <c r="Q2687" s="12"/>
      <c r="R2687" s="13"/>
    </row>
    <row r="2688" spans="1:18" ht="15.75" customHeight="1" x14ac:dyDescent="0.3">
      <c r="A2688" s="1"/>
      <c r="B2688" s="6" t="s">
        <v>23</v>
      </c>
      <c r="C2688" s="6">
        <v>1197831</v>
      </c>
      <c r="D2688" s="7">
        <v>44306</v>
      </c>
      <c r="E2688" s="6" t="s">
        <v>24</v>
      </c>
      <c r="F2688" s="6" t="s">
        <v>98</v>
      </c>
      <c r="G2688" s="6" t="s">
        <v>99</v>
      </c>
      <c r="H2688" s="6" t="s">
        <v>17</v>
      </c>
      <c r="I2688" s="8">
        <v>0.25</v>
      </c>
      <c r="J2688" s="9">
        <v>5250</v>
      </c>
      <c r="K2688" s="10">
        <f t="shared" si="20"/>
        <v>1312.5</v>
      </c>
      <c r="L2688" s="10">
        <f t="shared" si="21"/>
        <v>525</v>
      </c>
      <c r="M2688" s="11">
        <v>0.4</v>
      </c>
      <c r="O2688" s="16"/>
      <c r="P2688" s="14"/>
      <c r="Q2688" s="12"/>
      <c r="R2688" s="13"/>
    </row>
    <row r="2689" spans="1:18" ht="15.75" customHeight="1" x14ac:dyDescent="0.3">
      <c r="A2689" s="1"/>
      <c r="B2689" s="6" t="s">
        <v>23</v>
      </c>
      <c r="C2689" s="6">
        <v>1197831</v>
      </c>
      <c r="D2689" s="7">
        <v>44306</v>
      </c>
      <c r="E2689" s="6" t="s">
        <v>24</v>
      </c>
      <c r="F2689" s="6" t="s">
        <v>98</v>
      </c>
      <c r="G2689" s="6" t="s">
        <v>99</v>
      </c>
      <c r="H2689" s="6" t="s">
        <v>18</v>
      </c>
      <c r="I2689" s="8">
        <v>0.25</v>
      </c>
      <c r="J2689" s="9">
        <v>2250</v>
      </c>
      <c r="K2689" s="10">
        <f t="shared" si="20"/>
        <v>562.5</v>
      </c>
      <c r="L2689" s="10">
        <f t="shared" si="21"/>
        <v>196.875</v>
      </c>
      <c r="M2689" s="11">
        <v>0.35</v>
      </c>
      <c r="O2689" s="16"/>
      <c r="P2689" s="14"/>
      <c r="Q2689" s="12"/>
      <c r="R2689" s="13"/>
    </row>
    <row r="2690" spans="1:18" ht="15.75" customHeight="1" x14ac:dyDescent="0.3">
      <c r="A2690" s="1"/>
      <c r="B2690" s="6" t="s">
        <v>23</v>
      </c>
      <c r="C2690" s="6">
        <v>1197831</v>
      </c>
      <c r="D2690" s="7">
        <v>44306</v>
      </c>
      <c r="E2690" s="6" t="s">
        <v>24</v>
      </c>
      <c r="F2690" s="6" t="s">
        <v>98</v>
      </c>
      <c r="G2690" s="6" t="s">
        <v>99</v>
      </c>
      <c r="H2690" s="6" t="s">
        <v>19</v>
      </c>
      <c r="I2690" s="8">
        <v>0.15000000000000002</v>
      </c>
      <c r="J2690" s="9">
        <v>2250</v>
      </c>
      <c r="K2690" s="10">
        <f t="shared" si="20"/>
        <v>337.50000000000006</v>
      </c>
      <c r="L2690" s="10">
        <f t="shared" si="21"/>
        <v>135.00000000000003</v>
      </c>
      <c r="M2690" s="11">
        <v>0.4</v>
      </c>
      <c r="O2690" s="16"/>
      <c r="P2690" s="14"/>
      <c r="Q2690" s="12"/>
      <c r="R2690" s="13"/>
    </row>
    <row r="2691" spans="1:18" ht="15.75" customHeight="1" x14ac:dyDescent="0.3">
      <c r="A2691" s="1"/>
      <c r="B2691" s="6" t="s">
        <v>23</v>
      </c>
      <c r="C2691" s="6">
        <v>1197831</v>
      </c>
      <c r="D2691" s="7">
        <v>44306</v>
      </c>
      <c r="E2691" s="6" t="s">
        <v>24</v>
      </c>
      <c r="F2691" s="6" t="s">
        <v>98</v>
      </c>
      <c r="G2691" s="6" t="s">
        <v>99</v>
      </c>
      <c r="H2691" s="6" t="s">
        <v>20</v>
      </c>
      <c r="I2691" s="8">
        <v>0.19999999999999996</v>
      </c>
      <c r="J2691" s="9">
        <v>1500</v>
      </c>
      <c r="K2691" s="10">
        <f t="shared" si="20"/>
        <v>299.99999999999994</v>
      </c>
      <c r="L2691" s="10">
        <f t="shared" si="21"/>
        <v>119.99999999999999</v>
      </c>
      <c r="M2691" s="11">
        <v>0.4</v>
      </c>
      <c r="O2691" s="16"/>
      <c r="P2691" s="14"/>
      <c r="Q2691" s="12"/>
      <c r="R2691" s="13"/>
    </row>
    <row r="2692" spans="1:18" ht="15.75" customHeight="1" x14ac:dyDescent="0.3">
      <c r="A2692" s="1"/>
      <c r="B2692" s="6" t="s">
        <v>23</v>
      </c>
      <c r="C2692" s="6">
        <v>1197831</v>
      </c>
      <c r="D2692" s="7">
        <v>44306</v>
      </c>
      <c r="E2692" s="6" t="s">
        <v>24</v>
      </c>
      <c r="F2692" s="6" t="s">
        <v>98</v>
      </c>
      <c r="G2692" s="6" t="s">
        <v>99</v>
      </c>
      <c r="H2692" s="6" t="s">
        <v>21</v>
      </c>
      <c r="I2692" s="8">
        <v>0.4</v>
      </c>
      <c r="J2692" s="9">
        <v>1750</v>
      </c>
      <c r="K2692" s="10">
        <f t="shared" si="20"/>
        <v>700</v>
      </c>
      <c r="L2692" s="10">
        <f t="shared" si="21"/>
        <v>244.99999999999997</v>
      </c>
      <c r="M2692" s="11">
        <v>0.35</v>
      </c>
      <c r="O2692" s="16"/>
      <c r="P2692" s="14"/>
      <c r="Q2692" s="12"/>
      <c r="R2692" s="13"/>
    </row>
    <row r="2693" spans="1:18" ht="15.75" customHeight="1" x14ac:dyDescent="0.3">
      <c r="A2693" s="1"/>
      <c r="B2693" s="6" t="s">
        <v>23</v>
      </c>
      <c r="C2693" s="6">
        <v>1197831</v>
      </c>
      <c r="D2693" s="7">
        <v>44306</v>
      </c>
      <c r="E2693" s="6" t="s">
        <v>24</v>
      </c>
      <c r="F2693" s="6" t="s">
        <v>98</v>
      </c>
      <c r="G2693" s="6" t="s">
        <v>99</v>
      </c>
      <c r="H2693" s="6" t="s">
        <v>22</v>
      </c>
      <c r="I2693" s="8">
        <v>0.30000000000000004</v>
      </c>
      <c r="J2693" s="9">
        <v>3250</v>
      </c>
      <c r="K2693" s="10">
        <f t="shared" si="20"/>
        <v>975.00000000000011</v>
      </c>
      <c r="L2693" s="10">
        <f t="shared" si="21"/>
        <v>390.00000000000006</v>
      </c>
      <c r="M2693" s="11">
        <v>0.4</v>
      </c>
      <c r="O2693" s="16"/>
      <c r="P2693" s="14"/>
      <c r="Q2693" s="12"/>
      <c r="R2693" s="13"/>
    </row>
    <row r="2694" spans="1:18" ht="15.75" customHeight="1" x14ac:dyDescent="0.3">
      <c r="A2694" s="1"/>
      <c r="B2694" s="6" t="s">
        <v>23</v>
      </c>
      <c r="C2694" s="6">
        <v>1197831</v>
      </c>
      <c r="D2694" s="7">
        <v>44335</v>
      </c>
      <c r="E2694" s="6" t="s">
        <v>24</v>
      </c>
      <c r="F2694" s="6" t="s">
        <v>98</v>
      </c>
      <c r="G2694" s="6" t="s">
        <v>99</v>
      </c>
      <c r="H2694" s="6" t="s">
        <v>17</v>
      </c>
      <c r="I2694" s="8">
        <v>0.4</v>
      </c>
      <c r="J2694" s="9">
        <v>5950</v>
      </c>
      <c r="K2694" s="10">
        <f t="shared" si="20"/>
        <v>2380</v>
      </c>
      <c r="L2694" s="10">
        <f t="shared" si="21"/>
        <v>952</v>
      </c>
      <c r="M2694" s="11">
        <v>0.4</v>
      </c>
      <c r="O2694" s="16"/>
      <c r="P2694" s="14"/>
      <c r="Q2694" s="12"/>
      <c r="R2694" s="13"/>
    </row>
    <row r="2695" spans="1:18" ht="15.75" customHeight="1" x14ac:dyDescent="0.3">
      <c r="A2695" s="1"/>
      <c r="B2695" s="6" t="s">
        <v>23</v>
      </c>
      <c r="C2695" s="6">
        <v>1197831</v>
      </c>
      <c r="D2695" s="7">
        <v>44335</v>
      </c>
      <c r="E2695" s="6" t="s">
        <v>24</v>
      </c>
      <c r="F2695" s="6" t="s">
        <v>98</v>
      </c>
      <c r="G2695" s="6" t="s">
        <v>99</v>
      </c>
      <c r="H2695" s="6" t="s">
        <v>18</v>
      </c>
      <c r="I2695" s="8">
        <v>0.4</v>
      </c>
      <c r="J2695" s="9">
        <v>3000</v>
      </c>
      <c r="K2695" s="10">
        <f t="shared" si="20"/>
        <v>1200</v>
      </c>
      <c r="L2695" s="10">
        <f t="shared" si="21"/>
        <v>420</v>
      </c>
      <c r="M2695" s="11">
        <v>0.35</v>
      </c>
      <c r="O2695" s="16"/>
      <c r="P2695" s="14"/>
      <c r="Q2695" s="12"/>
      <c r="R2695" s="13"/>
    </row>
    <row r="2696" spans="1:18" ht="15.75" customHeight="1" x14ac:dyDescent="0.3">
      <c r="A2696" s="1"/>
      <c r="B2696" s="6" t="s">
        <v>23</v>
      </c>
      <c r="C2696" s="6">
        <v>1197831</v>
      </c>
      <c r="D2696" s="7">
        <v>44335</v>
      </c>
      <c r="E2696" s="6" t="s">
        <v>24</v>
      </c>
      <c r="F2696" s="6" t="s">
        <v>98</v>
      </c>
      <c r="G2696" s="6" t="s">
        <v>99</v>
      </c>
      <c r="H2696" s="6" t="s">
        <v>19</v>
      </c>
      <c r="I2696" s="8">
        <v>0.35000000000000003</v>
      </c>
      <c r="J2696" s="9">
        <v>2750</v>
      </c>
      <c r="K2696" s="10">
        <f t="shared" si="20"/>
        <v>962.50000000000011</v>
      </c>
      <c r="L2696" s="10">
        <f t="shared" si="21"/>
        <v>385.00000000000006</v>
      </c>
      <c r="M2696" s="11">
        <v>0.4</v>
      </c>
      <c r="O2696" s="16"/>
      <c r="P2696" s="14"/>
      <c r="Q2696" s="12"/>
      <c r="R2696" s="13"/>
    </row>
    <row r="2697" spans="1:18" ht="15.75" customHeight="1" x14ac:dyDescent="0.3">
      <c r="A2697" s="1"/>
      <c r="B2697" s="6" t="s">
        <v>23</v>
      </c>
      <c r="C2697" s="6">
        <v>1197831</v>
      </c>
      <c r="D2697" s="7">
        <v>44335</v>
      </c>
      <c r="E2697" s="6" t="s">
        <v>24</v>
      </c>
      <c r="F2697" s="6" t="s">
        <v>98</v>
      </c>
      <c r="G2697" s="6" t="s">
        <v>99</v>
      </c>
      <c r="H2697" s="6" t="s">
        <v>20</v>
      </c>
      <c r="I2697" s="8">
        <v>0.35000000000000003</v>
      </c>
      <c r="J2697" s="9">
        <v>2250</v>
      </c>
      <c r="K2697" s="10">
        <f t="shared" si="20"/>
        <v>787.50000000000011</v>
      </c>
      <c r="L2697" s="10">
        <f t="shared" si="21"/>
        <v>315.00000000000006</v>
      </c>
      <c r="M2697" s="11">
        <v>0.4</v>
      </c>
      <c r="O2697" s="16"/>
      <c r="P2697" s="14"/>
      <c r="Q2697" s="12"/>
      <c r="R2697" s="13"/>
    </row>
    <row r="2698" spans="1:18" ht="15.75" customHeight="1" x14ac:dyDescent="0.3">
      <c r="A2698" s="1"/>
      <c r="B2698" s="6" t="s">
        <v>23</v>
      </c>
      <c r="C2698" s="6">
        <v>1197831</v>
      </c>
      <c r="D2698" s="7">
        <v>44335</v>
      </c>
      <c r="E2698" s="6" t="s">
        <v>24</v>
      </c>
      <c r="F2698" s="6" t="s">
        <v>98</v>
      </c>
      <c r="G2698" s="6" t="s">
        <v>99</v>
      </c>
      <c r="H2698" s="6" t="s">
        <v>21</v>
      </c>
      <c r="I2698" s="8">
        <v>0.44999999999999996</v>
      </c>
      <c r="J2698" s="9">
        <v>2500</v>
      </c>
      <c r="K2698" s="10">
        <f t="shared" si="20"/>
        <v>1125</v>
      </c>
      <c r="L2698" s="10">
        <f t="shared" si="21"/>
        <v>393.75</v>
      </c>
      <c r="M2698" s="11">
        <v>0.35</v>
      </c>
      <c r="O2698" s="16"/>
      <c r="P2698" s="14"/>
      <c r="Q2698" s="12"/>
      <c r="R2698" s="13"/>
    </row>
    <row r="2699" spans="1:18" ht="15.75" customHeight="1" x14ac:dyDescent="0.3">
      <c r="A2699" s="1"/>
      <c r="B2699" s="6" t="s">
        <v>23</v>
      </c>
      <c r="C2699" s="6">
        <v>1197831</v>
      </c>
      <c r="D2699" s="7">
        <v>44335</v>
      </c>
      <c r="E2699" s="6" t="s">
        <v>24</v>
      </c>
      <c r="F2699" s="6" t="s">
        <v>98</v>
      </c>
      <c r="G2699" s="6" t="s">
        <v>99</v>
      </c>
      <c r="H2699" s="6" t="s">
        <v>22</v>
      </c>
      <c r="I2699" s="8">
        <v>0.44999999999999996</v>
      </c>
      <c r="J2699" s="9">
        <v>3500</v>
      </c>
      <c r="K2699" s="10">
        <f t="shared" si="20"/>
        <v>1574.9999999999998</v>
      </c>
      <c r="L2699" s="10">
        <f t="shared" si="21"/>
        <v>630</v>
      </c>
      <c r="M2699" s="11">
        <v>0.4</v>
      </c>
      <c r="O2699" s="16"/>
      <c r="P2699" s="14"/>
      <c r="Q2699" s="12"/>
      <c r="R2699" s="13"/>
    </row>
    <row r="2700" spans="1:18" ht="15.75" customHeight="1" x14ac:dyDescent="0.3">
      <c r="A2700" s="1"/>
      <c r="B2700" s="6" t="s">
        <v>23</v>
      </c>
      <c r="C2700" s="6">
        <v>1197831</v>
      </c>
      <c r="D2700" s="7">
        <v>44368</v>
      </c>
      <c r="E2700" s="6" t="s">
        <v>24</v>
      </c>
      <c r="F2700" s="6" t="s">
        <v>98</v>
      </c>
      <c r="G2700" s="6" t="s">
        <v>99</v>
      </c>
      <c r="H2700" s="6" t="s">
        <v>17</v>
      </c>
      <c r="I2700" s="8">
        <v>0.39999999999999997</v>
      </c>
      <c r="J2700" s="9">
        <v>6000</v>
      </c>
      <c r="K2700" s="10">
        <f t="shared" si="20"/>
        <v>2400</v>
      </c>
      <c r="L2700" s="10">
        <f t="shared" si="21"/>
        <v>960</v>
      </c>
      <c r="M2700" s="11">
        <v>0.4</v>
      </c>
      <c r="O2700" s="16"/>
      <c r="P2700" s="14"/>
      <c r="Q2700" s="12"/>
      <c r="R2700" s="13"/>
    </row>
    <row r="2701" spans="1:18" ht="15.75" customHeight="1" x14ac:dyDescent="0.3">
      <c r="A2701" s="1"/>
      <c r="B2701" s="6" t="s">
        <v>23</v>
      </c>
      <c r="C2701" s="6">
        <v>1197831</v>
      </c>
      <c r="D2701" s="7">
        <v>44368</v>
      </c>
      <c r="E2701" s="6" t="s">
        <v>24</v>
      </c>
      <c r="F2701" s="6" t="s">
        <v>98</v>
      </c>
      <c r="G2701" s="6" t="s">
        <v>99</v>
      </c>
      <c r="H2701" s="6" t="s">
        <v>18</v>
      </c>
      <c r="I2701" s="8">
        <v>0.35000000000000003</v>
      </c>
      <c r="J2701" s="9">
        <v>3500</v>
      </c>
      <c r="K2701" s="10">
        <f t="shared" si="20"/>
        <v>1225.0000000000002</v>
      </c>
      <c r="L2701" s="10">
        <f t="shared" si="21"/>
        <v>428.75000000000006</v>
      </c>
      <c r="M2701" s="11">
        <v>0.35</v>
      </c>
      <c r="O2701" s="16"/>
      <c r="P2701" s="14"/>
      <c r="Q2701" s="12"/>
      <c r="R2701" s="13"/>
    </row>
    <row r="2702" spans="1:18" ht="15.75" customHeight="1" x14ac:dyDescent="0.3">
      <c r="A2702" s="1"/>
      <c r="B2702" s="6" t="s">
        <v>23</v>
      </c>
      <c r="C2702" s="6">
        <v>1197831</v>
      </c>
      <c r="D2702" s="7">
        <v>44368</v>
      </c>
      <c r="E2702" s="6" t="s">
        <v>24</v>
      </c>
      <c r="F2702" s="6" t="s">
        <v>98</v>
      </c>
      <c r="G2702" s="6" t="s">
        <v>99</v>
      </c>
      <c r="H2702" s="6" t="s">
        <v>19</v>
      </c>
      <c r="I2702" s="8">
        <v>0.4</v>
      </c>
      <c r="J2702" s="9">
        <v>3250</v>
      </c>
      <c r="K2702" s="10">
        <f t="shared" si="20"/>
        <v>1300</v>
      </c>
      <c r="L2702" s="10">
        <f t="shared" si="21"/>
        <v>520</v>
      </c>
      <c r="M2702" s="11">
        <v>0.4</v>
      </c>
      <c r="O2702" s="16"/>
      <c r="P2702" s="14"/>
      <c r="Q2702" s="12"/>
      <c r="R2702" s="13"/>
    </row>
    <row r="2703" spans="1:18" ht="15.75" customHeight="1" x14ac:dyDescent="0.3">
      <c r="A2703" s="1"/>
      <c r="B2703" s="6" t="s">
        <v>23</v>
      </c>
      <c r="C2703" s="6">
        <v>1197831</v>
      </c>
      <c r="D2703" s="7">
        <v>44368</v>
      </c>
      <c r="E2703" s="6" t="s">
        <v>24</v>
      </c>
      <c r="F2703" s="6" t="s">
        <v>98</v>
      </c>
      <c r="G2703" s="6" t="s">
        <v>99</v>
      </c>
      <c r="H2703" s="6" t="s">
        <v>20</v>
      </c>
      <c r="I2703" s="8">
        <v>0.4</v>
      </c>
      <c r="J2703" s="9">
        <v>3000</v>
      </c>
      <c r="K2703" s="10">
        <f t="shared" si="20"/>
        <v>1200</v>
      </c>
      <c r="L2703" s="10">
        <f t="shared" si="21"/>
        <v>480</v>
      </c>
      <c r="M2703" s="11">
        <v>0.4</v>
      </c>
      <c r="O2703" s="16"/>
      <c r="P2703" s="14"/>
      <c r="Q2703" s="12"/>
      <c r="R2703" s="13"/>
    </row>
    <row r="2704" spans="1:18" ht="15.75" customHeight="1" x14ac:dyDescent="0.3">
      <c r="A2704" s="1"/>
      <c r="B2704" s="6" t="s">
        <v>23</v>
      </c>
      <c r="C2704" s="6">
        <v>1197831</v>
      </c>
      <c r="D2704" s="7">
        <v>44368</v>
      </c>
      <c r="E2704" s="6" t="s">
        <v>24</v>
      </c>
      <c r="F2704" s="6" t="s">
        <v>98</v>
      </c>
      <c r="G2704" s="6" t="s">
        <v>99</v>
      </c>
      <c r="H2704" s="6" t="s">
        <v>21</v>
      </c>
      <c r="I2704" s="8">
        <v>0.54999999999999993</v>
      </c>
      <c r="J2704" s="9">
        <v>3000</v>
      </c>
      <c r="K2704" s="10">
        <f t="shared" si="20"/>
        <v>1649.9999999999998</v>
      </c>
      <c r="L2704" s="10">
        <f t="shared" si="21"/>
        <v>577.49999999999989</v>
      </c>
      <c r="M2704" s="11">
        <v>0.35</v>
      </c>
      <c r="O2704" s="16"/>
      <c r="P2704" s="14"/>
      <c r="Q2704" s="12"/>
      <c r="R2704" s="13"/>
    </row>
    <row r="2705" spans="1:18" ht="15.75" customHeight="1" x14ac:dyDescent="0.3">
      <c r="A2705" s="1"/>
      <c r="B2705" s="6" t="s">
        <v>23</v>
      </c>
      <c r="C2705" s="6">
        <v>1197831</v>
      </c>
      <c r="D2705" s="7">
        <v>44368</v>
      </c>
      <c r="E2705" s="6" t="s">
        <v>24</v>
      </c>
      <c r="F2705" s="6" t="s">
        <v>98</v>
      </c>
      <c r="G2705" s="6" t="s">
        <v>99</v>
      </c>
      <c r="H2705" s="6" t="s">
        <v>22</v>
      </c>
      <c r="I2705" s="8">
        <v>0.6</v>
      </c>
      <c r="J2705" s="9">
        <v>4750</v>
      </c>
      <c r="K2705" s="10">
        <f t="shared" si="20"/>
        <v>2850</v>
      </c>
      <c r="L2705" s="10">
        <f t="shared" si="21"/>
        <v>1140</v>
      </c>
      <c r="M2705" s="11">
        <v>0.4</v>
      </c>
      <c r="O2705" s="16"/>
      <c r="P2705" s="14"/>
      <c r="Q2705" s="12"/>
      <c r="R2705" s="13"/>
    </row>
    <row r="2706" spans="1:18" ht="15.75" customHeight="1" x14ac:dyDescent="0.3">
      <c r="A2706" s="1"/>
      <c r="B2706" s="6" t="s">
        <v>23</v>
      </c>
      <c r="C2706" s="6">
        <v>1197831</v>
      </c>
      <c r="D2706" s="7">
        <v>44396</v>
      </c>
      <c r="E2706" s="6" t="s">
        <v>24</v>
      </c>
      <c r="F2706" s="6" t="s">
        <v>98</v>
      </c>
      <c r="G2706" s="6" t="s">
        <v>99</v>
      </c>
      <c r="H2706" s="6" t="s">
        <v>17</v>
      </c>
      <c r="I2706" s="8">
        <v>0.54999999999999993</v>
      </c>
      <c r="J2706" s="9">
        <v>7000</v>
      </c>
      <c r="K2706" s="10">
        <f t="shared" si="20"/>
        <v>3849.9999999999995</v>
      </c>
      <c r="L2706" s="10">
        <f t="shared" si="21"/>
        <v>1540</v>
      </c>
      <c r="M2706" s="11">
        <v>0.4</v>
      </c>
      <c r="O2706" s="16"/>
      <c r="P2706" s="14"/>
      <c r="Q2706" s="12"/>
      <c r="R2706" s="13"/>
    </row>
    <row r="2707" spans="1:18" ht="15.75" customHeight="1" x14ac:dyDescent="0.3">
      <c r="A2707" s="1"/>
      <c r="B2707" s="6" t="s">
        <v>23</v>
      </c>
      <c r="C2707" s="6">
        <v>1197831</v>
      </c>
      <c r="D2707" s="7">
        <v>44396</v>
      </c>
      <c r="E2707" s="6" t="s">
        <v>24</v>
      </c>
      <c r="F2707" s="6" t="s">
        <v>98</v>
      </c>
      <c r="G2707" s="6" t="s">
        <v>99</v>
      </c>
      <c r="H2707" s="6" t="s">
        <v>18</v>
      </c>
      <c r="I2707" s="8">
        <v>0.5</v>
      </c>
      <c r="J2707" s="9">
        <v>4500</v>
      </c>
      <c r="K2707" s="10">
        <f t="shared" si="20"/>
        <v>2250</v>
      </c>
      <c r="L2707" s="10">
        <f t="shared" si="21"/>
        <v>787.5</v>
      </c>
      <c r="M2707" s="11">
        <v>0.35</v>
      </c>
      <c r="O2707" s="16"/>
      <c r="P2707" s="14"/>
      <c r="Q2707" s="12"/>
      <c r="R2707" s="13"/>
    </row>
    <row r="2708" spans="1:18" ht="15.75" customHeight="1" x14ac:dyDescent="0.3">
      <c r="A2708" s="1"/>
      <c r="B2708" s="6" t="s">
        <v>23</v>
      </c>
      <c r="C2708" s="6">
        <v>1197831</v>
      </c>
      <c r="D2708" s="7">
        <v>44396</v>
      </c>
      <c r="E2708" s="6" t="s">
        <v>24</v>
      </c>
      <c r="F2708" s="6" t="s">
        <v>98</v>
      </c>
      <c r="G2708" s="6" t="s">
        <v>99</v>
      </c>
      <c r="H2708" s="6" t="s">
        <v>19</v>
      </c>
      <c r="I2708" s="8">
        <v>0.45</v>
      </c>
      <c r="J2708" s="9">
        <v>3750</v>
      </c>
      <c r="K2708" s="10">
        <f t="shared" si="20"/>
        <v>1687.5</v>
      </c>
      <c r="L2708" s="10">
        <f t="shared" si="21"/>
        <v>675</v>
      </c>
      <c r="M2708" s="11">
        <v>0.4</v>
      </c>
      <c r="O2708" s="16"/>
      <c r="P2708" s="14"/>
      <c r="Q2708" s="12"/>
      <c r="R2708" s="13"/>
    </row>
    <row r="2709" spans="1:18" ht="15.75" customHeight="1" x14ac:dyDescent="0.3">
      <c r="A2709" s="1"/>
      <c r="B2709" s="6" t="s">
        <v>23</v>
      </c>
      <c r="C2709" s="6">
        <v>1197831</v>
      </c>
      <c r="D2709" s="7">
        <v>44396</v>
      </c>
      <c r="E2709" s="6" t="s">
        <v>24</v>
      </c>
      <c r="F2709" s="6" t="s">
        <v>98</v>
      </c>
      <c r="G2709" s="6" t="s">
        <v>99</v>
      </c>
      <c r="H2709" s="6" t="s">
        <v>20</v>
      </c>
      <c r="I2709" s="8">
        <v>0.45</v>
      </c>
      <c r="J2709" s="9">
        <v>3250</v>
      </c>
      <c r="K2709" s="10">
        <f t="shared" si="20"/>
        <v>1462.5</v>
      </c>
      <c r="L2709" s="10">
        <f t="shared" si="21"/>
        <v>585</v>
      </c>
      <c r="M2709" s="11">
        <v>0.4</v>
      </c>
      <c r="O2709" s="16"/>
      <c r="P2709" s="14"/>
      <c r="Q2709" s="12"/>
      <c r="R2709" s="13"/>
    </row>
    <row r="2710" spans="1:18" ht="15.75" customHeight="1" x14ac:dyDescent="0.3">
      <c r="A2710" s="1"/>
      <c r="B2710" s="6" t="s">
        <v>23</v>
      </c>
      <c r="C2710" s="6">
        <v>1197831</v>
      </c>
      <c r="D2710" s="7">
        <v>44396</v>
      </c>
      <c r="E2710" s="6" t="s">
        <v>24</v>
      </c>
      <c r="F2710" s="6" t="s">
        <v>98</v>
      </c>
      <c r="G2710" s="6" t="s">
        <v>99</v>
      </c>
      <c r="H2710" s="6" t="s">
        <v>21</v>
      </c>
      <c r="I2710" s="8">
        <v>0.6</v>
      </c>
      <c r="J2710" s="9">
        <v>3500</v>
      </c>
      <c r="K2710" s="10">
        <f t="shared" si="20"/>
        <v>2100</v>
      </c>
      <c r="L2710" s="10">
        <f t="shared" si="21"/>
        <v>735</v>
      </c>
      <c r="M2710" s="11">
        <v>0.35</v>
      </c>
      <c r="O2710" s="16"/>
      <c r="P2710" s="14"/>
      <c r="Q2710" s="12"/>
      <c r="R2710" s="13"/>
    </row>
    <row r="2711" spans="1:18" ht="15.75" customHeight="1" x14ac:dyDescent="0.3">
      <c r="A2711" s="1"/>
      <c r="B2711" s="6" t="s">
        <v>23</v>
      </c>
      <c r="C2711" s="6">
        <v>1197831</v>
      </c>
      <c r="D2711" s="7">
        <v>44396</v>
      </c>
      <c r="E2711" s="6" t="s">
        <v>24</v>
      </c>
      <c r="F2711" s="6" t="s">
        <v>98</v>
      </c>
      <c r="G2711" s="6" t="s">
        <v>99</v>
      </c>
      <c r="H2711" s="6" t="s">
        <v>22</v>
      </c>
      <c r="I2711" s="8">
        <v>0.65</v>
      </c>
      <c r="J2711" s="9">
        <v>5250</v>
      </c>
      <c r="K2711" s="10">
        <f t="shared" si="20"/>
        <v>3412.5</v>
      </c>
      <c r="L2711" s="10">
        <f t="shared" si="21"/>
        <v>1365</v>
      </c>
      <c r="M2711" s="11">
        <v>0.4</v>
      </c>
      <c r="O2711" s="16"/>
      <c r="P2711" s="14"/>
      <c r="Q2711" s="12"/>
      <c r="R2711" s="13"/>
    </row>
    <row r="2712" spans="1:18" ht="15.75" customHeight="1" x14ac:dyDescent="0.3">
      <c r="A2712" s="1"/>
      <c r="B2712" s="6" t="s">
        <v>23</v>
      </c>
      <c r="C2712" s="6">
        <v>1197831</v>
      </c>
      <c r="D2712" s="7">
        <v>44428</v>
      </c>
      <c r="E2712" s="6" t="s">
        <v>24</v>
      </c>
      <c r="F2712" s="6" t="s">
        <v>98</v>
      </c>
      <c r="G2712" s="6" t="s">
        <v>99</v>
      </c>
      <c r="H2712" s="6" t="s">
        <v>17</v>
      </c>
      <c r="I2712" s="8">
        <v>0.6</v>
      </c>
      <c r="J2712" s="9">
        <v>6750</v>
      </c>
      <c r="K2712" s="10">
        <f t="shared" si="20"/>
        <v>4050</v>
      </c>
      <c r="L2712" s="10">
        <f t="shared" si="21"/>
        <v>1620</v>
      </c>
      <c r="M2712" s="11">
        <v>0.4</v>
      </c>
      <c r="O2712" s="16"/>
      <c r="P2712" s="14"/>
      <c r="Q2712" s="12"/>
      <c r="R2712" s="13"/>
    </row>
    <row r="2713" spans="1:18" ht="15.75" customHeight="1" x14ac:dyDescent="0.3">
      <c r="A2713" s="1"/>
      <c r="B2713" s="6" t="s">
        <v>23</v>
      </c>
      <c r="C2713" s="6">
        <v>1197831</v>
      </c>
      <c r="D2713" s="7">
        <v>44428</v>
      </c>
      <c r="E2713" s="6" t="s">
        <v>24</v>
      </c>
      <c r="F2713" s="6" t="s">
        <v>98</v>
      </c>
      <c r="G2713" s="6" t="s">
        <v>99</v>
      </c>
      <c r="H2713" s="6" t="s">
        <v>18</v>
      </c>
      <c r="I2713" s="8">
        <v>0.55000000000000004</v>
      </c>
      <c r="J2713" s="9">
        <v>4500</v>
      </c>
      <c r="K2713" s="10">
        <f t="shared" si="20"/>
        <v>2475</v>
      </c>
      <c r="L2713" s="10">
        <f t="shared" si="21"/>
        <v>866.25</v>
      </c>
      <c r="M2713" s="11">
        <v>0.35</v>
      </c>
      <c r="O2713" s="16"/>
      <c r="P2713" s="14"/>
      <c r="Q2713" s="12"/>
      <c r="R2713" s="13"/>
    </row>
    <row r="2714" spans="1:18" ht="15.75" customHeight="1" x14ac:dyDescent="0.3">
      <c r="A2714" s="1"/>
      <c r="B2714" s="6" t="s">
        <v>23</v>
      </c>
      <c r="C2714" s="6">
        <v>1197831</v>
      </c>
      <c r="D2714" s="7">
        <v>44428</v>
      </c>
      <c r="E2714" s="6" t="s">
        <v>24</v>
      </c>
      <c r="F2714" s="6" t="s">
        <v>98</v>
      </c>
      <c r="G2714" s="6" t="s">
        <v>99</v>
      </c>
      <c r="H2714" s="6" t="s">
        <v>19</v>
      </c>
      <c r="I2714" s="8">
        <v>0.5</v>
      </c>
      <c r="J2714" s="9">
        <v>3750</v>
      </c>
      <c r="K2714" s="10">
        <f t="shared" si="20"/>
        <v>1875</v>
      </c>
      <c r="L2714" s="10">
        <f t="shared" si="21"/>
        <v>750</v>
      </c>
      <c r="M2714" s="11">
        <v>0.4</v>
      </c>
      <c r="O2714" s="16"/>
      <c r="P2714" s="14"/>
      <c r="Q2714" s="12"/>
      <c r="R2714" s="13"/>
    </row>
    <row r="2715" spans="1:18" ht="15.75" customHeight="1" x14ac:dyDescent="0.3">
      <c r="A2715" s="1"/>
      <c r="B2715" s="6" t="s">
        <v>23</v>
      </c>
      <c r="C2715" s="6">
        <v>1197831</v>
      </c>
      <c r="D2715" s="7">
        <v>44428</v>
      </c>
      <c r="E2715" s="6" t="s">
        <v>24</v>
      </c>
      <c r="F2715" s="6" t="s">
        <v>98</v>
      </c>
      <c r="G2715" s="6" t="s">
        <v>99</v>
      </c>
      <c r="H2715" s="6" t="s">
        <v>20</v>
      </c>
      <c r="I2715" s="8">
        <v>0.4</v>
      </c>
      <c r="J2715" s="9">
        <v>3250</v>
      </c>
      <c r="K2715" s="10">
        <f t="shared" si="20"/>
        <v>1300</v>
      </c>
      <c r="L2715" s="10">
        <f t="shared" si="21"/>
        <v>520</v>
      </c>
      <c r="M2715" s="11">
        <v>0.4</v>
      </c>
      <c r="O2715" s="16"/>
      <c r="P2715" s="14"/>
      <c r="Q2715" s="12"/>
      <c r="R2715" s="13"/>
    </row>
    <row r="2716" spans="1:18" ht="15.75" customHeight="1" x14ac:dyDescent="0.3">
      <c r="A2716" s="1"/>
      <c r="B2716" s="6" t="s">
        <v>23</v>
      </c>
      <c r="C2716" s="6">
        <v>1197831</v>
      </c>
      <c r="D2716" s="7">
        <v>44428</v>
      </c>
      <c r="E2716" s="6" t="s">
        <v>24</v>
      </c>
      <c r="F2716" s="6" t="s">
        <v>98</v>
      </c>
      <c r="G2716" s="6" t="s">
        <v>99</v>
      </c>
      <c r="H2716" s="6" t="s">
        <v>21</v>
      </c>
      <c r="I2716" s="8">
        <v>0.5</v>
      </c>
      <c r="J2716" s="9">
        <v>3000</v>
      </c>
      <c r="K2716" s="10">
        <f t="shared" si="20"/>
        <v>1500</v>
      </c>
      <c r="L2716" s="10">
        <f t="shared" si="21"/>
        <v>525</v>
      </c>
      <c r="M2716" s="11">
        <v>0.35</v>
      </c>
      <c r="O2716" s="16"/>
      <c r="P2716" s="14"/>
      <c r="Q2716" s="12"/>
      <c r="R2716" s="13"/>
    </row>
    <row r="2717" spans="1:18" ht="15.75" customHeight="1" x14ac:dyDescent="0.3">
      <c r="A2717" s="1"/>
      <c r="B2717" s="6" t="s">
        <v>23</v>
      </c>
      <c r="C2717" s="6">
        <v>1197831</v>
      </c>
      <c r="D2717" s="7">
        <v>44428</v>
      </c>
      <c r="E2717" s="6" t="s">
        <v>24</v>
      </c>
      <c r="F2717" s="6" t="s">
        <v>98</v>
      </c>
      <c r="G2717" s="6" t="s">
        <v>99</v>
      </c>
      <c r="H2717" s="6" t="s">
        <v>22</v>
      </c>
      <c r="I2717" s="8">
        <v>0.55000000000000004</v>
      </c>
      <c r="J2717" s="9">
        <v>4750</v>
      </c>
      <c r="K2717" s="10">
        <f t="shared" si="20"/>
        <v>2612.5</v>
      </c>
      <c r="L2717" s="10">
        <f t="shared" si="21"/>
        <v>1045</v>
      </c>
      <c r="M2717" s="11">
        <v>0.4</v>
      </c>
      <c r="O2717" s="16"/>
      <c r="P2717" s="14"/>
      <c r="Q2717" s="12"/>
      <c r="R2717" s="13"/>
    </row>
    <row r="2718" spans="1:18" ht="15.75" customHeight="1" x14ac:dyDescent="0.3">
      <c r="A2718" s="1"/>
      <c r="B2718" s="6" t="s">
        <v>23</v>
      </c>
      <c r="C2718" s="6">
        <v>1197831</v>
      </c>
      <c r="D2718" s="7">
        <v>44458</v>
      </c>
      <c r="E2718" s="6" t="s">
        <v>24</v>
      </c>
      <c r="F2718" s="6" t="s">
        <v>98</v>
      </c>
      <c r="G2718" s="6" t="s">
        <v>99</v>
      </c>
      <c r="H2718" s="6" t="s">
        <v>17</v>
      </c>
      <c r="I2718" s="8">
        <v>0.5</v>
      </c>
      <c r="J2718" s="9">
        <v>5750</v>
      </c>
      <c r="K2718" s="10">
        <f t="shared" si="20"/>
        <v>2875</v>
      </c>
      <c r="L2718" s="10">
        <f t="shared" si="21"/>
        <v>1150</v>
      </c>
      <c r="M2718" s="11">
        <v>0.4</v>
      </c>
      <c r="O2718" s="16"/>
      <c r="P2718" s="14"/>
      <c r="Q2718" s="12"/>
      <c r="R2718" s="13"/>
    </row>
    <row r="2719" spans="1:18" ht="15.75" customHeight="1" x14ac:dyDescent="0.3">
      <c r="A2719" s="1"/>
      <c r="B2719" s="6" t="s">
        <v>23</v>
      </c>
      <c r="C2719" s="6">
        <v>1197831</v>
      </c>
      <c r="D2719" s="7">
        <v>44458</v>
      </c>
      <c r="E2719" s="6" t="s">
        <v>24</v>
      </c>
      <c r="F2719" s="6" t="s">
        <v>98</v>
      </c>
      <c r="G2719" s="6" t="s">
        <v>99</v>
      </c>
      <c r="H2719" s="6" t="s">
        <v>18</v>
      </c>
      <c r="I2719" s="8">
        <v>0.40000000000000013</v>
      </c>
      <c r="J2719" s="9">
        <v>3750</v>
      </c>
      <c r="K2719" s="10">
        <f t="shared" si="20"/>
        <v>1500.0000000000005</v>
      </c>
      <c r="L2719" s="10">
        <f t="shared" si="21"/>
        <v>525.00000000000011</v>
      </c>
      <c r="M2719" s="11">
        <v>0.35</v>
      </c>
      <c r="O2719" s="16"/>
      <c r="P2719" s="14"/>
      <c r="Q2719" s="12"/>
      <c r="R2719" s="13"/>
    </row>
    <row r="2720" spans="1:18" ht="15.75" customHeight="1" x14ac:dyDescent="0.3">
      <c r="A2720" s="1"/>
      <c r="B2720" s="6" t="s">
        <v>23</v>
      </c>
      <c r="C2720" s="6">
        <v>1197831</v>
      </c>
      <c r="D2720" s="7">
        <v>44458</v>
      </c>
      <c r="E2720" s="6" t="s">
        <v>24</v>
      </c>
      <c r="F2720" s="6" t="s">
        <v>98</v>
      </c>
      <c r="G2720" s="6" t="s">
        <v>99</v>
      </c>
      <c r="H2720" s="6" t="s">
        <v>19</v>
      </c>
      <c r="I2720" s="8">
        <v>0.15000000000000008</v>
      </c>
      <c r="J2720" s="9">
        <v>2750</v>
      </c>
      <c r="K2720" s="10">
        <f t="shared" si="20"/>
        <v>412.50000000000023</v>
      </c>
      <c r="L2720" s="10">
        <f t="shared" si="21"/>
        <v>165.00000000000011</v>
      </c>
      <c r="M2720" s="11">
        <v>0.4</v>
      </c>
      <c r="O2720" s="16"/>
      <c r="P2720" s="14"/>
      <c r="Q2720" s="12"/>
      <c r="R2720" s="13"/>
    </row>
    <row r="2721" spans="1:18" ht="15.75" customHeight="1" x14ac:dyDescent="0.3">
      <c r="A2721" s="1"/>
      <c r="B2721" s="6" t="s">
        <v>23</v>
      </c>
      <c r="C2721" s="6">
        <v>1197831</v>
      </c>
      <c r="D2721" s="7">
        <v>44458</v>
      </c>
      <c r="E2721" s="6" t="s">
        <v>24</v>
      </c>
      <c r="F2721" s="6" t="s">
        <v>98</v>
      </c>
      <c r="G2721" s="6" t="s">
        <v>99</v>
      </c>
      <c r="H2721" s="6" t="s">
        <v>20</v>
      </c>
      <c r="I2721" s="8">
        <v>0.15000000000000008</v>
      </c>
      <c r="J2721" s="9">
        <v>2500</v>
      </c>
      <c r="K2721" s="10">
        <f t="shared" si="20"/>
        <v>375.00000000000017</v>
      </c>
      <c r="L2721" s="10">
        <f t="shared" si="21"/>
        <v>150.00000000000009</v>
      </c>
      <c r="M2721" s="11">
        <v>0.4</v>
      </c>
      <c r="O2721" s="16"/>
      <c r="P2721" s="14"/>
      <c r="Q2721" s="12"/>
      <c r="R2721" s="13"/>
    </row>
    <row r="2722" spans="1:18" ht="15.75" customHeight="1" x14ac:dyDescent="0.3">
      <c r="A2722" s="1"/>
      <c r="B2722" s="6" t="s">
        <v>23</v>
      </c>
      <c r="C2722" s="6">
        <v>1197831</v>
      </c>
      <c r="D2722" s="7">
        <v>44458</v>
      </c>
      <c r="E2722" s="6" t="s">
        <v>24</v>
      </c>
      <c r="F2722" s="6" t="s">
        <v>98</v>
      </c>
      <c r="G2722" s="6" t="s">
        <v>99</v>
      </c>
      <c r="H2722" s="6" t="s">
        <v>21</v>
      </c>
      <c r="I2722" s="8">
        <v>0.25000000000000006</v>
      </c>
      <c r="J2722" s="9">
        <v>2500</v>
      </c>
      <c r="K2722" s="10">
        <f t="shared" si="20"/>
        <v>625.00000000000011</v>
      </c>
      <c r="L2722" s="10">
        <f t="shared" si="21"/>
        <v>218.75000000000003</v>
      </c>
      <c r="M2722" s="11">
        <v>0.35</v>
      </c>
      <c r="O2722" s="16"/>
      <c r="P2722" s="14"/>
      <c r="Q2722" s="12"/>
      <c r="R2722" s="13"/>
    </row>
    <row r="2723" spans="1:18" ht="15.75" customHeight="1" x14ac:dyDescent="0.3">
      <c r="A2723" s="1"/>
      <c r="B2723" s="6" t="s">
        <v>23</v>
      </c>
      <c r="C2723" s="6">
        <v>1197831</v>
      </c>
      <c r="D2723" s="7">
        <v>44458</v>
      </c>
      <c r="E2723" s="6" t="s">
        <v>24</v>
      </c>
      <c r="F2723" s="6" t="s">
        <v>98</v>
      </c>
      <c r="G2723" s="6" t="s">
        <v>99</v>
      </c>
      <c r="H2723" s="6" t="s">
        <v>22</v>
      </c>
      <c r="I2723" s="8">
        <v>0.3000000000000001</v>
      </c>
      <c r="J2723" s="9">
        <v>3500</v>
      </c>
      <c r="K2723" s="10">
        <f t="shared" si="20"/>
        <v>1050.0000000000005</v>
      </c>
      <c r="L2723" s="10">
        <f t="shared" si="21"/>
        <v>420.00000000000023</v>
      </c>
      <c r="M2723" s="11">
        <v>0.4</v>
      </c>
      <c r="O2723" s="16"/>
      <c r="P2723" s="14"/>
      <c r="Q2723" s="12"/>
      <c r="R2723" s="13"/>
    </row>
    <row r="2724" spans="1:18" ht="15.75" customHeight="1" x14ac:dyDescent="0.3">
      <c r="A2724" s="1"/>
      <c r="B2724" s="6" t="s">
        <v>23</v>
      </c>
      <c r="C2724" s="6">
        <v>1197831</v>
      </c>
      <c r="D2724" s="7">
        <v>44490</v>
      </c>
      <c r="E2724" s="6" t="s">
        <v>24</v>
      </c>
      <c r="F2724" s="6" t="s">
        <v>98</v>
      </c>
      <c r="G2724" s="6" t="s">
        <v>99</v>
      </c>
      <c r="H2724" s="6" t="s">
        <v>17</v>
      </c>
      <c r="I2724" s="8">
        <v>0.3000000000000001</v>
      </c>
      <c r="J2724" s="9">
        <v>5250</v>
      </c>
      <c r="K2724" s="10">
        <f t="shared" si="20"/>
        <v>1575.0000000000005</v>
      </c>
      <c r="L2724" s="10">
        <f t="shared" si="21"/>
        <v>630.00000000000023</v>
      </c>
      <c r="M2724" s="11">
        <v>0.4</v>
      </c>
      <c r="O2724" s="16"/>
      <c r="P2724" s="14"/>
      <c r="Q2724" s="12"/>
      <c r="R2724" s="13"/>
    </row>
    <row r="2725" spans="1:18" ht="15.75" customHeight="1" x14ac:dyDescent="0.3">
      <c r="A2725" s="1"/>
      <c r="B2725" s="6" t="s">
        <v>23</v>
      </c>
      <c r="C2725" s="6">
        <v>1197831</v>
      </c>
      <c r="D2725" s="7">
        <v>44490</v>
      </c>
      <c r="E2725" s="6" t="s">
        <v>24</v>
      </c>
      <c r="F2725" s="6" t="s">
        <v>98</v>
      </c>
      <c r="G2725" s="6" t="s">
        <v>99</v>
      </c>
      <c r="H2725" s="6" t="s">
        <v>18</v>
      </c>
      <c r="I2725" s="8">
        <v>0.20000000000000012</v>
      </c>
      <c r="J2725" s="9">
        <v>3500</v>
      </c>
      <c r="K2725" s="10">
        <f t="shared" si="20"/>
        <v>700.00000000000045</v>
      </c>
      <c r="L2725" s="10">
        <f t="shared" si="21"/>
        <v>245.00000000000014</v>
      </c>
      <c r="M2725" s="11">
        <v>0.35</v>
      </c>
      <c r="O2725" s="16"/>
      <c r="P2725" s="14"/>
      <c r="Q2725" s="12"/>
      <c r="R2725" s="13"/>
    </row>
    <row r="2726" spans="1:18" ht="15.75" customHeight="1" x14ac:dyDescent="0.3">
      <c r="A2726" s="1"/>
      <c r="B2726" s="6" t="s">
        <v>23</v>
      </c>
      <c r="C2726" s="6">
        <v>1197831</v>
      </c>
      <c r="D2726" s="7">
        <v>44490</v>
      </c>
      <c r="E2726" s="6" t="s">
        <v>24</v>
      </c>
      <c r="F2726" s="6" t="s">
        <v>98</v>
      </c>
      <c r="G2726" s="6" t="s">
        <v>99</v>
      </c>
      <c r="H2726" s="6" t="s">
        <v>19</v>
      </c>
      <c r="I2726" s="8">
        <v>0.20000000000000012</v>
      </c>
      <c r="J2726" s="9">
        <v>2250</v>
      </c>
      <c r="K2726" s="10">
        <f t="shared" si="20"/>
        <v>450.00000000000028</v>
      </c>
      <c r="L2726" s="10">
        <f t="shared" si="21"/>
        <v>180.00000000000011</v>
      </c>
      <c r="M2726" s="11">
        <v>0.4</v>
      </c>
      <c r="O2726" s="16"/>
      <c r="P2726" s="14"/>
      <c r="Q2726" s="12"/>
      <c r="R2726" s="13"/>
    </row>
    <row r="2727" spans="1:18" ht="15.75" customHeight="1" x14ac:dyDescent="0.3">
      <c r="A2727" s="1"/>
      <c r="B2727" s="6" t="s">
        <v>23</v>
      </c>
      <c r="C2727" s="6">
        <v>1197831</v>
      </c>
      <c r="D2727" s="7">
        <v>44490</v>
      </c>
      <c r="E2727" s="6" t="s">
        <v>24</v>
      </c>
      <c r="F2727" s="6" t="s">
        <v>98</v>
      </c>
      <c r="G2727" s="6" t="s">
        <v>99</v>
      </c>
      <c r="H2727" s="6" t="s">
        <v>20</v>
      </c>
      <c r="I2727" s="8">
        <v>0.20000000000000012</v>
      </c>
      <c r="J2727" s="9">
        <v>2000</v>
      </c>
      <c r="K2727" s="10">
        <f t="shared" si="20"/>
        <v>400.00000000000023</v>
      </c>
      <c r="L2727" s="10">
        <f t="shared" si="21"/>
        <v>160.00000000000011</v>
      </c>
      <c r="M2727" s="11">
        <v>0.4</v>
      </c>
      <c r="O2727" s="16"/>
      <c r="P2727" s="14"/>
      <c r="Q2727" s="12"/>
      <c r="R2727" s="13"/>
    </row>
    <row r="2728" spans="1:18" ht="15.75" customHeight="1" x14ac:dyDescent="0.3">
      <c r="A2728" s="1"/>
      <c r="B2728" s="6" t="s">
        <v>23</v>
      </c>
      <c r="C2728" s="6">
        <v>1197831</v>
      </c>
      <c r="D2728" s="7">
        <v>44490</v>
      </c>
      <c r="E2728" s="6" t="s">
        <v>24</v>
      </c>
      <c r="F2728" s="6" t="s">
        <v>98</v>
      </c>
      <c r="G2728" s="6" t="s">
        <v>99</v>
      </c>
      <c r="H2728" s="6" t="s">
        <v>21</v>
      </c>
      <c r="I2728" s="8">
        <v>0.3000000000000001</v>
      </c>
      <c r="J2728" s="9">
        <v>2000</v>
      </c>
      <c r="K2728" s="10">
        <f t="shared" si="20"/>
        <v>600.00000000000023</v>
      </c>
      <c r="L2728" s="10">
        <f t="shared" si="21"/>
        <v>210.00000000000006</v>
      </c>
      <c r="M2728" s="11">
        <v>0.35</v>
      </c>
      <c r="O2728" s="16"/>
      <c r="P2728" s="14"/>
      <c r="Q2728" s="12"/>
      <c r="R2728" s="13"/>
    </row>
    <row r="2729" spans="1:18" ht="15.75" customHeight="1" x14ac:dyDescent="0.3">
      <c r="A2729" s="1"/>
      <c r="B2729" s="6" t="s">
        <v>23</v>
      </c>
      <c r="C2729" s="6">
        <v>1197831</v>
      </c>
      <c r="D2729" s="7">
        <v>44490</v>
      </c>
      <c r="E2729" s="6" t="s">
        <v>24</v>
      </c>
      <c r="F2729" s="6" t="s">
        <v>98</v>
      </c>
      <c r="G2729" s="6" t="s">
        <v>99</v>
      </c>
      <c r="H2729" s="6" t="s">
        <v>22</v>
      </c>
      <c r="I2729" s="8">
        <v>0.30000000000000004</v>
      </c>
      <c r="J2729" s="9">
        <v>3250</v>
      </c>
      <c r="K2729" s="10">
        <f t="shared" si="20"/>
        <v>975.00000000000011</v>
      </c>
      <c r="L2729" s="10">
        <f t="shared" si="21"/>
        <v>390.00000000000006</v>
      </c>
      <c r="M2729" s="11">
        <v>0.4</v>
      </c>
      <c r="O2729" s="16"/>
      <c r="P2729" s="14"/>
      <c r="Q2729" s="12"/>
      <c r="R2729" s="13"/>
    </row>
    <row r="2730" spans="1:18" ht="15.75" customHeight="1" x14ac:dyDescent="0.3">
      <c r="A2730" s="1"/>
      <c r="B2730" s="6" t="s">
        <v>23</v>
      </c>
      <c r="C2730" s="6">
        <v>1197831</v>
      </c>
      <c r="D2730" s="7">
        <v>44520</v>
      </c>
      <c r="E2730" s="6" t="s">
        <v>24</v>
      </c>
      <c r="F2730" s="6" t="s">
        <v>98</v>
      </c>
      <c r="G2730" s="6" t="s">
        <v>99</v>
      </c>
      <c r="H2730" s="6" t="s">
        <v>17</v>
      </c>
      <c r="I2730" s="8">
        <v>0.25000000000000011</v>
      </c>
      <c r="J2730" s="9">
        <v>4750</v>
      </c>
      <c r="K2730" s="10">
        <f t="shared" si="20"/>
        <v>1187.5000000000005</v>
      </c>
      <c r="L2730" s="10">
        <f t="shared" si="21"/>
        <v>475.00000000000023</v>
      </c>
      <c r="M2730" s="11">
        <v>0.4</v>
      </c>
      <c r="O2730" s="16"/>
      <c r="P2730" s="14"/>
      <c r="Q2730" s="12"/>
      <c r="R2730" s="13"/>
    </row>
    <row r="2731" spans="1:18" ht="15.75" customHeight="1" x14ac:dyDescent="0.3">
      <c r="A2731" s="1"/>
      <c r="B2731" s="6" t="s">
        <v>23</v>
      </c>
      <c r="C2731" s="6">
        <v>1197831</v>
      </c>
      <c r="D2731" s="7">
        <v>44520</v>
      </c>
      <c r="E2731" s="6" t="s">
        <v>24</v>
      </c>
      <c r="F2731" s="6" t="s">
        <v>98</v>
      </c>
      <c r="G2731" s="6" t="s">
        <v>99</v>
      </c>
      <c r="H2731" s="6" t="s">
        <v>18</v>
      </c>
      <c r="I2731" s="8">
        <v>0.15000000000000013</v>
      </c>
      <c r="J2731" s="9">
        <v>3000</v>
      </c>
      <c r="K2731" s="10">
        <f t="shared" si="20"/>
        <v>450.0000000000004</v>
      </c>
      <c r="L2731" s="10">
        <f t="shared" si="21"/>
        <v>157.50000000000014</v>
      </c>
      <c r="M2731" s="11">
        <v>0.35</v>
      </c>
      <c r="O2731" s="16"/>
      <c r="P2731" s="14"/>
      <c r="Q2731" s="12"/>
      <c r="R2731" s="13"/>
    </row>
    <row r="2732" spans="1:18" ht="15.75" customHeight="1" x14ac:dyDescent="0.3">
      <c r="A2732" s="1"/>
      <c r="B2732" s="6" t="s">
        <v>23</v>
      </c>
      <c r="C2732" s="6">
        <v>1197831</v>
      </c>
      <c r="D2732" s="7">
        <v>44520</v>
      </c>
      <c r="E2732" s="6" t="s">
        <v>24</v>
      </c>
      <c r="F2732" s="6" t="s">
        <v>98</v>
      </c>
      <c r="G2732" s="6" t="s">
        <v>99</v>
      </c>
      <c r="H2732" s="6" t="s">
        <v>19</v>
      </c>
      <c r="I2732" s="8">
        <v>0.25000000000000017</v>
      </c>
      <c r="J2732" s="9">
        <v>2450</v>
      </c>
      <c r="K2732" s="10">
        <f t="shared" si="20"/>
        <v>612.50000000000045</v>
      </c>
      <c r="L2732" s="10">
        <f t="shared" si="21"/>
        <v>245.0000000000002</v>
      </c>
      <c r="M2732" s="11">
        <v>0.4</v>
      </c>
      <c r="O2732" s="16"/>
      <c r="P2732" s="14"/>
      <c r="Q2732" s="12"/>
      <c r="R2732" s="13"/>
    </row>
    <row r="2733" spans="1:18" ht="15.75" customHeight="1" x14ac:dyDescent="0.3">
      <c r="A2733" s="1"/>
      <c r="B2733" s="6" t="s">
        <v>23</v>
      </c>
      <c r="C2733" s="6">
        <v>1197831</v>
      </c>
      <c r="D2733" s="7">
        <v>44520</v>
      </c>
      <c r="E2733" s="6" t="s">
        <v>24</v>
      </c>
      <c r="F2733" s="6" t="s">
        <v>98</v>
      </c>
      <c r="G2733" s="6" t="s">
        <v>99</v>
      </c>
      <c r="H2733" s="6" t="s">
        <v>20</v>
      </c>
      <c r="I2733" s="8">
        <v>0.55000000000000016</v>
      </c>
      <c r="J2733" s="9">
        <v>3000</v>
      </c>
      <c r="K2733" s="10">
        <f t="shared" si="20"/>
        <v>1650.0000000000005</v>
      </c>
      <c r="L2733" s="10">
        <f t="shared" si="21"/>
        <v>660.00000000000023</v>
      </c>
      <c r="M2733" s="11">
        <v>0.4</v>
      </c>
      <c r="O2733" s="16"/>
      <c r="P2733" s="14"/>
      <c r="Q2733" s="12"/>
      <c r="R2733" s="13"/>
    </row>
    <row r="2734" spans="1:18" ht="15.75" customHeight="1" x14ac:dyDescent="0.3">
      <c r="A2734" s="1"/>
      <c r="B2734" s="6" t="s">
        <v>23</v>
      </c>
      <c r="C2734" s="6">
        <v>1197831</v>
      </c>
      <c r="D2734" s="7">
        <v>44520</v>
      </c>
      <c r="E2734" s="6" t="s">
        <v>24</v>
      </c>
      <c r="F2734" s="6" t="s">
        <v>98</v>
      </c>
      <c r="G2734" s="6" t="s">
        <v>99</v>
      </c>
      <c r="H2734" s="6" t="s">
        <v>21</v>
      </c>
      <c r="I2734" s="8">
        <v>0.75000000000000011</v>
      </c>
      <c r="J2734" s="9">
        <v>2750</v>
      </c>
      <c r="K2734" s="10">
        <f t="shared" si="20"/>
        <v>2062.5000000000005</v>
      </c>
      <c r="L2734" s="10">
        <f t="shared" si="21"/>
        <v>721.87500000000011</v>
      </c>
      <c r="M2734" s="11">
        <v>0.35</v>
      </c>
      <c r="O2734" s="16"/>
      <c r="P2734" s="14"/>
      <c r="Q2734" s="12"/>
      <c r="R2734" s="13"/>
    </row>
    <row r="2735" spans="1:18" ht="15.75" customHeight="1" x14ac:dyDescent="0.3">
      <c r="A2735" s="1"/>
      <c r="B2735" s="6" t="s">
        <v>23</v>
      </c>
      <c r="C2735" s="6">
        <v>1197831</v>
      </c>
      <c r="D2735" s="7">
        <v>44520</v>
      </c>
      <c r="E2735" s="6" t="s">
        <v>24</v>
      </c>
      <c r="F2735" s="6" t="s">
        <v>98</v>
      </c>
      <c r="G2735" s="6" t="s">
        <v>99</v>
      </c>
      <c r="H2735" s="6" t="s">
        <v>22</v>
      </c>
      <c r="I2735" s="8">
        <v>0.75</v>
      </c>
      <c r="J2735" s="9">
        <v>3750</v>
      </c>
      <c r="K2735" s="10">
        <f t="shared" si="20"/>
        <v>2812.5</v>
      </c>
      <c r="L2735" s="10">
        <f t="shared" si="21"/>
        <v>1125</v>
      </c>
      <c r="M2735" s="11">
        <v>0.4</v>
      </c>
      <c r="O2735" s="16"/>
      <c r="P2735" s="14"/>
      <c r="Q2735" s="12"/>
      <c r="R2735" s="13"/>
    </row>
    <row r="2736" spans="1:18" ht="15.75" customHeight="1" x14ac:dyDescent="0.3">
      <c r="A2736" s="1"/>
      <c r="B2736" s="6" t="s">
        <v>23</v>
      </c>
      <c r="C2736" s="6">
        <v>1197831</v>
      </c>
      <c r="D2736" s="7">
        <v>44549</v>
      </c>
      <c r="E2736" s="6" t="s">
        <v>24</v>
      </c>
      <c r="F2736" s="6" t="s">
        <v>98</v>
      </c>
      <c r="G2736" s="6" t="s">
        <v>99</v>
      </c>
      <c r="H2736" s="6" t="s">
        <v>17</v>
      </c>
      <c r="I2736" s="8">
        <v>0.70000000000000007</v>
      </c>
      <c r="J2736" s="9">
        <v>6250</v>
      </c>
      <c r="K2736" s="10">
        <f t="shared" si="20"/>
        <v>4375</v>
      </c>
      <c r="L2736" s="10">
        <f t="shared" si="21"/>
        <v>1750</v>
      </c>
      <c r="M2736" s="11">
        <v>0.4</v>
      </c>
      <c r="O2736" s="16"/>
      <c r="P2736" s="14"/>
      <c r="Q2736" s="12"/>
      <c r="R2736" s="13"/>
    </row>
    <row r="2737" spans="1:18" ht="15.75" customHeight="1" x14ac:dyDescent="0.3">
      <c r="A2737" s="1"/>
      <c r="B2737" s="6" t="s">
        <v>23</v>
      </c>
      <c r="C2737" s="6">
        <v>1197831</v>
      </c>
      <c r="D2737" s="7">
        <v>44549</v>
      </c>
      <c r="E2737" s="6" t="s">
        <v>24</v>
      </c>
      <c r="F2737" s="6" t="s">
        <v>98</v>
      </c>
      <c r="G2737" s="6" t="s">
        <v>99</v>
      </c>
      <c r="H2737" s="6" t="s">
        <v>18</v>
      </c>
      <c r="I2737" s="8">
        <v>0.60000000000000009</v>
      </c>
      <c r="J2737" s="9">
        <v>4250</v>
      </c>
      <c r="K2737" s="10">
        <f t="shared" si="20"/>
        <v>2550.0000000000005</v>
      </c>
      <c r="L2737" s="10">
        <f t="shared" si="21"/>
        <v>892.50000000000011</v>
      </c>
      <c r="M2737" s="11">
        <v>0.35</v>
      </c>
      <c r="O2737" s="16"/>
      <c r="P2737" s="14"/>
      <c r="Q2737" s="12"/>
      <c r="R2737" s="13"/>
    </row>
    <row r="2738" spans="1:18" ht="15.75" customHeight="1" x14ac:dyDescent="0.3">
      <c r="A2738" s="1"/>
      <c r="B2738" s="6" t="s">
        <v>23</v>
      </c>
      <c r="C2738" s="6">
        <v>1197831</v>
      </c>
      <c r="D2738" s="7">
        <v>44549</v>
      </c>
      <c r="E2738" s="6" t="s">
        <v>24</v>
      </c>
      <c r="F2738" s="6" t="s">
        <v>98</v>
      </c>
      <c r="G2738" s="6" t="s">
        <v>99</v>
      </c>
      <c r="H2738" s="6" t="s">
        <v>19</v>
      </c>
      <c r="I2738" s="8">
        <v>0.60000000000000009</v>
      </c>
      <c r="J2738" s="9">
        <v>3750</v>
      </c>
      <c r="K2738" s="10">
        <f t="shared" si="20"/>
        <v>2250.0000000000005</v>
      </c>
      <c r="L2738" s="10">
        <f t="shared" si="21"/>
        <v>900.00000000000023</v>
      </c>
      <c r="M2738" s="11">
        <v>0.4</v>
      </c>
      <c r="O2738" s="16"/>
      <c r="P2738" s="14"/>
      <c r="Q2738" s="12"/>
      <c r="R2738" s="13"/>
    </row>
    <row r="2739" spans="1:18" ht="15.75" customHeight="1" x14ac:dyDescent="0.3">
      <c r="A2739" s="1"/>
      <c r="B2739" s="6" t="s">
        <v>23</v>
      </c>
      <c r="C2739" s="6">
        <v>1197831</v>
      </c>
      <c r="D2739" s="7">
        <v>44549</v>
      </c>
      <c r="E2739" s="6" t="s">
        <v>24</v>
      </c>
      <c r="F2739" s="6" t="s">
        <v>98</v>
      </c>
      <c r="G2739" s="6" t="s">
        <v>99</v>
      </c>
      <c r="H2739" s="6" t="s">
        <v>20</v>
      </c>
      <c r="I2739" s="8">
        <v>0.60000000000000009</v>
      </c>
      <c r="J2739" s="9">
        <v>3250</v>
      </c>
      <c r="K2739" s="10">
        <f t="shared" si="20"/>
        <v>1950.0000000000002</v>
      </c>
      <c r="L2739" s="10">
        <f t="shared" si="21"/>
        <v>780.00000000000011</v>
      </c>
      <c r="M2739" s="11">
        <v>0.4</v>
      </c>
      <c r="O2739" s="16"/>
      <c r="P2739" s="14"/>
      <c r="Q2739" s="12"/>
      <c r="R2739" s="13"/>
    </row>
    <row r="2740" spans="1:18" ht="15.75" customHeight="1" x14ac:dyDescent="0.3">
      <c r="A2740" s="1"/>
      <c r="B2740" s="6" t="s">
        <v>23</v>
      </c>
      <c r="C2740" s="6">
        <v>1197831</v>
      </c>
      <c r="D2740" s="7">
        <v>44549</v>
      </c>
      <c r="E2740" s="6" t="s">
        <v>24</v>
      </c>
      <c r="F2740" s="6" t="s">
        <v>98</v>
      </c>
      <c r="G2740" s="6" t="s">
        <v>99</v>
      </c>
      <c r="H2740" s="6" t="s">
        <v>21</v>
      </c>
      <c r="I2740" s="8">
        <v>0.70000000000000007</v>
      </c>
      <c r="J2740" s="9">
        <v>3250</v>
      </c>
      <c r="K2740" s="10">
        <f t="shared" si="20"/>
        <v>2275</v>
      </c>
      <c r="L2740" s="10">
        <f t="shared" si="21"/>
        <v>796.25</v>
      </c>
      <c r="M2740" s="11">
        <v>0.35</v>
      </c>
      <c r="O2740" s="16"/>
      <c r="P2740" s="14"/>
      <c r="Q2740" s="12"/>
      <c r="R2740" s="13"/>
    </row>
    <row r="2741" spans="1:18" ht="15.75" customHeight="1" x14ac:dyDescent="0.3">
      <c r="A2741" s="1"/>
      <c r="B2741" s="6" t="s">
        <v>23</v>
      </c>
      <c r="C2741" s="6">
        <v>1197831</v>
      </c>
      <c r="D2741" s="7">
        <v>44549</v>
      </c>
      <c r="E2741" s="6" t="s">
        <v>24</v>
      </c>
      <c r="F2741" s="6" t="s">
        <v>98</v>
      </c>
      <c r="G2741" s="6" t="s">
        <v>99</v>
      </c>
      <c r="H2741" s="6" t="s">
        <v>22</v>
      </c>
      <c r="I2741" s="8">
        <v>0.75</v>
      </c>
      <c r="J2741" s="9">
        <v>4250</v>
      </c>
      <c r="K2741" s="10">
        <f t="shared" si="20"/>
        <v>3187.5</v>
      </c>
      <c r="L2741" s="10">
        <f t="shared" si="21"/>
        <v>1275</v>
      </c>
      <c r="M2741" s="11">
        <v>0.4</v>
      </c>
      <c r="O2741" s="16"/>
      <c r="P2741" s="14"/>
      <c r="Q2741" s="12"/>
      <c r="R2741" s="13"/>
    </row>
    <row r="2742" spans="1:18" ht="15.75" customHeight="1" x14ac:dyDescent="0.3">
      <c r="A2742" s="1" t="s">
        <v>39</v>
      </c>
      <c r="B2742" s="6" t="s">
        <v>23</v>
      </c>
      <c r="C2742" s="6">
        <v>1197831</v>
      </c>
      <c r="D2742" s="7">
        <v>44212</v>
      </c>
      <c r="E2742" s="6" t="s">
        <v>24</v>
      </c>
      <c r="F2742" s="6" t="s">
        <v>100</v>
      </c>
      <c r="G2742" s="6" t="s">
        <v>101</v>
      </c>
      <c r="H2742" s="6" t="s">
        <v>17</v>
      </c>
      <c r="I2742" s="8">
        <v>0.25000000000000006</v>
      </c>
      <c r="J2742" s="9">
        <v>5500</v>
      </c>
      <c r="K2742" s="10">
        <f t="shared" si="20"/>
        <v>1375.0000000000002</v>
      </c>
      <c r="L2742" s="10">
        <f t="shared" si="21"/>
        <v>481.25000000000006</v>
      </c>
      <c r="M2742" s="11">
        <v>0.35</v>
      </c>
      <c r="O2742" s="16"/>
      <c r="P2742" s="14"/>
      <c r="Q2742" s="12"/>
      <c r="R2742" s="13"/>
    </row>
    <row r="2743" spans="1:18" ht="15.75" customHeight="1" x14ac:dyDescent="0.3">
      <c r="A2743" s="1"/>
      <c r="B2743" s="6" t="s">
        <v>23</v>
      </c>
      <c r="C2743" s="6">
        <v>1197831</v>
      </c>
      <c r="D2743" s="7">
        <v>44212</v>
      </c>
      <c r="E2743" s="6" t="s">
        <v>24</v>
      </c>
      <c r="F2743" s="6" t="s">
        <v>100</v>
      </c>
      <c r="G2743" s="6" t="s">
        <v>101</v>
      </c>
      <c r="H2743" s="6" t="s">
        <v>18</v>
      </c>
      <c r="I2743" s="8">
        <v>0.25000000000000006</v>
      </c>
      <c r="J2743" s="9">
        <v>3500</v>
      </c>
      <c r="K2743" s="10">
        <f t="shared" si="20"/>
        <v>875.00000000000023</v>
      </c>
      <c r="L2743" s="10">
        <f t="shared" si="21"/>
        <v>306.25000000000006</v>
      </c>
      <c r="M2743" s="11">
        <v>0.35</v>
      </c>
      <c r="O2743" s="16"/>
      <c r="P2743" s="14"/>
      <c r="Q2743" s="12"/>
      <c r="R2743" s="13"/>
    </row>
    <row r="2744" spans="1:18" ht="15.75" customHeight="1" x14ac:dyDescent="0.3">
      <c r="A2744" s="1"/>
      <c r="B2744" s="6" t="s">
        <v>23</v>
      </c>
      <c r="C2744" s="6">
        <v>1197831</v>
      </c>
      <c r="D2744" s="7">
        <v>44212</v>
      </c>
      <c r="E2744" s="6" t="s">
        <v>24</v>
      </c>
      <c r="F2744" s="6" t="s">
        <v>100</v>
      </c>
      <c r="G2744" s="6" t="s">
        <v>101</v>
      </c>
      <c r="H2744" s="6" t="s">
        <v>19</v>
      </c>
      <c r="I2744" s="8">
        <v>0.15000000000000008</v>
      </c>
      <c r="J2744" s="9">
        <v>3500</v>
      </c>
      <c r="K2744" s="10">
        <f t="shared" si="20"/>
        <v>525.00000000000023</v>
      </c>
      <c r="L2744" s="10">
        <f t="shared" si="21"/>
        <v>183.75000000000006</v>
      </c>
      <c r="M2744" s="11">
        <v>0.35</v>
      </c>
      <c r="O2744" s="16"/>
      <c r="P2744" s="14"/>
      <c r="Q2744" s="12"/>
      <c r="R2744" s="13"/>
    </row>
    <row r="2745" spans="1:18" ht="15.75" customHeight="1" x14ac:dyDescent="0.3">
      <c r="A2745" s="1"/>
      <c r="B2745" s="6" t="s">
        <v>23</v>
      </c>
      <c r="C2745" s="6">
        <v>1197831</v>
      </c>
      <c r="D2745" s="7">
        <v>44212</v>
      </c>
      <c r="E2745" s="6" t="s">
        <v>24</v>
      </c>
      <c r="F2745" s="6" t="s">
        <v>100</v>
      </c>
      <c r="G2745" s="6" t="s">
        <v>101</v>
      </c>
      <c r="H2745" s="6" t="s">
        <v>20</v>
      </c>
      <c r="I2745" s="8">
        <v>0.2</v>
      </c>
      <c r="J2745" s="9">
        <v>2000</v>
      </c>
      <c r="K2745" s="10">
        <f t="shared" si="20"/>
        <v>400</v>
      </c>
      <c r="L2745" s="10">
        <f t="shared" si="21"/>
        <v>140</v>
      </c>
      <c r="M2745" s="11">
        <v>0.35</v>
      </c>
      <c r="O2745" s="16"/>
      <c r="P2745" s="14"/>
      <c r="Q2745" s="12"/>
      <c r="R2745" s="13"/>
    </row>
    <row r="2746" spans="1:18" ht="15.75" customHeight="1" x14ac:dyDescent="0.3">
      <c r="A2746" s="1"/>
      <c r="B2746" s="6" t="s">
        <v>23</v>
      </c>
      <c r="C2746" s="6">
        <v>1197831</v>
      </c>
      <c r="D2746" s="7">
        <v>44212</v>
      </c>
      <c r="E2746" s="6" t="s">
        <v>24</v>
      </c>
      <c r="F2746" s="6" t="s">
        <v>100</v>
      </c>
      <c r="G2746" s="6" t="s">
        <v>101</v>
      </c>
      <c r="H2746" s="6" t="s">
        <v>21</v>
      </c>
      <c r="I2746" s="8">
        <v>0.35000000000000003</v>
      </c>
      <c r="J2746" s="9">
        <v>2500</v>
      </c>
      <c r="K2746" s="10">
        <f t="shared" si="20"/>
        <v>875.00000000000011</v>
      </c>
      <c r="L2746" s="10">
        <f t="shared" si="21"/>
        <v>306.25</v>
      </c>
      <c r="M2746" s="11">
        <v>0.35</v>
      </c>
      <c r="O2746" s="16"/>
      <c r="P2746" s="14"/>
      <c r="Q2746" s="12"/>
      <c r="R2746" s="13"/>
    </row>
    <row r="2747" spans="1:18" ht="15.75" customHeight="1" x14ac:dyDescent="0.3">
      <c r="A2747" s="1"/>
      <c r="B2747" s="6" t="s">
        <v>23</v>
      </c>
      <c r="C2747" s="6">
        <v>1197831</v>
      </c>
      <c r="D2747" s="7">
        <v>44212</v>
      </c>
      <c r="E2747" s="6" t="s">
        <v>24</v>
      </c>
      <c r="F2747" s="6" t="s">
        <v>100</v>
      </c>
      <c r="G2747" s="6" t="s">
        <v>101</v>
      </c>
      <c r="H2747" s="6" t="s">
        <v>22</v>
      </c>
      <c r="I2747" s="8">
        <v>0.25000000000000006</v>
      </c>
      <c r="J2747" s="9">
        <v>3500</v>
      </c>
      <c r="K2747" s="10">
        <f t="shared" si="20"/>
        <v>875.00000000000023</v>
      </c>
      <c r="L2747" s="10">
        <f t="shared" si="21"/>
        <v>306.25000000000006</v>
      </c>
      <c r="M2747" s="11">
        <v>0.35</v>
      </c>
      <c r="O2747" s="16"/>
      <c r="P2747" s="14"/>
      <c r="Q2747" s="12"/>
      <c r="R2747" s="13"/>
    </row>
    <row r="2748" spans="1:18" ht="15.75" customHeight="1" x14ac:dyDescent="0.3">
      <c r="A2748" s="1"/>
      <c r="B2748" s="6" t="s">
        <v>23</v>
      </c>
      <c r="C2748" s="6">
        <v>1197831</v>
      </c>
      <c r="D2748" s="7">
        <v>44241</v>
      </c>
      <c r="E2748" s="6" t="s">
        <v>24</v>
      </c>
      <c r="F2748" s="6" t="s">
        <v>100</v>
      </c>
      <c r="G2748" s="6" t="s">
        <v>101</v>
      </c>
      <c r="H2748" s="6" t="s">
        <v>17</v>
      </c>
      <c r="I2748" s="8">
        <v>0.25000000000000006</v>
      </c>
      <c r="J2748" s="9">
        <v>6000</v>
      </c>
      <c r="K2748" s="10">
        <f t="shared" si="20"/>
        <v>1500.0000000000002</v>
      </c>
      <c r="L2748" s="10">
        <f t="shared" si="21"/>
        <v>525</v>
      </c>
      <c r="M2748" s="11">
        <v>0.35</v>
      </c>
      <c r="O2748" s="16"/>
      <c r="P2748" s="14"/>
      <c r="Q2748" s="12"/>
      <c r="R2748" s="13"/>
    </row>
    <row r="2749" spans="1:18" ht="15.75" customHeight="1" x14ac:dyDescent="0.3">
      <c r="A2749" s="1"/>
      <c r="B2749" s="6" t="s">
        <v>23</v>
      </c>
      <c r="C2749" s="6">
        <v>1197831</v>
      </c>
      <c r="D2749" s="7">
        <v>44241</v>
      </c>
      <c r="E2749" s="6" t="s">
        <v>24</v>
      </c>
      <c r="F2749" s="6" t="s">
        <v>100</v>
      </c>
      <c r="G2749" s="6" t="s">
        <v>101</v>
      </c>
      <c r="H2749" s="6" t="s">
        <v>18</v>
      </c>
      <c r="I2749" s="8">
        <v>0.25000000000000006</v>
      </c>
      <c r="J2749" s="9">
        <v>2500</v>
      </c>
      <c r="K2749" s="10">
        <f t="shared" si="20"/>
        <v>625.00000000000011</v>
      </c>
      <c r="L2749" s="10">
        <f t="shared" si="21"/>
        <v>218.75000000000003</v>
      </c>
      <c r="M2749" s="11">
        <v>0.35</v>
      </c>
      <c r="O2749" s="16"/>
      <c r="P2749" s="14"/>
      <c r="Q2749" s="12"/>
      <c r="R2749" s="13"/>
    </row>
    <row r="2750" spans="1:18" ht="15.75" customHeight="1" x14ac:dyDescent="0.3">
      <c r="A2750" s="1"/>
      <c r="B2750" s="6" t="s">
        <v>23</v>
      </c>
      <c r="C2750" s="6">
        <v>1197831</v>
      </c>
      <c r="D2750" s="7">
        <v>44241</v>
      </c>
      <c r="E2750" s="6" t="s">
        <v>24</v>
      </c>
      <c r="F2750" s="6" t="s">
        <v>100</v>
      </c>
      <c r="G2750" s="6" t="s">
        <v>101</v>
      </c>
      <c r="H2750" s="6" t="s">
        <v>19</v>
      </c>
      <c r="I2750" s="8">
        <v>0.15000000000000008</v>
      </c>
      <c r="J2750" s="9">
        <v>3000</v>
      </c>
      <c r="K2750" s="10">
        <f t="shared" si="20"/>
        <v>450.00000000000023</v>
      </c>
      <c r="L2750" s="10">
        <f t="shared" si="21"/>
        <v>157.50000000000006</v>
      </c>
      <c r="M2750" s="11">
        <v>0.35</v>
      </c>
      <c r="O2750" s="16"/>
      <c r="P2750" s="14"/>
      <c r="Q2750" s="12"/>
      <c r="R2750" s="13"/>
    </row>
    <row r="2751" spans="1:18" ht="15.75" customHeight="1" x14ac:dyDescent="0.3">
      <c r="A2751" s="1"/>
      <c r="B2751" s="6" t="s">
        <v>23</v>
      </c>
      <c r="C2751" s="6">
        <v>1197831</v>
      </c>
      <c r="D2751" s="7">
        <v>44241</v>
      </c>
      <c r="E2751" s="6" t="s">
        <v>24</v>
      </c>
      <c r="F2751" s="6" t="s">
        <v>100</v>
      </c>
      <c r="G2751" s="6" t="s">
        <v>101</v>
      </c>
      <c r="H2751" s="6" t="s">
        <v>20</v>
      </c>
      <c r="I2751" s="8">
        <v>0.2</v>
      </c>
      <c r="J2751" s="9">
        <v>1500</v>
      </c>
      <c r="K2751" s="10">
        <f t="shared" si="20"/>
        <v>300</v>
      </c>
      <c r="L2751" s="10">
        <f t="shared" si="21"/>
        <v>105</v>
      </c>
      <c r="M2751" s="11">
        <v>0.35</v>
      </c>
      <c r="O2751" s="16"/>
      <c r="P2751" s="14"/>
      <c r="Q2751" s="12"/>
      <c r="R2751" s="13"/>
    </row>
    <row r="2752" spans="1:18" ht="15.75" customHeight="1" x14ac:dyDescent="0.3">
      <c r="A2752" s="1"/>
      <c r="B2752" s="6" t="s">
        <v>23</v>
      </c>
      <c r="C2752" s="6">
        <v>1197831</v>
      </c>
      <c r="D2752" s="7">
        <v>44241</v>
      </c>
      <c r="E2752" s="6" t="s">
        <v>24</v>
      </c>
      <c r="F2752" s="6" t="s">
        <v>100</v>
      </c>
      <c r="G2752" s="6" t="s">
        <v>101</v>
      </c>
      <c r="H2752" s="6" t="s">
        <v>21</v>
      </c>
      <c r="I2752" s="8">
        <v>0.35000000000000003</v>
      </c>
      <c r="J2752" s="9">
        <v>2250</v>
      </c>
      <c r="K2752" s="10">
        <f t="shared" si="20"/>
        <v>787.50000000000011</v>
      </c>
      <c r="L2752" s="10">
        <f t="shared" si="21"/>
        <v>275.625</v>
      </c>
      <c r="M2752" s="11">
        <v>0.35</v>
      </c>
      <c r="O2752" s="16"/>
      <c r="P2752" s="14"/>
      <c r="Q2752" s="12"/>
      <c r="R2752" s="13"/>
    </row>
    <row r="2753" spans="1:18" ht="15.75" customHeight="1" x14ac:dyDescent="0.3">
      <c r="A2753" s="1"/>
      <c r="B2753" s="6" t="s">
        <v>23</v>
      </c>
      <c r="C2753" s="6">
        <v>1197831</v>
      </c>
      <c r="D2753" s="7">
        <v>44241</v>
      </c>
      <c r="E2753" s="6" t="s">
        <v>24</v>
      </c>
      <c r="F2753" s="6" t="s">
        <v>100</v>
      </c>
      <c r="G2753" s="6" t="s">
        <v>101</v>
      </c>
      <c r="H2753" s="6" t="s">
        <v>22</v>
      </c>
      <c r="I2753" s="8">
        <v>0.2</v>
      </c>
      <c r="J2753" s="9">
        <v>3250</v>
      </c>
      <c r="K2753" s="10">
        <f t="shared" si="20"/>
        <v>650</v>
      </c>
      <c r="L2753" s="10">
        <f t="shared" si="21"/>
        <v>227.49999999999997</v>
      </c>
      <c r="M2753" s="11">
        <v>0.35</v>
      </c>
      <c r="O2753" s="16"/>
      <c r="P2753" s="14"/>
      <c r="Q2753" s="12"/>
      <c r="R2753" s="13"/>
    </row>
    <row r="2754" spans="1:18" ht="15.75" customHeight="1" x14ac:dyDescent="0.3">
      <c r="A2754" s="1"/>
      <c r="B2754" s="6" t="s">
        <v>23</v>
      </c>
      <c r="C2754" s="6">
        <v>1197831</v>
      </c>
      <c r="D2754" s="7">
        <v>44267</v>
      </c>
      <c r="E2754" s="6" t="s">
        <v>24</v>
      </c>
      <c r="F2754" s="6" t="s">
        <v>100</v>
      </c>
      <c r="G2754" s="6" t="s">
        <v>101</v>
      </c>
      <c r="H2754" s="6" t="s">
        <v>17</v>
      </c>
      <c r="I2754" s="8">
        <v>0.2</v>
      </c>
      <c r="J2754" s="9">
        <v>5450</v>
      </c>
      <c r="K2754" s="10">
        <f t="shared" si="20"/>
        <v>1090</v>
      </c>
      <c r="L2754" s="10">
        <f t="shared" si="21"/>
        <v>381.5</v>
      </c>
      <c r="M2754" s="11">
        <v>0.35</v>
      </c>
      <c r="O2754" s="16"/>
      <c r="P2754" s="14"/>
      <c r="Q2754" s="12"/>
      <c r="R2754" s="13"/>
    </row>
    <row r="2755" spans="1:18" ht="15.75" customHeight="1" x14ac:dyDescent="0.3">
      <c r="A2755" s="1"/>
      <c r="B2755" s="6" t="s">
        <v>23</v>
      </c>
      <c r="C2755" s="6">
        <v>1197831</v>
      </c>
      <c r="D2755" s="7">
        <v>44267</v>
      </c>
      <c r="E2755" s="6" t="s">
        <v>24</v>
      </c>
      <c r="F2755" s="6" t="s">
        <v>100</v>
      </c>
      <c r="G2755" s="6" t="s">
        <v>101</v>
      </c>
      <c r="H2755" s="6" t="s">
        <v>18</v>
      </c>
      <c r="I2755" s="8">
        <v>0.2</v>
      </c>
      <c r="J2755" s="9">
        <v>2250</v>
      </c>
      <c r="K2755" s="10">
        <f t="shared" si="20"/>
        <v>450</v>
      </c>
      <c r="L2755" s="10">
        <f t="shared" si="21"/>
        <v>157.5</v>
      </c>
      <c r="M2755" s="11">
        <v>0.35</v>
      </c>
      <c r="O2755" s="16"/>
      <c r="P2755" s="14"/>
      <c r="Q2755" s="12"/>
      <c r="R2755" s="13"/>
    </row>
    <row r="2756" spans="1:18" ht="15.75" customHeight="1" x14ac:dyDescent="0.3">
      <c r="A2756" s="1"/>
      <c r="B2756" s="6" t="s">
        <v>23</v>
      </c>
      <c r="C2756" s="6">
        <v>1197831</v>
      </c>
      <c r="D2756" s="7">
        <v>44267</v>
      </c>
      <c r="E2756" s="6" t="s">
        <v>24</v>
      </c>
      <c r="F2756" s="6" t="s">
        <v>100</v>
      </c>
      <c r="G2756" s="6" t="s">
        <v>101</v>
      </c>
      <c r="H2756" s="6" t="s">
        <v>19</v>
      </c>
      <c r="I2756" s="8">
        <v>0.10000000000000002</v>
      </c>
      <c r="J2756" s="9">
        <v>2500</v>
      </c>
      <c r="K2756" s="10">
        <f t="shared" si="20"/>
        <v>250.00000000000006</v>
      </c>
      <c r="L2756" s="10">
        <f t="shared" si="21"/>
        <v>87.500000000000014</v>
      </c>
      <c r="M2756" s="11">
        <v>0.35</v>
      </c>
      <c r="O2756" s="16"/>
      <c r="P2756" s="14"/>
      <c r="Q2756" s="12"/>
      <c r="R2756" s="13"/>
    </row>
    <row r="2757" spans="1:18" ht="15.75" customHeight="1" x14ac:dyDescent="0.3">
      <c r="A2757" s="1"/>
      <c r="B2757" s="6" t="s">
        <v>23</v>
      </c>
      <c r="C2757" s="6">
        <v>1197831</v>
      </c>
      <c r="D2757" s="7">
        <v>44267</v>
      </c>
      <c r="E2757" s="6" t="s">
        <v>24</v>
      </c>
      <c r="F2757" s="6" t="s">
        <v>100</v>
      </c>
      <c r="G2757" s="6" t="s">
        <v>101</v>
      </c>
      <c r="H2757" s="6" t="s">
        <v>20</v>
      </c>
      <c r="I2757" s="8">
        <v>0.19999999999999996</v>
      </c>
      <c r="J2757" s="9">
        <v>1000</v>
      </c>
      <c r="K2757" s="10">
        <f t="shared" si="20"/>
        <v>199.99999999999994</v>
      </c>
      <c r="L2757" s="10">
        <f t="shared" si="21"/>
        <v>69.999999999999972</v>
      </c>
      <c r="M2757" s="11">
        <v>0.35</v>
      </c>
      <c r="O2757" s="16"/>
      <c r="P2757" s="14"/>
      <c r="Q2757" s="12"/>
      <c r="R2757" s="13"/>
    </row>
    <row r="2758" spans="1:18" ht="15.75" customHeight="1" x14ac:dyDescent="0.3">
      <c r="A2758" s="1"/>
      <c r="B2758" s="6" t="s">
        <v>23</v>
      </c>
      <c r="C2758" s="6">
        <v>1197831</v>
      </c>
      <c r="D2758" s="7">
        <v>44267</v>
      </c>
      <c r="E2758" s="6" t="s">
        <v>24</v>
      </c>
      <c r="F2758" s="6" t="s">
        <v>100</v>
      </c>
      <c r="G2758" s="6" t="s">
        <v>101</v>
      </c>
      <c r="H2758" s="6" t="s">
        <v>21</v>
      </c>
      <c r="I2758" s="8">
        <v>0.35000000000000009</v>
      </c>
      <c r="J2758" s="9">
        <v>1500</v>
      </c>
      <c r="K2758" s="10">
        <f t="shared" si="20"/>
        <v>525.00000000000011</v>
      </c>
      <c r="L2758" s="10">
        <f t="shared" si="21"/>
        <v>183.75000000000003</v>
      </c>
      <c r="M2758" s="11">
        <v>0.35</v>
      </c>
      <c r="O2758" s="16"/>
      <c r="P2758" s="14"/>
      <c r="Q2758" s="12"/>
      <c r="R2758" s="13"/>
    </row>
    <row r="2759" spans="1:18" ht="15.75" customHeight="1" x14ac:dyDescent="0.3">
      <c r="A2759" s="1"/>
      <c r="B2759" s="6" t="s">
        <v>23</v>
      </c>
      <c r="C2759" s="6">
        <v>1197831</v>
      </c>
      <c r="D2759" s="7">
        <v>44267</v>
      </c>
      <c r="E2759" s="6" t="s">
        <v>24</v>
      </c>
      <c r="F2759" s="6" t="s">
        <v>100</v>
      </c>
      <c r="G2759" s="6" t="s">
        <v>101</v>
      </c>
      <c r="H2759" s="6" t="s">
        <v>22</v>
      </c>
      <c r="I2759" s="8">
        <v>0.25</v>
      </c>
      <c r="J2759" s="9">
        <v>2500</v>
      </c>
      <c r="K2759" s="10">
        <f t="shared" si="20"/>
        <v>625</v>
      </c>
      <c r="L2759" s="10">
        <f t="shared" si="21"/>
        <v>218.75</v>
      </c>
      <c r="M2759" s="11">
        <v>0.35</v>
      </c>
      <c r="O2759" s="16"/>
      <c r="P2759" s="14"/>
      <c r="Q2759" s="12"/>
      <c r="R2759" s="13"/>
    </row>
    <row r="2760" spans="1:18" ht="15.75" customHeight="1" x14ac:dyDescent="0.3">
      <c r="A2760" s="1"/>
      <c r="B2760" s="6" t="s">
        <v>23</v>
      </c>
      <c r="C2760" s="6">
        <v>1197831</v>
      </c>
      <c r="D2760" s="7">
        <v>44299</v>
      </c>
      <c r="E2760" s="6" t="s">
        <v>24</v>
      </c>
      <c r="F2760" s="6" t="s">
        <v>100</v>
      </c>
      <c r="G2760" s="6" t="s">
        <v>101</v>
      </c>
      <c r="H2760" s="6" t="s">
        <v>17</v>
      </c>
      <c r="I2760" s="8">
        <v>0.25</v>
      </c>
      <c r="J2760" s="9">
        <v>5000</v>
      </c>
      <c r="K2760" s="10">
        <f t="shared" si="20"/>
        <v>1250</v>
      </c>
      <c r="L2760" s="10">
        <f t="shared" si="21"/>
        <v>437.5</v>
      </c>
      <c r="M2760" s="11">
        <v>0.35</v>
      </c>
      <c r="O2760" s="16"/>
      <c r="P2760" s="14"/>
      <c r="Q2760" s="12"/>
      <c r="R2760" s="13"/>
    </row>
    <row r="2761" spans="1:18" ht="15.75" customHeight="1" x14ac:dyDescent="0.3">
      <c r="A2761" s="1"/>
      <c r="B2761" s="6" t="s">
        <v>23</v>
      </c>
      <c r="C2761" s="6">
        <v>1197831</v>
      </c>
      <c r="D2761" s="7">
        <v>44299</v>
      </c>
      <c r="E2761" s="6" t="s">
        <v>24</v>
      </c>
      <c r="F2761" s="6" t="s">
        <v>100</v>
      </c>
      <c r="G2761" s="6" t="s">
        <v>101</v>
      </c>
      <c r="H2761" s="6" t="s">
        <v>18</v>
      </c>
      <c r="I2761" s="8">
        <v>0.25</v>
      </c>
      <c r="J2761" s="9">
        <v>2000</v>
      </c>
      <c r="K2761" s="10">
        <f t="shared" si="20"/>
        <v>500</v>
      </c>
      <c r="L2761" s="10">
        <f t="shared" si="21"/>
        <v>175</v>
      </c>
      <c r="M2761" s="11">
        <v>0.35</v>
      </c>
      <c r="O2761" s="16"/>
      <c r="P2761" s="14"/>
      <c r="Q2761" s="12"/>
      <c r="R2761" s="13"/>
    </row>
    <row r="2762" spans="1:18" ht="15.75" customHeight="1" x14ac:dyDescent="0.3">
      <c r="A2762" s="1"/>
      <c r="B2762" s="6" t="s">
        <v>23</v>
      </c>
      <c r="C2762" s="6">
        <v>1197831</v>
      </c>
      <c r="D2762" s="7">
        <v>44299</v>
      </c>
      <c r="E2762" s="6" t="s">
        <v>24</v>
      </c>
      <c r="F2762" s="6" t="s">
        <v>100</v>
      </c>
      <c r="G2762" s="6" t="s">
        <v>101</v>
      </c>
      <c r="H2762" s="6" t="s">
        <v>19</v>
      </c>
      <c r="I2762" s="8">
        <v>0.15000000000000002</v>
      </c>
      <c r="J2762" s="9">
        <v>2000</v>
      </c>
      <c r="K2762" s="10">
        <f t="shared" si="20"/>
        <v>300.00000000000006</v>
      </c>
      <c r="L2762" s="10">
        <f t="shared" si="21"/>
        <v>105.00000000000001</v>
      </c>
      <c r="M2762" s="11">
        <v>0.35</v>
      </c>
      <c r="O2762" s="16"/>
      <c r="P2762" s="14"/>
      <c r="Q2762" s="12"/>
      <c r="R2762" s="13"/>
    </row>
    <row r="2763" spans="1:18" ht="15.75" customHeight="1" x14ac:dyDescent="0.3">
      <c r="A2763" s="1"/>
      <c r="B2763" s="6" t="s">
        <v>23</v>
      </c>
      <c r="C2763" s="6">
        <v>1197831</v>
      </c>
      <c r="D2763" s="7">
        <v>44299</v>
      </c>
      <c r="E2763" s="6" t="s">
        <v>24</v>
      </c>
      <c r="F2763" s="6" t="s">
        <v>100</v>
      </c>
      <c r="G2763" s="6" t="s">
        <v>101</v>
      </c>
      <c r="H2763" s="6" t="s">
        <v>20</v>
      </c>
      <c r="I2763" s="8">
        <v>0.19999999999999996</v>
      </c>
      <c r="J2763" s="9">
        <v>1250</v>
      </c>
      <c r="K2763" s="10">
        <f t="shared" si="20"/>
        <v>249.99999999999994</v>
      </c>
      <c r="L2763" s="10">
        <f t="shared" si="21"/>
        <v>87.499999999999972</v>
      </c>
      <c r="M2763" s="11">
        <v>0.35</v>
      </c>
      <c r="O2763" s="16"/>
      <c r="P2763" s="14"/>
      <c r="Q2763" s="12"/>
      <c r="R2763" s="13"/>
    </row>
    <row r="2764" spans="1:18" ht="15.75" customHeight="1" x14ac:dyDescent="0.3">
      <c r="A2764" s="1"/>
      <c r="B2764" s="6" t="s">
        <v>23</v>
      </c>
      <c r="C2764" s="6">
        <v>1197831</v>
      </c>
      <c r="D2764" s="7">
        <v>44299</v>
      </c>
      <c r="E2764" s="6" t="s">
        <v>24</v>
      </c>
      <c r="F2764" s="6" t="s">
        <v>100</v>
      </c>
      <c r="G2764" s="6" t="s">
        <v>101</v>
      </c>
      <c r="H2764" s="6" t="s">
        <v>21</v>
      </c>
      <c r="I2764" s="8">
        <v>0.4</v>
      </c>
      <c r="J2764" s="9">
        <v>1500</v>
      </c>
      <c r="K2764" s="10">
        <f t="shared" si="20"/>
        <v>600</v>
      </c>
      <c r="L2764" s="10">
        <f t="shared" si="21"/>
        <v>210</v>
      </c>
      <c r="M2764" s="11">
        <v>0.35</v>
      </c>
      <c r="O2764" s="16"/>
      <c r="P2764" s="14"/>
      <c r="Q2764" s="12"/>
      <c r="R2764" s="13"/>
    </row>
    <row r="2765" spans="1:18" ht="15.75" customHeight="1" x14ac:dyDescent="0.3">
      <c r="A2765" s="1"/>
      <c r="B2765" s="6" t="s">
        <v>23</v>
      </c>
      <c r="C2765" s="6">
        <v>1197831</v>
      </c>
      <c r="D2765" s="7">
        <v>44299</v>
      </c>
      <c r="E2765" s="6" t="s">
        <v>24</v>
      </c>
      <c r="F2765" s="6" t="s">
        <v>100</v>
      </c>
      <c r="G2765" s="6" t="s">
        <v>101</v>
      </c>
      <c r="H2765" s="6" t="s">
        <v>22</v>
      </c>
      <c r="I2765" s="8">
        <v>0.30000000000000004</v>
      </c>
      <c r="J2765" s="9">
        <v>3000</v>
      </c>
      <c r="K2765" s="10">
        <f t="shared" si="20"/>
        <v>900.00000000000011</v>
      </c>
      <c r="L2765" s="10">
        <f t="shared" si="21"/>
        <v>315</v>
      </c>
      <c r="M2765" s="11">
        <v>0.35</v>
      </c>
      <c r="O2765" s="16"/>
      <c r="P2765" s="14"/>
      <c r="Q2765" s="12"/>
      <c r="R2765" s="13"/>
    </row>
    <row r="2766" spans="1:18" ht="15.75" customHeight="1" x14ac:dyDescent="0.3">
      <c r="A2766" s="1"/>
      <c r="B2766" s="6" t="s">
        <v>23</v>
      </c>
      <c r="C2766" s="6">
        <v>1197831</v>
      </c>
      <c r="D2766" s="7">
        <v>44328</v>
      </c>
      <c r="E2766" s="6" t="s">
        <v>24</v>
      </c>
      <c r="F2766" s="6" t="s">
        <v>100</v>
      </c>
      <c r="G2766" s="6" t="s">
        <v>101</v>
      </c>
      <c r="H2766" s="6" t="s">
        <v>17</v>
      </c>
      <c r="I2766" s="8">
        <v>0.4</v>
      </c>
      <c r="J2766" s="9">
        <v>5700</v>
      </c>
      <c r="K2766" s="10">
        <f t="shared" si="20"/>
        <v>2280</v>
      </c>
      <c r="L2766" s="10">
        <f t="shared" si="21"/>
        <v>798</v>
      </c>
      <c r="M2766" s="11">
        <v>0.35</v>
      </c>
      <c r="O2766" s="16"/>
      <c r="P2766" s="14"/>
      <c r="Q2766" s="12"/>
      <c r="R2766" s="13"/>
    </row>
    <row r="2767" spans="1:18" ht="15.75" customHeight="1" x14ac:dyDescent="0.3">
      <c r="A2767" s="1"/>
      <c r="B2767" s="6" t="s">
        <v>23</v>
      </c>
      <c r="C2767" s="6">
        <v>1197831</v>
      </c>
      <c r="D2767" s="7">
        <v>44328</v>
      </c>
      <c r="E2767" s="6" t="s">
        <v>24</v>
      </c>
      <c r="F2767" s="6" t="s">
        <v>100</v>
      </c>
      <c r="G2767" s="6" t="s">
        <v>101</v>
      </c>
      <c r="H2767" s="6" t="s">
        <v>18</v>
      </c>
      <c r="I2767" s="8">
        <v>0.4</v>
      </c>
      <c r="J2767" s="9">
        <v>2750</v>
      </c>
      <c r="K2767" s="10">
        <f t="shared" si="20"/>
        <v>1100</v>
      </c>
      <c r="L2767" s="10">
        <f t="shared" si="21"/>
        <v>385</v>
      </c>
      <c r="M2767" s="11">
        <v>0.35</v>
      </c>
      <c r="O2767" s="16"/>
      <c r="P2767" s="14"/>
      <c r="Q2767" s="12"/>
      <c r="R2767" s="13"/>
    </row>
    <row r="2768" spans="1:18" ht="15.75" customHeight="1" x14ac:dyDescent="0.3">
      <c r="A2768" s="1"/>
      <c r="B2768" s="6" t="s">
        <v>23</v>
      </c>
      <c r="C2768" s="6">
        <v>1197831</v>
      </c>
      <c r="D2768" s="7">
        <v>44328</v>
      </c>
      <c r="E2768" s="6" t="s">
        <v>24</v>
      </c>
      <c r="F2768" s="6" t="s">
        <v>100</v>
      </c>
      <c r="G2768" s="6" t="s">
        <v>101</v>
      </c>
      <c r="H2768" s="6" t="s">
        <v>19</v>
      </c>
      <c r="I2768" s="8">
        <v>0.35000000000000003</v>
      </c>
      <c r="J2768" s="9">
        <v>2500</v>
      </c>
      <c r="K2768" s="10">
        <f t="shared" si="20"/>
        <v>875.00000000000011</v>
      </c>
      <c r="L2768" s="10">
        <f t="shared" si="21"/>
        <v>306.25</v>
      </c>
      <c r="M2768" s="11">
        <v>0.35</v>
      </c>
      <c r="O2768" s="16"/>
      <c r="P2768" s="14"/>
      <c r="Q2768" s="12"/>
      <c r="R2768" s="13"/>
    </row>
    <row r="2769" spans="1:18" ht="15.75" customHeight="1" x14ac:dyDescent="0.3">
      <c r="A2769" s="1"/>
      <c r="B2769" s="6" t="s">
        <v>23</v>
      </c>
      <c r="C2769" s="6">
        <v>1197831</v>
      </c>
      <c r="D2769" s="7">
        <v>44328</v>
      </c>
      <c r="E2769" s="6" t="s">
        <v>24</v>
      </c>
      <c r="F2769" s="6" t="s">
        <v>100</v>
      </c>
      <c r="G2769" s="6" t="s">
        <v>101</v>
      </c>
      <c r="H2769" s="6" t="s">
        <v>20</v>
      </c>
      <c r="I2769" s="8">
        <v>0.35000000000000003</v>
      </c>
      <c r="J2769" s="9">
        <v>2000</v>
      </c>
      <c r="K2769" s="10">
        <f t="shared" si="20"/>
        <v>700.00000000000011</v>
      </c>
      <c r="L2769" s="10">
        <f t="shared" si="21"/>
        <v>245.00000000000003</v>
      </c>
      <c r="M2769" s="11">
        <v>0.35</v>
      </c>
      <c r="O2769" s="16"/>
      <c r="P2769" s="14"/>
      <c r="Q2769" s="12"/>
      <c r="R2769" s="13"/>
    </row>
    <row r="2770" spans="1:18" ht="15.75" customHeight="1" x14ac:dyDescent="0.3">
      <c r="A2770" s="1"/>
      <c r="B2770" s="6" t="s">
        <v>23</v>
      </c>
      <c r="C2770" s="6">
        <v>1197831</v>
      </c>
      <c r="D2770" s="7">
        <v>44328</v>
      </c>
      <c r="E2770" s="6" t="s">
        <v>24</v>
      </c>
      <c r="F2770" s="6" t="s">
        <v>100</v>
      </c>
      <c r="G2770" s="6" t="s">
        <v>101</v>
      </c>
      <c r="H2770" s="6" t="s">
        <v>21</v>
      </c>
      <c r="I2770" s="8">
        <v>0.44999999999999996</v>
      </c>
      <c r="J2770" s="9">
        <v>2250</v>
      </c>
      <c r="K2770" s="10">
        <f t="shared" si="20"/>
        <v>1012.4999999999999</v>
      </c>
      <c r="L2770" s="10">
        <f t="shared" si="21"/>
        <v>354.37499999999994</v>
      </c>
      <c r="M2770" s="11">
        <v>0.35</v>
      </c>
      <c r="O2770" s="16"/>
      <c r="P2770" s="14"/>
      <c r="Q2770" s="12"/>
      <c r="R2770" s="13"/>
    </row>
    <row r="2771" spans="1:18" ht="15.75" customHeight="1" x14ac:dyDescent="0.3">
      <c r="A2771" s="1"/>
      <c r="B2771" s="6" t="s">
        <v>23</v>
      </c>
      <c r="C2771" s="6">
        <v>1197831</v>
      </c>
      <c r="D2771" s="7">
        <v>44328</v>
      </c>
      <c r="E2771" s="6" t="s">
        <v>24</v>
      </c>
      <c r="F2771" s="6" t="s">
        <v>100</v>
      </c>
      <c r="G2771" s="6" t="s">
        <v>101</v>
      </c>
      <c r="H2771" s="6" t="s">
        <v>22</v>
      </c>
      <c r="I2771" s="8">
        <v>0.44999999999999996</v>
      </c>
      <c r="J2771" s="9">
        <v>3250</v>
      </c>
      <c r="K2771" s="10">
        <f t="shared" si="20"/>
        <v>1462.4999999999998</v>
      </c>
      <c r="L2771" s="10">
        <f t="shared" si="21"/>
        <v>511.87499999999989</v>
      </c>
      <c r="M2771" s="11">
        <v>0.35</v>
      </c>
      <c r="O2771" s="16"/>
      <c r="P2771" s="14"/>
      <c r="Q2771" s="12"/>
      <c r="R2771" s="13"/>
    </row>
    <row r="2772" spans="1:18" ht="15.75" customHeight="1" x14ac:dyDescent="0.3">
      <c r="A2772" s="1"/>
      <c r="B2772" s="6" t="s">
        <v>23</v>
      </c>
      <c r="C2772" s="6">
        <v>1197831</v>
      </c>
      <c r="D2772" s="7">
        <v>44361</v>
      </c>
      <c r="E2772" s="6" t="s">
        <v>24</v>
      </c>
      <c r="F2772" s="6" t="s">
        <v>100</v>
      </c>
      <c r="G2772" s="6" t="s">
        <v>101</v>
      </c>
      <c r="H2772" s="6" t="s">
        <v>17</v>
      </c>
      <c r="I2772" s="8">
        <v>0.39999999999999997</v>
      </c>
      <c r="J2772" s="9">
        <v>5750</v>
      </c>
      <c r="K2772" s="10">
        <f t="shared" si="20"/>
        <v>2300</v>
      </c>
      <c r="L2772" s="10">
        <f t="shared" si="21"/>
        <v>805</v>
      </c>
      <c r="M2772" s="11">
        <v>0.35</v>
      </c>
      <c r="O2772" s="16"/>
      <c r="P2772" s="14"/>
      <c r="Q2772" s="12"/>
      <c r="R2772" s="13"/>
    </row>
    <row r="2773" spans="1:18" ht="15.75" customHeight="1" x14ac:dyDescent="0.3">
      <c r="A2773" s="1"/>
      <c r="B2773" s="6" t="s">
        <v>23</v>
      </c>
      <c r="C2773" s="6">
        <v>1197831</v>
      </c>
      <c r="D2773" s="7">
        <v>44361</v>
      </c>
      <c r="E2773" s="6" t="s">
        <v>24</v>
      </c>
      <c r="F2773" s="6" t="s">
        <v>100</v>
      </c>
      <c r="G2773" s="6" t="s">
        <v>101</v>
      </c>
      <c r="H2773" s="6" t="s">
        <v>18</v>
      </c>
      <c r="I2773" s="8">
        <v>0.35000000000000003</v>
      </c>
      <c r="J2773" s="9">
        <v>3250</v>
      </c>
      <c r="K2773" s="10">
        <f t="shared" si="20"/>
        <v>1137.5</v>
      </c>
      <c r="L2773" s="10">
        <f t="shared" si="21"/>
        <v>398.125</v>
      </c>
      <c r="M2773" s="11">
        <v>0.35</v>
      </c>
      <c r="O2773" s="16"/>
      <c r="P2773" s="14"/>
      <c r="Q2773" s="12"/>
      <c r="R2773" s="13"/>
    </row>
    <row r="2774" spans="1:18" ht="15.75" customHeight="1" x14ac:dyDescent="0.3">
      <c r="A2774" s="1"/>
      <c r="B2774" s="6" t="s">
        <v>23</v>
      </c>
      <c r="C2774" s="6">
        <v>1197831</v>
      </c>
      <c r="D2774" s="7">
        <v>44361</v>
      </c>
      <c r="E2774" s="6" t="s">
        <v>24</v>
      </c>
      <c r="F2774" s="6" t="s">
        <v>100</v>
      </c>
      <c r="G2774" s="6" t="s">
        <v>101</v>
      </c>
      <c r="H2774" s="6" t="s">
        <v>19</v>
      </c>
      <c r="I2774" s="8">
        <v>0.4</v>
      </c>
      <c r="J2774" s="9">
        <v>3000</v>
      </c>
      <c r="K2774" s="10">
        <f t="shared" si="20"/>
        <v>1200</v>
      </c>
      <c r="L2774" s="10">
        <f t="shared" si="21"/>
        <v>420</v>
      </c>
      <c r="M2774" s="11">
        <v>0.35</v>
      </c>
      <c r="O2774" s="16"/>
      <c r="P2774" s="14"/>
      <c r="Q2774" s="12"/>
      <c r="R2774" s="13"/>
    </row>
    <row r="2775" spans="1:18" ht="15.75" customHeight="1" x14ac:dyDescent="0.3">
      <c r="A2775" s="1"/>
      <c r="B2775" s="6" t="s">
        <v>23</v>
      </c>
      <c r="C2775" s="6">
        <v>1197831</v>
      </c>
      <c r="D2775" s="7">
        <v>44361</v>
      </c>
      <c r="E2775" s="6" t="s">
        <v>24</v>
      </c>
      <c r="F2775" s="6" t="s">
        <v>100</v>
      </c>
      <c r="G2775" s="6" t="s">
        <v>101</v>
      </c>
      <c r="H2775" s="6" t="s">
        <v>20</v>
      </c>
      <c r="I2775" s="8">
        <v>0.4</v>
      </c>
      <c r="J2775" s="9">
        <v>2750</v>
      </c>
      <c r="K2775" s="10">
        <f t="shared" si="20"/>
        <v>1100</v>
      </c>
      <c r="L2775" s="10">
        <f t="shared" si="21"/>
        <v>385</v>
      </c>
      <c r="M2775" s="11">
        <v>0.35</v>
      </c>
      <c r="O2775" s="16"/>
      <c r="P2775" s="14"/>
      <c r="Q2775" s="12"/>
      <c r="R2775" s="13"/>
    </row>
    <row r="2776" spans="1:18" ht="15.75" customHeight="1" x14ac:dyDescent="0.3">
      <c r="A2776" s="1"/>
      <c r="B2776" s="6" t="s">
        <v>23</v>
      </c>
      <c r="C2776" s="6">
        <v>1197831</v>
      </c>
      <c r="D2776" s="7">
        <v>44361</v>
      </c>
      <c r="E2776" s="6" t="s">
        <v>24</v>
      </c>
      <c r="F2776" s="6" t="s">
        <v>100</v>
      </c>
      <c r="G2776" s="6" t="s">
        <v>101</v>
      </c>
      <c r="H2776" s="6" t="s">
        <v>21</v>
      </c>
      <c r="I2776" s="8">
        <v>0.54999999999999993</v>
      </c>
      <c r="J2776" s="9">
        <v>2750</v>
      </c>
      <c r="K2776" s="10">
        <f t="shared" si="20"/>
        <v>1512.4999999999998</v>
      </c>
      <c r="L2776" s="10">
        <f t="shared" si="21"/>
        <v>529.37499999999989</v>
      </c>
      <c r="M2776" s="11">
        <v>0.35</v>
      </c>
      <c r="O2776" s="16"/>
      <c r="P2776" s="14"/>
      <c r="Q2776" s="12"/>
      <c r="R2776" s="13"/>
    </row>
    <row r="2777" spans="1:18" ht="15.75" customHeight="1" x14ac:dyDescent="0.3">
      <c r="A2777" s="1"/>
      <c r="B2777" s="6" t="s">
        <v>23</v>
      </c>
      <c r="C2777" s="6">
        <v>1197831</v>
      </c>
      <c r="D2777" s="7">
        <v>44361</v>
      </c>
      <c r="E2777" s="6" t="s">
        <v>24</v>
      </c>
      <c r="F2777" s="6" t="s">
        <v>100</v>
      </c>
      <c r="G2777" s="6" t="s">
        <v>101</v>
      </c>
      <c r="H2777" s="6" t="s">
        <v>22</v>
      </c>
      <c r="I2777" s="8">
        <v>0.6</v>
      </c>
      <c r="J2777" s="9">
        <v>4500</v>
      </c>
      <c r="K2777" s="10">
        <f t="shared" si="20"/>
        <v>2700</v>
      </c>
      <c r="L2777" s="10">
        <f t="shared" si="21"/>
        <v>944.99999999999989</v>
      </c>
      <c r="M2777" s="11">
        <v>0.35</v>
      </c>
      <c r="O2777" s="16"/>
      <c r="P2777" s="14"/>
      <c r="Q2777" s="12"/>
      <c r="R2777" s="13"/>
    </row>
    <row r="2778" spans="1:18" ht="15.75" customHeight="1" x14ac:dyDescent="0.3">
      <c r="A2778" s="1"/>
      <c r="B2778" s="6" t="s">
        <v>23</v>
      </c>
      <c r="C2778" s="6">
        <v>1197831</v>
      </c>
      <c r="D2778" s="7">
        <v>44389</v>
      </c>
      <c r="E2778" s="6" t="s">
        <v>24</v>
      </c>
      <c r="F2778" s="6" t="s">
        <v>100</v>
      </c>
      <c r="G2778" s="6" t="s">
        <v>101</v>
      </c>
      <c r="H2778" s="6" t="s">
        <v>17</v>
      </c>
      <c r="I2778" s="8">
        <v>0.54999999999999993</v>
      </c>
      <c r="J2778" s="9">
        <v>6750</v>
      </c>
      <c r="K2778" s="10">
        <f t="shared" si="20"/>
        <v>3712.4999999999995</v>
      </c>
      <c r="L2778" s="10">
        <f t="shared" si="21"/>
        <v>1299.3749999999998</v>
      </c>
      <c r="M2778" s="11">
        <v>0.35</v>
      </c>
      <c r="O2778" s="16"/>
      <c r="P2778" s="14"/>
      <c r="Q2778" s="12"/>
      <c r="R2778" s="13"/>
    </row>
    <row r="2779" spans="1:18" ht="15.75" customHeight="1" x14ac:dyDescent="0.3">
      <c r="A2779" s="1"/>
      <c r="B2779" s="6" t="s">
        <v>23</v>
      </c>
      <c r="C2779" s="6">
        <v>1197831</v>
      </c>
      <c r="D2779" s="7">
        <v>44389</v>
      </c>
      <c r="E2779" s="6" t="s">
        <v>24</v>
      </c>
      <c r="F2779" s="6" t="s">
        <v>100</v>
      </c>
      <c r="G2779" s="6" t="s">
        <v>101</v>
      </c>
      <c r="H2779" s="6" t="s">
        <v>18</v>
      </c>
      <c r="I2779" s="8">
        <v>0.5</v>
      </c>
      <c r="J2779" s="9">
        <v>4250</v>
      </c>
      <c r="K2779" s="10">
        <f t="shared" si="20"/>
        <v>2125</v>
      </c>
      <c r="L2779" s="10">
        <f t="shared" si="21"/>
        <v>743.75</v>
      </c>
      <c r="M2779" s="11">
        <v>0.35</v>
      </c>
      <c r="O2779" s="16"/>
      <c r="P2779" s="14"/>
      <c r="Q2779" s="12"/>
      <c r="R2779" s="13"/>
    </row>
    <row r="2780" spans="1:18" ht="15.75" customHeight="1" x14ac:dyDescent="0.3">
      <c r="A2780" s="1"/>
      <c r="B2780" s="6" t="s">
        <v>23</v>
      </c>
      <c r="C2780" s="6">
        <v>1197831</v>
      </c>
      <c r="D2780" s="7">
        <v>44389</v>
      </c>
      <c r="E2780" s="6" t="s">
        <v>24</v>
      </c>
      <c r="F2780" s="6" t="s">
        <v>100</v>
      </c>
      <c r="G2780" s="6" t="s">
        <v>101</v>
      </c>
      <c r="H2780" s="6" t="s">
        <v>19</v>
      </c>
      <c r="I2780" s="8">
        <v>0.45</v>
      </c>
      <c r="J2780" s="9">
        <v>3500</v>
      </c>
      <c r="K2780" s="10">
        <f t="shared" si="20"/>
        <v>1575</v>
      </c>
      <c r="L2780" s="10">
        <f t="shared" si="21"/>
        <v>551.25</v>
      </c>
      <c r="M2780" s="11">
        <v>0.35</v>
      </c>
      <c r="O2780" s="16"/>
      <c r="P2780" s="14"/>
      <c r="Q2780" s="12"/>
      <c r="R2780" s="13"/>
    </row>
    <row r="2781" spans="1:18" ht="15.75" customHeight="1" x14ac:dyDescent="0.3">
      <c r="A2781" s="1"/>
      <c r="B2781" s="6" t="s">
        <v>23</v>
      </c>
      <c r="C2781" s="6">
        <v>1197831</v>
      </c>
      <c r="D2781" s="7">
        <v>44389</v>
      </c>
      <c r="E2781" s="6" t="s">
        <v>24</v>
      </c>
      <c r="F2781" s="6" t="s">
        <v>100</v>
      </c>
      <c r="G2781" s="6" t="s">
        <v>101</v>
      </c>
      <c r="H2781" s="6" t="s">
        <v>20</v>
      </c>
      <c r="I2781" s="8">
        <v>0.45</v>
      </c>
      <c r="J2781" s="9">
        <v>3000</v>
      </c>
      <c r="K2781" s="10">
        <f t="shared" si="20"/>
        <v>1350</v>
      </c>
      <c r="L2781" s="10">
        <f t="shared" si="21"/>
        <v>472.49999999999994</v>
      </c>
      <c r="M2781" s="11">
        <v>0.35</v>
      </c>
      <c r="O2781" s="16"/>
      <c r="P2781" s="14"/>
      <c r="Q2781" s="12"/>
      <c r="R2781" s="13"/>
    </row>
    <row r="2782" spans="1:18" ht="15.75" customHeight="1" x14ac:dyDescent="0.3">
      <c r="A2782" s="1"/>
      <c r="B2782" s="6" t="s">
        <v>23</v>
      </c>
      <c r="C2782" s="6">
        <v>1197831</v>
      </c>
      <c r="D2782" s="7">
        <v>44389</v>
      </c>
      <c r="E2782" s="6" t="s">
        <v>24</v>
      </c>
      <c r="F2782" s="6" t="s">
        <v>100</v>
      </c>
      <c r="G2782" s="6" t="s">
        <v>101</v>
      </c>
      <c r="H2782" s="6" t="s">
        <v>21</v>
      </c>
      <c r="I2782" s="8">
        <v>0.6</v>
      </c>
      <c r="J2782" s="9">
        <v>3250</v>
      </c>
      <c r="K2782" s="10">
        <f t="shared" si="20"/>
        <v>1950</v>
      </c>
      <c r="L2782" s="10">
        <f t="shared" si="21"/>
        <v>682.5</v>
      </c>
      <c r="M2782" s="11">
        <v>0.35</v>
      </c>
      <c r="O2782" s="16"/>
      <c r="P2782" s="14"/>
      <c r="Q2782" s="12"/>
      <c r="R2782" s="13"/>
    </row>
    <row r="2783" spans="1:18" ht="15.75" customHeight="1" x14ac:dyDescent="0.3">
      <c r="A2783" s="1"/>
      <c r="B2783" s="6" t="s">
        <v>23</v>
      </c>
      <c r="C2783" s="6">
        <v>1197831</v>
      </c>
      <c r="D2783" s="7">
        <v>44389</v>
      </c>
      <c r="E2783" s="6" t="s">
        <v>24</v>
      </c>
      <c r="F2783" s="6" t="s">
        <v>100</v>
      </c>
      <c r="G2783" s="6" t="s">
        <v>101</v>
      </c>
      <c r="H2783" s="6" t="s">
        <v>22</v>
      </c>
      <c r="I2783" s="8">
        <v>0.65</v>
      </c>
      <c r="J2783" s="9">
        <v>5000</v>
      </c>
      <c r="K2783" s="10">
        <f t="shared" si="20"/>
        <v>3250</v>
      </c>
      <c r="L2783" s="10">
        <f t="shared" si="21"/>
        <v>1137.5</v>
      </c>
      <c r="M2783" s="11">
        <v>0.35</v>
      </c>
      <c r="O2783" s="16"/>
      <c r="P2783" s="14"/>
      <c r="Q2783" s="12"/>
      <c r="R2783" s="13"/>
    </row>
    <row r="2784" spans="1:18" ht="15.75" customHeight="1" x14ac:dyDescent="0.3">
      <c r="A2784" s="1"/>
      <c r="B2784" s="6" t="s">
        <v>23</v>
      </c>
      <c r="C2784" s="6">
        <v>1197831</v>
      </c>
      <c r="D2784" s="7">
        <v>44421</v>
      </c>
      <c r="E2784" s="6" t="s">
        <v>24</v>
      </c>
      <c r="F2784" s="6" t="s">
        <v>100</v>
      </c>
      <c r="G2784" s="6" t="s">
        <v>101</v>
      </c>
      <c r="H2784" s="6" t="s">
        <v>17</v>
      </c>
      <c r="I2784" s="8">
        <v>0.6</v>
      </c>
      <c r="J2784" s="9">
        <v>6500</v>
      </c>
      <c r="K2784" s="10">
        <f t="shared" si="20"/>
        <v>3900</v>
      </c>
      <c r="L2784" s="10">
        <f t="shared" si="21"/>
        <v>1365</v>
      </c>
      <c r="M2784" s="11">
        <v>0.35</v>
      </c>
      <c r="O2784" s="16"/>
      <c r="P2784" s="14"/>
      <c r="Q2784" s="12"/>
      <c r="R2784" s="13"/>
    </row>
    <row r="2785" spans="1:18" ht="15.75" customHeight="1" x14ac:dyDescent="0.3">
      <c r="A2785" s="1"/>
      <c r="B2785" s="6" t="s">
        <v>23</v>
      </c>
      <c r="C2785" s="6">
        <v>1197831</v>
      </c>
      <c r="D2785" s="7">
        <v>44421</v>
      </c>
      <c r="E2785" s="6" t="s">
        <v>24</v>
      </c>
      <c r="F2785" s="6" t="s">
        <v>100</v>
      </c>
      <c r="G2785" s="6" t="s">
        <v>101</v>
      </c>
      <c r="H2785" s="6" t="s">
        <v>18</v>
      </c>
      <c r="I2785" s="8">
        <v>0.55000000000000004</v>
      </c>
      <c r="J2785" s="9">
        <v>4250</v>
      </c>
      <c r="K2785" s="10">
        <f t="shared" si="20"/>
        <v>2337.5</v>
      </c>
      <c r="L2785" s="10">
        <f t="shared" si="21"/>
        <v>818.125</v>
      </c>
      <c r="M2785" s="11">
        <v>0.35</v>
      </c>
      <c r="O2785" s="16"/>
      <c r="P2785" s="14"/>
      <c r="Q2785" s="12"/>
      <c r="R2785" s="13"/>
    </row>
    <row r="2786" spans="1:18" ht="15.75" customHeight="1" x14ac:dyDescent="0.3">
      <c r="A2786" s="1"/>
      <c r="B2786" s="6" t="s">
        <v>23</v>
      </c>
      <c r="C2786" s="6">
        <v>1197831</v>
      </c>
      <c r="D2786" s="7">
        <v>44421</v>
      </c>
      <c r="E2786" s="6" t="s">
        <v>24</v>
      </c>
      <c r="F2786" s="6" t="s">
        <v>100</v>
      </c>
      <c r="G2786" s="6" t="s">
        <v>101</v>
      </c>
      <c r="H2786" s="6" t="s">
        <v>19</v>
      </c>
      <c r="I2786" s="8">
        <v>0.5</v>
      </c>
      <c r="J2786" s="9">
        <v>3500</v>
      </c>
      <c r="K2786" s="10">
        <f t="shared" si="20"/>
        <v>1750</v>
      </c>
      <c r="L2786" s="10">
        <f t="shared" si="21"/>
        <v>612.5</v>
      </c>
      <c r="M2786" s="11">
        <v>0.35</v>
      </c>
      <c r="O2786" s="16"/>
      <c r="P2786" s="14"/>
      <c r="Q2786" s="12"/>
      <c r="R2786" s="13"/>
    </row>
    <row r="2787" spans="1:18" ht="15.75" customHeight="1" x14ac:dyDescent="0.3">
      <c r="A2787" s="1"/>
      <c r="B2787" s="6" t="s">
        <v>23</v>
      </c>
      <c r="C2787" s="6">
        <v>1197831</v>
      </c>
      <c r="D2787" s="7">
        <v>44421</v>
      </c>
      <c r="E2787" s="6" t="s">
        <v>24</v>
      </c>
      <c r="F2787" s="6" t="s">
        <v>100</v>
      </c>
      <c r="G2787" s="6" t="s">
        <v>101</v>
      </c>
      <c r="H2787" s="6" t="s">
        <v>20</v>
      </c>
      <c r="I2787" s="8">
        <v>0.4</v>
      </c>
      <c r="J2787" s="9">
        <v>3000</v>
      </c>
      <c r="K2787" s="10">
        <f t="shared" si="20"/>
        <v>1200</v>
      </c>
      <c r="L2787" s="10">
        <f t="shared" si="21"/>
        <v>420</v>
      </c>
      <c r="M2787" s="11">
        <v>0.35</v>
      </c>
      <c r="O2787" s="16"/>
      <c r="P2787" s="14"/>
      <c r="Q2787" s="12"/>
      <c r="R2787" s="13"/>
    </row>
    <row r="2788" spans="1:18" ht="15.75" customHeight="1" x14ac:dyDescent="0.3">
      <c r="A2788" s="1"/>
      <c r="B2788" s="6" t="s">
        <v>23</v>
      </c>
      <c r="C2788" s="6">
        <v>1197831</v>
      </c>
      <c r="D2788" s="7">
        <v>44421</v>
      </c>
      <c r="E2788" s="6" t="s">
        <v>24</v>
      </c>
      <c r="F2788" s="6" t="s">
        <v>100</v>
      </c>
      <c r="G2788" s="6" t="s">
        <v>101</v>
      </c>
      <c r="H2788" s="6" t="s">
        <v>21</v>
      </c>
      <c r="I2788" s="8">
        <v>0.5</v>
      </c>
      <c r="J2788" s="9">
        <v>2750</v>
      </c>
      <c r="K2788" s="10">
        <f t="shared" si="20"/>
        <v>1375</v>
      </c>
      <c r="L2788" s="10">
        <f t="shared" si="21"/>
        <v>481.24999999999994</v>
      </c>
      <c r="M2788" s="11">
        <v>0.35</v>
      </c>
      <c r="O2788" s="16"/>
      <c r="P2788" s="14"/>
      <c r="Q2788" s="12"/>
      <c r="R2788" s="13"/>
    </row>
    <row r="2789" spans="1:18" ht="15.75" customHeight="1" x14ac:dyDescent="0.3">
      <c r="A2789" s="1"/>
      <c r="B2789" s="6" t="s">
        <v>23</v>
      </c>
      <c r="C2789" s="6">
        <v>1197831</v>
      </c>
      <c r="D2789" s="7">
        <v>44421</v>
      </c>
      <c r="E2789" s="6" t="s">
        <v>24</v>
      </c>
      <c r="F2789" s="6" t="s">
        <v>100</v>
      </c>
      <c r="G2789" s="6" t="s">
        <v>101</v>
      </c>
      <c r="H2789" s="6" t="s">
        <v>22</v>
      </c>
      <c r="I2789" s="8">
        <v>0.55000000000000004</v>
      </c>
      <c r="J2789" s="9">
        <v>4500</v>
      </c>
      <c r="K2789" s="10">
        <f t="shared" si="20"/>
        <v>2475</v>
      </c>
      <c r="L2789" s="10">
        <f t="shared" si="21"/>
        <v>866.25</v>
      </c>
      <c r="M2789" s="11">
        <v>0.35</v>
      </c>
      <c r="O2789" s="16"/>
      <c r="P2789" s="14"/>
      <c r="Q2789" s="12"/>
      <c r="R2789" s="13"/>
    </row>
    <row r="2790" spans="1:18" ht="15.75" customHeight="1" x14ac:dyDescent="0.3">
      <c r="A2790" s="1"/>
      <c r="B2790" s="6" t="s">
        <v>23</v>
      </c>
      <c r="C2790" s="6">
        <v>1197831</v>
      </c>
      <c r="D2790" s="7">
        <v>44451</v>
      </c>
      <c r="E2790" s="6" t="s">
        <v>24</v>
      </c>
      <c r="F2790" s="6" t="s">
        <v>100</v>
      </c>
      <c r="G2790" s="6" t="s">
        <v>101</v>
      </c>
      <c r="H2790" s="6" t="s">
        <v>17</v>
      </c>
      <c r="I2790" s="8">
        <v>0.5</v>
      </c>
      <c r="J2790" s="9">
        <v>5500</v>
      </c>
      <c r="K2790" s="10">
        <f t="shared" si="20"/>
        <v>2750</v>
      </c>
      <c r="L2790" s="10">
        <f t="shared" si="21"/>
        <v>962.49999999999989</v>
      </c>
      <c r="M2790" s="11">
        <v>0.35</v>
      </c>
      <c r="O2790" s="16"/>
      <c r="P2790" s="14"/>
      <c r="Q2790" s="12"/>
      <c r="R2790" s="13"/>
    </row>
    <row r="2791" spans="1:18" ht="15.75" customHeight="1" x14ac:dyDescent="0.3">
      <c r="A2791" s="1"/>
      <c r="B2791" s="6" t="s">
        <v>23</v>
      </c>
      <c r="C2791" s="6">
        <v>1197831</v>
      </c>
      <c r="D2791" s="7">
        <v>44451</v>
      </c>
      <c r="E2791" s="6" t="s">
        <v>24</v>
      </c>
      <c r="F2791" s="6" t="s">
        <v>100</v>
      </c>
      <c r="G2791" s="6" t="s">
        <v>101</v>
      </c>
      <c r="H2791" s="6" t="s">
        <v>18</v>
      </c>
      <c r="I2791" s="8">
        <v>0.40000000000000013</v>
      </c>
      <c r="J2791" s="9">
        <v>3500</v>
      </c>
      <c r="K2791" s="10">
        <f t="shared" si="20"/>
        <v>1400.0000000000005</v>
      </c>
      <c r="L2791" s="10">
        <f t="shared" si="21"/>
        <v>490.00000000000011</v>
      </c>
      <c r="M2791" s="11">
        <v>0.35</v>
      </c>
      <c r="O2791" s="16"/>
      <c r="P2791" s="14"/>
      <c r="Q2791" s="12"/>
      <c r="R2791" s="13"/>
    </row>
    <row r="2792" spans="1:18" ht="15.75" customHeight="1" x14ac:dyDescent="0.3">
      <c r="A2792" s="1"/>
      <c r="B2792" s="6" t="s">
        <v>23</v>
      </c>
      <c r="C2792" s="6">
        <v>1197831</v>
      </c>
      <c r="D2792" s="7">
        <v>44451</v>
      </c>
      <c r="E2792" s="6" t="s">
        <v>24</v>
      </c>
      <c r="F2792" s="6" t="s">
        <v>100</v>
      </c>
      <c r="G2792" s="6" t="s">
        <v>101</v>
      </c>
      <c r="H2792" s="6" t="s">
        <v>19</v>
      </c>
      <c r="I2792" s="8">
        <v>0.15000000000000008</v>
      </c>
      <c r="J2792" s="9">
        <v>2500</v>
      </c>
      <c r="K2792" s="10">
        <f t="shared" si="20"/>
        <v>375.00000000000017</v>
      </c>
      <c r="L2792" s="10">
        <f t="shared" si="21"/>
        <v>131.25000000000006</v>
      </c>
      <c r="M2792" s="11">
        <v>0.35</v>
      </c>
      <c r="O2792" s="16"/>
      <c r="P2792" s="14"/>
      <c r="Q2792" s="12"/>
      <c r="R2792" s="13"/>
    </row>
    <row r="2793" spans="1:18" ht="15.75" customHeight="1" x14ac:dyDescent="0.3">
      <c r="A2793" s="1"/>
      <c r="B2793" s="6" t="s">
        <v>23</v>
      </c>
      <c r="C2793" s="6">
        <v>1197831</v>
      </c>
      <c r="D2793" s="7">
        <v>44451</v>
      </c>
      <c r="E2793" s="6" t="s">
        <v>24</v>
      </c>
      <c r="F2793" s="6" t="s">
        <v>100</v>
      </c>
      <c r="G2793" s="6" t="s">
        <v>101</v>
      </c>
      <c r="H2793" s="6" t="s">
        <v>20</v>
      </c>
      <c r="I2793" s="8">
        <v>0.15000000000000008</v>
      </c>
      <c r="J2793" s="9">
        <v>2250</v>
      </c>
      <c r="K2793" s="10">
        <f t="shared" si="20"/>
        <v>337.50000000000017</v>
      </c>
      <c r="L2793" s="10">
        <f t="shared" si="21"/>
        <v>118.12500000000006</v>
      </c>
      <c r="M2793" s="11">
        <v>0.35</v>
      </c>
      <c r="O2793" s="16"/>
      <c r="P2793" s="14"/>
      <c r="Q2793" s="12"/>
      <c r="R2793" s="13"/>
    </row>
    <row r="2794" spans="1:18" ht="15.75" customHeight="1" x14ac:dyDescent="0.3">
      <c r="A2794" s="1"/>
      <c r="B2794" s="6" t="s">
        <v>23</v>
      </c>
      <c r="C2794" s="6">
        <v>1197831</v>
      </c>
      <c r="D2794" s="7">
        <v>44451</v>
      </c>
      <c r="E2794" s="6" t="s">
        <v>24</v>
      </c>
      <c r="F2794" s="6" t="s">
        <v>100</v>
      </c>
      <c r="G2794" s="6" t="s">
        <v>101</v>
      </c>
      <c r="H2794" s="6" t="s">
        <v>21</v>
      </c>
      <c r="I2794" s="8">
        <v>0.25000000000000006</v>
      </c>
      <c r="J2794" s="9">
        <v>2250</v>
      </c>
      <c r="K2794" s="10">
        <f t="shared" si="20"/>
        <v>562.50000000000011</v>
      </c>
      <c r="L2794" s="10">
        <f t="shared" si="21"/>
        <v>196.87500000000003</v>
      </c>
      <c r="M2794" s="11">
        <v>0.35</v>
      </c>
      <c r="O2794" s="16"/>
      <c r="P2794" s="14"/>
      <c r="Q2794" s="12"/>
      <c r="R2794" s="13"/>
    </row>
    <row r="2795" spans="1:18" ht="15.75" customHeight="1" x14ac:dyDescent="0.3">
      <c r="A2795" s="1"/>
      <c r="B2795" s="6" t="s">
        <v>23</v>
      </c>
      <c r="C2795" s="6">
        <v>1197831</v>
      </c>
      <c r="D2795" s="7">
        <v>44451</v>
      </c>
      <c r="E2795" s="6" t="s">
        <v>24</v>
      </c>
      <c r="F2795" s="6" t="s">
        <v>100</v>
      </c>
      <c r="G2795" s="6" t="s">
        <v>101</v>
      </c>
      <c r="H2795" s="6" t="s">
        <v>22</v>
      </c>
      <c r="I2795" s="8">
        <v>0.3000000000000001</v>
      </c>
      <c r="J2795" s="9">
        <v>3250</v>
      </c>
      <c r="K2795" s="10">
        <f t="shared" si="20"/>
        <v>975.00000000000034</v>
      </c>
      <c r="L2795" s="10">
        <f t="shared" si="21"/>
        <v>341.25000000000011</v>
      </c>
      <c r="M2795" s="11">
        <v>0.35</v>
      </c>
      <c r="O2795" s="16"/>
      <c r="P2795" s="14"/>
      <c r="Q2795" s="12"/>
      <c r="R2795" s="13"/>
    </row>
    <row r="2796" spans="1:18" ht="15.75" customHeight="1" x14ac:dyDescent="0.3">
      <c r="A2796" s="1"/>
      <c r="B2796" s="6" t="s">
        <v>23</v>
      </c>
      <c r="C2796" s="6">
        <v>1197831</v>
      </c>
      <c r="D2796" s="7">
        <v>44483</v>
      </c>
      <c r="E2796" s="6" t="s">
        <v>24</v>
      </c>
      <c r="F2796" s="6" t="s">
        <v>100</v>
      </c>
      <c r="G2796" s="6" t="s">
        <v>101</v>
      </c>
      <c r="H2796" s="6" t="s">
        <v>17</v>
      </c>
      <c r="I2796" s="8">
        <v>0.3000000000000001</v>
      </c>
      <c r="J2796" s="9">
        <v>5000</v>
      </c>
      <c r="K2796" s="10">
        <f t="shared" si="20"/>
        <v>1500.0000000000005</v>
      </c>
      <c r="L2796" s="10">
        <f t="shared" si="21"/>
        <v>525.00000000000011</v>
      </c>
      <c r="M2796" s="11">
        <v>0.35</v>
      </c>
      <c r="O2796" s="16"/>
      <c r="P2796" s="14"/>
      <c r="Q2796" s="12"/>
      <c r="R2796" s="13"/>
    </row>
    <row r="2797" spans="1:18" ht="15.75" customHeight="1" x14ac:dyDescent="0.3">
      <c r="A2797" s="1"/>
      <c r="B2797" s="6" t="s">
        <v>23</v>
      </c>
      <c r="C2797" s="6">
        <v>1197831</v>
      </c>
      <c r="D2797" s="7">
        <v>44483</v>
      </c>
      <c r="E2797" s="6" t="s">
        <v>24</v>
      </c>
      <c r="F2797" s="6" t="s">
        <v>100</v>
      </c>
      <c r="G2797" s="6" t="s">
        <v>101</v>
      </c>
      <c r="H2797" s="6" t="s">
        <v>18</v>
      </c>
      <c r="I2797" s="8">
        <v>0.20000000000000012</v>
      </c>
      <c r="J2797" s="9">
        <v>3250</v>
      </c>
      <c r="K2797" s="10">
        <f t="shared" si="20"/>
        <v>650.00000000000034</v>
      </c>
      <c r="L2797" s="10">
        <f t="shared" si="21"/>
        <v>227.50000000000011</v>
      </c>
      <c r="M2797" s="11">
        <v>0.35</v>
      </c>
      <c r="O2797" s="16"/>
      <c r="P2797" s="14"/>
      <c r="Q2797" s="12"/>
      <c r="R2797" s="13"/>
    </row>
    <row r="2798" spans="1:18" ht="15.75" customHeight="1" x14ac:dyDescent="0.3">
      <c r="A2798" s="1"/>
      <c r="B2798" s="6" t="s">
        <v>23</v>
      </c>
      <c r="C2798" s="6">
        <v>1197831</v>
      </c>
      <c r="D2798" s="7">
        <v>44483</v>
      </c>
      <c r="E2798" s="6" t="s">
        <v>24</v>
      </c>
      <c r="F2798" s="6" t="s">
        <v>100</v>
      </c>
      <c r="G2798" s="6" t="s">
        <v>101</v>
      </c>
      <c r="H2798" s="6" t="s">
        <v>19</v>
      </c>
      <c r="I2798" s="8">
        <v>0.20000000000000012</v>
      </c>
      <c r="J2798" s="9">
        <v>2000</v>
      </c>
      <c r="K2798" s="10">
        <f t="shared" si="20"/>
        <v>400.00000000000023</v>
      </c>
      <c r="L2798" s="10">
        <f t="shared" si="21"/>
        <v>140.00000000000006</v>
      </c>
      <c r="M2798" s="11">
        <v>0.35</v>
      </c>
      <c r="O2798" s="16"/>
      <c r="P2798" s="14"/>
      <c r="Q2798" s="12"/>
      <c r="R2798" s="13"/>
    </row>
    <row r="2799" spans="1:18" ht="15.75" customHeight="1" x14ac:dyDescent="0.3">
      <c r="A2799" s="1"/>
      <c r="B2799" s="6" t="s">
        <v>23</v>
      </c>
      <c r="C2799" s="6">
        <v>1197831</v>
      </c>
      <c r="D2799" s="7">
        <v>44483</v>
      </c>
      <c r="E2799" s="6" t="s">
        <v>24</v>
      </c>
      <c r="F2799" s="6" t="s">
        <v>100</v>
      </c>
      <c r="G2799" s="6" t="s">
        <v>101</v>
      </c>
      <c r="H2799" s="6" t="s">
        <v>20</v>
      </c>
      <c r="I2799" s="8">
        <v>0.20000000000000012</v>
      </c>
      <c r="J2799" s="9">
        <v>1750</v>
      </c>
      <c r="K2799" s="10">
        <f t="shared" si="20"/>
        <v>350.00000000000023</v>
      </c>
      <c r="L2799" s="10">
        <f t="shared" si="21"/>
        <v>122.50000000000007</v>
      </c>
      <c r="M2799" s="11">
        <v>0.35</v>
      </c>
      <c r="O2799" s="16"/>
      <c r="P2799" s="14"/>
      <c r="Q2799" s="12"/>
      <c r="R2799" s="13"/>
    </row>
    <row r="2800" spans="1:18" ht="15.75" customHeight="1" x14ac:dyDescent="0.3">
      <c r="A2800" s="1"/>
      <c r="B2800" s="6" t="s">
        <v>23</v>
      </c>
      <c r="C2800" s="6">
        <v>1197831</v>
      </c>
      <c r="D2800" s="7">
        <v>44483</v>
      </c>
      <c r="E2800" s="6" t="s">
        <v>24</v>
      </c>
      <c r="F2800" s="6" t="s">
        <v>100</v>
      </c>
      <c r="G2800" s="6" t="s">
        <v>101</v>
      </c>
      <c r="H2800" s="6" t="s">
        <v>21</v>
      </c>
      <c r="I2800" s="8">
        <v>0.3000000000000001</v>
      </c>
      <c r="J2800" s="9">
        <v>1750</v>
      </c>
      <c r="K2800" s="10">
        <f t="shared" si="20"/>
        <v>525.00000000000023</v>
      </c>
      <c r="L2800" s="10">
        <f t="shared" si="21"/>
        <v>183.75000000000006</v>
      </c>
      <c r="M2800" s="11">
        <v>0.35</v>
      </c>
      <c r="O2800" s="16"/>
      <c r="P2800" s="14"/>
      <c r="Q2800" s="12"/>
      <c r="R2800" s="13"/>
    </row>
    <row r="2801" spans="1:18" ht="15.75" customHeight="1" x14ac:dyDescent="0.3">
      <c r="A2801" s="1"/>
      <c r="B2801" s="6" t="s">
        <v>23</v>
      </c>
      <c r="C2801" s="6">
        <v>1197831</v>
      </c>
      <c r="D2801" s="7">
        <v>44483</v>
      </c>
      <c r="E2801" s="6" t="s">
        <v>24</v>
      </c>
      <c r="F2801" s="6" t="s">
        <v>100</v>
      </c>
      <c r="G2801" s="6" t="s">
        <v>101</v>
      </c>
      <c r="H2801" s="6" t="s">
        <v>22</v>
      </c>
      <c r="I2801" s="8">
        <v>0.30000000000000004</v>
      </c>
      <c r="J2801" s="9">
        <v>3000</v>
      </c>
      <c r="K2801" s="10">
        <f t="shared" si="20"/>
        <v>900.00000000000011</v>
      </c>
      <c r="L2801" s="10">
        <f t="shared" si="21"/>
        <v>315</v>
      </c>
      <c r="M2801" s="11">
        <v>0.35</v>
      </c>
      <c r="O2801" s="16"/>
      <c r="P2801" s="14"/>
      <c r="Q2801" s="12"/>
      <c r="R2801" s="13"/>
    </row>
    <row r="2802" spans="1:18" ht="15.75" customHeight="1" x14ac:dyDescent="0.3">
      <c r="A2802" s="1"/>
      <c r="B2802" s="6" t="s">
        <v>23</v>
      </c>
      <c r="C2802" s="6">
        <v>1197831</v>
      </c>
      <c r="D2802" s="7">
        <v>44513</v>
      </c>
      <c r="E2802" s="6" t="s">
        <v>24</v>
      </c>
      <c r="F2802" s="6" t="s">
        <v>100</v>
      </c>
      <c r="G2802" s="6" t="s">
        <v>101</v>
      </c>
      <c r="H2802" s="6" t="s">
        <v>17</v>
      </c>
      <c r="I2802" s="8">
        <v>0.25000000000000011</v>
      </c>
      <c r="J2802" s="9">
        <v>4500</v>
      </c>
      <c r="K2802" s="10">
        <f t="shared" si="20"/>
        <v>1125.0000000000005</v>
      </c>
      <c r="L2802" s="10">
        <f t="shared" si="21"/>
        <v>393.75000000000011</v>
      </c>
      <c r="M2802" s="11">
        <v>0.35</v>
      </c>
      <c r="O2802" s="16"/>
      <c r="P2802" s="14"/>
      <c r="Q2802" s="12"/>
      <c r="R2802" s="13"/>
    </row>
    <row r="2803" spans="1:18" ht="15.75" customHeight="1" x14ac:dyDescent="0.3">
      <c r="A2803" s="1"/>
      <c r="B2803" s="6" t="s">
        <v>23</v>
      </c>
      <c r="C2803" s="6">
        <v>1197831</v>
      </c>
      <c r="D2803" s="7">
        <v>44513</v>
      </c>
      <c r="E2803" s="6" t="s">
        <v>24</v>
      </c>
      <c r="F2803" s="6" t="s">
        <v>100</v>
      </c>
      <c r="G2803" s="6" t="s">
        <v>101</v>
      </c>
      <c r="H2803" s="6" t="s">
        <v>18</v>
      </c>
      <c r="I2803" s="8">
        <v>0.15000000000000013</v>
      </c>
      <c r="J2803" s="9">
        <v>2750</v>
      </c>
      <c r="K2803" s="10">
        <f t="shared" si="20"/>
        <v>412.50000000000034</v>
      </c>
      <c r="L2803" s="10">
        <f t="shared" si="21"/>
        <v>144.37500000000011</v>
      </c>
      <c r="M2803" s="11">
        <v>0.35</v>
      </c>
      <c r="O2803" s="16"/>
      <c r="P2803" s="14"/>
      <c r="Q2803" s="12"/>
      <c r="R2803" s="13"/>
    </row>
    <row r="2804" spans="1:18" ht="15.75" customHeight="1" x14ac:dyDescent="0.3">
      <c r="A2804" s="1"/>
      <c r="B2804" s="6" t="s">
        <v>23</v>
      </c>
      <c r="C2804" s="6">
        <v>1197831</v>
      </c>
      <c r="D2804" s="7">
        <v>44513</v>
      </c>
      <c r="E2804" s="6" t="s">
        <v>24</v>
      </c>
      <c r="F2804" s="6" t="s">
        <v>100</v>
      </c>
      <c r="G2804" s="6" t="s">
        <v>101</v>
      </c>
      <c r="H2804" s="6" t="s">
        <v>19</v>
      </c>
      <c r="I2804" s="8">
        <v>0.25000000000000017</v>
      </c>
      <c r="J2804" s="9">
        <v>2200</v>
      </c>
      <c r="K2804" s="10">
        <f t="shared" si="20"/>
        <v>550.00000000000034</v>
      </c>
      <c r="L2804" s="10">
        <f t="shared" si="21"/>
        <v>192.50000000000011</v>
      </c>
      <c r="M2804" s="11">
        <v>0.35</v>
      </c>
      <c r="O2804" s="16"/>
      <c r="P2804" s="14"/>
      <c r="Q2804" s="12"/>
      <c r="R2804" s="13"/>
    </row>
    <row r="2805" spans="1:18" ht="15.75" customHeight="1" x14ac:dyDescent="0.3">
      <c r="A2805" s="1"/>
      <c r="B2805" s="6" t="s">
        <v>23</v>
      </c>
      <c r="C2805" s="6">
        <v>1197831</v>
      </c>
      <c r="D2805" s="7">
        <v>44513</v>
      </c>
      <c r="E2805" s="6" t="s">
        <v>24</v>
      </c>
      <c r="F2805" s="6" t="s">
        <v>100</v>
      </c>
      <c r="G2805" s="6" t="s">
        <v>101</v>
      </c>
      <c r="H2805" s="6" t="s">
        <v>20</v>
      </c>
      <c r="I2805" s="8">
        <v>0.55000000000000016</v>
      </c>
      <c r="J2805" s="9">
        <v>2750</v>
      </c>
      <c r="K2805" s="10">
        <f t="shared" si="20"/>
        <v>1512.5000000000005</v>
      </c>
      <c r="L2805" s="10">
        <f t="shared" si="21"/>
        <v>529.37500000000011</v>
      </c>
      <c r="M2805" s="11">
        <v>0.35</v>
      </c>
      <c r="O2805" s="16"/>
      <c r="P2805" s="14"/>
      <c r="Q2805" s="12"/>
      <c r="R2805" s="13"/>
    </row>
    <row r="2806" spans="1:18" ht="15.75" customHeight="1" x14ac:dyDescent="0.3">
      <c r="A2806" s="1"/>
      <c r="B2806" s="6" t="s">
        <v>23</v>
      </c>
      <c r="C2806" s="6">
        <v>1197831</v>
      </c>
      <c r="D2806" s="7">
        <v>44513</v>
      </c>
      <c r="E2806" s="6" t="s">
        <v>24</v>
      </c>
      <c r="F2806" s="6" t="s">
        <v>100</v>
      </c>
      <c r="G2806" s="6" t="s">
        <v>101</v>
      </c>
      <c r="H2806" s="6" t="s">
        <v>21</v>
      </c>
      <c r="I2806" s="8">
        <v>0.75000000000000011</v>
      </c>
      <c r="J2806" s="9">
        <v>2500</v>
      </c>
      <c r="K2806" s="10">
        <f t="shared" si="20"/>
        <v>1875.0000000000002</v>
      </c>
      <c r="L2806" s="10">
        <f t="shared" si="21"/>
        <v>656.25</v>
      </c>
      <c r="M2806" s="11">
        <v>0.35</v>
      </c>
      <c r="O2806" s="16"/>
      <c r="P2806" s="14"/>
      <c r="Q2806" s="12"/>
      <c r="R2806" s="13"/>
    </row>
    <row r="2807" spans="1:18" ht="15.75" customHeight="1" x14ac:dyDescent="0.3">
      <c r="A2807" s="1"/>
      <c r="B2807" s="6" t="s">
        <v>23</v>
      </c>
      <c r="C2807" s="6">
        <v>1197831</v>
      </c>
      <c r="D2807" s="7">
        <v>44513</v>
      </c>
      <c r="E2807" s="6" t="s">
        <v>24</v>
      </c>
      <c r="F2807" s="6" t="s">
        <v>100</v>
      </c>
      <c r="G2807" s="6" t="s">
        <v>101</v>
      </c>
      <c r="H2807" s="6" t="s">
        <v>22</v>
      </c>
      <c r="I2807" s="8">
        <v>0.75</v>
      </c>
      <c r="J2807" s="9">
        <v>3500</v>
      </c>
      <c r="K2807" s="10">
        <f t="shared" si="20"/>
        <v>2625</v>
      </c>
      <c r="L2807" s="10">
        <f t="shared" si="21"/>
        <v>918.74999999999989</v>
      </c>
      <c r="M2807" s="11">
        <v>0.35</v>
      </c>
      <c r="O2807" s="16"/>
      <c r="P2807" s="14"/>
      <c r="Q2807" s="12"/>
      <c r="R2807" s="13"/>
    </row>
    <row r="2808" spans="1:18" ht="15.75" customHeight="1" x14ac:dyDescent="0.3">
      <c r="A2808" s="1"/>
      <c r="B2808" s="6" t="s">
        <v>23</v>
      </c>
      <c r="C2808" s="6">
        <v>1197831</v>
      </c>
      <c r="D2808" s="7">
        <v>44542</v>
      </c>
      <c r="E2808" s="6" t="s">
        <v>24</v>
      </c>
      <c r="F2808" s="6" t="s">
        <v>100</v>
      </c>
      <c r="G2808" s="6" t="s">
        <v>101</v>
      </c>
      <c r="H2808" s="6" t="s">
        <v>17</v>
      </c>
      <c r="I2808" s="8">
        <v>0.70000000000000007</v>
      </c>
      <c r="J2808" s="9">
        <v>6000</v>
      </c>
      <c r="K2808" s="10">
        <f t="shared" si="20"/>
        <v>4200</v>
      </c>
      <c r="L2808" s="10">
        <f t="shared" si="21"/>
        <v>1470</v>
      </c>
      <c r="M2808" s="11">
        <v>0.35</v>
      </c>
      <c r="O2808" s="16"/>
      <c r="P2808" s="14"/>
      <c r="Q2808" s="12"/>
      <c r="R2808" s="13"/>
    </row>
    <row r="2809" spans="1:18" ht="15.75" customHeight="1" x14ac:dyDescent="0.3">
      <c r="A2809" s="1"/>
      <c r="B2809" s="6" t="s">
        <v>23</v>
      </c>
      <c r="C2809" s="6">
        <v>1197831</v>
      </c>
      <c r="D2809" s="7">
        <v>44542</v>
      </c>
      <c r="E2809" s="6" t="s">
        <v>24</v>
      </c>
      <c r="F2809" s="6" t="s">
        <v>100</v>
      </c>
      <c r="G2809" s="6" t="s">
        <v>101</v>
      </c>
      <c r="H2809" s="6" t="s">
        <v>18</v>
      </c>
      <c r="I2809" s="8">
        <v>0.60000000000000009</v>
      </c>
      <c r="J2809" s="9">
        <v>4000</v>
      </c>
      <c r="K2809" s="10">
        <f t="shared" si="20"/>
        <v>2400.0000000000005</v>
      </c>
      <c r="L2809" s="10">
        <f t="shared" si="21"/>
        <v>840.00000000000011</v>
      </c>
      <c r="M2809" s="11">
        <v>0.35</v>
      </c>
      <c r="O2809" s="16"/>
      <c r="P2809" s="14"/>
      <c r="Q2809" s="12"/>
      <c r="R2809" s="13"/>
    </row>
    <row r="2810" spans="1:18" ht="15.75" customHeight="1" x14ac:dyDescent="0.3">
      <c r="A2810" s="1"/>
      <c r="B2810" s="6" t="s">
        <v>23</v>
      </c>
      <c r="C2810" s="6">
        <v>1197831</v>
      </c>
      <c r="D2810" s="7">
        <v>44542</v>
      </c>
      <c r="E2810" s="6" t="s">
        <v>24</v>
      </c>
      <c r="F2810" s="6" t="s">
        <v>100</v>
      </c>
      <c r="G2810" s="6" t="s">
        <v>101</v>
      </c>
      <c r="H2810" s="6" t="s">
        <v>19</v>
      </c>
      <c r="I2810" s="8">
        <v>0.60000000000000009</v>
      </c>
      <c r="J2810" s="9">
        <v>3500</v>
      </c>
      <c r="K2810" s="10">
        <f t="shared" si="20"/>
        <v>2100.0000000000005</v>
      </c>
      <c r="L2810" s="10">
        <f t="shared" si="21"/>
        <v>735.00000000000011</v>
      </c>
      <c r="M2810" s="11">
        <v>0.35</v>
      </c>
      <c r="O2810" s="16"/>
      <c r="P2810" s="14"/>
      <c r="Q2810" s="12"/>
      <c r="R2810" s="13"/>
    </row>
    <row r="2811" spans="1:18" ht="15.75" customHeight="1" x14ac:dyDescent="0.3">
      <c r="A2811" s="1"/>
      <c r="B2811" s="6" t="s">
        <v>23</v>
      </c>
      <c r="C2811" s="6">
        <v>1197831</v>
      </c>
      <c r="D2811" s="7">
        <v>44542</v>
      </c>
      <c r="E2811" s="6" t="s">
        <v>24</v>
      </c>
      <c r="F2811" s="6" t="s">
        <v>100</v>
      </c>
      <c r="G2811" s="6" t="s">
        <v>101</v>
      </c>
      <c r="H2811" s="6" t="s">
        <v>20</v>
      </c>
      <c r="I2811" s="8">
        <v>0.60000000000000009</v>
      </c>
      <c r="J2811" s="9">
        <v>3000</v>
      </c>
      <c r="K2811" s="10">
        <f t="shared" ref="K2811:K3065" si="22">I2811*J2811</f>
        <v>1800.0000000000002</v>
      </c>
      <c r="L2811" s="10">
        <f t="shared" ref="L2811:L3065" si="23">K2811*M2811</f>
        <v>630</v>
      </c>
      <c r="M2811" s="11">
        <v>0.35</v>
      </c>
      <c r="O2811" s="16"/>
      <c r="P2811" s="14"/>
      <c r="Q2811" s="12"/>
      <c r="R2811" s="13"/>
    </row>
    <row r="2812" spans="1:18" ht="15.75" customHeight="1" x14ac:dyDescent="0.3">
      <c r="A2812" s="1"/>
      <c r="B2812" s="6" t="s">
        <v>23</v>
      </c>
      <c r="C2812" s="6">
        <v>1197831</v>
      </c>
      <c r="D2812" s="7">
        <v>44542</v>
      </c>
      <c r="E2812" s="6" t="s">
        <v>24</v>
      </c>
      <c r="F2812" s="6" t="s">
        <v>100</v>
      </c>
      <c r="G2812" s="6" t="s">
        <v>101</v>
      </c>
      <c r="H2812" s="6" t="s">
        <v>21</v>
      </c>
      <c r="I2812" s="8">
        <v>0.70000000000000007</v>
      </c>
      <c r="J2812" s="9">
        <v>3000</v>
      </c>
      <c r="K2812" s="10">
        <f t="shared" si="22"/>
        <v>2100</v>
      </c>
      <c r="L2812" s="10">
        <f t="shared" si="23"/>
        <v>735</v>
      </c>
      <c r="M2812" s="11">
        <v>0.35</v>
      </c>
      <c r="O2812" s="16"/>
      <c r="P2812" s="14"/>
      <c r="Q2812" s="12"/>
      <c r="R2812" s="13"/>
    </row>
    <row r="2813" spans="1:18" ht="15.75" customHeight="1" x14ac:dyDescent="0.3">
      <c r="A2813" s="1"/>
      <c r="B2813" s="6" t="s">
        <v>23</v>
      </c>
      <c r="C2813" s="6">
        <v>1197831</v>
      </c>
      <c r="D2813" s="7">
        <v>44542</v>
      </c>
      <c r="E2813" s="6" t="s">
        <v>24</v>
      </c>
      <c r="F2813" s="6" t="s">
        <v>100</v>
      </c>
      <c r="G2813" s="6" t="s">
        <v>101</v>
      </c>
      <c r="H2813" s="6" t="s">
        <v>22</v>
      </c>
      <c r="I2813" s="8">
        <v>0.75</v>
      </c>
      <c r="J2813" s="9">
        <v>4000</v>
      </c>
      <c r="K2813" s="10">
        <f t="shared" si="22"/>
        <v>3000</v>
      </c>
      <c r="L2813" s="10">
        <f t="shared" si="23"/>
        <v>1050</v>
      </c>
      <c r="M2813" s="11">
        <v>0.35</v>
      </c>
      <c r="O2813" s="16"/>
      <c r="P2813" s="14"/>
      <c r="Q2813" s="12"/>
      <c r="R2813" s="13"/>
    </row>
    <row r="2814" spans="1:18" ht="15.75" customHeight="1" x14ac:dyDescent="0.3">
      <c r="A2814" s="1" t="s">
        <v>39</v>
      </c>
      <c r="B2814" s="6" t="s">
        <v>14</v>
      </c>
      <c r="C2814" s="6">
        <v>1185732</v>
      </c>
      <c r="D2814" s="7">
        <v>44208</v>
      </c>
      <c r="E2814" s="6" t="s">
        <v>33</v>
      </c>
      <c r="F2814" s="6" t="s">
        <v>102</v>
      </c>
      <c r="G2814" s="6" t="s">
        <v>103</v>
      </c>
      <c r="H2814" s="6" t="s">
        <v>17</v>
      </c>
      <c r="I2814" s="8">
        <v>0.4</v>
      </c>
      <c r="J2814" s="9">
        <v>4750</v>
      </c>
      <c r="K2814" s="10">
        <f t="shared" si="22"/>
        <v>1900</v>
      </c>
      <c r="L2814" s="10">
        <f t="shared" si="23"/>
        <v>665</v>
      </c>
      <c r="M2814" s="11">
        <v>0.35</v>
      </c>
      <c r="O2814" s="16"/>
      <c r="P2814" s="14"/>
      <c r="Q2814" s="12"/>
      <c r="R2814" s="13"/>
    </row>
    <row r="2815" spans="1:18" ht="15.75" customHeight="1" x14ac:dyDescent="0.3">
      <c r="A2815" s="1"/>
      <c r="B2815" s="6" t="s">
        <v>14</v>
      </c>
      <c r="C2815" s="6">
        <v>1185732</v>
      </c>
      <c r="D2815" s="7">
        <v>44208</v>
      </c>
      <c r="E2815" s="6" t="s">
        <v>33</v>
      </c>
      <c r="F2815" s="6" t="s">
        <v>102</v>
      </c>
      <c r="G2815" s="6" t="s">
        <v>103</v>
      </c>
      <c r="H2815" s="6" t="s">
        <v>18</v>
      </c>
      <c r="I2815" s="8">
        <v>0.4</v>
      </c>
      <c r="J2815" s="9">
        <v>2750</v>
      </c>
      <c r="K2815" s="10">
        <f t="shared" si="22"/>
        <v>1100</v>
      </c>
      <c r="L2815" s="10">
        <f t="shared" si="23"/>
        <v>330</v>
      </c>
      <c r="M2815" s="11">
        <v>0.3</v>
      </c>
      <c r="O2815" s="16"/>
      <c r="P2815" s="14"/>
      <c r="Q2815" s="12"/>
      <c r="R2815" s="13"/>
    </row>
    <row r="2816" spans="1:18" ht="15.75" customHeight="1" x14ac:dyDescent="0.3">
      <c r="A2816" s="1"/>
      <c r="B2816" s="6" t="s">
        <v>14</v>
      </c>
      <c r="C2816" s="6">
        <v>1185732</v>
      </c>
      <c r="D2816" s="7">
        <v>44208</v>
      </c>
      <c r="E2816" s="6" t="s">
        <v>33</v>
      </c>
      <c r="F2816" s="6" t="s">
        <v>102</v>
      </c>
      <c r="G2816" s="6" t="s">
        <v>103</v>
      </c>
      <c r="H2816" s="6" t="s">
        <v>19</v>
      </c>
      <c r="I2816" s="8">
        <v>0.30000000000000004</v>
      </c>
      <c r="J2816" s="9">
        <v>2750</v>
      </c>
      <c r="K2816" s="10">
        <f t="shared" si="22"/>
        <v>825.00000000000011</v>
      </c>
      <c r="L2816" s="10">
        <f t="shared" si="23"/>
        <v>247.50000000000003</v>
      </c>
      <c r="M2816" s="11">
        <v>0.3</v>
      </c>
      <c r="O2816" s="16"/>
      <c r="P2816" s="14"/>
      <c r="Q2816" s="12"/>
      <c r="R2816" s="13"/>
    </row>
    <row r="2817" spans="1:18" ht="15.75" customHeight="1" x14ac:dyDescent="0.3">
      <c r="A2817" s="1"/>
      <c r="B2817" s="6" t="s">
        <v>14</v>
      </c>
      <c r="C2817" s="6">
        <v>1185732</v>
      </c>
      <c r="D2817" s="7">
        <v>44208</v>
      </c>
      <c r="E2817" s="6" t="s">
        <v>33</v>
      </c>
      <c r="F2817" s="6" t="s">
        <v>102</v>
      </c>
      <c r="G2817" s="6" t="s">
        <v>103</v>
      </c>
      <c r="H2817" s="6" t="s">
        <v>20</v>
      </c>
      <c r="I2817" s="8">
        <v>0.35000000000000003</v>
      </c>
      <c r="J2817" s="9">
        <v>1250</v>
      </c>
      <c r="K2817" s="10">
        <f t="shared" si="22"/>
        <v>437.50000000000006</v>
      </c>
      <c r="L2817" s="10">
        <f t="shared" si="23"/>
        <v>131.25</v>
      </c>
      <c r="M2817" s="11">
        <v>0.3</v>
      </c>
      <c r="O2817" s="16"/>
      <c r="P2817" s="14"/>
      <c r="Q2817" s="12"/>
      <c r="R2817" s="13"/>
    </row>
    <row r="2818" spans="1:18" ht="15.75" customHeight="1" x14ac:dyDescent="0.3">
      <c r="A2818" s="1"/>
      <c r="B2818" s="6" t="s">
        <v>14</v>
      </c>
      <c r="C2818" s="6">
        <v>1185732</v>
      </c>
      <c r="D2818" s="7">
        <v>44208</v>
      </c>
      <c r="E2818" s="6" t="s">
        <v>33</v>
      </c>
      <c r="F2818" s="6" t="s">
        <v>102</v>
      </c>
      <c r="G2818" s="6" t="s">
        <v>103</v>
      </c>
      <c r="H2818" s="6" t="s">
        <v>21</v>
      </c>
      <c r="I2818" s="8">
        <v>0.49999999999999994</v>
      </c>
      <c r="J2818" s="9">
        <v>1750</v>
      </c>
      <c r="K2818" s="10">
        <f t="shared" si="22"/>
        <v>874.99999999999989</v>
      </c>
      <c r="L2818" s="10">
        <f t="shared" si="23"/>
        <v>306.24999999999994</v>
      </c>
      <c r="M2818" s="11">
        <v>0.35</v>
      </c>
      <c r="O2818" s="16"/>
      <c r="P2818" s="14"/>
      <c r="Q2818" s="12"/>
      <c r="R2818" s="13"/>
    </row>
    <row r="2819" spans="1:18" ht="15.75" customHeight="1" x14ac:dyDescent="0.3">
      <c r="A2819" s="1"/>
      <c r="B2819" s="6" t="s">
        <v>14</v>
      </c>
      <c r="C2819" s="6">
        <v>1185732</v>
      </c>
      <c r="D2819" s="7">
        <v>44208</v>
      </c>
      <c r="E2819" s="6" t="s">
        <v>33</v>
      </c>
      <c r="F2819" s="6" t="s">
        <v>102</v>
      </c>
      <c r="G2819" s="6" t="s">
        <v>103</v>
      </c>
      <c r="H2819" s="6" t="s">
        <v>22</v>
      </c>
      <c r="I2819" s="8">
        <v>0.4</v>
      </c>
      <c r="J2819" s="9">
        <v>2750</v>
      </c>
      <c r="K2819" s="10">
        <f t="shared" si="22"/>
        <v>1100</v>
      </c>
      <c r="L2819" s="10">
        <f t="shared" si="23"/>
        <v>440</v>
      </c>
      <c r="M2819" s="11">
        <v>0.4</v>
      </c>
      <c r="O2819" s="16"/>
      <c r="P2819" s="14"/>
      <c r="Q2819" s="12"/>
      <c r="R2819" s="13"/>
    </row>
    <row r="2820" spans="1:18" ht="15.75" customHeight="1" x14ac:dyDescent="0.3">
      <c r="A2820" s="1"/>
      <c r="B2820" s="6" t="s">
        <v>14</v>
      </c>
      <c r="C2820" s="6">
        <v>1185732</v>
      </c>
      <c r="D2820" s="7">
        <v>44239</v>
      </c>
      <c r="E2820" s="6" t="s">
        <v>33</v>
      </c>
      <c r="F2820" s="6" t="s">
        <v>102</v>
      </c>
      <c r="G2820" s="6" t="s">
        <v>103</v>
      </c>
      <c r="H2820" s="6" t="s">
        <v>17</v>
      </c>
      <c r="I2820" s="8">
        <v>0.4</v>
      </c>
      <c r="J2820" s="9">
        <v>5250</v>
      </c>
      <c r="K2820" s="10">
        <f t="shared" si="22"/>
        <v>2100</v>
      </c>
      <c r="L2820" s="10">
        <f t="shared" si="23"/>
        <v>735</v>
      </c>
      <c r="M2820" s="11">
        <v>0.35</v>
      </c>
      <c r="O2820" s="16"/>
      <c r="P2820" s="14"/>
      <c r="Q2820" s="12"/>
      <c r="R2820" s="13"/>
    </row>
    <row r="2821" spans="1:18" ht="15.75" customHeight="1" x14ac:dyDescent="0.3">
      <c r="A2821" s="1"/>
      <c r="B2821" s="6" t="s">
        <v>14</v>
      </c>
      <c r="C2821" s="6">
        <v>1185732</v>
      </c>
      <c r="D2821" s="7">
        <v>44239</v>
      </c>
      <c r="E2821" s="6" t="s">
        <v>33</v>
      </c>
      <c r="F2821" s="6" t="s">
        <v>102</v>
      </c>
      <c r="G2821" s="6" t="s">
        <v>103</v>
      </c>
      <c r="H2821" s="6" t="s">
        <v>18</v>
      </c>
      <c r="I2821" s="8">
        <v>0.4</v>
      </c>
      <c r="J2821" s="9">
        <v>1750</v>
      </c>
      <c r="K2821" s="10">
        <f t="shared" si="22"/>
        <v>700</v>
      </c>
      <c r="L2821" s="10">
        <f t="shared" si="23"/>
        <v>210</v>
      </c>
      <c r="M2821" s="11">
        <v>0.3</v>
      </c>
      <c r="O2821" s="16"/>
      <c r="P2821" s="14"/>
      <c r="Q2821" s="12"/>
      <c r="R2821" s="13"/>
    </row>
    <row r="2822" spans="1:18" ht="15.75" customHeight="1" x14ac:dyDescent="0.3">
      <c r="A2822" s="1"/>
      <c r="B2822" s="6" t="s">
        <v>14</v>
      </c>
      <c r="C2822" s="6">
        <v>1185732</v>
      </c>
      <c r="D2822" s="7">
        <v>44239</v>
      </c>
      <c r="E2822" s="6" t="s">
        <v>33</v>
      </c>
      <c r="F2822" s="6" t="s">
        <v>102</v>
      </c>
      <c r="G2822" s="6" t="s">
        <v>103</v>
      </c>
      <c r="H2822" s="6" t="s">
        <v>19</v>
      </c>
      <c r="I2822" s="8">
        <v>0.30000000000000004</v>
      </c>
      <c r="J2822" s="9">
        <v>2250</v>
      </c>
      <c r="K2822" s="10">
        <f t="shared" si="22"/>
        <v>675.00000000000011</v>
      </c>
      <c r="L2822" s="10">
        <f t="shared" si="23"/>
        <v>202.50000000000003</v>
      </c>
      <c r="M2822" s="11">
        <v>0.3</v>
      </c>
      <c r="O2822" s="16"/>
      <c r="P2822" s="14"/>
      <c r="Q2822" s="12"/>
      <c r="R2822" s="13"/>
    </row>
    <row r="2823" spans="1:18" ht="15.75" customHeight="1" x14ac:dyDescent="0.3">
      <c r="A2823" s="1"/>
      <c r="B2823" s="6" t="s">
        <v>14</v>
      </c>
      <c r="C2823" s="6">
        <v>1185732</v>
      </c>
      <c r="D2823" s="7">
        <v>44239</v>
      </c>
      <c r="E2823" s="6" t="s">
        <v>33</v>
      </c>
      <c r="F2823" s="6" t="s">
        <v>102</v>
      </c>
      <c r="G2823" s="6" t="s">
        <v>103</v>
      </c>
      <c r="H2823" s="6" t="s">
        <v>20</v>
      </c>
      <c r="I2823" s="8">
        <v>0.35000000000000003</v>
      </c>
      <c r="J2823" s="9">
        <v>1000</v>
      </c>
      <c r="K2823" s="10">
        <f t="shared" si="22"/>
        <v>350.00000000000006</v>
      </c>
      <c r="L2823" s="10">
        <f t="shared" si="23"/>
        <v>105.00000000000001</v>
      </c>
      <c r="M2823" s="11">
        <v>0.3</v>
      </c>
      <c r="O2823" s="16"/>
      <c r="P2823" s="14"/>
      <c r="Q2823" s="12"/>
      <c r="R2823" s="13"/>
    </row>
    <row r="2824" spans="1:18" ht="15.75" customHeight="1" x14ac:dyDescent="0.3">
      <c r="A2824" s="1"/>
      <c r="B2824" s="6" t="s">
        <v>14</v>
      </c>
      <c r="C2824" s="6">
        <v>1185732</v>
      </c>
      <c r="D2824" s="7">
        <v>44239</v>
      </c>
      <c r="E2824" s="6" t="s">
        <v>33</v>
      </c>
      <c r="F2824" s="6" t="s">
        <v>102</v>
      </c>
      <c r="G2824" s="6" t="s">
        <v>103</v>
      </c>
      <c r="H2824" s="6" t="s">
        <v>21</v>
      </c>
      <c r="I2824" s="8">
        <v>0.49999999999999994</v>
      </c>
      <c r="J2824" s="9">
        <v>1750</v>
      </c>
      <c r="K2824" s="10">
        <f t="shared" si="22"/>
        <v>874.99999999999989</v>
      </c>
      <c r="L2824" s="10">
        <f t="shared" si="23"/>
        <v>306.24999999999994</v>
      </c>
      <c r="M2824" s="11">
        <v>0.35</v>
      </c>
      <c r="O2824" s="16"/>
      <c r="P2824" s="14"/>
      <c r="Q2824" s="12"/>
      <c r="R2824" s="13"/>
    </row>
    <row r="2825" spans="1:18" ht="15.75" customHeight="1" x14ac:dyDescent="0.3">
      <c r="A2825" s="1"/>
      <c r="B2825" s="6" t="s">
        <v>14</v>
      </c>
      <c r="C2825" s="6">
        <v>1185732</v>
      </c>
      <c r="D2825" s="7">
        <v>44239</v>
      </c>
      <c r="E2825" s="6" t="s">
        <v>33</v>
      </c>
      <c r="F2825" s="6" t="s">
        <v>102</v>
      </c>
      <c r="G2825" s="6" t="s">
        <v>103</v>
      </c>
      <c r="H2825" s="6" t="s">
        <v>22</v>
      </c>
      <c r="I2825" s="8">
        <v>0.35</v>
      </c>
      <c r="J2825" s="9">
        <v>2750</v>
      </c>
      <c r="K2825" s="10">
        <f t="shared" si="22"/>
        <v>962.49999999999989</v>
      </c>
      <c r="L2825" s="10">
        <f t="shared" si="23"/>
        <v>385</v>
      </c>
      <c r="M2825" s="11">
        <v>0.4</v>
      </c>
      <c r="O2825" s="16"/>
      <c r="P2825" s="14"/>
      <c r="Q2825" s="12"/>
      <c r="R2825" s="13"/>
    </row>
    <row r="2826" spans="1:18" ht="15.75" customHeight="1" x14ac:dyDescent="0.3">
      <c r="A2826" s="1"/>
      <c r="B2826" s="6" t="s">
        <v>14</v>
      </c>
      <c r="C2826" s="6">
        <v>1185732</v>
      </c>
      <c r="D2826" s="7">
        <v>44266</v>
      </c>
      <c r="E2826" s="6" t="s">
        <v>33</v>
      </c>
      <c r="F2826" s="6" t="s">
        <v>102</v>
      </c>
      <c r="G2826" s="6" t="s">
        <v>103</v>
      </c>
      <c r="H2826" s="6" t="s">
        <v>17</v>
      </c>
      <c r="I2826" s="8">
        <v>0.4</v>
      </c>
      <c r="J2826" s="9">
        <v>4950</v>
      </c>
      <c r="K2826" s="10">
        <f t="shared" si="22"/>
        <v>1980</v>
      </c>
      <c r="L2826" s="10">
        <f t="shared" si="23"/>
        <v>693</v>
      </c>
      <c r="M2826" s="11">
        <v>0.35</v>
      </c>
      <c r="O2826" s="16"/>
      <c r="P2826" s="14"/>
      <c r="Q2826" s="12"/>
      <c r="R2826" s="13"/>
    </row>
    <row r="2827" spans="1:18" ht="15.75" customHeight="1" x14ac:dyDescent="0.3">
      <c r="A2827" s="1"/>
      <c r="B2827" s="6" t="s">
        <v>14</v>
      </c>
      <c r="C2827" s="6">
        <v>1185732</v>
      </c>
      <c r="D2827" s="7">
        <v>44266</v>
      </c>
      <c r="E2827" s="6" t="s">
        <v>33</v>
      </c>
      <c r="F2827" s="6" t="s">
        <v>102</v>
      </c>
      <c r="G2827" s="6" t="s">
        <v>103</v>
      </c>
      <c r="H2827" s="6" t="s">
        <v>18</v>
      </c>
      <c r="I2827" s="8">
        <v>0.4</v>
      </c>
      <c r="J2827" s="9">
        <v>2000</v>
      </c>
      <c r="K2827" s="10">
        <f t="shared" si="22"/>
        <v>800</v>
      </c>
      <c r="L2827" s="10">
        <f t="shared" si="23"/>
        <v>240</v>
      </c>
      <c r="M2827" s="11">
        <v>0.3</v>
      </c>
      <c r="O2827" s="16"/>
      <c r="P2827" s="14"/>
      <c r="Q2827" s="12"/>
      <c r="R2827" s="13"/>
    </row>
    <row r="2828" spans="1:18" ht="15.75" customHeight="1" x14ac:dyDescent="0.3">
      <c r="A2828" s="1"/>
      <c r="B2828" s="6" t="s">
        <v>14</v>
      </c>
      <c r="C2828" s="6">
        <v>1185732</v>
      </c>
      <c r="D2828" s="7">
        <v>44266</v>
      </c>
      <c r="E2828" s="6" t="s">
        <v>33</v>
      </c>
      <c r="F2828" s="6" t="s">
        <v>102</v>
      </c>
      <c r="G2828" s="6" t="s">
        <v>103</v>
      </c>
      <c r="H2828" s="6" t="s">
        <v>19</v>
      </c>
      <c r="I2828" s="8">
        <v>0.30000000000000004</v>
      </c>
      <c r="J2828" s="9">
        <v>2250</v>
      </c>
      <c r="K2828" s="10">
        <f t="shared" si="22"/>
        <v>675.00000000000011</v>
      </c>
      <c r="L2828" s="10">
        <f t="shared" si="23"/>
        <v>202.50000000000003</v>
      </c>
      <c r="M2828" s="11">
        <v>0.3</v>
      </c>
      <c r="O2828" s="16"/>
      <c r="P2828" s="14"/>
      <c r="Q2828" s="12"/>
      <c r="R2828" s="13"/>
    </row>
    <row r="2829" spans="1:18" ht="15.75" customHeight="1" x14ac:dyDescent="0.3">
      <c r="A2829" s="1"/>
      <c r="B2829" s="6" t="s">
        <v>14</v>
      </c>
      <c r="C2829" s="6">
        <v>1185732</v>
      </c>
      <c r="D2829" s="7">
        <v>44266</v>
      </c>
      <c r="E2829" s="6" t="s">
        <v>33</v>
      </c>
      <c r="F2829" s="6" t="s">
        <v>102</v>
      </c>
      <c r="G2829" s="6" t="s">
        <v>103</v>
      </c>
      <c r="H2829" s="6" t="s">
        <v>20</v>
      </c>
      <c r="I2829" s="8">
        <v>0.35</v>
      </c>
      <c r="J2829" s="9">
        <v>750</v>
      </c>
      <c r="K2829" s="10">
        <f t="shared" si="22"/>
        <v>262.5</v>
      </c>
      <c r="L2829" s="10">
        <f t="shared" si="23"/>
        <v>78.75</v>
      </c>
      <c r="M2829" s="11">
        <v>0.3</v>
      </c>
      <c r="O2829" s="16"/>
      <c r="P2829" s="14"/>
      <c r="Q2829" s="12"/>
      <c r="R2829" s="13"/>
    </row>
    <row r="2830" spans="1:18" ht="15.75" customHeight="1" x14ac:dyDescent="0.3">
      <c r="A2830" s="1"/>
      <c r="B2830" s="6" t="s">
        <v>14</v>
      </c>
      <c r="C2830" s="6">
        <v>1185732</v>
      </c>
      <c r="D2830" s="7">
        <v>44266</v>
      </c>
      <c r="E2830" s="6" t="s">
        <v>33</v>
      </c>
      <c r="F2830" s="6" t="s">
        <v>102</v>
      </c>
      <c r="G2830" s="6" t="s">
        <v>103</v>
      </c>
      <c r="H2830" s="6" t="s">
        <v>21</v>
      </c>
      <c r="I2830" s="8">
        <v>0.5</v>
      </c>
      <c r="J2830" s="9">
        <v>1250</v>
      </c>
      <c r="K2830" s="10">
        <f t="shared" si="22"/>
        <v>625</v>
      </c>
      <c r="L2830" s="10">
        <f t="shared" si="23"/>
        <v>218.75</v>
      </c>
      <c r="M2830" s="11">
        <v>0.35</v>
      </c>
      <c r="O2830" s="16"/>
      <c r="P2830" s="14"/>
      <c r="Q2830" s="12"/>
      <c r="R2830" s="13"/>
    </row>
    <row r="2831" spans="1:18" ht="15.75" customHeight="1" x14ac:dyDescent="0.3">
      <c r="A2831" s="1"/>
      <c r="B2831" s="6" t="s">
        <v>14</v>
      </c>
      <c r="C2831" s="6">
        <v>1185732</v>
      </c>
      <c r="D2831" s="7">
        <v>44266</v>
      </c>
      <c r="E2831" s="6" t="s">
        <v>33</v>
      </c>
      <c r="F2831" s="6" t="s">
        <v>102</v>
      </c>
      <c r="G2831" s="6" t="s">
        <v>103</v>
      </c>
      <c r="H2831" s="6" t="s">
        <v>22</v>
      </c>
      <c r="I2831" s="8">
        <v>0.4</v>
      </c>
      <c r="J2831" s="9">
        <v>2250</v>
      </c>
      <c r="K2831" s="10">
        <f t="shared" si="22"/>
        <v>900</v>
      </c>
      <c r="L2831" s="10">
        <f t="shared" si="23"/>
        <v>360</v>
      </c>
      <c r="M2831" s="11">
        <v>0.4</v>
      </c>
      <c r="O2831" s="16"/>
      <c r="P2831" s="14"/>
      <c r="Q2831" s="12"/>
      <c r="R2831" s="13"/>
    </row>
    <row r="2832" spans="1:18" ht="15.75" customHeight="1" x14ac:dyDescent="0.3">
      <c r="A2832" s="1"/>
      <c r="B2832" s="6" t="s">
        <v>14</v>
      </c>
      <c r="C2832" s="6">
        <v>1185732</v>
      </c>
      <c r="D2832" s="7">
        <v>44298</v>
      </c>
      <c r="E2832" s="6" t="s">
        <v>33</v>
      </c>
      <c r="F2832" s="6" t="s">
        <v>102</v>
      </c>
      <c r="G2832" s="6" t="s">
        <v>103</v>
      </c>
      <c r="H2832" s="6" t="s">
        <v>17</v>
      </c>
      <c r="I2832" s="8">
        <v>0.4</v>
      </c>
      <c r="J2832" s="9">
        <v>4500</v>
      </c>
      <c r="K2832" s="10">
        <f t="shared" si="22"/>
        <v>1800</v>
      </c>
      <c r="L2832" s="10">
        <f t="shared" si="23"/>
        <v>630</v>
      </c>
      <c r="M2832" s="11">
        <v>0.35</v>
      </c>
      <c r="O2832" s="16"/>
      <c r="P2832" s="14"/>
      <c r="Q2832" s="12"/>
      <c r="R2832" s="13"/>
    </row>
    <row r="2833" spans="1:18" ht="15.75" customHeight="1" x14ac:dyDescent="0.3">
      <c r="A2833" s="1"/>
      <c r="B2833" s="6" t="s">
        <v>14</v>
      </c>
      <c r="C2833" s="6">
        <v>1185732</v>
      </c>
      <c r="D2833" s="7">
        <v>44298</v>
      </c>
      <c r="E2833" s="6" t="s">
        <v>33</v>
      </c>
      <c r="F2833" s="6" t="s">
        <v>102</v>
      </c>
      <c r="G2833" s="6" t="s">
        <v>103</v>
      </c>
      <c r="H2833" s="6" t="s">
        <v>18</v>
      </c>
      <c r="I2833" s="8">
        <v>0.4</v>
      </c>
      <c r="J2833" s="9">
        <v>1500</v>
      </c>
      <c r="K2833" s="10">
        <f t="shared" si="22"/>
        <v>600</v>
      </c>
      <c r="L2833" s="10">
        <f t="shared" si="23"/>
        <v>180</v>
      </c>
      <c r="M2833" s="11">
        <v>0.3</v>
      </c>
      <c r="O2833" s="16"/>
      <c r="P2833" s="14"/>
      <c r="Q2833" s="12"/>
      <c r="R2833" s="13"/>
    </row>
    <row r="2834" spans="1:18" ht="15.75" customHeight="1" x14ac:dyDescent="0.3">
      <c r="A2834" s="1"/>
      <c r="B2834" s="6" t="s">
        <v>14</v>
      </c>
      <c r="C2834" s="6">
        <v>1185732</v>
      </c>
      <c r="D2834" s="7">
        <v>44298</v>
      </c>
      <c r="E2834" s="6" t="s">
        <v>33</v>
      </c>
      <c r="F2834" s="6" t="s">
        <v>102</v>
      </c>
      <c r="G2834" s="6" t="s">
        <v>103</v>
      </c>
      <c r="H2834" s="6" t="s">
        <v>19</v>
      </c>
      <c r="I2834" s="8">
        <v>0.30000000000000004</v>
      </c>
      <c r="J2834" s="9">
        <v>1500</v>
      </c>
      <c r="K2834" s="10">
        <f t="shared" si="22"/>
        <v>450.00000000000006</v>
      </c>
      <c r="L2834" s="10">
        <f t="shared" si="23"/>
        <v>135</v>
      </c>
      <c r="M2834" s="11">
        <v>0.3</v>
      </c>
      <c r="O2834" s="16"/>
      <c r="P2834" s="14"/>
      <c r="Q2834" s="12"/>
      <c r="R2834" s="13"/>
    </row>
    <row r="2835" spans="1:18" ht="15.75" customHeight="1" x14ac:dyDescent="0.3">
      <c r="A2835" s="1"/>
      <c r="B2835" s="6" t="s">
        <v>14</v>
      </c>
      <c r="C2835" s="6">
        <v>1185732</v>
      </c>
      <c r="D2835" s="7">
        <v>44298</v>
      </c>
      <c r="E2835" s="6" t="s">
        <v>33</v>
      </c>
      <c r="F2835" s="6" t="s">
        <v>102</v>
      </c>
      <c r="G2835" s="6" t="s">
        <v>103</v>
      </c>
      <c r="H2835" s="6" t="s">
        <v>20</v>
      </c>
      <c r="I2835" s="8">
        <v>0.35</v>
      </c>
      <c r="J2835" s="9">
        <v>750</v>
      </c>
      <c r="K2835" s="10">
        <f t="shared" si="22"/>
        <v>262.5</v>
      </c>
      <c r="L2835" s="10">
        <f t="shared" si="23"/>
        <v>78.75</v>
      </c>
      <c r="M2835" s="11">
        <v>0.3</v>
      </c>
      <c r="O2835" s="16"/>
      <c r="P2835" s="14"/>
      <c r="Q2835" s="12"/>
      <c r="R2835" s="13"/>
    </row>
    <row r="2836" spans="1:18" ht="15.75" customHeight="1" x14ac:dyDescent="0.3">
      <c r="A2836" s="1"/>
      <c r="B2836" s="6" t="s">
        <v>14</v>
      </c>
      <c r="C2836" s="6">
        <v>1185732</v>
      </c>
      <c r="D2836" s="7">
        <v>44298</v>
      </c>
      <c r="E2836" s="6" t="s">
        <v>33</v>
      </c>
      <c r="F2836" s="6" t="s">
        <v>102</v>
      </c>
      <c r="G2836" s="6" t="s">
        <v>103</v>
      </c>
      <c r="H2836" s="6" t="s">
        <v>21</v>
      </c>
      <c r="I2836" s="8">
        <v>0.6</v>
      </c>
      <c r="J2836" s="9">
        <v>1000</v>
      </c>
      <c r="K2836" s="10">
        <f t="shared" si="22"/>
        <v>600</v>
      </c>
      <c r="L2836" s="10">
        <f t="shared" si="23"/>
        <v>210</v>
      </c>
      <c r="M2836" s="11">
        <v>0.35</v>
      </c>
      <c r="O2836" s="16"/>
      <c r="P2836" s="14"/>
      <c r="Q2836" s="12"/>
      <c r="R2836" s="13"/>
    </row>
    <row r="2837" spans="1:18" ht="15.75" customHeight="1" x14ac:dyDescent="0.3">
      <c r="A2837" s="1"/>
      <c r="B2837" s="6" t="s">
        <v>14</v>
      </c>
      <c r="C2837" s="6">
        <v>1185732</v>
      </c>
      <c r="D2837" s="7">
        <v>44298</v>
      </c>
      <c r="E2837" s="6" t="s">
        <v>33</v>
      </c>
      <c r="F2837" s="6" t="s">
        <v>102</v>
      </c>
      <c r="G2837" s="6" t="s">
        <v>103</v>
      </c>
      <c r="H2837" s="6" t="s">
        <v>22</v>
      </c>
      <c r="I2837" s="8">
        <v>0.5</v>
      </c>
      <c r="J2837" s="9">
        <v>2250</v>
      </c>
      <c r="K2837" s="10">
        <f t="shared" si="22"/>
        <v>1125</v>
      </c>
      <c r="L2837" s="10">
        <f t="shared" si="23"/>
        <v>450</v>
      </c>
      <c r="M2837" s="11">
        <v>0.4</v>
      </c>
      <c r="O2837" s="16"/>
      <c r="P2837" s="14"/>
      <c r="Q2837" s="12"/>
      <c r="R2837" s="13"/>
    </row>
    <row r="2838" spans="1:18" ht="15.75" customHeight="1" x14ac:dyDescent="0.3">
      <c r="A2838" s="1"/>
      <c r="B2838" s="6" t="s">
        <v>14</v>
      </c>
      <c r="C2838" s="6">
        <v>1185732</v>
      </c>
      <c r="D2838" s="7">
        <v>44329</v>
      </c>
      <c r="E2838" s="6" t="s">
        <v>33</v>
      </c>
      <c r="F2838" s="6" t="s">
        <v>102</v>
      </c>
      <c r="G2838" s="6" t="s">
        <v>103</v>
      </c>
      <c r="H2838" s="6" t="s">
        <v>17</v>
      </c>
      <c r="I2838" s="8">
        <v>0.6</v>
      </c>
      <c r="J2838" s="9">
        <v>4950</v>
      </c>
      <c r="K2838" s="10">
        <f t="shared" si="22"/>
        <v>2970</v>
      </c>
      <c r="L2838" s="10">
        <f t="shared" si="23"/>
        <v>1039.5</v>
      </c>
      <c r="M2838" s="11">
        <v>0.35</v>
      </c>
      <c r="O2838" s="16"/>
      <c r="P2838" s="14"/>
      <c r="Q2838" s="12"/>
      <c r="R2838" s="13"/>
    </row>
    <row r="2839" spans="1:18" ht="15.75" customHeight="1" x14ac:dyDescent="0.3">
      <c r="A2839" s="1"/>
      <c r="B2839" s="6" t="s">
        <v>14</v>
      </c>
      <c r="C2839" s="6">
        <v>1185732</v>
      </c>
      <c r="D2839" s="7">
        <v>44329</v>
      </c>
      <c r="E2839" s="6" t="s">
        <v>33</v>
      </c>
      <c r="F2839" s="6" t="s">
        <v>102</v>
      </c>
      <c r="G2839" s="6" t="s">
        <v>103</v>
      </c>
      <c r="H2839" s="6" t="s">
        <v>18</v>
      </c>
      <c r="I2839" s="8">
        <v>0.5</v>
      </c>
      <c r="J2839" s="9">
        <v>2000</v>
      </c>
      <c r="K2839" s="10">
        <f t="shared" si="22"/>
        <v>1000</v>
      </c>
      <c r="L2839" s="10">
        <f t="shared" si="23"/>
        <v>300</v>
      </c>
      <c r="M2839" s="11">
        <v>0.3</v>
      </c>
      <c r="O2839" s="16"/>
      <c r="P2839" s="14"/>
      <c r="Q2839" s="12"/>
      <c r="R2839" s="13"/>
    </row>
    <row r="2840" spans="1:18" ht="15.75" customHeight="1" x14ac:dyDescent="0.3">
      <c r="A2840" s="1"/>
      <c r="B2840" s="6" t="s">
        <v>14</v>
      </c>
      <c r="C2840" s="6">
        <v>1185732</v>
      </c>
      <c r="D2840" s="7">
        <v>44329</v>
      </c>
      <c r="E2840" s="6" t="s">
        <v>33</v>
      </c>
      <c r="F2840" s="6" t="s">
        <v>102</v>
      </c>
      <c r="G2840" s="6" t="s">
        <v>103</v>
      </c>
      <c r="H2840" s="6" t="s">
        <v>19</v>
      </c>
      <c r="I2840" s="8">
        <v>0.45</v>
      </c>
      <c r="J2840" s="9">
        <v>1750</v>
      </c>
      <c r="K2840" s="10">
        <f t="shared" si="22"/>
        <v>787.5</v>
      </c>
      <c r="L2840" s="10">
        <f t="shared" si="23"/>
        <v>236.25</v>
      </c>
      <c r="M2840" s="11">
        <v>0.3</v>
      </c>
      <c r="O2840" s="16"/>
      <c r="P2840" s="14"/>
      <c r="Q2840" s="12"/>
      <c r="R2840" s="13"/>
    </row>
    <row r="2841" spans="1:18" ht="15.75" customHeight="1" x14ac:dyDescent="0.3">
      <c r="A2841" s="1"/>
      <c r="B2841" s="6" t="s">
        <v>14</v>
      </c>
      <c r="C2841" s="6">
        <v>1185732</v>
      </c>
      <c r="D2841" s="7">
        <v>44329</v>
      </c>
      <c r="E2841" s="6" t="s">
        <v>33</v>
      </c>
      <c r="F2841" s="6" t="s">
        <v>102</v>
      </c>
      <c r="G2841" s="6" t="s">
        <v>103</v>
      </c>
      <c r="H2841" s="6" t="s">
        <v>20</v>
      </c>
      <c r="I2841" s="8">
        <v>0.45</v>
      </c>
      <c r="J2841" s="9">
        <v>1000</v>
      </c>
      <c r="K2841" s="10">
        <f t="shared" si="22"/>
        <v>450</v>
      </c>
      <c r="L2841" s="10">
        <f t="shared" si="23"/>
        <v>135</v>
      </c>
      <c r="M2841" s="11">
        <v>0.3</v>
      </c>
      <c r="O2841" s="16"/>
      <c r="P2841" s="14"/>
      <c r="Q2841" s="12"/>
      <c r="R2841" s="13"/>
    </row>
    <row r="2842" spans="1:18" ht="15.75" customHeight="1" x14ac:dyDescent="0.3">
      <c r="A2842" s="1"/>
      <c r="B2842" s="6" t="s">
        <v>14</v>
      </c>
      <c r="C2842" s="6">
        <v>1185732</v>
      </c>
      <c r="D2842" s="7">
        <v>44329</v>
      </c>
      <c r="E2842" s="6" t="s">
        <v>33</v>
      </c>
      <c r="F2842" s="6" t="s">
        <v>102</v>
      </c>
      <c r="G2842" s="6" t="s">
        <v>103</v>
      </c>
      <c r="H2842" s="6" t="s">
        <v>21</v>
      </c>
      <c r="I2842" s="8">
        <v>0.54999999999999993</v>
      </c>
      <c r="J2842" s="9">
        <v>1250</v>
      </c>
      <c r="K2842" s="10">
        <f t="shared" si="22"/>
        <v>687.49999999999989</v>
      </c>
      <c r="L2842" s="10">
        <f t="shared" si="23"/>
        <v>240.62499999999994</v>
      </c>
      <c r="M2842" s="11">
        <v>0.35</v>
      </c>
      <c r="O2842" s="16"/>
      <c r="P2842" s="14"/>
      <c r="Q2842" s="12"/>
      <c r="R2842" s="13"/>
    </row>
    <row r="2843" spans="1:18" ht="15.75" customHeight="1" x14ac:dyDescent="0.3">
      <c r="A2843" s="1"/>
      <c r="B2843" s="6" t="s">
        <v>14</v>
      </c>
      <c r="C2843" s="6">
        <v>1185732</v>
      </c>
      <c r="D2843" s="7">
        <v>44329</v>
      </c>
      <c r="E2843" s="6" t="s">
        <v>33</v>
      </c>
      <c r="F2843" s="6" t="s">
        <v>102</v>
      </c>
      <c r="G2843" s="6" t="s">
        <v>103</v>
      </c>
      <c r="H2843" s="6" t="s">
        <v>22</v>
      </c>
      <c r="I2843" s="8">
        <v>0.6</v>
      </c>
      <c r="J2843" s="9">
        <v>2500</v>
      </c>
      <c r="K2843" s="10">
        <f t="shared" si="22"/>
        <v>1500</v>
      </c>
      <c r="L2843" s="10">
        <f t="shared" si="23"/>
        <v>600</v>
      </c>
      <c r="M2843" s="11">
        <v>0.4</v>
      </c>
      <c r="O2843" s="16"/>
      <c r="P2843" s="14"/>
      <c r="Q2843" s="12"/>
      <c r="R2843" s="13"/>
    </row>
    <row r="2844" spans="1:18" ht="15.75" customHeight="1" x14ac:dyDescent="0.3">
      <c r="A2844" s="1"/>
      <c r="B2844" s="6" t="s">
        <v>14</v>
      </c>
      <c r="C2844" s="6">
        <v>1185732</v>
      </c>
      <c r="D2844" s="7">
        <v>44359</v>
      </c>
      <c r="E2844" s="6" t="s">
        <v>33</v>
      </c>
      <c r="F2844" s="6" t="s">
        <v>102</v>
      </c>
      <c r="G2844" s="6" t="s">
        <v>103</v>
      </c>
      <c r="H2844" s="6" t="s">
        <v>17</v>
      </c>
      <c r="I2844" s="8">
        <v>0.45</v>
      </c>
      <c r="J2844" s="9">
        <v>5000</v>
      </c>
      <c r="K2844" s="10">
        <f t="shared" si="22"/>
        <v>2250</v>
      </c>
      <c r="L2844" s="10">
        <f t="shared" si="23"/>
        <v>787.5</v>
      </c>
      <c r="M2844" s="11">
        <v>0.35</v>
      </c>
      <c r="O2844" s="16"/>
      <c r="P2844" s="14"/>
      <c r="Q2844" s="12"/>
      <c r="R2844" s="13"/>
    </row>
    <row r="2845" spans="1:18" ht="15.75" customHeight="1" x14ac:dyDescent="0.3">
      <c r="A2845" s="1"/>
      <c r="B2845" s="6" t="s">
        <v>14</v>
      </c>
      <c r="C2845" s="6">
        <v>1185732</v>
      </c>
      <c r="D2845" s="7">
        <v>44359</v>
      </c>
      <c r="E2845" s="6" t="s">
        <v>33</v>
      </c>
      <c r="F2845" s="6" t="s">
        <v>102</v>
      </c>
      <c r="G2845" s="6" t="s">
        <v>103</v>
      </c>
      <c r="H2845" s="6" t="s">
        <v>18</v>
      </c>
      <c r="I2845" s="8">
        <v>0.40000000000000008</v>
      </c>
      <c r="J2845" s="9">
        <v>2500</v>
      </c>
      <c r="K2845" s="10">
        <f t="shared" si="22"/>
        <v>1000.0000000000002</v>
      </c>
      <c r="L2845" s="10">
        <f t="shared" si="23"/>
        <v>300.00000000000006</v>
      </c>
      <c r="M2845" s="11">
        <v>0.3</v>
      </c>
      <c r="O2845" s="16"/>
      <c r="P2845" s="14"/>
      <c r="Q2845" s="12"/>
      <c r="R2845" s="13"/>
    </row>
    <row r="2846" spans="1:18" ht="15.75" customHeight="1" x14ac:dyDescent="0.3">
      <c r="A2846" s="1"/>
      <c r="B2846" s="6" t="s">
        <v>14</v>
      </c>
      <c r="C2846" s="6">
        <v>1185732</v>
      </c>
      <c r="D2846" s="7">
        <v>44359</v>
      </c>
      <c r="E2846" s="6" t="s">
        <v>33</v>
      </c>
      <c r="F2846" s="6" t="s">
        <v>102</v>
      </c>
      <c r="G2846" s="6" t="s">
        <v>103</v>
      </c>
      <c r="H2846" s="6" t="s">
        <v>19</v>
      </c>
      <c r="I2846" s="8">
        <v>0.35000000000000003</v>
      </c>
      <c r="J2846" s="9">
        <v>2000</v>
      </c>
      <c r="K2846" s="10">
        <f t="shared" si="22"/>
        <v>700.00000000000011</v>
      </c>
      <c r="L2846" s="10">
        <f t="shared" si="23"/>
        <v>210.00000000000003</v>
      </c>
      <c r="M2846" s="11">
        <v>0.3</v>
      </c>
      <c r="O2846" s="16"/>
      <c r="P2846" s="14"/>
      <c r="Q2846" s="12"/>
      <c r="R2846" s="13"/>
    </row>
    <row r="2847" spans="1:18" ht="15.75" customHeight="1" x14ac:dyDescent="0.3">
      <c r="A2847" s="1"/>
      <c r="B2847" s="6" t="s">
        <v>14</v>
      </c>
      <c r="C2847" s="6">
        <v>1185732</v>
      </c>
      <c r="D2847" s="7">
        <v>44359</v>
      </c>
      <c r="E2847" s="6" t="s">
        <v>33</v>
      </c>
      <c r="F2847" s="6" t="s">
        <v>102</v>
      </c>
      <c r="G2847" s="6" t="s">
        <v>103</v>
      </c>
      <c r="H2847" s="6" t="s">
        <v>20</v>
      </c>
      <c r="I2847" s="8">
        <v>0.35000000000000003</v>
      </c>
      <c r="J2847" s="9">
        <v>1750</v>
      </c>
      <c r="K2847" s="10">
        <f t="shared" si="22"/>
        <v>612.50000000000011</v>
      </c>
      <c r="L2847" s="10">
        <f t="shared" si="23"/>
        <v>183.75000000000003</v>
      </c>
      <c r="M2847" s="11">
        <v>0.3</v>
      </c>
      <c r="O2847" s="16"/>
      <c r="P2847" s="14"/>
      <c r="Q2847" s="12"/>
      <c r="R2847" s="13"/>
    </row>
    <row r="2848" spans="1:18" ht="15.75" customHeight="1" x14ac:dyDescent="0.3">
      <c r="A2848" s="1"/>
      <c r="B2848" s="6" t="s">
        <v>14</v>
      </c>
      <c r="C2848" s="6">
        <v>1185732</v>
      </c>
      <c r="D2848" s="7">
        <v>44359</v>
      </c>
      <c r="E2848" s="6" t="s">
        <v>33</v>
      </c>
      <c r="F2848" s="6" t="s">
        <v>102</v>
      </c>
      <c r="G2848" s="6" t="s">
        <v>103</v>
      </c>
      <c r="H2848" s="6" t="s">
        <v>21</v>
      </c>
      <c r="I2848" s="8">
        <v>0.45</v>
      </c>
      <c r="J2848" s="9">
        <v>1750</v>
      </c>
      <c r="K2848" s="10">
        <f t="shared" si="22"/>
        <v>787.5</v>
      </c>
      <c r="L2848" s="10">
        <f t="shared" si="23"/>
        <v>275.625</v>
      </c>
      <c r="M2848" s="11">
        <v>0.35</v>
      </c>
      <c r="O2848" s="16"/>
      <c r="P2848" s="14"/>
      <c r="Q2848" s="12"/>
      <c r="R2848" s="13"/>
    </row>
    <row r="2849" spans="1:18" ht="15.75" customHeight="1" x14ac:dyDescent="0.3">
      <c r="A2849" s="1"/>
      <c r="B2849" s="6" t="s">
        <v>14</v>
      </c>
      <c r="C2849" s="6">
        <v>1185732</v>
      </c>
      <c r="D2849" s="7">
        <v>44359</v>
      </c>
      <c r="E2849" s="6" t="s">
        <v>33</v>
      </c>
      <c r="F2849" s="6" t="s">
        <v>102</v>
      </c>
      <c r="G2849" s="6" t="s">
        <v>103</v>
      </c>
      <c r="H2849" s="6" t="s">
        <v>22</v>
      </c>
      <c r="I2849" s="8">
        <v>0.55000000000000004</v>
      </c>
      <c r="J2849" s="9">
        <v>3250</v>
      </c>
      <c r="K2849" s="10">
        <f t="shared" si="22"/>
        <v>1787.5000000000002</v>
      </c>
      <c r="L2849" s="10">
        <f t="shared" si="23"/>
        <v>715.00000000000011</v>
      </c>
      <c r="M2849" s="11">
        <v>0.4</v>
      </c>
      <c r="O2849" s="16"/>
      <c r="P2849" s="14"/>
      <c r="Q2849" s="12"/>
      <c r="R2849" s="13"/>
    </row>
    <row r="2850" spans="1:18" ht="15.75" customHeight="1" x14ac:dyDescent="0.3">
      <c r="A2850" s="1"/>
      <c r="B2850" s="6" t="s">
        <v>14</v>
      </c>
      <c r="C2850" s="6">
        <v>1185732</v>
      </c>
      <c r="D2850" s="7">
        <v>44388</v>
      </c>
      <c r="E2850" s="6" t="s">
        <v>33</v>
      </c>
      <c r="F2850" s="6" t="s">
        <v>102</v>
      </c>
      <c r="G2850" s="6" t="s">
        <v>103</v>
      </c>
      <c r="H2850" s="6" t="s">
        <v>17</v>
      </c>
      <c r="I2850" s="8">
        <v>0.5</v>
      </c>
      <c r="J2850" s="9">
        <v>5500</v>
      </c>
      <c r="K2850" s="10">
        <f t="shared" si="22"/>
        <v>2750</v>
      </c>
      <c r="L2850" s="10">
        <f t="shared" si="23"/>
        <v>962.49999999999989</v>
      </c>
      <c r="M2850" s="11">
        <v>0.35</v>
      </c>
      <c r="O2850" s="16"/>
      <c r="P2850" s="14"/>
      <c r="Q2850" s="12"/>
      <c r="R2850" s="13"/>
    </row>
    <row r="2851" spans="1:18" ht="15.75" customHeight="1" x14ac:dyDescent="0.3">
      <c r="A2851" s="1"/>
      <c r="B2851" s="6" t="s">
        <v>14</v>
      </c>
      <c r="C2851" s="6">
        <v>1185732</v>
      </c>
      <c r="D2851" s="7">
        <v>44388</v>
      </c>
      <c r="E2851" s="6" t="s">
        <v>33</v>
      </c>
      <c r="F2851" s="6" t="s">
        <v>102</v>
      </c>
      <c r="G2851" s="6" t="s">
        <v>103</v>
      </c>
      <c r="H2851" s="6" t="s">
        <v>18</v>
      </c>
      <c r="I2851" s="8">
        <v>0.45000000000000007</v>
      </c>
      <c r="J2851" s="9">
        <v>3000</v>
      </c>
      <c r="K2851" s="10">
        <f t="shared" si="22"/>
        <v>1350.0000000000002</v>
      </c>
      <c r="L2851" s="10">
        <f t="shared" si="23"/>
        <v>405.00000000000006</v>
      </c>
      <c r="M2851" s="11">
        <v>0.3</v>
      </c>
      <c r="O2851" s="16"/>
      <c r="P2851" s="14"/>
      <c r="Q2851" s="12"/>
      <c r="R2851" s="13"/>
    </row>
    <row r="2852" spans="1:18" ht="15.75" customHeight="1" x14ac:dyDescent="0.3">
      <c r="A2852" s="1"/>
      <c r="B2852" s="6" t="s">
        <v>14</v>
      </c>
      <c r="C2852" s="6">
        <v>1185732</v>
      </c>
      <c r="D2852" s="7">
        <v>44388</v>
      </c>
      <c r="E2852" s="6" t="s">
        <v>33</v>
      </c>
      <c r="F2852" s="6" t="s">
        <v>102</v>
      </c>
      <c r="G2852" s="6" t="s">
        <v>103</v>
      </c>
      <c r="H2852" s="6" t="s">
        <v>19</v>
      </c>
      <c r="I2852" s="8">
        <v>0.4</v>
      </c>
      <c r="J2852" s="9">
        <v>2250</v>
      </c>
      <c r="K2852" s="10">
        <f t="shared" si="22"/>
        <v>900</v>
      </c>
      <c r="L2852" s="10">
        <f t="shared" si="23"/>
        <v>270</v>
      </c>
      <c r="M2852" s="11">
        <v>0.3</v>
      </c>
      <c r="O2852" s="16"/>
      <c r="P2852" s="14"/>
      <c r="Q2852" s="12"/>
      <c r="R2852" s="13"/>
    </row>
    <row r="2853" spans="1:18" ht="15.75" customHeight="1" x14ac:dyDescent="0.3">
      <c r="A2853" s="1"/>
      <c r="B2853" s="6" t="s">
        <v>14</v>
      </c>
      <c r="C2853" s="6">
        <v>1185732</v>
      </c>
      <c r="D2853" s="7">
        <v>44388</v>
      </c>
      <c r="E2853" s="6" t="s">
        <v>33</v>
      </c>
      <c r="F2853" s="6" t="s">
        <v>102</v>
      </c>
      <c r="G2853" s="6" t="s">
        <v>103</v>
      </c>
      <c r="H2853" s="6" t="s">
        <v>20</v>
      </c>
      <c r="I2853" s="8">
        <v>0.4</v>
      </c>
      <c r="J2853" s="9">
        <v>1750</v>
      </c>
      <c r="K2853" s="10">
        <f t="shared" si="22"/>
        <v>700</v>
      </c>
      <c r="L2853" s="10">
        <f t="shared" si="23"/>
        <v>210</v>
      </c>
      <c r="M2853" s="11">
        <v>0.3</v>
      </c>
      <c r="O2853" s="16"/>
      <c r="P2853" s="14"/>
      <c r="Q2853" s="12"/>
      <c r="R2853" s="13"/>
    </row>
    <row r="2854" spans="1:18" ht="15.75" customHeight="1" x14ac:dyDescent="0.3">
      <c r="A2854" s="1"/>
      <c r="B2854" s="6" t="s">
        <v>14</v>
      </c>
      <c r="C2854" s="6">
        <v>1185732</v>
      </c>
      <c r="D2854" s="7">
        <v>44388</v>
      </c>
      <c r="E2854" s="6" t="s">
        <v>33</v>
      </c>
      <c r="F2854" s="6" t="s">
        <v>102</v>
      </c>
      <c r="G2854" s="6" t="s">
        <v>103</v>
      </c>
      <c r="H2854" s="6" t="s">
        <v>21</v>
      </c>
      <c r="I2854" s="8">
        <v>0.5</v>
      </c>
      <c r="J2854" s="9">
        <v>2000</v>
      </c>
      <c r="K2854" s="10">
        <f t="shared" si="22"/>
        <v>1000</v>
      </c>
      <c r="L2854" s="10">
        <f t="shared" si="23"/>
        <v>350</v>
      </c>
      <c r="M2854" s="11">
        <v>0.35</v>
      </c>
      <c r="O2854" s="16"/>
      <c r="P2854" s="14"/>
      <c r="Q2854" s="12"/>
      <c r="R2854" s="13"/>
    </row>
    <row r="2855" spans="1:18" ht="15.75" customHeight="1" x14ac:dyDescent="0.3">
      <c r="A2855" s="1"/>
      <c r="B2855" s="6" t="s">
        <v>14</v>
      </c>
      <c r="C2855" s="6">
        <v>1185732</v>
      </c>
      <c r="D2855" s="7">
        <v>44388</v>
      </c>
      <c r="E2855" s="6" t="s">
        <v>33</v>
      </c>
      <c r="F2855" s="6" t="s">
        <v>102</v>
      </c>
      <c r="G2855" s="6" t="s">
        <v>103</v>
      </c>
      <c r="H2855" s="6" t="s">
        <v>22</v>
      </c>
      <c r="I2855" s="8">
        <v>0.55000000000000004</v>
      </c>
      <c r="J2855" s="9">
        <v>3750</v>
      </c>
      <c r="K2855" s="10">
        <f t="shared" si="22"/>
        <v>2062.5</v>
      </c>
      <c r="L2855" s="10">
        <f t="shared" si="23"/>
        <v>825</v>
      </c>
      <c r="M2855" s="11">
        <v>0.4</v>
      </c>
      <c r="O2855" s="16"/>
      <c r="P2855" s="14"/>
      <c r="Q2855" s="12"/>
      <c r="R2855" s="13"/>
    </row>
    <row r="2856" spans="1:18" ht="15.75" customHeight="1" x14ac:dyDescent="0.3">
      <c r="A2856" s="1"/>
      <c r="B2856" s="6" t="s">
        <v>14</v>
      </c>
      <c r="C2856" s="6">
        <v>1185732</v>
      </c>
      <c r="D2856" s="7">
        <v>44420</v>
      </c>
      <c r="E2856" s="6" t="s">
        <v>33</v>
      </c>
      <c r="F2856" s="6" t="s">
        <v>102</v>
      </c>
      <c r="G2856" s="6" t="s">
        <v>103</v>
      </c>
      <c r="H2856" s="6" t="s">
        <v>17</v>
      </c>
      <c r="I2856" s="8">
        <v>0.5</v>
      </c>
      <c r="J2856" s="9">
        <v>5250</v>
      </c>
      <c r="K2856" s="10">
        <f t="shared" si="22"/>
        <v>2625</v>
      </c>
      <c r="L2856" s="10">
        <f t="shared" si="23"/>
        <v>918.74999999999989</v>
      </c>
      <c r="M2856" s="11">
        <v>0.35</v>
      </c>
      <c r="O2856" s="16"/>
      <c r="P2856" s="14"/>
      <c r="Q2856" s="12"/>
      <c r="R2856" s="13"/>
    </row>
    <row r="2857" spans="1:18" ht="15.75" customHeight="1" x14ac:dyDescent="0.3">
      <c r="A2857" s="1"/>
      <c r="B2857" s="6" t="s">
        <v>14</v>
      </c>
      <c r="C2857" s="6">
        <v>1185732</v>
      </c>
      <c r="D2857" s="7">
        <v>44420</v>
      </c>
      <c r="E2857" s="6" t="s">
        <v>33</v>
      </c>
      <c r="F2857" s="6" t="s">
        <v>102</v>
      </c>
      <c r="G2857" s="6" t="s">
        <v>103</v>
      </c>
      <c r="H2857" s="6" t="s">
        <v>18</v>
      </c>
      <c r="I2857" s="8">
        <v>0.45000000000000007</v>
      </c>
      <c r="J2857" s="9">
        <v>3000</v>
      </c>
      <c r="K2857" s="10">
        <f t="shared" si="22"/>
        <v>1350.0000000000002</v>
      </c>
      <c r="L2857" s="10">
        <f t="shared" si="23"/>
        <v>405.00000000000006</v>
      </c>
      <c r="M2857" s="11">
        <v>0.3</v>
      </c>
      <c r="O2857" s="16"/>
      <c r="P2857" s="14"/>
      <c r="Q2857" s="12"/>
      <c r="R2857" s="13"/>
    </row>
    <row r="2858" spans="1:18" ht="15.75" customHeight="1" x14ac:dyDescent="0.3">
      <c r="A2858" s="1"/>
      <c r="B2858" s="6" t="s">
        <v>14</v>
      </c>
      <c r="C2858" s="6">
        <v>1185732</v>
      </c>
      <c r="D2858" s="7">
        <v>44420</v>
      </c>
      <c r="E2858" s="6" t="s">
        <v>33</v>
      </c>
      <c r="F2858" s="6" t="s">
        <v>102</v>
      </c>
      <c r="G2858" s="6" t="s">
        <v>103</v>
      </c>
      <c r="H2858" s="6" t="s">
        <v>19</v>
      </c>
      <c r="I2858" s="8">
        <v>0.4</v>
      </c>
      <c r="J2858" s="9">
        <v>2250</v>
      </c>
      <c r="K2858" s="10">
        <f t="shared" si="22"/>
        <v>900</v>
      </c>
      <c r="L2858" s="10">
        <f t="shared" si="23"/>
        <v>270</v>
      </c>
      <c r="M2858" s="11">
        <v>0.3</v>
      </c>
      <c r="O2858" s="16"/>
      <c r="P2858" s="14"/>
      <c r="Q2858" s="12"/>
      <c r="R2858" s="13"/>
    </row>
    <row r="2859" spans="1:18" ht="15.75" customHeight="1" x14ac:dyDescent="0.3">
      <c r="A2859" s="1"/>
      <c r="B2859" s="6" t="s">
        <v>14</v>
      </c>
      <c r="C2859" s="6">
        <v>1185732</v>
      </c>
      <c r="D2859" s="7">
        <v>44420</v>
      </c>
      <c r="E2859" s="6" t="s">
        <v>33</v>
      </c>
      <c r="F2859" s="6" t="s">
        <v>102</v>
      </c>
      <c r="G2859" s="6" t="s">
        <v>103</v>
      </c>
      <c r="H2859" s="6" t="s">
        <v>20</v>
      </c>
      <c r="I2859" s="8">
        <v>0.4</v>
      </c>
      <c r="J2859" s="9">
        <v>2000</v>
      </c>
      <c r="K2859" s="10">
        <f t="shared" si="22"/>
        <v>800</v>
      </c>
      <c r="L2859" s="10">
        <f t="shared" si="23"/>
        <v>240</v>
      </c>
      <c r="M2859" s="11">
        <v>0.3</v>
      </c>
      <c r="O2859" s="16"/>
      <c r="P2859" s="14"/>
      <c r="Q2859" s="12"/>
      <c r="R2859" s="13"/>
    </row>
    <row r="2860" spans="1:18" ht="15.75" customHeight="1" x14ac:dyDescent="0.3">
      <c r="A2860" s="1"/>
      <c r="B2860" s="6" t="s">
        <v>14</v>
      </c>
      <c r="C2860" s="6">
        <v>1185732</v>
      </c>
      <c r="D2860" s="7">
        <v>44420</v>
      </c>
      <c r="E2860" s="6" t="s">
        <v>33</v>
      </c>
      <c r="F2860" s="6" t="s">
        <v>102</v>
      </c>
      <c r="G2860" s="6" t="s">
        <v>103</v>
      </c>
      <c r="H2860" s="6" t="s">
        <v>21</v>
      </c>
      <c r="I2860" s="8">
        <v>0.5</v>
      </c>
      <c r="J2860" s="9">
        <v>1750</v>
      </c>
      <c r="K2860" s="10">
        <f t="shared" si="22"/>
        <v>875</v>
      </c>
      <c r="L2860" s="10">
        <f t="shared" si="23"/>
        <v>306.25</v>
      </c>
      <c r="M2860" s="11">
        <v>0.35</v>
      </c>
      <c r="O2860" s="16"/>
      <c r="P2860" s="14"/>
      <c r="Q2860" s="12"/>
      <c r="R2860" s="13"/>
    </row>
    <row r="2861" spans="1:18" ht="15.75" customHeight="1" x14ac:dyDescent="0.3">
      <c r="A2861" s="1"/>
      <c r="B2861" s="6" t="s">
        <v>14</v>
      </c>
      <c r="C2861" s="6">
        <v>1185732</v>
      </c>
      <c r="D2861" s="7">
        <v>44420</v>
      </c>
      <c r="E2861" s="6" t="s">
        <v>33</v>
      </c>
      <c r="F2861" s="6" t="s">
        <v>102</v>
      </c>
      <c r="G2861" s="6" t="s">
        <v>103</v>
      </c>
      <c r="H2861" s="6" t="s">
        <v>22</v>
      </c>
      <c r="I2861" s="8">
        <v>0.55000000000000004</v>
      </c>
      <c r="J2861" s="9">
        <v>3500</v>
      </c>
      <c r="K2861" s="10">
        <f t="shared" si="22"/>
        <v>1925.0000000000002</v>
      </c>
      <c r="L2861" s="10">
        <f t="shared" si="23"/>
        <v>770.00000000000011</v>
      </c>
      <c r="M2861" s="11">
        <v>0.4</v>
      </c>
      <c r="O2861" s="16"/>
      <c r="P2861" s="14"/>
      <c r="Q2861" s="12"/>
      <c r="R2861" s="13"/>
    </row>
    <row r="2862" spans="1:18" ht="15.75" customHeight="1" x14ac:dyDescent="0.3">
      <c r="A2862" s="1"/>
      <c r="B2862" s="6" t="s">
        <v>14</v>
      </c>
      <c r="C2862" s="6">
        <v>1185732</v>
      </c>
      <c r="D2862" s="7">
        <v>44452</v>
      </c>
      <c r="E2862" s="6" t="s">
        <v>33</v>
      </c>
      <c r="F2862" s="6" t="s">
        <v>102</v>
      </c>
      <c r="G2862" s="6" t="s">
        <v>103</v>
      </c>
      <c r="H2862" s="6" t="s">
        <v>17</v>
      </c>
      <c r="I2862" s="8">
        <v>0.45</v>
      </c>
      <c r="J2862" s="9">
        <v>4750</v>
      </c>
      <c r="K2862" s="10">
        <f t="shared" si="22"/>
        <v>2137.5</v>
      </c>
      <c r="L2862" s="10">
        <f t="shared" si="23"/>
        <v>748.125</v>
      </c>
      <c r="M2862" s="11">
        <v>0.35</v>
      </c>
      <c r="O2862" s="16"/>
      <c r="P2862" s="14"/>
      <c r="Q2862" s="12"/>
      <c r="R2862" s="13"/>
    </row>
    <row r="2863" spans="1:18" ht="15.75" customHeight="1" x14ac:dyDescent="0.3">
      <c r="A2863" s="1"/>
      <c r="B2863" s="6" t="s">
        <v>14</v>
      </c>
      <c r="C2863" s="6">
        <v>1185732</v>
      </c>
      <c r="D2863" s="7">
        <v>44452</v>
      </c>
      <c r="E2863" s="6" t="s">
        <v>33</v>
      </c>
      <c r="F2863" s="6" t="s">
        <v>102</v>
      </c>
      <c r="G2863" s="6" t="s">
        <v>103</v>
      </c>
      <c r="H2863" s="6" t="s">
        <v>18</v>
      </c>
      <c r="I2863" s="8">
        <v>0.40000000000000008</v>
      </c>
      <c r="J2863" s="9">
        <v>2750</v>
      </c>
      <c r="K2863" s="10">
        <f t="shared" si="22"/>
        <v>1100.0000000000002</v>
      </c>
      <c r="L2863" s="10">
        <f t="shared" si="23"/>
        <v>330.00000000000006</v>
      </c>
      <c r="M2863" s="11">
        <v>0.3</v>
      </c>
      <c r="O2863" s="16"/>
      <c r="P2863" s="14"/>
      <c r="Q2863" s="12"/>
      <c r="R2863" s="13"/>
    </row>
    <row r="2864" spans="1:18" ht="15.75" customHeight="1" x14ac:dyDescent="0.3">
      <c r="A2864" s="1"/>
      <c r="B2864" s="6" t="s">
        <v>14</v>
      </c>
      <c r="C2864" s="6">
        <v>1185732</v>
      </c>
      <c r="D2864" s="7">
        <v>44452</v>
      </c>
      <c r="E2864" s="6" t="s">
        <v>33</v>
      </c>
      <c r="F2864" s="6" t="s">
        <v>102</v>
      </c>
      <c r="G2864" s="6" t="s">
        <v>103</v>
      </c>
      <c r="H2864" s="6" t="s">
        <v>19</v>
      </c>
      <c r="I2864" s="8">
        <v>0.35000000000000003</v>
      </c>
      <c r="J2864" s="9">
        <v>1750</v>
      </c>
      <c r="K2864" s="10">
        <f t="shared" si="22"/>
        <v>612.50000000000011</v>
      </c>
      <c r="L2864" s="10">
        <f t="shared" si="23"/>
        <v>183.75000000000003</v>
      </c>
      <c r="M2864" s="11">
        <v>0.3</v>
      </c>
      <c r="O2864" s="16"/>
      <c r="P2864" s="14"/>
      <c r="Q2864" s="12"/>
      <c r="R2864" s="13"/>
    </row>
    <row r="2865" spans="1:18" ht="15.75" customHeight="1" x14ac:dyDescent="0.3">
      <c r="A2865" s="1"/>
      <c r="B2865" s="6" t="s">
        <v>14</v>
      </c>
      <c r="C2865" s="6">
        <v>1185732</v>
      </c>
      <c r="D2865" s="7">
        <v>44452</v>
      </c>
      <c r="E2865" s="6" t="s">
        <v>33</v>
      </c>
      <c r="F2865" s="6" t="s">
        <v>102</v>
      </c>
      <c r="G2865" s="6" t="s">
        <v>103</v>
      </c>
      <c r="H2865" s="6" t="s">
        <v>20</v>
      </c>
      <c r="I2865" s="8">
        <v>0.35000000000000003</v>
      </c>
      <c r="J2865" s="9">
        <v>1500</v>
      </c>
      <c r="K2865" s="10">
        <f t="shared" si="22"/>
        <v>525</v>
      </c>
      <c r="L2865" s="10">
        <f t="shared" si="23"/>
        <v>157.5</v>
      </c>
      <c r="M2865" s="11">
        <v>0.3</v>
      </c>
      <c r="O2865" s="16"/>
      <c r="P2865" s="14"/>
      <c r="Q2865" s="12"/>
      <c r="R2865" s="13"/>
    </row>
    <row r="2866" spans="1:18" ht="15.75" customHeight="1" x14ac:dyDescent="0.3">
      <c r="A2866" s="1"/>
      <c r="B2866" s="6" t="s">
        <v>14</v>
      </c>
      <c r="C2866" s="6">
        <v>1185732</v>
      </c>
      <c r="D2866" s="7">
        <v>44452</v>
      </c>
      <c r="E2866" s="6" t="s">
        <v>33</v>
      </c>
      <c r="F2866" s="6" t="s">
        <v>102</v>
      </c>
      <c r="G2866" s="6" t="s">
        <v>103</v>
      </c>
      <c r="H2866" s="6" t="s">
        <v>21</v>
      </c>
      <c r="I2866" s="8">
        <v>0.45</v>
      </c>
      <c r="J2866" s="9">
        <v>1500</v>
      </c>
      <c r="K2866" s="10">
        <f t="shared" si="22"/>
        <v>675</v>
      </c>
      <c r="L2866" s="10">
        <f t="shared" si="23"/>
        <v>236.24999999999997</v>
      </c>
      <c r="M2866" s="11">
        <v>0.35</v>
      </c>
      <c r="O2866" s="16"/>
      <c r="P2866" s="14"/>
      <c r="Q2866" s="12"/>
      <c r="R2866" s="13"/>
    </row>
    <row r="2867" spans="1:18" ht="15.75" customHeight="1" x14ac:dyDescent="0.3">
      <c r="A2867" s="1"/>
      <c r="B2867" s="6" t="s">
        <v>14</v>
      </c>
      <c r="C2867" s="6">
        <v>1185732</v>
      </c>
      <c r="D2867" s="7">
        <v>44452</v>
      </c>
      <c r="E2867" s="6" t="s">
        <v>33</v>
      </c>
      <c r="F2867" s="6" t="s">
        <v>102</v>
      </c>
      <c r="G2867" s="6" t="s">
        <v>103</v>
      </c>
      <c r="H2867" s="6" t="s">
        <v>22</v>
      </c>
      <c r="I2867" s="8">
        <v>0.5</v>
      </c>
      <c r="J2867" s="9">
        <v>2250</v>
      </c>
      <c r="K2867" s="10">
        <f t="shared" si="22"/>
        <v>1125</v>
      </c>
      <c r="L2867" s="10">
        <f t="shared" si="23"/>
        <v>450</v>
      </c>
      <c r="M2867" s="11">
        <v>0.4</v>
      </c>
      <c r="O2867" s="16"/>
      <c r="P2867" s="14"/>
      <c r="Q2867" s="12"/>
      <c r="R2867" s="13"/>
    </row>
    <row r="2868" spans="1:18" ht="15.75" customHeight="1" x14ac:dyDescent="0.3">
      <c r="A2868" s="1"/>
      <c r="B2868" s="6" t="s">
        <v>14</v>
      </c>
      <c r="C2868" s="6">
        <v>1185732</v>
      </c>
      <c r="D2868" s="7">
        <v>44481</v>
      </c>
      <c r="E2868" s="6" t="s">
        <v>33</v>
      </c>
      <c r="F2868" s="6" t="s">
        <v>102</v>
      </c>
      <c r="G2868" s="6" t="s">
        <v>103</v>
      </c>
      <c r="H2868" s="6" t="s">
        <v>17</v>
      </c>
      <c r="I2868" s="8">
        <v>0.54999999999999993</v>
      </c>
      <c r="J2868" s="9">
        <v>4000</v>
      </c>
      <c r="K2868" s="10">
        <f t="shared" si="22"/>
        <v>2199.9999999999995</v>
      </c>
      <c r="L2868" s="10">
        <f t="shared" si="23"/>
        <v>769.99999999999977</v>
      </c>
      <c r="M2868" s="11">
        <v>0.35</v>
      </c>
      <c r="O2868" s="16"/>
      <c r="P2868" s="14"/>
      <c r="Q2868" s="12"/>
      <c r="R2868" s="13"/>
    </row>
    <row r="2869" spans="1:18" ht="15.75" customHeight="1" x14ac:dyDescent="0.3">
      <c r="A2869" s="1"/>
      <c r="B2869" s="6" t="s">
        <v>14</v>
      </c>
      <c r="C2869" s="6">
        <v>1185732</v>
      </c>
      <c r="D2869" s="7">
        <v>44481</v>
      </c>
      <c r="E2869" s="6" t="s">
        <v>33</v>
      </c>
      <c r="F2869" s="6" t="s">
        <v>102</v>
      </c>
      <c r="G2869" s="6" t="s">
        <v>103</v>
      </c>
      <c r="H2869" s="6" t="s">
        <v>18</v>
      </c>
      <c r="I2869" s="8">
        <v>0.45</v>
      </c>
      <c r="J2869" s="9">
        <v>2500</v>
      </c>
      <c r="K2869" s="10">
        <f t="shared" si="22"/>
        <v>1125</v>
      </c>
      <c r="L2869" s="10">
        <f t="shared" si="23"/>
        <v>337.5</v>
      </c>
      <c r="M2869" s="11">
        <v>0.3</v>
      </c>
      <c r="O2869" s="16"/>
      <c r="P2869" s="14"/>
      <c r="Q2869" s="12"/>
      <c r="R2869" s="13"/>
    </row>
    <row r="2870" spans="1:18" ht="15.75" customHeight="1" x14ac:dyDescent="0.3">
      <c r="A2870" s="1"/>
      <c r="B2870" s="6" t="s">
        <v>14</v>
      </c>
      <c r="C2870" s="6">
        <v>1185732</v>
      </c>
      <c r="D2870" s="7">
        <v>44481</v>
      </c>
      <c r="E2870" s="6" t="s">
        <v>33</v>
      </c>
      <c r="F2870" s="6" t="s">
        <v>102</v>
      </c>
      <c r="G2870" s="6" t="s">
        <v>103</v>
      </c>
      <c r="H2870" s="6" t="s">
        <v>19</v>
      </c>
      <c r="I2870" s="8">
        <v>0.45</v>
      </c>
      <c r="J2870" s="9">
        <v>1500</v>
      </c>
      <c r="K2870" s="10">
        <f t="shared" si="22"/>
        <v>675</v>
      </c>
      <c r="L2870" s="10">
        <f t="shared" si="23"/>
        <v>202.5</v>
      </c>
      <c r="M2870" s="11">
        <v>0.3</v>
      </c>
      <c r="O2870" s="16"/>
      <c r="P2870" s="14"/>
      <c r="Q2870" s="12"/>
      <c r="R2870" s="13"/>
    </row>
    <row r="2871" spans="1:18" ht="15.75" customHeight="1" x14ac:dyDescent="0.3">
      <c r="A2871" s="1"/>
      <c r="B2871" s="6" t="s">
        <v>14</v>
      </c>
      <c r="C2871" s="6">
        <v>1185732</v>
      </c>
      <c r="D2871" s="7">
        <v>44481</v>
      </c>
      <c r="E2871" s="6" t="s">
        <v>33</v>
      </c>
      <c r="F2871" s="6" t="s">
        <v>102</v>
      </c>
      <c r="G2871" s="6" t="s">
        <v>103</v>
      </c>
      <c r="H2871" s="6" t="s">
        <v>20</v>
      </c>
      <c r="I2871" s="8">
        <v>0.45</v>
      </c>
      <c r="J2871" s="9">
        <v>1250</v>
      </c>
      <c r="K2871" s="10">
        <f t="shared" si="22"/>
        <v>562.5</v>
      </c>
      <c r="L2871" s="10">
        <f t="shared" si="23"/>
        <v>168.75</v>
      </c>
      <c r="M2871" s="11">
        <v>0.3</v>
      </c>
      <c r="O2871" s="16"/>
      <c r="P2871" s="14"/>
      <c r="Q2871" s="12"/>
      <c r="R2871" s="13"/>
    </row>
    <row r="2872" spans="1:18" ht="15.75" customHeight="1" x14ac:dyDescent="0.3">
      <c r="A2872" s="1"/>
      <c r="B2872" s="6" t="s">
        <v>14</v>
      </c>
      <c r="C2872" s="6">
        <v>1185732</v>
      </c>
      <c r="D2872" s="7">
        <v>44481</v>
      </c>
      <c r="E2872" s="6" t="s">
        <v>33</v>
      </c>
      <c r="F2872" s="6" t="s">
        <v>102</v>
      </c>
      <c r="G2872" s="6" t="s">
        <v>103</v>
      </c>
      <c r="H2872" s="6" t="s">
        <v>21</v>
      </c>
      <c r="I2872" s="8">
        <v>0.54999999999999993</v>
      </c>
      <c r="J2872" s="9">
        <v>1250</v>
      </c>
      <c r="K2872" s="10">
        <f t="shared" si="22"/>
        <v>687.49999999999989</v>
      </c>
      <c r="L2872" s="10">
        <f t="shared" si="23"/>
        <v>240.62499999999994</v>
      </c>
      <c r="M2872" s="11">
        <v>0.35</v>
      </c>
      <c r="O2872" s="16"/>
      <c r="P2872" s="14"/>
      <c r="Q2872" s="12"/>
      <c r="R2872" s="13"/>
    </row>
    <row r="2873" spans="1:18" ht="15.75" customHeight="1" x14ac:dyDescent="0.3">
      <c r="A2873" s="1"/>
      <c r="B2873" s="6" t="s">
        <v>14</v>
      </c>
      <c r="C2873" s="6">
        <v>1185732</v>
      </c>
      <c r="D2873" s="7">
        <v>44481</v>
      </c>
      <c r="E2873" s="6" t="s">
        <v>33</v>
      </c>
      <c r="F2873" s="6" t="s">
        <v>102</v>
      </c>
      <c r="G2873" s="6" t="s">
        <v>103</v>
      </c>
      <c r="H2873" s="6" t="s">
        <v>22</v>
      </c>
      <c r="I2873" s="8">
        <v>0.59999999999999987</v>
      </c>
      <c r="J2873" s="9">
        <v>2500</v>
      </c>
      <c r="K2873" s="10">
        <f t="shared" si="22"/>
        <v>1499.9999999999998</v>
      </c>
      <c r="L2873" s="10">
        <f t="shared" si="23"/>
        <v>599.99999999999989</v>
      </c>
      <c r="M2873" s="11">
        <v>0.4</v>
      </c>
      <c r="O2873" s="16"/>
      <c r="P2873" s="14"/>
      <c r="Q2873" s="12"/>
      <c r="R2873" s="13"/>
    </row>
    <row r="2874" spans="1:18" ht="15.75" customHeight="1" x14ac:dyDescent="0.3">
      <c r="A2874" s="1"/>
      <c r="B2874" s="6" t="s">
        <v>14</v>
      </c>
      <c r="C2874" s="6">
        <v>1185732</v>
      </c>
      <c r="D2874" s="7">
        <v>44512</v>
      </c>
      <c r="E2874" s="6" t="s">
        <v>33</v>
      </c>
      <c r="F2874" s="6" t="s">
        <v>102</v>
      </c>
      <c r="G2874" s="6" t="s">
        <v>103</v>
      </c>
      <c r="H2874" s="6" t="s">
        <v>17</v>
      </c>
      <c r="I2874" s="8">
        <v>0.54999999999999993</v>
      </c>
      <c r="J2874" s="9">
        <v>4000</v>
      </c>
      <c r="K2874" s="10">
        <f t="shared" si="22"/>
        <v>2199.9999999999995</v>
      </c>
      <c r="L2874" s="10">
        <f t="shared" si="23"/>
        <v>769.99999999999977</v>
      </c>
      <c r="M2874" s="11">
        <v>0.35</v>
      </c>
      <c r="O2874" s="16"/>
      <c r="P2874" s="14"/>
      <c r="Q2874" s="12"/>
      <c r="R2874" s="13"/>
    </row>
    <row r="2875" spans="1:18" ht="15.75" customHeight="1" x14ac:dyDescent="0.3">
      <c r="A2875" s="1"/>
      <c r="B2875" s="6" t="s">
        <v>14</v>
      </c>
      <c r="C2875" s="6">
        <v>1185732</v>
      </c>
      <c r="D2875" s="7">
        <v>44512</v>
      </c>
      <c r="E2875" s="6" t="s">
        <v>33</v>
      </c>
      <c r="F2875" s="6" t="s">
        <v>102</v>
      </c>
      <c r="G2875" s="6" t="s">
        <v>103</v>
      </c>
      <c r="H2875" s="6" t="s">
        <v>18</v>
      </c>
      <c r="I2875" s="8">
        <v>0.45</v>
      </c>
      <c r="J2875" s="9">
        <v>2500</v>
      </c>
      <c r="K2875" s="10">
        <f t="shared" si="22"/>
        <v>1125</v>
      </c>
      <c r="L2875" s="10">
        <f t="shared" si="23"/>
        <v>337.5</v>
      </c>
      <c r="M2875" s="11">
        <v>0.3</v>
      </c>
      <c r="O2875" s="16"/>
      <c r="P2875" s="14"/>
      <c r="Q2875" s="12"/>
      <c r="R2875" s="13"/>
    </row>
    <row r="2876" spans="1:18" ht="15.75" customHeight="1" x14ac:dyDescent="0.3">
      <c r="A2876" s="1"/>
      <c r="B2876" s="6" t="s">
        <v>14</v>
      </c>
      <c r="C2876" s="6">
        <v>1185732</v>
      </c>
      <c r="D2876" s="7">
        <v>44512</v>
      </c>
      <c r="E2876" s="6" t="s">
        <v>33</v>
      </c>
      <c r="F2876" s="6" t="s">
        <v>102</v>
      </c>
      <c r="G2876" s="6" t="s">
        <v>103</v>
      </c>
      <c r="H2876" s="6" t="s">
        <v>19</v>
      </c>
      <c r="I2876" s="8">
        <v>0.45</v>
      </c>
      <c r="J2876" s="9">
        <v>1950</v>
      </c>
      <c r="K2876" s="10">
        <f t="shared" si="22"/>
        <v>877.5</v>
      </c>
      <c r="L2876" s="10">
        <f t="shared" si="23"/>
        <v>263.25</v>
      </c>
      <c r="M2876" s="11">
        <v>0.3</v>
      </c>
      <c r="O2876" s="16"/>
      <c r="P2876" s="14"/>
      <c r="Q2876" s="12"/>
      <c r="R2876" s="13"/>
    </row>
    <row r="2877" spans="1:18" ht="15.75" customHeight="1" x14ac:dyDescent="0.3">
      <c r="A2877" s="1"/>
      <c r="B2877" s="6" t="s">
        <v>14</v>
      </c>
      <c r="C2877" s="6">
        <v>1185732</v>
      </c>
      <c r="D2877" s="7">
        <v>44512</v>
      </c>
      <c r="E2877" s="6" t="s">
        <v>33</v>
      </c>
      <c r="F2877" s="6" t="s">
        <v>102</v>
      </c>
      <c r="G2877" s="6" t="s">
        <v>103</v>
      </c>
      <c r="H2877" s="6" t="s">
        <v>20</v>
      </c>
      <c r="I2877" s="8">
        <v>0.45</v>
      </c>
      <c r="J2877" s="9">
        <v>1750</v>
      </c>
      <c r="K2877" s="10">
        <f t="shared" si="22"/>
        <v>787.5</v>
      </c>
      <c r="L2877" s="10">
        <f t="shared" si="23"/>
        <v>236.25</v>
      </c>
      <c r="M2877" s="11">
        <v>0.3</v>
      </c>
      <c r="O2877" s="16"/>
      <c r="P2877" s="14"/>
      <c r="Q2877" s="12"/>
      <c r="R2877" s="13"/>
    </row>
    <row r="2878" spans="1:18" ht="15.75" customHeight="1" x14ac:dyDescent="0.3">
      <c r="A2878" s="1"/>
      <c r="B2878" s="6" t="s">
        <v>14</v>
      </c>
      <c r="C2878" s="6">
        <v>1185732</v>
      </c>
      <c r="D2878" s="7">
        <v>44512</v>
      </c>
      <c r="E2878" s="6" t="s">
        <v>33</v>
      </c>
      <c r="F2878" s="6" t="s">
        <v>102</v>
      </c>
      <c r="G2878" s="6" t="s">
        <v>103</v>
      </c>
      <c r="H2878" s="6" t="s">
        <v>21</v>
      </c>
      <c r="I2878" s="8">
        <v>0.6</v>
      </c>
      <c r="J2878" s="9">
        <v>1500</v>
      </c>
      <c r="K2878" s="10">
        <f t="shared" si="22"/>
        <v>900</v>
      </c>
      <c r="L2878" s="10">
        <f t="shared" si="23"/>
        <v>315</v>
      </c>
      <c r="M2878" s="11">
        <v>0.35</v>
      </c>
      <c r="O2878" s="16"/>
      <c r="P2878" s="14"/>
      <c r="Q2878" s="12"/>
      <c r="R2878" s="13"/>
    </row>
    <row r="2879" spans="1:18" ht="15.75" customHeight="1" x14ac:dyDescent="0.3">
      <c r="A2879" s="1"/>
      <c r="B2879" s="6" t="s">
        <v>14</v>
      </c>
      <c r="C2879" s="6">
        <v>1185732</v>
      </c>
      <c r="D2879" s="7">
        <v>44512</v>
      </c>
      <c r="E2879" s="6" t="s">
        <v>33</v>
      </c>
      <c r="F2879" s="6" t="s">
        <v>102</v>
      </c>
      <c r="G2879" s="6" t="s">
        <v>103</v>
      </c>
      <c r="H2879" s="6" t="s">
        <v>22</v>
      </c>
      <c r="I2879" s="8">
        <v>0.64999999999999991</v>
      </c>
      <c r="J2879" s="9">
        <v>2500</v>
      </c>
      <c r="K2879" s="10">
        <f t="shared" si="22"/>
        <v>1624.9999999999998</v>
      </c>
      <c r="L2879" s="10">
        <f t="shared" si="23"/>
        <v>650</v>
      </c>
      <c r="M2879" s="11">
        <v>0.4</v>
      </c>
      <c r="O2879" s="16"/>
      <c r="P2879" s="14"/>
      <c r="Q2879" s="12"/>
      <c r="R2879" s="13"/>
    </row>
    <row r="2880" spans="1:18" ht="15.75" customHeight="1" x14ac:dyDescent="0.3">
      <c r="A2880" s="1"/>
      <c r="B2880" s="6" t="s">
        <v>14</v>
      </c>
      <c r="C2880" s="6">
        <v>1185732</v>
      </c>
      <c r="D2880" s="7">
        <v>44541</v>
      </c>
      <c r="E2880" s="6" t="s">
        <v>33</v>
      </c>
      <c r="F2880" s="6" t="s">
        <v>102</v>
      </c>
      <c r="G2880" s="6" t="s">
        <v>103</v>
      </c>
      <c r="H2880" s="6" t="s">
        <v>17</v>
      </c>
      <c r="I2880" s="8">
        <v>0.6</v>
      </c>
      <c r="J2880" s="9">
        <v>5000</v>
      </c>
      <c r="K2880" s="10">
        <f t="shared" si="22"/>
        <v>3000</v>
      </c>
      <c r="L2880" s="10">
        <f t="shared" si="23"/>
        <v>1050</v>
      </c>
      <c r="M2880" s="11">
        <v>0.35</v>
      </c>
      <c r="O2880" s="16"/>
      <c r="P2880" s="14"/>
      <c r="Q2880" s="12"/>
      <c r="R2880" s="13"/>
    </row>
    <row r="2881" spans="1:18" ht="15.75" customHeight="1" x14ac:dyDescent="0.3">
      <c r="A2881" s="1"/>
      <c r="B2881" s="6" t="s">
        <v>14</v>
      </c>
      <c r="C2881" s="6">
        <v>1185732</v>
      </c>
      <c r="D2881" s="7">
        <v>44541</v>
      </c>
      <c r="E2881" s="6" t="s">
        <v>33</v>
      </c>
      <c r="F2881" s="6" t="s">
        <v>102</v>
      </c>
      <c r="G2881" s="6" t="s">
        <v>103</v>
      </c>
      <c r="H2881" s="6" t="s">
        <v>18</v>
      </c>
      <c r="I2881" s="8">
        <v>0.5</v>
      </c>
      <c r="J2881" s="9">
        <v>3000</v>
      </c>
      <c r="K2881" s="10">
        <f t="shared" si="22"/>
        <v>1500</v>
      </c>
      <c r="L2881" s="10">
        <f t="shared" si="23"/>
        <v>450</v>
      </c>
      <c r="M2881" s="11">
        <v>0.3</v>
      </c>
      <c r="O2881" s="16"/>
      <c r="P2881" s="14"/>
      <c r="Q2881" s="12"/>
      <c r="R2881" s="13"/>
    </row>
    <row r="2882" spans="1:18" ht="15.75" customHeight="1" x14ac:dyDescent="0.3">
      <c r="A2882" s="1"/>
      <c r="B2882" s="6" t="s">
        <v>14</v>
      </c>
      <c r="C2882" s="6">
        <v>1185732</v>
      </c>
      <c r="D2882" s="7">
        <v>44541</v>
      </c>
      <c r="E2882" s="6" t="s">
        <v>33</v>
      </c>
      <c r="F2882" s="6" t="s">
        <v>102</v>
      </c>
      <c r="G2882" s="6" t="s">
        <v>103</v>
      </c>
      <c r="H2882" s="6" t="s">
        <v>19</v>
      </c>
      <c r="I2882" s="8">
        <v>0.5</v>
      </c>
      <c r="J2882" s="9">
        <v>2500</v>
      </c>
      <c r="K2882" s="10">
        <f t="shared" si="22"/>
        <v>1250</v>
      </c>
      <c r="L2882" s="10">
        <f t="shared" si="23"/>
        <v>375</v>
      </c>
      <c r="M2882" s="11">
        <v>0.3</v>
      </c>
      <c r="O2882" s="16"/>
      <c r="P2882" s="14"/>
      <c r="Q2882" s="12"/>
      <c r="R2882" s="13"/>
    </row>
    <row r="2883" spans="1:18" ht="15.75" customHeight="1" x14ac:dyDescent="0.3">
      <c r="A2883" s="1"/>
      <c r="B2883" s="6" t="s">
        <v>14</v>
      </c>
      <c r="C2883" s="6">
        <v>1185732</v>
      </c>
      <c r="D2883" s="7">
        <v>44541</v>
      </c>
      <c r="E2883" s="6" t="s">
        <v>33</v>
      </c>
      <c r="F2883" s="6" t="s">
        <v>102</v>
      </c>
      <c r="G2883" s="6" t="s">
        <v>103</v>
      </c>
      <c r="H2883" s="6" t="s">
        <v>20</v>
      </c>
      <c r="I2883" s="8">
        <v>0.5</v>
      </c>
      <c r="J2883" s="9">
        <v>2000</v>
      </c>
      <c r="K2883" s="10">
        <f t="shared" si="22"/>
        <v>1000</v>
      </c>
      <c r="L2883" s="10">
        <f t="shared" si="23"/>
        <v>300</v>
      </c>
      <c r="M2883" s="11">
        <v>0.3</v>
      </c>
      <c r="O2883" s="16"/>
      <c r="P2883" s="14"/>
      <c r="Q2883" s="12"/>
      <c r="R2883" s="13"/>
    </row>
    <row r="2884" spans="1:18" ht="15.75" customHeight="1" x14ac:dyDescent="0.3">
      <c r="A2884" s="1"/>
      <c r="B2884" s="6" t="s">
        <v>14</v>
      </c>
      <c r="C2884" s="6">
        <v>1185732</v>
      </c>
      <c r="D2884" s="7">
        <v>44541</v>
      </c>
      <c r="E2884" s="6" t="s">
        <v>33</v>
      </c>
      <c r="F2884" s="6" t="s">
        <v>102</v>
      </c>
      <c r="G2884" s="6" t="s">
        <v>103</v>
      </c>
      <c r="H2884" s="6" t="s">
        <v>21</v>
      </c>
      <c r="I2884" s="8">
        <v>0.6</v>
      </c>
      <c r="J2884" s="9">
        <v>2000</v>
      </c>
      <c r="K2884" s="10">
        <f t="shared" si="22"/>
        <v>1200</v>
      </c>
      <c r="L2884" s="10">
        <f t="shared" si="23"/>
        <v>420</v>
      </c>
      <c r="M2884" s="11">
        <v>0.35</v>
      </c>
      <c r="O2884" s="16"/>
      <c r="P2884" s="14"/>
      <c r="Q2884" s="12"/>
      <c r="R2884" s="13"/>
    </row>
    <row r="2885" spans="1:18" ht="15.75" customHeight="1" x14ac:dyDescent="0.3">
      <c r="A2885" s="1"/>
      <c r="B2885" s="6" t="s">
        <v>14</v>
      </c>
      <c r="C2885" s="6">
        <v>1185732</v>
      </c>
      <c r="D2885" s="7">
        <v>44541</v>
      </c>
      <c r="E2885" s="6" t="s">
        <v>33</v>
      </c>
      <c r="F2885" s="6" t="s">
        <v>102</v>
      </c>
      <c r="G2885" s="6" t="s">
        <v>103</v>
      </c>
      <c r="H2885" s="6" t="s">
        <v>22</v>
      </c>
      <c r="I2885" s="8">
        <v>0.64999999999999991</v>
      </c>
      <c r="J2885" s="9">
        <v>3000</v>
      </c>
      <c r="K2885" s="10">
        <f t="shared" si="22"/>
        <v>1949.9999999999998</v>
      </c>
      <c r="L2885" s="10">
        <f t="shared" si="23"/>
        <v>780</v>
      </c>
      <c r="M2885" s="11">
        <v>0.4</v>
      </c>
      <c r="O2885" s="16"/>
      <c r="P2885" s="14"/>
      <c r="Q2885" s="12"/>
      <c r="R2885" s="13"/>
    </row>
    <row r="2886" spans="1:18" ht="15.75" customHeight="1" x14ac:dyDescent="0.3">
      <c r="A2886" s="1" t="s">
        <v>39</v>
      </c>
      <c r="B2886" s="6" t="s">
        <v>14</v>
      </c>
      <c r="C2886" s="6">
        <v>1185732</v>
      </c>
      <c r="D2886" s="7">
        <v>44205</v>
      </c>
      <c r="E2886" s="6" t="s">
        <v>33</v>
      </c>
      <c r="F2886" s="6" t="s">
        <v>104</v>
      </c>
      <c r="G2886" s="6" t="s">
        <v>105</v>
      </c>
      <c r="H2886" s="6" t="s">
        <v>17</v>
      </c>
      <c r="I2886" s="8">
        <v>0.35000000000000003</v>
      </c>
      <c r="J2886" s="9">
        <v>4750</v>
      </c>
      <c r="K2886" s="10">
        <f t="shared" si="22"/>
        <v>1662.5000000000002</v>
      </c>
      <c r="L2886" s="10">
        <f t="shared" si="23"/>
        <v>581.875</v>
      </c>
      <c r="M2886" s="11">
        <v>0.35</v>
      </c>
      <c r="O2886" s="16"/>
      <c r="P2886" s="14"/>
      <c r="Q2886" s="12"/>
      <c r="R2886" s="13"/>
    </row>
    <row r="2887" spans="1:18" ht="15.75" customHeight="1" x14ac:dyDescent="0.3">
      <c r="A2887" s="1"/>
      <c r="B2887" s="6" t="s">
        <v>14</v>
      </c>
      <c r="C2887" s="6">
        <v>1185732</v>
      </c>
      <c r="D2887" s="7">
        <v>44205</v>
      </c>
      <c r="E2887" s="6" t="s">
        <v>33</v>
      </c>
      <c r="F2887" s="6" t="s">
        <v>104</v>
      </c>
      <c r="G2887" s="6" t="s">
        <v>105</v>
      </c>
      <c r="H2887" s="6" t="s">
        <v>18</v>
      </c>
      <c r="I2887" s="8">
        <v>0.35000000000000003</v>
      </c>
      <c r="J2887" s="9">
        <v>2750</v>
      </c>
      <c r="K2887" s="10">
        <f t="shared" si="22"/>
        <v>962.50000000000011</v>
      </c>
      <c r="L2887" s="10">
        <f t="shared" si="23"/>
        <v>288.75</v>
      </c>
      <c r="M2887" s="11">
        <v>0.3</v>
      </c>
      <c r="O2887" s="16"/>
      <c r="P2887" s="14"/>
      <c r="Q2887" s="12"/>
      <c r="R2887" s="13"/>
    </row>
    <row r="2888" spans="1:18" ht="15.75" customHeight="1" x14ac:dyDescent="0.3">
      <c r="A2888" s="1"/>
      <c r="B2888" s="6" t="s">
        <v>14</v>
      </c>
      <c r="C2888" s="6">
        <v>1185732</v>
      </c>
      <c r="D2888" s="7">
        <v>44205</v>
      </c>
      <c r="E2888" s="6" t="s">
        <v>33</v>
      </c>
      <c r="F2888" s="6" t="s">
        <v>104</v>
      </c>
      <c r="G2888" s="6" t="s">
        <v>105</v>
      </c>
      <c r="H2888" s="6" t="s">
        <v>19</v>
      </c>
      <c r="I2888" s="8">
        <v>0.25000000000000006</v>
      </c>
      <c r="J2888" s="9">
        <v>2750</v>
      </c>
      <c r="K2888" s="10">
        <f t="shared" si="22"/>
        <v>687.50000000000011</v>
      </c>
      <c r="L2888" s="10">
        <f t="shared" si="23"/>
        <v>206.25000000000003</v>
      </c>
      <c r="M2888" s="11">
        <v>0.3</v>
      </c>
      <c r="O2888" s="16"/>
      <c r="P2888" s="14"/>
      <c r="Q2888" s="12"/>
      <c r="R2888" s="13"/>
    </row>
    <row r="2889" spans="1:18" ht="15.75" customHeight="1" x14ac:dyDescent="0.3">
      <c r="A2889" s="1"/>
      <c r="B2889" s="6" t="s">
        <v>14</v>
      </c>
      <c r="C2889" s="6">
        <v>1185732</v>
      </c>
      <c r="D2889" s="7">
        <v>44205</v>
      </c>
      <c r="E2889" s="6" t="s">
        <v>33</v>
      </c>
      <c r="F2889" s="6" t="s">
        <v>104</v>
      </c>
      <c r="G2889" s="6" t="s">
        <v>105</v>
      </c>
      <c r="H2889" s="6" t="s">
        <v>20</v>
      </c>
      <c r="I2889" s="8">
        <v>0.30000000000000004</v>
      </c>
      <c r="J2889" s="9">
        <v>1250</v>
      </c>
      <c r="K2889" s="10">
        <f t="shared" si="22"/>
        <v>375.00000000000006</v>
      </c>
      <c r="L2889" s="10">
        <f t="shared" si="23"/>
        <v>112.50000000000001</v>
      </c>
      <c r="M2889" s="11">
        <v>0.3</v>
      </c>
      <c r="O2889" s="16"/>
      <c r="P2889" s="14"/>
      <c r="Q2889" s="12"/>
      <c r="R2889" s="13"/>
    </row>
    <row r="2890" spans="1:18" ht="15.75" customHeight="1" x14ac:dyDescent="0.3">
      <c r="A2890" s="1"/>
      <c r="B2890" s="6" t="s">
        <v>14</v>
      </c>
      <c r="C2890" s="6">
        <v>1185732</v>
      </c>
      <c r="D2890" s="7">
        <v>44205</v>
      </c>
      <c r="E2890" s="6" t="s">
        <v>33</v>
      </c>
      <c r="F2890" s="6" t="s">
        <v>104</v>
      </c>
      <c r="G2890" s="6" t="s">
        <v>105</v>
      </c>
      <c r="H2890" s="6" t="s">
        <v>21</v>
      </c>
      <c r="I2890" s="8">
        <v>0.44999999999999996</v>
      </c>
      <c r="J2890" s="9">
        <v>1750</v>
      </c>
      <c r="K2890" s="10">
        <f t="shared" si="22"/>
        <v>787.49999999999989</v>
      </c>
      <c r="L2890" s="10">
        <f t="shared" si="23"/>
        <v>275.62499999999994</v>
      </c>
      <c r="M2890" s="11">
        <v>0.35</v>
      </c>
      <c r="O2890" s="16"/>
      <c r="P2890" s="14"/>
      <c r="Q2890" s="12"/>
      <c r="R2890" s="13"/>
    </row>
    <row r="2891" spans="1:18" ht="15.75" customHeight="1" x14ac:dyDescent="0.3">
      <c r="A2891" s="1"/>
      <c r="B2891" s="6" t="s">
        <v>14</v>
      </c>
      <c r="C2891" s="6">
        <v>1185732</v>
      </c>
      <c r="D2891" s="7">
        <v>44205</v>
      </c>
      <c r="E2891" s="6" t="s">
        <v>33</v>
      </c>
      <c r="F2891" s="6" t="s">
        <v>104</v>
      </c>
      <c r="G2891" s="6" t="s">
        <v>105</v>
      </c>
      <c r="H2891" s="6" t="s">
        <v>22</v>
      </c>
      <c r="I2891" s="8">
        <v>0.35000000000000003</v>
      </c>
      <c r="J2891" s="9">
        <v>2750</v>
      </c>
      <c r="K2891" s="10">
        <f t="shared" si="22"/>
        <v>962.50000000000011</v>
      </c>
      <c r="L2891" s="10">
        <f t="shared" si="23"/>
        <v>385.00000000000006</v>
      </c>
      <c r="M2891" s="11">
        <v>0.4</v>
      </c>
      <c r="O2891" s="16"/>
      <c r="P2891" s="14"/>
      <c r="Q2891" s="12"/>
      <c r="R2891" s="13"/>
    </row>
    <row r="2892" spans="1:18" ht="15.75" customHeight="1" x14ac:dyDescent="0.3">
      <c r="A2892" s="1"/>
      <c r="B2892" s="6" t="s">
        <v>14</v>
      </c>
      <c r="C2892" s="6">
        <v>1185732</v>
      </c>
      <c r="D2892" s="7">
        <v>44236</v>
      </c>
      <c r="E2892" s="6" t="s">
        <v>33</v>
      </c>
      <c r="F2892" s="6" t="s">
        <v>104</v>
      </c>
      <c r="G2892" s="6" t="s">
        <v>105</v>
      </c>
      <c r="H2892" s="6" t="s">
        <v>17</v>
      </c>
      <c r="I2892" s="8">
        <v>0.35000000000000003</v>
      </c>
      <c r="J2892" s="9">
        <v>5250</v>
      </c>
      <c r="K2892" s="10">
        <f t="shared" si="22"/>
        <v>1837.5000000000002</v>
      </c>
      <c r="L2892" s="10">
        <f t="shared" si="23"/>
        <v>643.125</v>
      </c>
      <c r="M2892" s="11">
        <v>0.35</v>
      </c>
      <c r="O2892" s="16"/>
      <c r="P2892" s="14"/>
      <c r="Q2892" s="12"/>
      <c r="R2892" s="13"/>
    </row>
    <row r="2893" spans="1:18" ht="15.75" customHeight="1" x14ac:dyDescent="0.3">
      <c r="A2893" s="1"/>
      <c r="B2893" s="6" t="s">
        <v>14</v>
      </c>
      <c r="C2893" s="6">
        <v>1185732</v>
      </c>
      <c r="D2893" s="7">
        <v>44236</v>
      </c>
      <c r="E2893" s="6" t="s">
        <v>33</v>
      </c>
      <c r="F2893" s="6" t="s">
        <v>104</v>
      </c>
      <c r="G2893" s="6" t="s">
        <v>105</v>
      </c>
      <c r="H2893" s="6" t="s">
        <v>18</v>
      </c>
      <c r="I2893" s="8">
        <v>0.35000000000000003</v>
      </c>
      <c r="J2893" s="9">
        <v>1750</v>
      </c>
      <c r="K2893" s="10">
        <f t="shared" si="22"/>
        <v>612.50000000000011</v>
      </c>
      <c r="L2893" s="10">
        <f t="shared" si="23"/>
        <v>183.75000000000003</v>
      </c>
      <c r="M2893" s="11">
        <v>0.3</v>
      </c>
      <c r="O2893" s="16"/>
      <c r="P2893" s="14"/>
      <c r="Q2893" s="12"/>
      <c r="R2893" s="13"/>
    </row>
    <row r="2894" spans="1:18" ht="15.75" customHeight="1" x14ac:dyDescent="0.3">
      <c r="A2894" s="1"/>
      <c r="B2894" s="6" t="s">
        <v>14</v>
      </c>
      <c r="C2894" s="6">
        <v>1185732</v>
      </c>
      <c r="D2894" s="7">
        <v>44236</v>
      </c>
      <c r="E2894" s="6" t="s">
        <v>33</v>
      </c>
      <c r="F2894" s="6" t="s">
        <v>104</v>
      </c>
      <c r="G2894" s="6" t="s">
        <v>105</v>
      </c>
      <c r="H2894" s="6" t="s">
        <v>19</v>
      </c>
      <c r="I2894" s="8">
        <v>0.25000000000000006</v>
      </c>
      <c r="J2894" s="9">
        <v>2250</v>
      </c>
      <c r="K2894" s="10">
        <f t="shared" si="22"/>
        <v>562.50000000000011</v>
      </c>
      <c r="L2894" s="10">
        <f t="shared" si="23"/>
        <v>168.75000000000003</v>
      </c>
      <c r="M2894" s="11">
        <v>0.3</v>
      </c>
      <c r="O2894" s="16"/>
      <c r="P2894" s="14"/>
      <c r="Q2894" s="12"/>
      <c r="R2894" s="13"/>
    </row>
    <row r="2895" spans="1:18" ht="15.75" customHeight="1" x14ac:dyDescent="0.3">
      <c r="A2895" s="1"/>
      <c r="B2895" s="6" t="s">
        <v>14</v>
      </c>
      <c r="C2895" s="6">
        <v>1185732</v>
      </c>
      <c r="D2895" s="7">
        <v>44236</v>
      </c>
      <c r="E2895" s="6" t="s">
        <v>33</v>
      </c>
      <c r="F2895" s="6" t="s">
        <v>104</v>
      </c>
      <c r="G2895" s="6" t="s">
        <v>105</v>
      </c>
      <c r="H2895" s="6" t="s">
        <v>20</v>
      </c>
      <c r="I2895" s="8">
        <v>0.30000000000000004</v>
      </c>
      <c r="J2895" s="9">
        <v>1000</v>
      </c>
      <c r="K2895" s="10">
        <f t="shared" si="22"/>
        <v>300.00000000000006</v>
      </c>
      <c r="L2895" s="10">
        <f t="shared" si="23"/>
        <v>90.000000000000014</v>
      </c>
      <c r="M2895" s="11">
        <v>0.3</v>
      </c>
      <c r="O2895" s="16"/>
      <c r="P2895" s="14"/>
      <c r="Q2895" s="12"/>
      <c r="R2895" s="13"/>
    </row>
    <row r="2896" spans="1:18" ht="15.75" customHeight="1" x14ac:dyDescent="0.3">
      <c r="A2896" s="1"/>
      <c r="B2896" s="6" t="s">
        <v>14</v>
      </c>
      <c r="C2896" s="6">
        <v>1185732</v>
      </c>
      <c r="D2896" s="7">
        <v>44236</v>
      </c>
      <c r="E2896" s="6" t="s">
        <v>33</v>
      </c>
      <c r="F2896" s="6" t="s">
        <v>104</v>
      </c>
      <c r="G2896" s="6" t="s">
        <v>105</v>
      </c>
      <c r="H2896" s="6" t="s">
        <v>21</v>
      </c>
      <c r="I2896" s="8">
        <v>0.44999999999999996</v>
      </c>
      <c r="J2896" s="9">
        <v>1750</v>
      </c>
      <c r="K2896" s="10">
        <f t="shared" si="22"/>
        <v>787.49999999999989</v>
      </c>
      <c r="L2896" s="10">
        <f t="shared" si="23"/>
        <v>275.62499999999994</v>
      </c>
      <c r="M2896" s="11">
        <v>0.35</v>
      </c>
      <c r="O2896" s="16"/>
      <c r="P2896" s="14"/>
      <c r="Q2896" s="12"/>
      <c r="R2896" s="13"/>
    </row>
    <row r="2897" spans="1:18" ht="15.75" customHeight="1" x14ac:dyDescent="0.3">
      <c r="A2897" s="1"/>
      <c r="B2897" s="6" t="s">
        <v>14</v>
      </c>
      <c r="C2897" s="6">
        <v>1185732</v>
      </c>
      <c r="D2897" s="7">
        <v>44236</v>
      </c>
      <c r="E2897" s="6" t="s">
        <v>33</v>
      </c>
      <c r="F2897" s="6" t="s">
        <v>104</v>
      </c>
      <c r="G2897" s="6" t="s">
        <v>105</v>
      </c>
      <c r="H2897" s="6" t="s">
        <v>22</v>
      </c>
      <c r="I2897" s="8">
        <v>0.24999999999999997</v>
      </c>
      <c r="J2897" s="9">
        <v>2750</v>
      </c>
      <c r="K2897" s="10">
        <f t="shared" si="22"/>
        <v>687.49999999999989</v>
      </c>
      <c r="L2897" s="10">
        <f t="shared" si="23"/>
        <v>274.99999999999994</v>
      </c>
      <c r="M2897" s="11">
        <v>0.4</v>
      </c>
      <c r="O2897" s="16"/>
      <c r="P2897" s="14"/>
      <c r="Q2897" s="12"/>
      <c r="R2897" s="13"/>
    </row>
    <row r="2898" spans="1:18" ht="15.75" customHeight="1" x14ac:dyDescent="0.3">
      <c r="A2898" s="1"/>
      <c r="B2898" s="6" t="s">
        <v>14</v>
      </c>
      <c r="C2898" s="6">
        <v>1185732</v>
      </c>
      <c r="D2898" s="7">
        <v>44263</v>
      </c>
      <c r="E2898" s="6" t="s">
        <v>33</v>
      </c>
      <c r="F2898" s="6" t="s">
        <v>104</v>
      </c>
      <c r="G2898" s="6" t="s">
        <v>105</v>
      </c>
      <c r="H2898" s="6" t="s">
        <v>17</v>
      </c>
      <c r="I2898" s="8">
        <v>0.30000000000000004</v>
      </c>
      <c r="J2898" s="9">
        <v>4950</v>
      </c>
      <c r="K2898" s="10">
        <f t="shared" si="22"/>
        <v>1485.0000000000002</v>
      </c>
      <c r="L2898" s="10">
        <f t="shared" si="23"/>
        <v>519.75</v>
      </c>
      <c r="M2898" s="11">
        <v>0.35</v>
      </c>
      <c r="O2898" s="16"/>
      <c r="P2898" s="14"/>
      <c r="Q2898" s="12"/>
      <c r="R2898" s="13"/>
    </row>
    <row r="2899" spans="1:18" ht="15.75" customHeight="1" x14ac:dyDescent="0.3">
      <c r="A2899" s="1"/>
      <c r="B2899" s="6" t="s">
        <v>14</v>
      </c>
      <c r="C2899" s="6">
        <v>1185732</v>
      </c>
      <c r="D2899" s="7">
        <v>44263</v>
      </c>
      <c r="E2899" s="6" t="s">
        <v>33</v>
      </c>
      <c r="F2899" s="6" t="s">
        <v>104</v>
      </c>
      <c r="G2899" s="6" t="s">
        <v>105</v>
      </c>
      <c r="H2899" s="6" t="s">
        <v>18</v>
      </c>
      <c r="I2899" s="8">
        <v>0.30000000000000004</v>
      </c>
      <c r="J2899" s="9">
        <v>2000</v>
      </c>
      <c r="K2899" s="10">
        <f t="shared" si="22"/>
        <v>600.00000000000011</v>
      </c>
      <c r="L2899" s="10">
        <f t="shared" si="23"/>
        <v>180.00000000000003</v>
      </c>
      <c r="M2899" s="11">
        <v>0.3</v>
      </c>
      <c r="O2899" s="16"/>
      <c r="P2899" s="14"/>
      <c r="Q2899" s="12"/>
      <c r="R2899" s="13"/>
    </row>
    <row r="2900" spans="1:18" ht="15.75" customHeight="1" x14ac:dyDescent="0.3">
      <c r="A2900" s="1"/>
      <c r="B2900" s="6" t="s">
        <v>14</v>
      </c>
      <c r="C2900" s="6">
        <v>1185732</v>
      </c>
      <c r="D2900" s="7">
        <v>44263</v>
      </c>
      <c r="E2900" s="6" t="s">
        <v>33</v>
      </c>
      <c r="F2900" s="6" t="s">
        <v>104</v>
      </c>
      <c r="G2900" s="6" t="s">
        <v>105</v>
      </c>
      <c r="H2900" s="6" t="s">
        <v>19</v>
      </c>
      <c r="I2900" s="8">
        <v>0.20000000000000004</v>
      </c>
      <c r="J2900" s="9">
        <v>2250</v>
      </c>
      <c r="K2900" s="10">
        <f t="shared" si="22"/>
        <v>450.00000000000011</v>
      </c>
      <c r="L2900" s="10">
        <f t="shared" si="23"/>
        <v>135.00000000000003</v>
      </c>
      <c r="M2900" s="11">
        <v>0.3</v>
      </c>
      <c r="O2900" s="16"/>
      <c r="P2900" s="14"/>
      <c r="Q2900" s="12"/>
      <c r="R2900" s="13"/>
    </row>
    <row r="2901" spans="1:18" ht="15.75" customHeight="1" x14ac:dyDescent="0.3">
      <c r="A2901" s="1"/>
      <c r="B2901" s="6" t="s">
        <v>14</v>
      </c>
      <c r="C2901" s="6">
        <v>1185732</v>
      </c>
      <c r="D2901" s="7">
        <v>44263</v>
      </c>
      <c r="E2901" s="6" t="s">
        <v>33</v>
      </c>
      <c r="F2901" s="6" t="s">
        <v>104</v>
      </c>
      <c r="G2901" s="6" t="s">
        <v>105</v>
      </c>
      <c r="H2901" s="6" t="s">
        <v>20</v>
      </c>
      <c r="I2901" s="8">
        <v>0.24999999999999997</v>
      </c>
      <c r="J2901" s="9">
        <v>750</v>
      </c>
      <c r="K2901" s="10">
        <f t="shared" si="22"/>
        <v>187.49999999999997</v>
      </c>
      <c r="L2901" s="10">
        <f t="shared" si="23"/>
        <v>56.249999999999993</v>
      </c>
      <c r="M2901" s="11">
        <v>0.3</v>
      </c>
      <c r="O2901" s="16"/>
      <c r="P2901" s="14"/>
      <c r="Q2901" s="12"/>
      <c r="R2901" s="13"/>
    </row>
    <row r="2902" spans="1:18" ht="15.75" customHeight="1" x14ac:dyDescent="0.3">
      <c r="A2902" s="1"/>
      <c r="B2902" s="6" t="s">
        <v>14</v>
      </c>
      <c r="C2902" s="6">
        <v>1185732</v>
      </c>
      <c r="D2902" s="7">
        <v>44263</v>
      </c>
      <c r="E2902" s="6" t="s">
        <v>33</v>
      </c>
      <c r="F2902" s="6" t="s">
        <v>104</v>
      </c>
      <c r="G2902" s="6" t="s">
        <v>105</v>
      </c>
      <c r="H2902" s="6" t="s">
        <v>21</v>
      </c>
      <c r="I2902" s="8">
        <v>0.4</v>
      </c>
      <c r="J2902" s="9">
        <v>1250</v>
      </c>
      <c r="K2902" s="10">
        <f t="shared" si="22"/>
        <v>500</v>
      </c>
      <c r="L2902" s="10">
        <f t="shared" si="23"/>
        <v>175</v>
      </c>
      <c r="M2902" s="11">
        <v>0.35</v>
      </c>
      <c r="O2902" s="16"/>
      <c r="P2902" s="14"/>
      <c r="Q2902" s="12"/>
      <c r="R2902" s="13"/>
    </row>
    <row r="2903" spans="1:18" ht="15.75" customHeight="1" x14ac:dyDescent="0.3">
      <c r="A2903" s="1"/>
      <c r="B2903" s="6" t="s">
        <v>14</v>
      </c>
      <c r="C2903" s="6">
        <v>1185732</v>
      </c>
      <c r="D2903" s="7">
        <v>44263</v>
      </c>
      <c r="E2903" s="6" t="s">
        <v>33</v>
      </c>
      <c r="F2903" s="6" t="s">
        <v>104</v>
      </c>
      <c r="G2903" s="6" t="s">
        <v>105</v>
      </c>
      <c r="H2903" s="6" t="s">
        <v>22</v>
      </c>
      <c r="I2903" s="8">
        <v>0.30000000000000004</v>
      </c>
      <c r="J2903" s="9">
        <v>2250</v>
      </c>
      <c r="K2903" s="10">
        <f t="shared" si="22"/>
        <v>675.00000000000011</v>
      </c>
      <c r="L2903" s="10">
        <f t="shared" si="23"/>
        <v>270.00000000000006</v>
      </c>
      <c r="M2903" s="11">
        <v>0.4</v>
      </c>
      <c r="O2903" s="16"/>
      <c r="P2903" s="14"/>
      <c r="Q2903" s="12"/>
      <c r="R2903" s="13"/>
    </row>
    <row r="2904" spans="1:18" ht="15.75" customHeight="1" x14ac:dyDescent="0.3">
      <c r="A2904" s="1"/>
      <c r="B2904" s="6" t="s">
        <v>14</v>
      </c>
      <c r="C2904" s="6">
        <v>1185732</v>
      </c>
      <c r="D2904" s="7">
        <v>44295</v>
      </c>
      <c r="E2904" s="6" t="s">
        <v>33</v>
      </c>
      <c r="F2904" s="6" t="s">
        <v>104</v>
      </c>
      <c r="G2904" s="6" t="s">
        <v>105</v>
      </c>
      <c r="H2904" s="6" t="s">
        <v>17</v>
      </c>
      <c r="I2904" s="8">
        <v>0.30000000000000004</v>
      </c>
      <c r="J2904" s="9">
        <v>4500</v>
      </c>
      <c r="K2904" s="10">
        <f t="shared" si="22"/>
        <v>1350.0000000000002</v>
      </c>
      <c r="L2904" s="10">
        <f t="shared" si="23"/>
        <v>472.50000000000006</v>
      </c>
      <c r="M2904" s="11">
        <v>0.35</v>
      </c>
      <c r="O2904" s="16"/>
      <c r="P2904" s="14"/>
      <c r="Q2904" s="12"/>
      <c r="R2904" s="13"/>
    </row>
    <row r="2905" spans="1:18" ht="15.75" customHeight="1" x14ac:dyDescent="0.3">
      <c r="A2905" s="1"/>
      <c r="B2905" s="6" t="s">
        <v>14</v>
      </c>
      <c r="C2905" s="6">
        <v>1185732</v>
      </c>
      <c r="D2905" s="7">
        <v>44295</v>
      </c>
      <c r="E2905" s="6" t="s">
        <v>33</v>
      </c>
      <c r="F2905" s="6" t="s">
        <v>104</v>
      </c>
      <c r="G2905" s="6" t="s">
        <v>105</v>
      </c>
      <c r="H2905" s="6" t="s">
        <v>18</v>
      </c>
      <c r="I2905" s="8">
        <v>0.30000000000000004</v>
      </c>
      <c r="J2905" s="9">
        <v>1500</v>
      </c>
      <c r="K2905" s="10">
        <f t="shared" si="22"/>
        <v>450.00000000000006</v>
      </c>
      <c r="L2905" s="10">
        <f t="shared" si="23"/>
        <v>135</v>
      </c>
      <c r="M2905" s="11">
        <v>0.3</v>
      </c>
      <c r="O2905" s="16"/>
      <c r="P2905" s="14"/>
      <c r="Q2905" s="12"/>
      <c r="R2905" s="13"/>
    </row>
    <row r="2906" spans="1:18" ht="15.75" customHeight="1" x14ac:dyDescent="0.3">
      <c r="A2906" s="1"/>
      <c r="B2906" s="6" t="s">
        <v>14</v>
      </c>
      <c r="C2906" s="6">
        <v>1185732</v>
      </c>
      <c r="D2906" s="7">
        <v>44295</v>
      </c>
      <c r="E2906" s="6" t="s">
        <v>33</v>
      </c>
      <c r="F2906" s="6" t="s">
        <v>104</v>
      </c>
      <c r="G2906" s="6" t="s">
        <v>105</v>
      </c>
      <c r="H2906" s="6" t="s">
        <v>19</v>
      </c>
      <c r="I2906" s="8">
        <v>0.20000000000000004</v>
      </c>
      <c r="J2906" s="9">
        <v>1500</v>
      </c>
      <c r="K2906" s="10">
        <f t="shared" si="22"/>
        <v>300.00000000000006</v>
      </c>
      <c r="L2906" s="10">
        <f t="shared" si="23"/>
        <v>90.000000000000014</v>
      </c>
      <c r="M2906" s="11">
        <v>0.3</v>
      </c>
      <c r="O2906" s="16"/>
      <c r="P2906" s="14"/>
      <c r="Q2906" s="12"/>
      <c r="R2906" s="13"/>
    </row>
    <row r="2907" spans="1:18" ht="15.75" customHeight="1" x14ac:dyDescent="0.3">
      <c r="A2907" s="1"/>
      <c r="B2907" s="6" t="s">
        <v>14</v>
      </c>
      <c r="C2907" s="6">
        <v>1185732</v>
      </c>
      <c r="D2907" s="7">
        <v>44295</v>
      </c>
      <c r="E2907" s="6" t="s">
        <v>33</v>
      </c>
      <c r="F2907" s="6" t="s">
        <v>104</v>
      </c>
      <c r="G2907" s="6" t="s">
        <v>105</v>
      </c>
      <c r="H2907" s="6" t="s">
        <v>20</v>
      </c>
      <c r="I2907" s="8">
        <v>0.24999999999999997</v>
      </c>
      <c r="J2907" s="9">
        <v>750</v>
      </c>
      <c r="K2907" s="10">
        <f t="shared" si="22"/>
        <v>187.49999999999997</v>
      </c>
      <c r="L2907" s="10">
        <f t="shared" si="23"/>
        <v>56.249999999999993</v>
      </c>
      <c r="M2907" s="11">
        <v>0.3</v>
      </c>
      <c r="O2907" s="16"/>
      <c r="P2907" s="14"/>
      <c r="Q2907" s="12"/>
      <c r="R2907" s="13"/>
    </row>
    <row r="2908" spans="1:18" ht="15.75" customHeight="1" x14ac:dyDescent="0.3">
      <c r="A2908" s="1"/>
      <c r="B2908" s="6" t="s">
        <v>14</v>
      </c>
      <c r="C2908" s="6">
        <v>1185732</v>
      </c>
      <c r="D2908" s="7">
        <v>44295</v>
      </c>
      <c r="E2908" s="6" t="s">
        <v>33</v>
      </c>
      <c r="F2908" s="6" t="s">
        <v>104</v>
      </c>
      <c r="G2908" s="6" t="s">
        <v>105</v>
      </c>
      <c r="H2908" s="6" t="s">
        <v>21</v>
      </c>
      <c r="I2908" s="8">
        <v>0.6</v>
      </c>
      <c r="J2908" s="9">
        <v>1000</v>
      </c>
      <c r="K2908" s="10">
        <f t="shared" si="22"/>
        <v>600</v>
      </c>
      <c r="L2908" s="10">
        <f t="shared" si="23"/>
        <v>210</v>
      </c>
      <c r="M2908" s="11">
        <v>0.35</v>
      </c>
      <c r="O2908" s="16"/>
      <c r="P2908" s="14"/>
      <c r="Q2908" s="12"/>
      <c r="R2908" s="13"/>
    </row>
    <row r="2909" spans="1:18" ht="15.75" customHeight="1" x14ac:dyDescent="0.3">
      <c r="A2909" s="1"/>
      <c r="B2909" s="6" t="s">
        <v>14</v>
      </c>
      <c r="C2909" s="6">
        <v>1185732</v>
      </c>
      <c r="D2909" s="7">
        <v>44295</v>
      </c>
      <c r="E2909" s="6" t="s">
        <v>33</v>
      </c>
      <c r="F2909" s="6" t="s">
        <v>104</v>
      </c>
      <c r="G2909" s="6" t="s">
        <v>105</v>
      </c>
      <c r="H2909" s="6" t="s">
        <v>22</v>
      </c>
      <c r="I2909" s="8">
        <v>0.5</v>
      </c>
      <c r="J2909" s="9">
        <v>2250</v>
      </c>
      <c r="K2909" s="10">
        <f t="shared" si="22"/>
        <v>1125</v>
      </c>
      <c r="L2909" s="10">
        <f t="shared" si="23"/>
        <v>450</v>
      </c>
      <c r="M2909" s="11">
        <v>0.4</v>
      </c>
      <c r="O2909" s="16"/>
      <c r="P2909" s="14"/>
      <c r="Q2909" s="12"/>
      <c r="R2909" s="13"/>
    </row>
    <row r="2910" spans="1:18" ht="15.75" customHeight="1" x14ac:dyDescent="0.3">
      <c r="A2910" s="1"/>
      <c r="B2910" s="6" t="s">
        <v>14</v>
      </c>
      <c r="C2910" s="6">
        <v>1185732</v>
      </c>
      <c r="D2910" s="7">
        <v>44326</v>
      </c>
      <c r="E2910" s="6" t="s">
        <v>33</v>
      </c>
      <c r="F2910" s="6" t="s">
        <v>104</v>
      </c>
      <c r="G2910" s="6" t="s">
        <v>105</v>
      </c>
      <c r="H2910" s="6" t="s">
        <v>17</v>
      </c>
      <c r="I2910" s="8">
        <v>0.6</v>
      </c>
      <c r="J2910" s="9">
        <v>4950</v>
      </c>
      <c r="K2910" s="10">
        <f t="shared" si="22"/>
        <v>2970</v>
      </c>
      <c r="L2910" s="10">
        <f t="shared" si="23"/>
        <v>1039.5</v>
      </c>
      <c r="M2910" s="11">
        <v>0.35</v>
      </c>
      <c r="O2910" s="16"/>
      <c r="P2910" s="14"/>
      <c r="Q2910" s="12"/>
      <c r="R2910" s="13"/>
    </row>
    <row r="2911" spans="1:18" ht="15.75" customHeight="1" x14ac:dyDescent="0.3">
      <c r="A2911" s="1"/>
      <c r="B2911" s="6" t="s">
        <v>14</v>
      </c>
      <c r="C2911" s="6">
        <v>1185732</v>
      </c>
      <c r="D2911" s="7">
        <v>44326</v>
      </c>
      <c r="E2911" s="6" t="s">
        <v>33</v>
      </c>
      <c r="F2911" s="6" t="s">
        <v>104</v>
      </c>
      <c r="G2911" s="6" t="s">
        <v>105</v>
      </c>
      <c r="H2911" s="6" t="s">
        <v>18</v>
      </c>
      <c r="I2911" s="8">
        <v>0.45</v>
      </c>
      <c r="J2911" s="9">
        <v>2000</v>
      </c>
      <c r="K2911" s="10">
        <f t="shared" si="22"/>
        <v>900</v>
      </c>
      <c r="L2911" s="10">
        <f t="shared" si="23"/>
        <v>270</v>
      </c>
      <c r="M2911" s="11">
        <v>0.3</v>
      </c>
      <c r="O2911" s="16"/>
      <c r="P2911" s="14"/>
      <c r="Q2911" s="12"/>
      <c r="R2911" s="13"/>
    </row>
    <row r="2912" spans="1:18" ht="15.75" customHeight="1" x14ac:dyDescent="0.3">
      <c r="A2912" s="1"/>
      <c r="B2912" s="6" t="s">
        <v>14</v>
      </c>
      <c r="C2912" s="6">
        <v>1185732</v>
      </c>
      <c r="D2912" s="7">
        <v>44326</v>
      </c>
      <c r="E2912" s="6" t="s">
        <v>33</v>
      </c>
      <c r="F2912" s="6" t="s">
        <v>104</v>
      </c>
      <c r="G2912" s="6" t="s">
        <v>105</v>
      </c>
      <c r="H2912" s="6" t="s">
        <v>19</v>
      </c>
      <c r="I2912" s="8">
        <v>0.4</v>
      </c>
      <c r="J2912" s="9">
        <v>1750</v>
      </c>
      <c r="K2912" s="10">
        <f t="shared" si="22"/>
        <v>700</v>
      </c>
      <c r="L2912" s="10">
        <f t="shared" si="23"/>
        <v>210</v>
      </c>
      <c r="M2912" s="11">
        <v>0.3</v>
      </c>
      <c r="O2912" s="16"/>
      <c r="P2912" s="14"/>
      <c r="Q2912" s="12"/>
      <c r="R2912" s="13"/>
    </row>
    <row r="2913" spans="1:18" ht="15.75" customHeight="1" x14ac:dyDescent="0.3">
      <c r="A2913" s="1"/>
      <c r="B2913" s="6" t="s">
        <v>14</v>
      </c>
      <c r="C2913" s="6">
        <v>1185732</v>
      </c>
      <c r="D2913" s="7">
        <v>44326</v>
      </c>
      <c r="E2913" s="6" t="s">
        <v>33</v>
      </c>
      <c r="F2913" s="6" t="s">
        <v>104</v>
      </c>
      <c r="G2913" s="6" t="s">
        <v>105</v>
      </c>
      <c r="H2913" s="6" t="s">
        <v>20</v>
      </c>
      <c r="I2913" s="8">
        <v>0.4</v>
      </c>
      <c r="J2913" s="9">
        <v>1000</v>
      </c>
      <c r="K2913" s="10">
        <f t="shared" si="22"/>
        <v>400</v>
      </c>
      <c r="L2913" s="10">
        <f t="shared" si="23"/>
        <v>120</v>
      </c>
      <c r="M2913" s="11">
        <v>0.3</v>
      </c>
      <c r="O2913" s="16"/>
      <c r="P2913" s="14"/>
      <c r="Q2913" s="12"/>
      <c r="R2913" s="13"/>
    </row>
    <row r="2914" spans="1:18" ht="15.75" customHeight="1" x14ac:dyDescent="0.3">
      <c r="A2914" s="1"/>
      <c r="B2914" s="6" t="s">
        <v>14</v>
      </c>
      <c r="C2914" s="6">
        <v>1185732</v>
      </c>
      <c r="D2914" s="7">
        <v>44326</v>
      </c>
      <c r="E2914" s="6" t="s">
        <v>33</v>
      </c>
      <c r="F2914" s="6" t="s">
        <v>104</v>
      </c>
      <c r="G2914" s="6" t="s">
        <v>105</v>
      </c>
      <c r="H2914" s="6" t="s">
        <v>21</v>
      </c>
      <c r="I2914" s="8">
        <v>0.49999999999999994</v>
      </c>
      <c r="J2914" s="9">
        <v>1250</v>
      </c>
      <c r="K2914" s="10">
        <f t="shared" si="22"/>
        <v>624.99999999999989</v>
      </c>
      <c r="L2914" s="10">
        <f t="shared" si="23"/>
        <v>218.74999999999994</v>
      </c>
      <c r="M2914" s="11">
        <v>0.35</v>
      </c>
      <c r="O2914" s="16"/>
      <c r="P2914" s="14"/>
      <c r="Q2914" s="12"/>
      <c r="R2914" s="13"/>
    </row>
    <row r="2915" spans="1:18" ht="15.75" customHeight="1" x14ac:dyDescent="0.3">
      <c r="A2915" s="1"/>
      <c r="B2915" s="6" t="s">
        <v>14</v>
      </c>
      <c r="C2915" s="6">
        <v>1185732</v>
      </c>
      <c r="D2915" s="7">
        <v>44326</v>
      </c>
      <c r="E2915" s="6" t="s">
        <v>33</v>
      </c>
      <c r="F2915" s="6" t="s">
        <v>104</v>
      </c>
      <c r="G2915" s="6" t="s">
        <v>105</v>
      </c>
      <c r="H2915" s="6" t="s">
        <v>22</v>
      </c>
      <c r="I2915" s="8">
        <v>0.54999999999999993</v>
      </c>
      <c r="J2915" s="9">
        <v>2500</v>
      </c>
      <c r="K2915" s="10">
        <f t="shared" si="22"/>
        <v>1374.9999999999998</v>
      </c>
      <c r="L2915" s="10">
        <f t="shared" si="23"/>
        <v>549.99999999999989</v>
      </c>
      <c r="M2915" s="11">
        <v>0.4</v>
      </c>
      <c r="O2915" s="16"/>
      <c r="P2915" s="14"/>
      <c r="Q2915" s="12"/>
      <c r="R2915" s="13"/>
    </row>
    <row r="2916" spans="1:18" ht="15.75" customHeight="1" x14ac:dyDescent="0.3">
      <c r="A2916" s="1"/>
      <c r="B2916" s="6" t="s">
        <v>14</v>
      </c>
      <c r="C2916" s="6">
        <v>1185732</v>
      </c>
      <c r="D2916" s="7">
        <v>44356</v>
      </c>
      <c r="E2916" s="6" t="s">
        <v>33</v>
      </c>
      <c r="F2916" s="6" t="s">
        <v>104</v>
      </c>
      <c r="G2916" s="6" t="s">
        <v>105</v>
      </c>
      <c r="H2916" s="6" t="s">
        <v>17</v>
      </c>
      <c r="I2916" s="8">
        <v>0.4</v>
      </c>
      <c r="J2916" s="9">
        <v>5000</v>
      </c>
      <c r="K2916" s="10">
        <f t="shared" si="22"/>
        <v>2000</v>
      </c>
      <c r="L2916" s="10">
        <f t="shared" si="23"/>
        <v>700</v>
      </c>
      <c r="M2916" s="11">
        <v>0.35</v>
      </c>
      <c r="O2916" s="16"/>
      <c r="P2916" s="14"/>
      <c r="Q2916" s="12"/>
      <c r="R2916" s="13"/>
    </row>
    <row r="2917" spans="1:18" ht="15.75" customHeight="1" x14ac:dyDescent="0.3">
      <c r="A2917" s="1"/>
      <c r="B2917" s="6" t="s">
        <v>14</v>
      </c>
      <c r="C2917" s="6">
        <v>1185732</v>
      </c>
      <c r="D2917" s="7">
        <v>44356</v>
      </c>
      <c r="E2917" s="6" t="s">
        <v>33</v>
      </c>
      <c r="F2917" s="6" t="s">
        <v>104</v>
      </c>
      <c r="G2917" s="6" t="s">
        <v>105</v>
      </c>
      <c r="H2917" s="6" t="s">
        <v>18</v>
      </c>
      <c r="I2917" s="8">
        <v>0.35000000000000009</v>
      </c>
      <c r="J2917" s="9">
        <v>2500</v>
      </c>
      <c r="K2917" s="10">
        <f t="shared" si="22"/>
        <v>875.00000000000023</v>
      </c>
      <c r="L2917" s="10">
        <f t="shared" si="23"/>
        <v>262.50000000000006</v>
      </c>
      <c r="M2917" s="11">
        <v>0.3</v>
      </c>
      <c r="O2917" s="16"/>
      <c r="P2917" s="14"/>
      <c r="Q2917" s="12"/>
      <c r="R2917" s="13"/>
    </row>
    <row r="2918" spans="1:18" ht="15.75" customHeight="1" x14ac:dyDescent="0.3">
      <c r="A2918" s="1"/>
      <c r="B2918" s="6" t="s">
        <v>14</v>
      </c>
      <c r="C2918" s="6">
        <v>1185732</v>
      </c>
      <c r="D2918" s="7">
        <v>44356</v>
      </c>
      <c r="E2918" s="6" t="s">
        <v>33</v>
      </c>
      <c r="F2918" s="6" t="s">
        <v>104</v>
      </c>
      <c r="G2918" s="6" t="s">
        <v>105</v>
      </c>
      <c r="H2918" s="6" t="s">
        <v>19</v>
      </c>
      <c r="I2918" s="8">
        <v>0.30000000000000004</v>
      </c>
      <c r="J2918" s="9">
        <v>2000</v>
      </c>
      <c r="K2918" s="10">
        <f t="shared" si="22"/>
        <v>600.00000000000011</v>
      </c>
      <c r="L2918" s="10">
        <f t="shared" si="23"/>
        <v>180.00000000000003</v>
      </c>
      <c r="M2918" s="11">
        <v>0.3</v>
      </c>
      <c r="O2918" s="16"/>
      <c r="P2918" s="14"/>
      <c r="Q2918" s="12"/>
      <c r="R2918" s="13"/>
    </row>
    <row r="2919" spans="1:18" ht="15.75" customHeight="1" x14ac:dyDescent="0.3">
      <c r="A2919" s="1"/>
      <c r="B2919" s="6" t="s">
        <v>14</v>
      </c>
      <c r="C2919" s="6">
        <v>1185732</v>
      </c>
      <c r="D2919" s="7">
        <v>44356</v>
      </c>
      <c r="E2919" s="6" t="s">
        <v>33</v>
      </c>
      <c r="F2919" s="6" t="s">
        <v>104</v>
      </c>
      <c r="G2919" s="6" t="s">
        <v>105</v>
      </c>
      <c r="H2919" s="6" t="s">
        <v>20</v>
      </c>
      <c r="I2919" s="8">
        <v>0.30000000000000004</v>
      </c>
      <c r="J2919" s="9">
        <v>1750</v>
      </c>
      <c r="K2919" s="10">
        <f t="shared" si="22"/>
        <v>525.00000000000011</v>
      </c>
      <c r="L2919" s="10">
        <f t="shared" si="23"/>
        <v>157.50000000000003</v>
      </c>
      <c r="M2919" s="11">
        <v>0.3</v>
      </c>
      <c r="O2919" s="16"/>
      <c r="P2919" s="14"/>
      <c r="Q2919" s="12"/>
      <c r="R2919" s="13"/>
    </row>
    <row r="2920" spans="1:18" ht="15.75" customHeight="1" x14ac:dyDescent="0.3">
      <c r="A2920" s="1"/>
      <c r="B2920" s="6" t="s">
        <v>14</v>
      </c>
      <c r="C2920" s="6">
        <v>1185732</v>
      </c>
      <c r="D2920" s="7">
        <v>44356</v>
      </c>
      <c r="E2920" s="6" t="s">
        <v>33</v>
      </c>
      <c r="F2920" s="6" t="s">
        <v>104</v>
      </c>
      <c r="G2920" s="6" t="s">
        <v>105</v>
      </c>
      <c r="H2920" s="6" t="s">
        <v>21</v>
      </c>
      <c r="I2920" s="8">
        <v>0.4</v>
      </c>
      <c r="J2920" s="9">
        <v>1750</v>
      </c>
      <c r="K2920" s="10">
        <f t="shared" si="22"/>
        <v>700</v>
      </c>
      <c r="L2920" s="10">
        <f t="shared" si="23"/>
        <v>244.99999999999997</v>
      </c>
      <c r="M2920" s="11">
        <v>0.35</v>
      </c>
      <c r="O2920" s="16"/>
      <c r="P2920" s="14"/>
      <c r="Q2920" s="12"/>
      <c r="R2920" s="13"/>
    </row>
    <row r="2921" spans="1:18" ht="15.75" customHeight="1" x14ac:dyDescent="0.3">
      <c r="A2921" s="1"/>
      <c r="B2921" s="6" t="s">
        <v>14</v>
      </c>
      <c r="C2921" s="6">
        <v>1185732</v>
      </c>
      <c r="D2921" s="7">
        <v>44356</v>
      </c>
      <c r="E2921" s="6" t="s">
        <v>33</v>
      </c>
      <c r="F2921" s="6" t="s">
        <v>104</v>
      </c>
      <c r="G2921" s="6" t="s">
        <v>105</v>
      </c>
      <c r="H2921" s="6" t="s">
        <v>22</v>
      </c>
      <c r="I2921" s="8">
        <v>0.55000000000000004</v>
      </c>
      <c r="J2921" s="9">
        <v>3250</v>
      </c>
      <c r="K2921" s="10">
        <f t="shared" si="22"/>
        <v>1787.5000000000002</v>
      </c>
      <c r="L2921" s="10">
        <f t="shared" si="23"/>
        <v>715.00000000000011</v>
      </c>
      <c r="M2921" s="11">
        <v>0.4</v>
      </c>
      <c r="O2921" s="16"/>
      <c r="P2921" s="14"/>
      <c r="Q2921" s="12"/>
      <c r="R2921" s="13"/>
    </row>
    <row r="2922" spans="1:18" ht="15.75" customHeight="1" x14ac:dyDescent="0.3">
      <c r="A2922" s="1"/>
      <c r="B2922" s="6" t="s">
        <v>14</v>
      </c>
      <c r="C2922" s="6">
        <v>1185732</v>
      </c>
      <c r="D2922" s="7">
        <v>44385</v>
      </c>
      <c r="E2922" s="6" t="s">
        <v>33</v>
      </c>
      <c r="F2922" s="6" t="s">
        <v>104</v>
      </c>
      <c r="G2922" s="6" t="s">
        <v>105</v>
      </c>
      <c r="H2922" s="6" t="s">
        <v>17</v>
      </c>
      <c r="I2922" s="8">
        <v>0.5</v>
      </c>
      <c r="J2922" s="9">
        <v>5500</v>
      </c>
      <c r="K2922" s="10">
        <f t="shared" si="22"/>
        <v>2750</v>
      </c>
      <c r="L2922" s="10">
        <f t="shared" si="23"/>
        <v>962.49999999999989</v>
      </c>
      <c r="M2922" s="11">
        <v>0.35</v>
      </c>
      <c r="O2922" s="16"/>
      <c r="P2922" s="14"/>
      <c r="Q2922" s="12"/>
      <c r="R2922" s="13"/>
    </row>
    <row r="2923" spans="1:18" ht="15.75" customHeight="1" x14ac:dyDescent="0.3">
      <c r="A2923" s="1"/>
      <c r="B2923" s="6" t="s">
        <v>14</v>
      </c>
      <c r="C2923" s="6">
        <v>1185732</v>
      </c>
      <c r="D2923" s="7">
        <v>44385</v>
      </c>
      <c r="E2923" s="6" t="s">
        <v>33</v>
      </c>
      <c r="F2923" s="6" t="s">
        <v>104</v>
      </c>
      <c r="G2923" s="6" t="s">
        <v>105</v>
      </c>
      <c r="H2923" s="6" t="s">
        <v>18</v>
      </c>
      <c r="I2923" s="8">
        <v>0.45000000000000007</v>
      </c>
      <c r="J2923" s="9">
        <v>3000</v>
      </c>
      <c r="K2923" s="10">
        <f t="shared" si="22"/>
        <v>1350.0000000000002</v>
      </c>
      <c r="L2923" s="10">
        <f t="shared" si="23"/>
        <v>405.00000000000006</v>
      </c>
      <c r="M2923" s="11">
        <v>0.3</v>
      </c>
      <c r="O2923" s="16"/>
      <c r="P2923" s="14"/>
      <c r="Q2923" s="12"/>
      <c r="R2923" s="13"/>
    </row>
    <row r="2924" spans="1:18" ht="15.75" customHeight="1" x14ac:dyDescent="0.3">
      <c r="A2924" s="1"/>
      <c r="B2924" s="6" t="s">
        <v>14</v>
      </c>
      <c r="C2924" s="6">
        <v>1185732</v>
      </c>
      <c r="D2924" s="7">
        <v>44385</v>
      </c>
      <c r="E2924" s="6" t="s">
        <v>33</v>
      </c>
      <c r="F2924" s="6" t="s">
        <v>104</v>
      </c>
      <c r="G2924" s="6" t="s">
        <v>105</v>
      </c>
      <c r="H2924" s="6" t="s">
        <v>19</v>
      </c>
      <c r="I2924" s="8">
        <v>0.4</v>
      </c>
      <c r="J2924" s="9">
        <v>2250</v>
      </c>
      <c r="K2924" s="10">
        <f t="shared" si="22"/>
        <v>900</v>
      </c>
      <c r="L2924" s="10">
        <f t="shared" si="23"/>
        <v>270</v>
      </c>
      <c r="M2924" s="11">
        <v>0.3</v>
      </c>
      <c r="O2924" s="16"/>
      <c r="P2924" s="14"/>
      <c r="Q2924" s="12"/>
      <c r="R2924" s="13"/>
    </row>
    <row r="2925" spans="1:18" ht="15.75" customHeight="1" x14ac:dyDescent="0.3">
      <c r="A2925" s="1"/>
      <c r="B2925" s="6" t="s">
        <v>14</v>
      </c>
      <c r="C2925" s="6">
        <v>1185732</v>
      </c>
      <c r="D2925" s="7">
        <v>44385</v>
      </c>
      <c r="E2925" s="6" t="s">
        <v>33</v>
      </c>
      <c r="F2925" s="6" t="s">
        <v>104</v>
      </c>
      <c r="G2925" s="6" t="s">
        <v>105</v>
      </c>
      <c r="H2925" s="6" t="s">
        <v>20</v>
      </c>
      <c r="I2925" s="8">
        <v>0.4</v>
      </c>
      <c r="J2925" s="9">
        <v>1750</v>
      </c>
      <c r="K2925" s="10">
        <f t="shared" si="22"/>
        <v>700</v>
      </c>
      <c r="L2925" s="10">
        <f t="shared" si="23"/>
        <v>210</v>
      </c>
      <c r="M2925" s="11">
        <v>0.3</v>
      </c>
      <c r="O2925" s="16"/>
      <c r="P2925" s="14"/>
      <c r="Q2925" s="12"/>
      <c r="R2925" s="13"/>
    </row>
    <row r="2926" spans="1:18" ht="15.75" customHeight="1" x14ac:dyDescent="0.3">
      <c r="A2926" s="1"/>
      <c r="B2926" s="6" t="s">
        <v>14</v>
      </c>
      <c r="C2926" s="6">
        <v>1185732</v>
      </c>
      <c r="D2926" s="7">
        <v>44385</v>
      </c>
      <c r="E2926" s="6" t="s">
        <v>33</v>
      </c>
      <c r="F2926" s="6" t="s">
        <v>104</v>
      </c>
      <c r="G2926" s="6" t="s">
        <v>105</v>
      </c>
      <c r="H2926" s="6" t="s">
        <v>21</v>
      </c>
      <c r="I2926" s="8">
        <v>0.5</v>
      </c>
      <c r="J2926" s="9">
        <v>2000</v>
      </c>
      <c r="K2926" s="10">
        <f t="shared" si="22"/>
        <v>1000</v>
      </c>
      <c r="L2926" s="10">
        <f t="shared" si="23"/>
        <v>350</v>
      </c>
      <c r="M2926" s="11">
        <v>0.35</v>
      </c>
      <c r="O2926" s="16"/>
      <c r="P2926" s="14"/>
      <c r="Q2926" s="12"/>
      <c r="R2926" s="13"/>
    </row>
    <row r="2927" spans="1:18" ht="15.75" customHeight="1" x14ac:dyDescent="0.3">
      <c r="A2927" s="1"/>
      <c r="B2927" s="6" t="s">
        <v>14</v>
      </c>
      <c r="C2927" s="6">
        <v>1185732</v>
      </c>
      <c r="D2927" s="7">
        <v>44385</v>
      </c>
      <c r="E2927" s="6" t="s">
        <v>33</v>
      </c>
      <c r="F2927" s="6" t="s">
        <v>104</v>
      </c>
      <c r="G2927" s="6" t="s">
        <v>105</v>
      </c>
      <c r="H2927" s="6" t="s">
        <v>22</v>
      </c>
      <c r="I2927" s="8">
        <v>0.55000000000000004</v>
      </c>
      <c r="J2927" s="9">
        <v>3750</v>
      </c>
      <c r="K2927" s="10">
        <f t="shared" si="22"/>
        <v>2062.5</v>
      </c>
      <c r="L2927" s="10">
        <f t="shared" si="23"/>
        <v>825</v>
      </c>
      <c r="M2927" s="11">
        <v>0.4</v>
      </c>
      <c r="O2927" s="16"/>
      <c r="P2927" s="14"/>
      <c r="Q2927" s="12"/>
      <c r="R2927" s="13"/>
    </row>
    <row r="2928" spans="1:18" ht="15.75" customHeight="1" x14ac:dyDescent="0.3">
      <c r="A2928" s="1"/>
      <c r="B2928" s="6" t="s">
        <v>14</v>
      </c>
      <c r="C2928" s="6">
        <v>1185732</v>
      </c>
      <c r="D2928" s="7">
        <v>44417</v>
      </c>
      <c r="E2928" s="6" t="s">
        <v>33</v>
      </c>
      <c r="F2928" s="6" t="s">
        <v>104</v>
      </c>
      <c r="G2928" s="6" t="s">
        <v>105</v>
      </c>
      <c r="H2928" s="6" t="s">
        <v>17</v>
      </c>
      <c r="I2928" s="8">
        <v>0.5</v>
      </c>
      <c r="J2928" s="9">
        <v>5250</v>
      </c>
      <c r="K2928" s="10">
        <f t="shared" si="22"/>
        <v>2625</v>
      </c>
      <c r="L2928" s="10">
        <f t="shared" si="23"/>
        <v>918.74999999999989</v>
      </c>
      <c r="M2928" s="11">
        <v>0.35</v>
      </c>
      <c r="O2928" s="16"/>
      <c r="P2928" s="14"/>
      <c r="Q2928" s="12"/>
      <c r="R2928" s="13"/>
    </row>
    <row r="2929" spans="1:18" ht="15.75" customHeight="1" x14ac:dyDescent="0.3">
      <c r="A2929" s="1"/>
      <c r="B2929" s="6" t="s">
        <v>14</v>
      </c>
      <c r="C2929" s="6">
        <v>1185732</v>
      </c>
      <c r="D2929" s="7">
        <v>44417</v>
      </c>
      <c r="E2929" s="6" t="s">
        <v>33</v>
      </c>
      <c r="F2929" s="6" t="s">
        <v>104</v>
      </c>
      <c r="G2929" s="6" t="s">
        <v>105</v>
      </c>
      <c r="H2929" s="6" t="s">
        <v>18</v>
      </c>
      <c r="I2929" s="8">
        <v>0.45000000000000007</v>
      </c>
      <c r="J2929" s="9">
        <v>3000</v>
      </c>
      <c r="K2929" s="10">
        <f t="shared" si="22"/>
        <v>1350.0000000000002</v>
      </c>
      <c r="L2929" s="10">
        <f t="shared" si="23"/>
        <v>405.00000000000006</v>
      </c>
      <c r="M2929" s="11">
        <v>0.3</v>
      </c>
      <c r="O2929" s="16"/>
      <c r="P2929" s="14"/>
      <c r="Q2929" s="12"/>
      <c r="R2929" s="13"/>
    </row>
    <row r="2930" spans="1:18" ht="15.75" customHeight="1" x14ac:dyDescent="0.3">
      <c r="A2930" s="1"/>
      <c r="B2930" s="6" t="s">
        <v>14</v>
      </c>
      <c r="C2930" s="6">
        <v>1185732</v>
      </c>
      <c r="D2930" s="7">
        <v>44417</v>
      </c>
      <c r="E2930" s="6" t="s">
        <v>33</v>
      </c>
      <c r="F2930" s="6" t="s">
        <v>104</v>
      </c>
      <c r="G2930" s="6" t="s">
        <v>105</v>
      </c>
      <c r="H2930" s="6" t="s">
        <v>19</v>
      </c>
      <c r="I2930" s="8">
        <v>0.4</v>
      </c>
      <c r="J2930" s="9">
        <v>2250</v>
      </c>
      <c r="K2930" s="10">
        <f t="shared" si="22"/>
        <v>900</v>
      </c>
      <c r="L2930" s="10">
        <f t="shared" si="23"/>
        <v>270</v>
      </c>
      <c r="M2930" s="11">
        <v>0.3</v>
      </c>
      <c r="O2930" s="16"/>
      <c r="P2930" s="14"/>
      <c r="Q2930" s="12"/>
      <c r="R2930" s="13"/>
    </row>
    <row r="2931" spans="1:18" ht="15.75" customHeight="1" x14ac:dyDescent="0.3">
      <c r="A2931" s="1"/>
      <c r="B2931" s="6" t="s">
        <v>14</v>
      </c>
      <c r="C2931" s="6">
        <v>1185732</v>
      </c>
      <c r="D2931" s="7">
        <v>44417</v>
      </c>
      <c r="E2931" s="6" t="s">
        <v>33</v>
      </c>
      <c r="F2931" s="6" t="s">
        <v>104</v>
      </c>
      <c r="G2931" s="6" t="s">
        <v>105</v>
      </c>
      <c r="H2931" s="6" t="s">
        <v>20</v>
      </c>
      <c r="I2931" s="8">
        <v>0.4</v>
      </c>
      <c r="J2931" s="9">
        <v>2000</v>
      </c>
      <c r="K2931" s="10">
        <f t="shared" si="22"/>
        <v>800</v>
      </c>
      <c r="L2931" s="10">
        <f t="shared" si="23"/>
        <v>240</v>
      </c>
      <c r="M2931" s="11">
        <v>0.3</v>
      </c>
      <c r="O2931" s="16"/>
      <c r="P2931" s="14"/>
      <c r="Q2931" s="12"/>
      <c r="R2931" s="13"/>
    </row>
    <row r="2932" spans="1:18" ht="15.75" customHeight="1" x14ac:dyDescent="0.3">
      <c r="A2932" s="1"/>
      <c r="B2932" s="6" t="s">
        <v>14</v>
      </c>
      <c r="C2932" s="6">
        <v>1185732</v>
      </c>
      <c r="D2932" s="7">
        <v>44417</v>
      </c>
      <c r="E2932" s="6" t="s">
        <v>33</v>
      </c>
      <c r="F2932" s="6" t="s">
        <v>104</v>
      </c>
      <c r="G2932" s="6" t="s">
        <v>105</v>
      </c>
      <c r="H2932" s="6" t="s">
        <v>21</v>
      </c>
      <c r="I2932" s="8">
        <v>0.5</v>
      </c>
      <c r="J2932" s="9">
        <v>1750</v>
      </c>
      <c r="K2932" s="10">
        <f t="shared" si="22"/>
        <v>875</v>
      </c>
      <c r="L2932" s="10">
        <f t="shared" si="23"/>
        <v>306.25</v>
      </c>
      <c r="M2932" s="11">
        <v>0.35</v>
      </c>
      <c r="O2932" s="16"/>
      <c r="P2932" s="14"/>
      <c r="Q2932" s="12"/>
      <c r="R2932" s="13"/>
    </row>
    <row r="2933" spans="1:18" ht="15.75" customHeight="1" x14ac:dyDescent="0.3">
      <c r="A2933" s="1"/>
      <c r="B2933" s="6" t="s">
        <v>14</v>
      </c>
      <c r="C2933" s="6">
        <v>1185732</v>
      </c>
      <c r="D2933" s="7">
        <v>44417</v>
      </c>
      <c r="E2933" s="6" t="s">
        <v>33</v>
      </c>
      <c r="F2933" s="6" t="s">
        <v>104</v>
      </c>
      <c r="G2933" s="6" t="s">
        <v>105</v>
      </c>
      <c r="H2933" s="6" t="s">
        <v>22</v>
      </c>
      <c r="I2933" s="8">
        <v>0.55000000000000004</v>
      </c>
      <c r="J2933" s="9">
        <v>3500</v>
      </c>
      <c r="K2933" s="10">
        <f t="shared" si="22"/>
        <v>1925.0000000000002</v>
      </c>
      <c r="L2933" s="10">
        <f t="shared" si="23"/>
        <v>770.00000000000011</v>
      </c>
      <c r="M2933" s="11">
        <v>0.4</v>
      </c>
      <c r="O2933" s="16"/>
      <c r="P2933" s="14"/>
      <c r="Q2933" s="12"/>
      <c r="R2933" s="13"/>
    </row>
    <row r="2934" spans="1:18" ht="15.75" customHeight="1" x14ac:dyDescent="0.3">
      <c r="A2934" s="1"/>
      <c r="B2934" s="6" t="s">
        <v>14</v>
      </c>
      <c r="C2934" s="6">
        <v>1185732</v>
      </c>
      <c r="D2934" s="7">
        <v>44449</v>
      </c>
      <c r="E2934" s="6" t="s">
        <v>33</v>
      </c>
      <c r="F2934" s="6" t="s">
        <v>104</v>
      </c>
      <c r="G2934" s="6" t="s">
        <v>105</v>
      </c>
      <c r="H2934" s="6" t="s">
        <v>17</v>
      </c>
      <c r="I2934" s="8">
        <v>0.4</v>
      </c>
      <c r="J2934" s="9">
        <v>4750</v>
      </c>
      <c r="K2934" s="10">
        <f t="shared" si="22"/>
        <v>1900</v>
      </c>
      <c r="L2934" s="10">
        <f t="shared" si="23"/>
        <v>665</v>
      </c>
      <c r="M2934" s="11">
        <v>0.35</v>
      </c>
      <c r="O2934" s="16"/>
      <c r="P2934" s="14"/>
      <c r="Q2934" s="12"/>
      <c r="R2934" s="13"/>
    </row>
    <row r="2935" spans="1:18" ht="15.75" customHeight="1" x14ac:dyDescent="0.3">
      <c r="A2935" s="1"/>
      <c r="B2935" s="6" t="s">
        <v>14</v>
      </c>
      <c r="C2935" s="6">
        <v>1185732</v>
      </c>
      <c r="D2935" s="7">
        <v>44449</v>
      </c>
      <c r="E2935" s="6" t="s">
        <v>33</v>
      </c>
      <c r="F2935" s="6" t="s">
        <v>104</v>
      </c>
      <c r="G2935" s="6" t="s">
        <v>105</v>
      </c>
      <c r="H2935" s="6" t="s">
        <v>18</v>
      </c>
      <c r="I2935" s="8">
        <v>0.35000000000000009</v>
      </c>
      <c r="J2935" s="9">
        <v>2750</v>
      </c>
      <c r="K2935" s="10">
        <f t="shared" si="22"/>
        <v>962.50000000000023</v>
      </c>
      <c r="L2935" s="10">
        <f t="shared" si="23"/>
        <v>288.75000000000006</v>
      </c>
      <c r="M2935" s="11">
        <v>0.3</v>
      </c>
      <c r="O2935" s="16"/>
      <c r="P2935" s="14"/>
      <c r="Q2935" s="12"/>
      <c r="R2935" s="13"/>
    </row>
    <row r="2936" spans="1:18" ht="15.75" customHeight="1" x14ac:dyDescent="0.3">
      <c r="A2936" s="1"/>
      <c r="B2936" s="6" t="s">
        <v>14</v>
      </c>
      <c r="C2936" s="6">
        <v>1185732</v>
      </c>
      <c r="D2936" s="7">
        <v>44449</v>
      </c>
      <c r="E2936" s="6" t="s">
        <v>33</v>
      </c>
      <c r="F2936" s="6" t="s">
        <v>104</v>
      </c>
      <c r="G2936" s="6" t="s">
        <v>105</v>
      </c>
      <c r="H2936" s="6" t="s">
        <v>19</v>
      </c>
      <c r="I2936" s="8">
        <v>0.30000000000000004</v>
      </c>
      <c r="J2936" s="9">
        <v>1750</v>
      </c>
      <c r="K2936" s="10">
        <f t="shared" si="22"/>
        <v>525.00000000000011</v>
      </c>
      <c r="L2936" s="10">
        <f t="shared" si="23"/>
        <v>157.50000000000003</v>
      </c>
      <c r="M2936" s="11">
        <v>0.3</v>
      </c>
      <c r="O2936" s="16"/>
      <c r="P2936" s="14"/>
      <c r="Q2936" s="12"/>
      <c r="R2936" s="13"/>
    </row>
    <row r="2937" spans="1:18" ht="15.75" customHeight="1" x14ac:dyDescent="0.3">
      <c r="A2937" s="1"/>
      <c r="B2937" s="6" t="s">
        <v>14</v>
      </c>
      <c r="C2937" s="6">
        <v>1185732</v>
      </c>
      <c r="D2937" s="7">
        <v>44449</v>
      </c>
      <c r="E2937" s="6" t="s">
        <v>33</v>
      </c>
      <c r="F2937" s="6" t="s">
        <v>104</v>
      </c>
      <c r="G2937" s="6" t="s">
        <v>105</v>
      </c>
      <c r="H2937" s="6" t="s">
        <v>20</v>
      </c>
      <c r="I2937" s="8">
        <v>0.30000000000000004</v>
      </c>
      <c r="J2937" s="9">
        <v>1500</v>
      </c>
      <c r="K2937" s="10">
        <f t="shared" si="22"/>
        <v>450.00000000000006</v>
      </c>
      <c r="L2937" s="10">
        <f t="shared" si="23"/>
        <v>135</v>
      </c>
      <c r="M2937" s="11">
        <v>0.3</v>
      </c>
      <c r="O2937" s="16"/>
      <c r="P2937" s="14"/>
      <c r="Q2937" s="12"/>
      <c r="R2937" s="13"/>
    </row>
    <row r="2938" spans="1:18" ht="15.75" customHeight="1" x14ac:dyDescent="0.3">
      <c r="A2938" s="1"/>
      <c r="B2938" s="6" t="s">
        <v>14</v>
      </c>
      <c r="C2938" s="6">
        <v>1185732</v>
      </c>
      <c r="D2938" s="7">
        <v>44449</v>
      </c>
      <c r="E2938" s="6" t="s">
        <v>33</v>
      </c>
      <c r="F2938" s="6" t="s">
        <v>104</v>
      </c>
      <c r="G2938" s="6" t="s">
        <v>105</v>
      </c>
      <c r="H2938" s="6" t="s">
        <v>21</v>
      </c>
      <c r="I2938" s="8">
        <v>0.4</v>
      </c>
      <c r="J2938" s="9">
        <v>1500</v>
      </c>
      <c r="K2938" s="10">
        <f t="shared" si="22"/>
        <v>600</v>
      </c>
      <c r="L2938" s="10">
        <f t="shared" si="23"/>
        <v>210</v>
      </c>
      <c r="M2938" s="11">
        <v>0.35</v>
      </c>
      <c r="O2938" s="16"/>
      <c r="P2938" s="14"/>
      <c r="Q2938" s="12"/>
      <c r="R2938" s="13"/>
    </row>
    <row r="2939" spans="1:18" ht="15.75" customHeight="1" x14ac:dyDescent="0.3">
      <c r="A2939" s="1"/>
      <c r="B2939" s="6" t="s">
        <v>14</v>
      </c>
      <c r="C2939" s="6">
        <v>1185732</v>
      </c>
      <c r="D2939" s="7">
        <v>44449</v>
      </c>
      <c r="E2939" s="6" t="s">
        <v>33</v>
      </c>
      <c r="F2939" s="6" t="s">
        <v>104</v>
      </c>
      <c r="G2939" s="6" t="s">
        <v>105</v>
      </c>
      <c r="H2939" s="6" t="s">
        <v>22</v>
      </c>
      <c r="I2939" s="8">
        <v>0.45</v>
      </c>
      <c r="J2939" s="9">
        <v>2250</v>
      </c>
      <c r="K2939" s="10">
        <f t="shared" si="22"/>
        <v>1012.5</v>
      </c>
      <c r="L2939" s="10">
        <f t="shared" si="23"/>
        <v>405</v>
      </c>
      <c r="M2939" s="11">
        <v>0.4</v>
      </c>
      <c r="O2939" s="16"/>
      <c r="P2939" s="14"/>
      <c r="Q2939" s="12"/>
      <c r="R2939" s="13"/>
    </row>
    <row r="2940" spans="1:18" ht="15.75" customHeight="1" x14ac:dyDescent="0.3">
      <c r="A2940" s="1"/>
      <c r="B2940" s="6" t="s">
        <v>14</v>
      </c>
      <c r="C2940" s="6">
        <v>1185732</v>
      </c>
      <c r="D2940" s="7">
        <v>44478</v>
      </c>
      <c r="E2940" s="6" t="s">
        <v>33</v>
      </c>
      <c r="F2940" s="6" t="s">
        <v>104</v>
      </c>
      <c r="G2940" s="6" t="s">
        <v>105</v>
      </c>
      <c r="H2940" s="6" t="s">
        <v>17</v>
      </c>
      <c r="I2940" s="8">
        <v>0.49999999999999994</v>
      </c>
      <c r="J2940" s="9">
        <v>4000</v>
      </c>
      <c r="K2940" s="10">
        <f t="shared" si="22"/>
        <v>1999.9999999999998</v>
      </c>
      <c r="L2940" s="10">
        <f t="shared" si="23"/>
        <v>699.99999999999989</v>
      </c>
      <c r="M2940" s="11">
        <v>0.35</v>
      </c>
      <c r="O2940" s="16"/>
      <c r="P2940" s="14"/>
      <c r="Q2940" s="12"/>
      <c r="R2940" s="13"/>
    </row>
    <row r="2941" spans="1:18" ht="15.75" customHeight="1" x14ac:dyDescent="0.3">
      <c r="A2941" s="1"/>
      <c r="B2941" s="6" t="s">
        <v>14</v>
      </c>
      <c r="C2941" s="6">
        <v>1185732</v>
      </c>
      <c r="D2941" s="7">
        <v>44478</v>
      </c>
      <c r="E2941" s="6" t="s">
        <v>33</v>
      </c>
      <c r="F2941" s="6" t="s">
        <v>104</v>
      </c>
      <c r="G2941" s="6" t="s">
        <v>105</v>
      </c>
      <c r="H2941" s="6" t="s">
        <v>18</v>
      </c>
      <c r="I2941" s="8">
        <v>0.4</v>
      </c>
      <c r="J2941" s="9">
        <v>2500</v>
      </c>
      <c r="K2941" s="10">
        <f t="shared" si="22"/>
        <v>1000</v>
      </c>
      <c r="L2941" s="10">
        <f t="shared" si="23"/>
        <v>300</v>
      </c>
      <c r="M2941" s="11">
        <v>0.3</v>
      </c>
      <c r="O2941" s="16"/>
      <c r="P2941" s="14"/>
      <c r="Q2941" s="12"/>
      <c r="R2941" s="13"/>
    </row>
    <row r="2942" spans="1:18" ht="15.75" customHeight="1" x14ac:dyDescent="0.3">
      <c r="A2942" s="1"/>
      <c r="B2942" s="6" t="s">
        <v>14</v>
      </c>
      <c r="C2942" s="6">
        <v>1185732</v>
      </c>
      <c r="D2942" s="7">
        <v>44478</v>
      </c>
      <c r="E2942" s="6" t="s">
        <v>33</v>
      </c>
      <c r="F2942" s="6" t="s">
        <v>104</v>
      </c>
      <c r="G2942" s="6" t="s">
        <v>105</v>
      </c>
      <c r="H2942" s="6" t="s">
        <v>19</v>
      </c>
      <c r="I2942" s="8">
        <v>0.4</v>
      </c>
      <c r="J2942" s="9">
        <v>1500</v>
      </c>
      <c r="K2942" s="10">
        <f t="shared" si="22"/>
        <v>600</v>
      </c>
      <c r="L2942" s="10">
        <f t="shared" si="23"/>
        <v>180</v>
      </c>
      <c r="M2942" s="11">
        <v>0.3</v>
      </c>
      <c r="O2942" s="16"/>
      <c r="P2942" s="14"/>
      <c r="Q2942" s="12"/>
      <c r="R2942" s="13"/>
    </row>
    <row r="2943" spans="1:18" ht="15.75" customHeight="1" x14ac:dyDescent="0.3">
      <c r="A2943" s="1"/>
      <c r="B2943" s="6" t="s">
        <v>14</v>
      </c>
      <c r="C2943" s="6">
        <v>1185732</v>
      </c>
      <c r="D2943" s="7">
        <v>44478</v>
      </c>
      <c r="E2943" s="6" t="s">
        <v>33</v>
      </c>
      <c r="F2943" s="6" t="s">
        <v>104</v>
      </c>
      <c r="G2943" s="6" t="s">
        <v>105</v>
      </c>
      <c r="H2943" s="6" t="s">
        <v>20</v>
      </c>
      <c r="I2943" s="8">
        <v>0.4</v>
      </c>
      <c r="J2943" s="9">
        <v>1250</v>
      </c>
      <c r="K2943" s="10">
        <f t="shared" si="22"/>
        <v>500</v>
      </c>
      <c r="L2943" s="10">
        <f t="shared" si="23"/>
        <v>150</v>
      </c>
      <c r="M2943" s="11">
        <v>0.3</v>
      </c>
      <c r="O2943" s="16"/>
      <c r="P2943" s="14"/>
      <c r="Q2943" s="12"/>
      <c r="R2943" s="13"/>
    </row>
    <row r="2944" spans="1:18" ht="15.75" customHeight="1" x14ac:dyDescent="0.3">
      <c r="A2944" s="1"/>
      <c r="B2944" s="6" t="s">
        <v>14</v>
      </c>
      <c r="C2944" s="6">
        <v>1185732</v>
      </c>
      <c r="D2944" s="7">
        <v>44478</v>
      </c>
      <c r="E2944" s="6" t="s">
        <v>33</v>
      </c>
      <c r="F2944" s="6" t="s">
        <v>104</v>
      </c>
      <c r="G2944" s="6" t="s">
        <v>105</v>
      </c>
      <c r="H2944" s="6" t="s">
        <v>21</v>
      </c>
      <c r="I2944" s="8">
        <v>0.49999999999999994</v>
      </c>
      <c r="J2944" s="9">
        <v>1250</v>
      </c>
      <c r="K2944" s="10">
        <f t="shared" si="22"/>
        <v>624.99999999999989</v>
      </c>
      <c r="L2944" s="10">
        <f t="shared" si="23"/>
        <v>218.74999999999994</v>
      </c>
      <c r="M2944" s="11">
        <v>0.35</v>
      </c>
      <c r="O2944" s="16"/>
      <c r="P2944" s="14"/>
      <c r="Q2944" s="12"/>
      <c r="R2944" s="13"/>
    </row>
    <row r="2945" spans="1:18" ht="15.75" customHeight="1" x14ac:dyDescent="0.3">
      <c r="A2945" s="1"/>
      <c r="B2945" s="6" t="s">
        <v>14</v>
      </c>
      <c r="C2945" s="6">
        <v>1185732</v>
      </c>
      <c r="D2945" s="7">
        <v>44478</v>
      </c>
      <c r="E2945" s="6" t="s">
        <v>33</v>
      </c>
      <c r="F2945" s="6" t="s">
        <v>104</v>
      </c>
      <c r="G2945" s="6" t="s">
        <v>105</v>
      </c>
      <c r="H2945" s="6" t="s">
        <v>22</v>
      </c>
      <c r="I2945" s="8">
        <v>0.54999999999999982</v>
      </c>
      <c r="J2945" s="9">
        <v>2500</v>
      </c>
      <c r="K2945" s="10">
        <f t="shared" si="22"/>
        <v>1374.9999999999995</v>
      </c>
      <c r="L2945" s="10">
        <f t="shared" si="23"/>
        <v>549.99999999999989</v>
      </c>
      <c r="M2945" s="11">
        <v>0.4</v>
      </c>
      <c r="O2945" s="16"/>
      <c r="P2945" s="14"/>
      <c r="Q2945" s="12"/>
      <c r="R2945" s="13"/>
    </row>
    <row r="2946" spans="1:18" ht="15.75" customHeight="1" x14ac:dyDescent="0.3">
      <c r="A2946" s="1"/>
      <c r="B2946" s="6" t="s">
        <v>14</v>
      </c>
      <c r="C2946" s="6">
        <v>1185732</v>
      </c>
      <c r="D2946" s="7">
        <v>44509</v>
      </c>
      <c r="E2946" s="6" t="s">
        <v>33</v>
      </c>
      <c r="F2946" s="6" t="s">
        <v>104</v>
      </c>
      <c r="G2946" s="6" t="s">
        <v>105</v>
      </c>
      <c r="H2946" s="6" t="s">
        <v>17</v>
      </c>
      <c r="I2946" s="8">
        <v>0.49999999999999994</v>
      </c>
      <c r="J2946" s="9">
        <v>4000</v>
      </c>
      <c r="K2946" s="10">
        <f t="shared" si="22"/>
        <v>1999.9999999999998</v>
      </c>
      <c r="L2946" s="10">
        <f t="shared" si="23"/>
        <v>699.99999999999989</v>
      </c>
      <c r="M2946" s="11">
        <v>0.35</v>
      </c>
      <c r="O2946" s="16"/>
      <c r="P2946" s="14"/>
      <c r="Q2946" s="12"/>
      <c r="R2946" s="13"/>
    </row>
    <row r="2947" spans="1:18" ht="15.75" customHeight="1" x14ac:dyDescent="0.3">
      <c r="A2947" s="1"/>
      <c r="B2947" s="6" t="s">
        <v>14</v>
      </c>
      <c r="C2947" s="6">
        <v>1185732</v>
      </c>
      <c r="D2947" s="7">
        <v>44509</v>
      </c>
      <c r="E2947" s="6" t="s">
        <v>33</v>
      </c>
      <c r="F2947" s="6" t="s">
        <v>104</v>
      </c>
      <c r="G2947" s="6" t="s">
        <v>105</v>
      </c>
      <c r="H2947" s="6" t="s">
        <v>18</v>
      </c>
      <c r="I2947" s="8">
        <v>0.4</v>
      </c>
      <c r="J2947" s="9">
        <v>2500</v>
      </c>
      <c r="K2947" s="10">
        <f t="shared" si="22"/>
        <v>1000</v>
      </c>
      <c r="L2947" s="10">
        <f t="shared" si="23"/>
        <v>300</v>
      </c>
      <c r="M2947" s="11">
        <v>0.3</v>
      </c>
      <c r="O2947" s="16"/>
      <c r="P2947" s="14"/>
      <c r="Q2947" s="12"/>
      <c r="R2947" s="13"/>
    </row>
    <row r="2948" spans="1:18" ht="15.75" customHeight="1" x14ac:dyDescent="0.3">
      <c r="A2948" s="1"/>
      <c r="B2948" s="6" t="s">
        <v>14</v>
      </c>
      <c r="C2948" s="6">
        <v>1185732</v>
      </c>
      <c r="D2948" s="7">
        <v>44509</v>
      </c>
      <c r="E2948" s="6" t="s">
        <v>33</v>
      </c>
      <c r="F2948" s="6" t="s">
        <v>104</v>
      </c>
      <c r="G2948" s="6" t="s">
        <v>105</v>
      </c>
      <c r="H2948" s="6" t="s">
        <v>19</v>
      </c>
      <c r="I2948" s="8">
        <v>0.4</v>
      </c>
      <c r="J2948" s="9">
        <v>1950</v>
      </c>
      <c r="K2948" s="10">
        <f t="shared" si="22"/>
        <v>780</v>
      </c>
      <c r="L2948" s="10">
        <f t="shared" si="23"/>
        <v>234</v>
      </c>
      <c r="M2948" s="11">
        <v>0.3</v>
      </c>
      <c r="O2948" s="16"/>
      <c r="P2948" s="14"/>
      <c r="Q2948" s="12"/>
      <c r="R2948" s="13"/>
    </row>
    <row r="2949" spans="1:18" ht="15.75" customHeight="1" x14ac:dyDescent="0.3">
      <c r="A2949" s="1"/>
      <c r="B2949" s="6" t="s">
        <v>14</v>
      </c>
      <c r="C2949" s="6">
        <v>1185732</v>
      </c>
      <c r="D2949" s="7">
        <v>44509</v>
      </c>
      <c r="E2949" s="6" t="s">
        <v>33</v>
      </c>
      <c r="F2949" s="6" t="s">
        <v>104</v>
      </c>
      <c r="G2949" s="6" t="s">
        <v>105</v>
      </c>
      <c r="H2949" s="6" t="s">
        <v>20</v>
      </c>
      <c r="I2949" s="8">
        <v>0.4</v>
      </c>
      <c r="J2949" s="9">
        <v>1750</v>
      </c>
      <c r="K2949" s="10">
        <f t="shared" si="22"/>
        <v>700</v>
      </c>
      <c r="L2949" s="10">
        <f t="shared" si="23"/>
        <v>210</v>
      </c>
      <c r="M2949" s="11">
        <v>0.3</v>
      </c>
      <c r="O2949" s="16"/>
      <c r="P2949" s="14"/>
      <c r="Q2949" s="12"/>
      <c r="R2949" s="13"/>
    </row>
    <row r="2950" spans="1:18" ht="15.75" customHeight="1" x14ac:dyDescent="0.3">
      <c r="A2950" s="1"/>
      <c r="B2950" s="6" t="s">
        <v>14</v>
      </c>
      <c r="C2950" s="6">
        <v>1185732</v>
      </c>
      <c r="D2950" s="7">
        <v>44509</v>
      </c>
      <c r="E2950" s="6" t="s">
        <v>33</v>
      </c>
      <c r="F2950" s="6" t="s">
        <v>104</v>
      </c>
      <c r="G2950" s="6" t="s">
        <v>105</v>
      </c>
      <c r="H2950" s="6" t="s">
        <v>21</v>
      </c>
      <c r="I2950" s="8">
        <v>0.6</v>
      </c>
      <c r="J2950" s="9">
        <v>1500</v>
      </c>
      <c r="K2950" s="10">
        <f t="shared" si="22"/>
        <v>900</v>
      </c>
      <c r="L2950" s="10">
        <f t="shared" si="23"/>
        <v>315</v>
      </c>
      <c r="M2950" s="11">
        <v>0.35</v>
      </c>
      <c r="O2950" s="16"/>
      <c r="P2950" s="14"/>
      <c r="Q2950" s="12"/>
      <c r="R2950" s="13"/>
    </row>
    <row r="2951" spans="1:18" ht="15.75" customHeight="1" x14ac:dyDescent="0.3">
      <c r="A2951" s="1"/>
      <c r="B2951" s="6" t="s">
        <v>14</v>
      </c>
      <c r="C2951" s="6">
        <v>1185732</v>
      </c>
      <c r="D2951" s="7">
        <v>44509</v>
      </c>
      <c r="E2951" s="6" t="s">
        <v>33</v>
      </c>
      <c r="F2951" s="6" t="s">
        <v>104</v>
      </c>
      <c r="G2951" s="6" t="s">
        <v>105</v>
      </c>
      <c r="H2951" s="6" t="s">
        <v>22</v>
      </c>
      <c r="I2951" s="8">
        <v>0.64999999999999991</v>
      </c>
      <c r="J2951" s="9">
        <v>2500</v>
      </c>
      <c r="K2951" s="10">
        <f t="shared" si="22"/>
        <v>1624.9999999999998</v>
      </c>
      <c r="L2951" s="10">
        <f t="shared" si="23"/>
        <v>650</v>
      </c>
      <c r="M2951" s="11">
        <v>0.4</v>
      </c>
      <c r="O2951" s="16"/>
      <c r="P2951" s="14"/>
      <c r="Q2951" s="12"/>
      <c r="R2951" s="13"/>
    </row>
    <row r="2952" spans="1:18" ht="15.75" customHeight="1" x14ac:dyDescent="0.3">
      <c r="A2952" s="1"/>
      <c r="B2952" s="6" t="s">
        <v>14</v>
      </c>
      <c r="C2952" s="6">
        <v>1185732</v>
      </c>
      <c r="D2952" s="7">
        <v>44538</v>
      </c>
      <c r="E2952" s="6" t="s">
        <v>33</v>
      </c>
      <c r="F2952" s="6" t="s">
        <v>104</v>
      </c>
      <c r="G2952" s="6" t="s">
        <v>105</v>
      </c>
      <c r="H2952" s="6" t="s">
        <v>17</v>
      </c>
      <c r="I2952" s="8">
        <v>0.6</v>
      </c>
      <c r="J2952" s="9">
        <v>5000</v>
      </c>
      <c r="K2952" s="10">
        <f t="shared" si="22"/>
        <v>3000</v>
      </c>
      <c r="L2952" s="10">
        <f t="shared" si="23"/>
        <v>1050</v>
      </c>
      <c r="M2952" s="11">
        <v>0.35</v>
      </c>
      <c r="O2952" s="16"/>
      <c r="P2952" s="14"/>
      <c r="Q2952" s="12"/>
      <c r="R2952" s="13"/>
    </row>
    <row r="2953" spans="1:18" ht="15.75" customHeight="1" x14ac:dyDescent="0.3">
      <c r="A2953" s="1"/>
      <c r="B2953" s="6" t="s">
        <v>14</v>
      </c>
      <c r="C2953" s="6">
        <v>1185732</v>
      </c>
      <c r="D2953" s="7">
        <v>44538</v>
      </c>
      <c r="E2953" s="6" t="s">
        <v>33</v>
      </c>
      <c r="F2953" s="6" t="s">
        <v>104</v>
      </c>
      <c r="G2953" s="6" t="s">
        <v>105</v>
      </c>
      <c r="H2953" s="6" t="s">
        <v>18</v>
      </c>
      <c r="I2953" s="8">
        <v>0.5</v>
      </c>
      <c r="J2953" s="9">
        <v>3000</v>
      </c>
      <c r="K2953" s="10">
        <f t="shared" si="22"/>
        <v>1500</v>
      </c>
      <c r="L2953" s="10">
        <f t="shared" si="23"/>
        <v>450</v>
      </c>
      <c r="M2953" s="11">
        <v>0.3</v>
      </c>
      <c r="O2953" s="16"/>
      <c r="P2953" s="14"/>
      <c r="Q2953" s="12"/>
      <c r="R2953" s="13"/>
    </row>
    <row r="2954" spans="1:18" ht="15.75" customHeight="1" x14ac:dyDescent="0.3">
      <c r="A2954" s="1"/>
      <c r="B2954" s="6" t="s">
        <v>14</v>
      </c>
      <c r="C2954" s="6">
        <v>1185732</v>
      </c>
      <c r="D2954" s="7">
        <v>44538</v>
      </c>
      <c r="E2954" s="6" t="s">
        <v>33</v>
      </c>
      <c r="F2954" s="6" t="s">
        <v>104</v>
      </c>
      <c r="G2954" s="6" t="s">
        <v>105</v>
      </c>
      <c r="H2954" s="6" t="s">
        <v>19</v>
      </c>
      <c r="I2954" s="8">
        <v>0.5</v>
      </c>
      <c r="J2954" s="9">
        <v>2500</v>
      </c>
      <c r="K2954" s="10">
        <f t="shared" si="22"/>
        <v>1250</v>
      </c>
      <c r="L2954" s="10">
        <f t="shared" si="23"/>
        <v>375</v>
      </c>
      <c r="M2954" s="11">
        <v>0.3</v>
      </c>
      <c r="O2954" s="16"/>
      <c r="P2954" s="14"/>
      <c r="Q2954" s="12"/>
      <c r="R2954" s="13"/>
    </row>
    <row r="2955" spans="1:18" ht="15.75" customHeight="1" x14ac:dyDescent="0.3">
      <c r="A2955" s="1"/>
      <c r="B2955" s="6" t="s">
        <v>14</v>
      </c>
      <c r="C2955" s="6">
        <v>1185732</v>
      </c>
      <c r="D2955" s="7">
        <v>44538</v>
      </c>
      <c r="E2955" s="6" t="s">
        <v>33</v>
      </c>
      <c r="F2955" s="6" t="s">
        <v>104</v>
      </c>
      <c r="G2955" s="6" t="s">
        <v>105</v>
      </c>
      <c r="H2955" s="6" t="s">
        <v>20</v>
      </c>
      <c r="I2955" s="8">
        <v>0.5</v>
      </c>
      <c r="J2955" s="9">
        <v>2000</v>
      </c>
      <c r="K2955" s="10">
        <f t="shared" si="22"/>
        <v>1000</v>
      </c>
      <c r="L2955" s="10">
        <f t="shared" si="23"/>
        <v>300</v>
      </c>
      <c r="M2955" s="11">
        <v>0.3</v>
      </c>
      <c r="O2955" s="16"/>
      <c r="P2955" s="14"/>
      <c r="Q2955" s="12"/>
      <c r="R2955" s="13"/>
    </row>
    <row r="2956" spans="1:18" ht="15.75" customHeight="1" x14ac:dyDescent="0.3">
      <c r="A2956" s="1"/>
      <c r="B2956" s="6" t="s">
        <v>14</v>
      </c>
      <c r="C2956" s="6">
        <v>1185732</v>
      </c>
      <c r="D2956" s="7">
        <v>44538</v>
      </c>
      <c r="E2956" s="6" t="s">
        <v>33</v>
      </c>
      <c r="F2956" s="6" t="s">
        <v>104</v>
      </c>
      <c r="G2956" s="6" t="s">
        <v>105</v>
      </c>
      <c r="H2956" s="6" t="s">
        <v>21</v>
      </c>
      <c r="I2956" s="8">
        <v>0.6</v>
      </c>
      <c r="J2956" s="9">
        <v>2000</v>
      </c>
      <c r="K2956" s="10">
        <f t="shared" si="22"/>
        <v>1200</v>
      </c>
      <c r="L2956" s="10">
        <f t="shared" si="23"/>
        <v>420</v>
      </c>
      <c r="M2956" s="11">
        <v>0.35</v>
      </c>
      <c r="O2956" s="16"/>
      <c r="P2956" s="14"/>
      <c r="Q2956" s="12"/>
      <c r="R2956" s="13"/>
    </row>
    <row r="2957" spans="1:18" ht="15.75" customHeight="1" x14ac:dyDescent="0.3">
      <c r="A2957" s="1"/>
      <c r="B2957" s="6" t="s">
        <v>14</v>
      </c>
      <c r="C2957" s="6">
        <v>1185732</v>
      </c>
      <c r="D2957" s="7">
        <v>44538</v>
      </c>
      <c r="E2957" s="6" t="s">
        <v>33</v>
      </c>
      <c r="F2957" s="6" t="s">
        <v>104</v>
      </c>
      <c r="G2957" s="6" t="s">
        <v>105</v>
      </c>
      <c r="H2957" s="6" t="s">
        <v>22</v>
      </c>
      <c r="I2957" s="8">
        <v>0.64999999999999991</v>
      </c>
      <c r="J2957" s="9">
        <v>3000</v>
      </c>
      <c r="K2957" s="10">
        <f t="shared" si="22"/>
        <v>1949.9999999999998</v>
      </c>
      <c r="L2957" s="10">
        <f t="shared" si="23"/>
        <v>780</v>
      </c>
      <c r="M2957" s="11">
        <v>0.4</v>
      </c>
      <c r="O2957" s="16"/>
      <c r="P2957" s="14"/>
      <c r="Q2957" s="12"/>
      <c r="R2957" s="13"/>
    </row>
    <row r="2958" spans="1:18" ht="15.75" customHeight="1" x14ac:dyDescent="0.3">
      <c r="A2958" s="1" t="s">
        <v>39</v>
      </c>
      <c r="B2958" s="6" t="s">
        <v>14</v>
      </c>
      <c r="C2958" s="6">
        <v>1185732</v>
      </c>
      <c r="D2958" s="7">
        <v>44202</v>
      </c>
      <c r="E2958" s="6" t="s">
        <v>33</v>
      </c>
      <c r="F2958" s="6" t="s">
        <v>106</v>
      </c>
      <c r="G2958" s="6" t="s">
        <v>107</v>
      </c>
      <c r="H2958" s="6" t="s">
        <v>17</v>
      </c>
      <c r="I2958" s="8">
        <v>0.30000000000000004</v>
      </c>
      <c r="J2958" s="9">
        <v>4500</v>
      </c>
      <c r="K2958" s="10">
        <f t="shared" si="22"/>
        <v>1350.0000000000002</v>
      </c>
      <c r="L2958" s="10">
        <f t="shared" si="23"/>
        <v>405.00000000000006</v>
      </c>
      <c r="M2958" s="11">
        <v>0.3</v>
      </c>
      <c r="O2958" s="16"/>
      <c r="P2958" s="14"/>
      <c r="Q2958" s="12"/>
      <c r="R2958" s="13"/>
    </row>
    <row r="2959" spans="1:18" ht="15.75" customHeight="1" x14ac:dyDescent="0.3">
      <c r="A2959" s="1"/>
      <c r="B2959" s="6" t="s">
        <v>14</v>
      </c>
      <c r="C2959" s="6">
        <v>1185732</v>
      </c>
      <c r="D2959" s="7">
        <v>44202</v>
      </c>
      <c r="E2959" s="6" t="s">
        <v>33</v>
      </c>
      <c r="F2959" s="6" t="s">
        <v>106</v>
      </c>
      <c r="G2959" s="6" t="s">
        <v>107</v>
      </c>
      <c r="H2959" s="6" t="s">
        <v>18</v>
      </c>
      <c r="I2959" s="8">
        <v>0.30000000000000004</v>
      </c>
      <c r="J2959" s="9">
        <v>2500</v>
      </c>
      <c r="K2959" s="10">
        <f t="shared" si="22"/>
        <v>750.00000000000011</v>
      </c>
      <c r="L2959" s="10">
        <f t="shared" si="23"/>
        <v>262.5</v>
      </c>
      <c r="M2959" s="11">
        <v>0.35</v>
      </c>
      <c r="O2959" s="16"/>
      <c r="P2959" s="14"/>
      <c r="Q2959" s="12"/>
      <c r="R2959" s="13"/>
    </row>
    <row r="2960" spans="1:18" ht="15.75" customHeight="1" x14ac:dyDescent="0.3">
      <c r="A2960" s="1"/>
      <c r="B2960" s="6" t="s">
        <v>14</v>
      </c>
      <c r="C2960" s="6">
        <v>1185732</v>
      </c>
      <c r="D2960" s="7">
        <v>44202</v>
      </c>
      <c r="E2960" s="6" t="s">
        <v>33</v>
      </c>
      <c r="F2960" s="6" t="s">
        <v>106</v>
      </c>
      <c r="G2960" s="6" t="s">
        <v>107</v>
      </c>
      <c r="H2960" s="6" t="s">
        <v>19</v>
      </c>
      <c r="I2960" s="8">
        <v>0.20000000000000007</v>
      </c>
      <c r="J2960" s="9">
        <v>2500</v>
      </c>
      <c r="K2960" s="10">
        <f t="shared" si="22"/>
        <v>500.00000000000017</v>
      </c>
      <c r="L2960" s="10">
        <f t="shared" si="23"/>
        <v>150.00000000000006</v>
      </c>
      <c r="M2960" s="11">
        <v>0.3</v>
      </c>
      <c r="O2960" s="16"/>
      <c r="P2960" s="14"/>
      <c r="Q2960" s="12"/>
      <c r="R2960" s="13"/>
    </row>
    <row r="2961" spans="1:18" ht="15.75" customHeight="1" x14ac:dyDescent="0.3">
      <c r="A2961" s="1"/>
      <c r="B2961" s="6" t="s">
        <v>14</v>
      </c>
      <c r="C2961" s="6">
        <v>1185732</v>
      </c>
      <c r="D2961" s="7">
        <v>44202</v>
      </c>
      <c r="E2961" s="6" t="s">
        <v>33</v>
      </c>
      <c r="F2961" s="6" t="s">
        <v>106</v>
      </c>
      <c r="G2961" s="6" t="s">
        <v>107</v>
      </c>
      <c r="H2961" s="6" t="s">
        <v>20</v>
      </c>
      <c r="I2961" s="8">
        <v>0.25000000000000006</v>
      </c>
      <c r="J2961" s="9">
        <v>1000</v>
      </c>
      <c r="K2961" s="10">
        <f t="shared" si="22"/>
        <v>250.00000000000006</v>
      </c>
      <c r="L2961" s="10">
        <f t="shared" si="23"/>
        <v>75.000000000000014</v>
      </c>
      <c r="M2961" s="11">
        <v>0.3</v>
      </c>
      <c r="O2961" s="16"/>
      <c r="P2961" s="14"/>
      <c r="Q2961" s="12"/>
      <c r="R2961" s="13"/>
    </row>
    <row r="2962" spans="1:18" ht="15.75" customHeight="1" x14ac:dyDescent="0.3">
      <c r="A2962" s="1"/>
      <c r="B2962" s="6" t="s">
        <v>14</v>
      </c>
      <c r="C2962" s="6">
        <v>1185732</v>
      </c>
      <c r="D2962" s="7">
        <v>44202</v>
      </c>
      <c r="E2962" s="6" t="s">
        <v>33</v>
      </c>
      <c r="F2962" s="6" t="s">
        <v>106</v>
      </c>
      <c r="G2962" s="6" t="s">
        <v>107</v>
      </c>
      <c r="H2962" s="6" t="s">
        <v>21</v>
      </c>
      <c r="I2962" s="8">
        <v>0.39999999999999997</v>
      </c>
      <c r="J2962" s="9">
        <v>1500</v>
      </c>
      <c r="K2962" s="10">
        <f t="shared" si="22"/>
        <v>600</v>
      </c>
      <c r="L2962" s="10">
        <f t="shared" si="23"/>
        <v>300</v>
      </c>
      <c r="M2962" s="11">
        <v>0.5</v>
      </c>
      <c r="O2962" s="16"/>
      <c r="P2962" s="14"/>
      <c r="Q2962" s="12"/>
      <c r="R2962" s="13"/>
    </row>
    <row r="2963" spans="1:18" ht="15.75" customHeight="1" x14ac:dyDescent="0.3">
      <c r="A2963" s="1"/>
      <c r="B2963" s="6" t="s">
        <v>14</v>
      </c>
      <c r="C2963" s="6">
        <v>1185732</v>
      </c>
      <c r="D2963" s="7">
        <v>44202</v>
      </c>
      <c r="E2963" s="6" t="s">
        <v>33</v>
      </c>
      <c r="F2963" s="6" t="s">
        <v>106</v>
      </c>
      <c r="G2963" s="6" t="s">
        <v>107</v>
      </c>
      <c r="H2963" s="6" t="s">
        <v>22</v>
      </c>
      <c r="I2963" s="8">
        <v>0.30000000000000004</v>
      </c>
      <c r="J2963" s="9">
        <v>2500</v>
      </c>
      <c r="K2963" s="10">
        <f t="shared" si="22"/>
        <v>750.00000000000011</v>
      </c>
      <c r="L2963" s="10">
        <f t="shared" si="23"/>
        <v>300.00000000000006</v>
      </c>
      <c r="M2963" s="11">
        <v>0.4</v>
      </c>
      <c r="O2963" s="16"/>
      <c r="P2963" s="14"/>
      <c r="Q2963" s="12"/>
      <c r="R2963" s="13"/>
    </row>
    <row r="2964" spans="1:18" ht="15.75" customHeight="1" x14ac:dyDescent="0.3">
      <c r="A2964" s="1"/>
      <c r="B2964" s="6" t="s">
        <v>14</v>
      </c>
      <c r="C2964" s="6">
        <v>1185732</v>
      </c>
      <c r="D2964" s="7">
        <v>44233</v>
      </c>
      <c r="E2964" s="6" t="s">
        <v>33</v>
      </c>
      <c r="F2964" s="6" t="s">
        <v>106</v>
      </c>
      <c r="G2964" s="6" t="s">
        <v>107</v>
      </c>
      <c r="H2964" s="6" t="s">
        <v>17</v>
      </c>
      <c r="I2964" s="8">
        <v>0.30000000000000004</v>
      </c>
      <c r="J2964" s="9">
        <v>5000</v>
      </c>
      <c r="K2964" s="10">
        <f t="shared" si="22"/>
        <v>1500.0000000000002</v>
      </c>
      <c r="L2964" s="10">
        <f t="shared" si="23"/>
        <v>450.00000000000006</v>
      </c>
      <c r="M2964" s="11">
        <v>0.3</v>
      </c>
      <c r="O2964" s="16"/>
      <c r="P2964" s="14"/>
      <c r="Q2964" s="12"/>
      <c r="R2964" s="13"/>
    </row>
    <row r="2965" spans="1:18" ht="15.75" customHeight="1" x14ac:dyDescent="0.3">
      <c r="A2965" s="1"/>
      <c r="B2965" s="6" t="s">
        <v>14</v>
      </c>
      <c r="C2965" s="6">
        <v>1185732</v>
      </c>
      <c r="D2965" s="7">
        <v>44233</v>
      </c>
      <c r="E2965" s="6" t="s">
        <v>33</v>
      </c>
      <c r="F2965" s="6" t="s">
        <v>106</v>
      </c>
      <c r="G2965" s="6" t="s">
        <v>107</v>
      </c>
      <c r="H2965" s="6" t="s">
        <v>18</v>
      </c>
      <c r="I2965" s="8">
        <v>0.30000000000000004</v>
      </c>
      <c r="J2965" s="9">
        <v>1500</v>
      </c>
      <c r="K2965" s="10">
        <f t="shared" si="22"/>
        <v>450.00000000000006</v>
      </c>
      <c r="L2965" s="10">
        <f t="shared" si="23"/>
        <v>157.5</v>
      </c>
      <c r="M2965" s="11">
        <v>0.35</v>
      </c>
      <c r="O2965" s="16"/>
      <c r="P2965" s="14"/>
      <c r="Q2965" s="12"/>
      <c r="R2965" s="13"/>
    </row>
    <row r="2966" spans="1:18" ht="15.75" customHeight="1" x14ac:dyDescent="0.3">
      <c r="A2966" s="1"/>
      <c r="B2966" s="6" t="s">
        <v>14</v>
      </c>
      <c r="C2966" s="6">
        <v>1185732</v>
      </c>
      <c r="D2966" s="7">
        <v>44233</v>
      </c>
      <c r="E2966" s="6" t="s">
        <v>33</v>
      </c>
      <c r="F2966" s="6" t="s">
        <v>106</v>
      </c>
      <c r="G2966" s="6" t="s">
        <v>107</v>
      </c>
      <c r="H2966" s="6" t="s">
        <v>19</v>
      </c>
      <c r="I2966" s="8">
        <v>0.20000000000000007</v>
      </c>
      <c r="J2966" s="9">
        <v>2000</v>
      </c>
      <c r="K2966" s="10">
        <f t="shared" si="22"/>
        <v>400.00000000000011</v>
      </c>
      <c r="L2966" s="10">
        <f t="shared" si="23"/>
        <v>120.00000000000003</v>
      </c>
      <c r="M2966" s="11">
        <v>0.3</v>
      </c>
      <c r="O2966" s="16"/>
      <c r="P2966" s="14"/>
      <c r="Q2966" s="12"/>
      <c r="R2966" s="13"/>
    </row>
    <row r="2967" spans="1:18" ht="15.75" customHeight="1" x14ac:dyDescent="0.3">
      <c r="A2967" s="1"/>
      <c r="B2967" s="6" t="s">
        <v>14</v>
      </c>
      <c r="C2967" s="6">
        <v>1185732</v>
      </c>
      <c r="D2967" s="7">
        <v>44233</v>
      </c>
      <c r="E2967" s="6" t="s">
        <v>33</v>
      </c>
      <c r="F2967" s="6" t="s">
        <v>106</v>
      </c>
      <c r="G2967" s="6" t="s">
        <v>107</v>
      </c>
      <c r="H2967" s="6" t="s">
        <v>20</v>
      </c>
      <c r="I2967" s="8">
        <v>0.25000000000000006</v>
      </c>
      <c r="J2967" s="9">
        <v>750</v>
      </c>
      <c r="K2967" s="10">
        <f t="shared" si="22"/>
        <v>187.50000000000003</v>
      </c>
      <c r="L2967" s="10">
        <f t="shared" si="23"/>
        <v>56.250000000000007</v>
      </c>
      <c r="M2967" s="11">
        <v>0.3</v>
      </c>
      <c r="O2967" s="16"/>
      <c r="P2967" s="14"/>
      <c r="Q2967" s="12"/>
      <c r="R2967" s="13"/>
    </row>
    <row r="2968" spans="1:18" ht="15.75" customHeight="1" x14ac:dyDescent="0.3">
      <c r="A2968" s="1"/>
      <c r="B2968" s="6" t="s">
        <v>14</v>
      </c>
      <c r="C2968" s="6">
        <v>1185732</v>
      </c>
      <c r="D2968" s="7">
        <v>44233</v>
      </c>
      <c r="E2968" s="6" t="s">
        <v>33</v>
      </c>
      <c r="F2968" s="6" t="s">
        <v>106</v>
      </c>
      <c r="G2968" s="6" t="s">
        <v>107</v>
      </c>
      <c r="H2968" s="6" t="s">
        <v>21</v>
      </c>
      <c r="I2968" s="8">
        <v>0.39999999999999997</v>
      </c>
      <c r="J2968" s="9">
        <v>1500</v>
      </c>
      <c r="K2968" s="10">
        <f t="shared" si="22"/>
        <v>600</v>
      </c>
      <c r="L2968" s="10">
        <f t="shared" si="23"/>
        <v>300</v>
      </c>
      <c r="M2968" s="11">
        <v>0.5</v>
      </c>
      <c r="O2968" s="16"/>
      <c r="P2968" s="14"/>
      <c r="Q2968" s="12"/>
      <c r="R2968" s="13"/>
    </row>
    <row r="2969" spans="1:18" ht="15.75" customHeight="1" x14ac:dyDescent="0.3">
      <c r="A2969" s="1"/>
      <c r="B2969" s="6" t="s">
        <v>14</v>
      </c>
      <c r="C2969" s="6">
        <v>1185732</v>
      </c>
      <c r="D2969" s="7">
        <v>44233</v>
      </c>
      <c r="E2969" s="6" t="s">
        <v>33</v>
      </c>
      <c r="F2969" s="6" t="s">
        <v>106</v>
      </c>
      <c r="G2969" s="6" t="s">
        <v>107</v>
      </c>
      <c r="H2969" s="6" t="s">
        <v>22</v>
      </c>
      <c r="I2969" s="8">
        <v>0.14999999999999997</v>
      </c>
      <c r="J2969" s="9">
        <v>2500</v>
      </c>
      <c r="K2969" s="10">
        <f t="shared" si="22"/>
        <v>374.99999999999994</v>
      </c>
      <c r="L2969" s="10">
        <f t="shared" si="23"/>
        <v>149.99999999999997</v>
      </c>
      <c r="M2969" s="11">
        <v>0.4</v>
      </c>
      <c r="O2969" s="16"/>
      <c r="P2969" s="14"/>
      <c r="Q2969" s="12"/>
      <c r="R2969" s="13"/>
    </row>
    <row r="2970" spans="1:18" ht="15.75" customHeight="1" x14ac:dyDescent="0.3">
      <c r="A2970" s="1"/>
      <c r="B2970" s="6" t="s">
        <v>14</v>
      </c>
      <c r="C2970" s="6">
        <v>1185732</v>
      </c>
      <c r="D2970" s="7">
        <v>44260</v>
      </c>
      <c r="E2970" s="6" t="s">
        <v>33</v>
      </c>
      <c r="F2970" s="6" t="s">
        <v>106</v>
      </c>
      <c r="G2970" s="6" t="s">
        <v>107</v>
      </c>
      <c r="H2970" s="6" t="s">
        <v>17</v>
      </c>
      <c r="I2970" s="8">
        <v>0.20000000000000004</v>
      </c>
      <c r="J2970" s="9">
        <v>4700</v>
      </c>
      <c r="K2970" s="10">
        <f t="shared" si="22"/>
        <v>940.00000000000023</v>
      </c>
      <c r="L2970" s="10">
        <f t="shared" si="23"/>
        <v>282.00000000000006</v>
      </c>
      <c r="M2970" s="11">
        <v>0.3</v>
      </c>
      <c r="O2970" s="16"/>
      <c r="P2970" s="14"/>
      <c r="Q2970" s="12"/>
      <c r="R2970" s="13"/>
    </row>
    <row r="2971" spans="1:18" ht="15.75" customHeight="1" x14ac:dyDescent="0.3">
      <c r="A2971" s="1"/>
      <c r="B2971" s="6" t="s">
        <v>14</v>
      </c>
      <c r="C2971" s="6">
        <v>1185732</v>
      </c>
      <c r="D2971" s="7">
        <v>44260</v>
      </c>
      <c r="E2971" s="6" t="s">
        <v>33</v>
      </c>
      <c r="F2971" s="6" t="s">
        <v>106</v>
      </c>
      <c r="G2971" s="6" t="s">
        <v>107</v>
      </c>
      <c r="H2971" s="6" t="s">
        <v>18</v>
      </c>
      <c r="I2971" s="8">
        <v>0.20000000000000004</v>
      </c>
      <c r="J2971" s="9">
        <v>1750</v>
      </c>
      <c r="K2971" s="10">
        <f t="shared" si="22"/>
        <v>350.00000000000006</v>
      </c>
      <c r="L2971" s="10">
        <f t="shared" si="23"/>
        <v>122.50000000000001</v>
      </c>
      <c r="M2971" s="11">
        <v>0.35</v>
      </c>
      <c r="O2971" s="16"/>
      <c r="P2971" s="14"/>
      <c r="Q2971" s="12"/>
      <c r="R2971" s="13"/>
    </row>
    <row r="2972" spans="1:18" ht="15.75" customHeight="1" x14ac:dyDescent="0.3">
      <c r="A2972" s="1"/>
      <c r="B2972" s="6" t="s">
        <v>14</v>
      </c>
      <c r="C2972" s="6">
        <v>1185732</v>
      </c>
      <c r="D2972" s="7">
        <v>44260</v>
      </c>
      <c r="E2972" s="6" t="s">
        <v>33</v>
      </c>
      <c r="F2972" s="6" t="s">
        <v>106</v>
      </c>
      <c r="G2972" s="6" t="s">
        <v>107</v>
      </c>
      <c r="H2972" s="6" t="s">
        <v>19</v>
      </c>
      <c r="I2972" s="8">
        <v>0.10000000000000003</v>
      </c>
      <c r="J2972" s="9">
        <v>2250</v>
      </c>
      <c r="K2972" s="10">
        <f t="shared" si="22"/>
        <v>225.00000000000009</v>
      </c>
      <c r="L2972" s="10">
        <f t="shared" si="23"/>
        <v>67.500000000000028</v>
      </c>
      <c r="M2972" s="11">
        <v>0.3</v>
      </c>
      <c r="O2972" s="16"/>
      <c r="P2972" s="14"/>
      <c r="Q2972" s="12"/>
      <c r="R2972" s="13"/>
    </row>
    <row r="2973" spans="1:18" ht="15.75" customHeight="1" x14ac:dyDescent="0.3">
      <c r="A2973" s="1"/>
      <c r="B2973" s="6" t="s">
        <v>14</v>
      </c>
      <c r="C2973" s="6">
        <v>1185732</v>
      </c>
      <c r="D2973" s="7">
        <v>44260</v>
      </c>
      <c r="E2973" s="6" t="s">
        <v>33</v>
      </c>
      <c r="F2973" s="6" t="s">
        <v>106</v>
      </c>
      <c r="G2973" s="6" t="s">
        <v>107</v>
      </c>
      <c r="H2973" s="6" t="s">
        <v>20</v>
      </c>
      <c r="I2973" s="8">
        <v>0.14999999999999997</v>
      </c>
      <c r="J2973" s="9">
        <v>1000</v>
      </c>
      <c r="K2973" s="10">
        <f t="shared" si="22"/>
        <v>149.99999999999997</v>
      </c>
      <c r="L2973" s="10">
        <f t="shared" si="23"/>
        <v>44.999999999999993</v>
      </c>
      <c r="M2973" s="11">
        <v>0.3</v>
      </c>
      <c r="O2973" s="16"/>
      <c r="P2973" s="14"/>
      <c r="Q2973" s="12"/>
      <c r="R2973" s="13"/>
    </row>
    <row r="2974" spans="1:18" ht="15.75" customHeight="1" x14ac:dyDescent="0.3">
      <c r="A2974" s="1"/>
      <c r="B2974" s="6" t="s">
        <v>14</v>
      </c>
      <c r="C2974" s="6">
        <v>1185732</v>
      </c>
      <c r="D2974" s="7">
        <v>44260</v>
      </c>
      <c r="E2974" s="6" t="s">
        <v>33</v>
      </c>
      <c r="F2974" s="6" t="s">
        <v>106</v>
      </c>
      <c r="G2974" s="6" t="s">
        <v>107</v>
      </c>
      <c r="H2974" s="6" t="s">
        <v>21</v>
      </c>
      <c r="I2974" s="8">
        <v>0.30000000000000004</v>
      </c>
      <c r="J2974" s="9">
        <v>1500</v>
      </c>
      <c r="K2974" s="10">
        <f t="shared" si="22"/>
        <v>450.00000000000006</v>
      </c>
      <c r="L2974" s="10">
        <f t="shared" si="23"/>
        <v>225.00000000000003</v>
      </c>
      <c r="M2974" s="11">
        <v>0.5</v>
      </c>
      <c r="O2974" s="16"/>
      <c r="P2974" s="14"/>
      <c r="Q2974" s="12"/>
      <c r="R2974" s="13"/>
    </row>
    <row r="2975" spans="1:18" ht="15.75" customHeight="1" x14ac:dyDescent="0.3">
      <c r="A2975" s="1"/>
      <c r="B2975" s="6" t="s">
        <v>14</v>
      </c>
      <c r="C2975" s="6">
        <v>1185732</v>
      </c>
      <c r="D2975" s="7">
        <v>44260</v>
      </c>
      <c r="E2975" s="6" t="s">
        <v>33</v>
      </c>
      <c r="F2975" s="6" t="s">
        <v>106</v>
      </c>
      <c r="G2975" s="6" t="s">
        <v>107</v>
      </c>
      <c r="H2975" s="6" t="s">
        <v>22</v>
      </c>
      <c r="I2975" s="8">
        <v>0.20000000000000004</v>
      </c>
      <c r="J2975" s="9">
        <v>2500</v>
      </c>
      <c r="K2975" s="10">
        <f t="shared" si="22"/>
        <v>500.00000000000011</v>
      </c>
      <c r="L2975" s="10">
        <f t="shared" si="23"/>
        <v>200.00000000000006</v>
      </c>
      <c r="M2975" s="11">
        <v>0.4</v>
      </c>
      <c r="O2975" s="16"/>
      <c r="P2975" s="14"/>
      <c r="Q2975" s="12"/>
      <c r="R2975" s="13"/>
    </row>
    <row r="2976" spans="1:18" ht="15.75" customHeight="1" x14ac:dyDescent="0.3">
      <c r="A2976" s="1"/>
      <c r="B2976" s="6" t="s">
        <v>14</v>
      </c>
      <c r="C2976" s="6">
        <v>1185732</v>
      </c>
      <c r="D2976" s="7">
        <v>44292</v>
      </c>
      <c r="E2976" s="6" t="s">
        <v>33</v>
      </c>
      <c r="F2976" s="6" t="s">
        <v>106</v>
      </c>
      <c r="G2976" s="6" t="s">
        <v>107</v>
      </c>
      <c r="H2976" s="6" t="s">
        <v>17</v>
      </c>
      <c r="I2976" s="8">
        <v>0.20000000000000004</v>
      </c>
      <c r="J2976" s="9">
        <v>4750</v>
      </c>
      <c r="K2976" s="10">
        <f t="shared" si="22"/>
        <v>950.00000000000023</v>
      </c>
      <c r="L2976" s="10">
        <f t="shared" si="23"/>
        <v>285.00000000000006</v>
      </c>
      <c r="M2976" s="11">
        <v>0.3</v>
      </c>
      <c r="O2976" s="16"/>
      <c r="P2976" s="14"/>
      <c r="Q2976" s="12"/>
      <c r="R2976" s="13"/>
    </row>
    <row r="2977" spans="1:18" ht="15.75" customHeight="1" x14ac:dyDescent="0.3">
      <c r="A2977" s="1"/>
      <c r="B2977" s="6" t="s">
        <v>14</v>
      </c>
      <c r="C2977" s="6">
        <v>1185732</v>
      </c>
      <c r="D2977" s="7">
        <v>44292</v>
      </c>
      <c r="E2977" s="6" t="s">
        <v>33</v>
      </c>
      <c r="F2977" s="6" t="s">
        <v>106</v>
      </c>
      <c r="G2977" s="6" t="s">
        <v>107</v>
      </c>
      <c r="H2977" s="6" t="s">
        <v>18</v>
      </c>
      <c r="I2977" s="8">
        <v>0.20000000000000004</v>
      </c>
      <c r="J2977" s="9">
        <v>1750</v>
      </c>
      <c r="K2977" s="10">
        <f t="shared" si="22"/>
        <v>350.00000000000006</v>
      </c>
      <c r="L2977" s="10">
        <f t="shared" si="23"/>
        <v>122.50000000000001</v>
      </c>
      <c r="M2977" s="11">
        <v>0.35</v>
      </c>
      <c r="O2977" s="16"/>
      <c r="P2977" s="14"/>
      <c r="Q2977" s="12"/>
      <c r="R2977" s="13"/>
    </row>
    <row r="2978" spans="1:18" ht="15.75" customHeight="1" x14ac:dyDescent="0.3">
      <c r="A2978" s="1"/>
      <c r="B2978" s="6" t="s">
        <v>14</v>
      </c>
      <c r="C2978" s="6">
        <v>1185732</v>
      </c>
      <c r="D2978" s="7">
        <v>44292</v>
      </c>
      <c r="E2978" s="6" t="s">
        <v>33</v>
      </c>
      <c r="F2978" s="6" t="s">
        <v>106</v>
      </c>
      <c r="G2978" s="6" t="s">
        <v>107</v>
      </c>
      <c r="H2978" s="6" t="s">
        <v>19</v>
      </c>
      <c r="I2978" s="8">
        <v>0.10000000000000003</v>
      </c>
      <c r="J2978" s="9">
        <v>1750</v>
      </c>
      <c r="K2978" s="10">
        <f t="shared" si="22"/>
        <v>175.00000000000006</v>
      </c>
      <c r="L2978" s="10">
        <f t="shared" si="23"/>
        <v>52.500000000000014</v>
      </c>
      <c r="M2978" s="11">
        <v>0.3</v>
      </c>
      <c r="O2978" s="16"/>
      <c r="P2978" s="14"/>
      <c r="Q2978" s="12"/>
      <c r="R2978" s="13"/>
    </row>
    <row r="2979" spans="1:18" ht="15.75" customHeight="1" x14ac:dyDescent="0.3">
      <c r="A2979" s="1"/>
      <c r="B2979" s="6" t="s">
        <v>14</v>
      </c>
      <c r="C2979" s="6">
        <v>1185732</v>
      </c>
      <c r="D2979" s="7">
        <v>44292</v>
      </c>
      <c r="E2979" s="6" t="s">
        <v>33</v>
      </c>
      <c r="F2979" s="6" t="s">
        <v>106</v>
      </c>
      <c r="G2979" s="6" t="s">
        <v>107</v>
      </c>
      <c r="H2979" s="6" t="s">
        <v>20</v>
      </c>
      <c r="I2979" s="8">
        <v>0.14999999999999997</v>
      </c>
      <c r="J2979" s="9">
        <v>1000</v>
      </c>
      <c r="K2979" s="10">
        <f t="shared" si="22"/>
        <v>149.99999999999997</v>
      </c>
      <c r="L2979" s="10">
        <f t="shared" si="23"/>
        <v>44.999999999999993</v>
      </c>
      <c r="M2979" s="11">
        <v>0.3</v>
      </c>
      <c r="O2979" s="16"/>
      <c r="P2979" s="14"/>
      <c r="Q2979" s="12"/>
      <c r="R2979" s="13"/>
    </row>
    <row r="2980" spans="1:18" ht="15.75" customHeight="1" x14ac:dyDescent="0.3">
      <c r="A2980" s="1"/>
      <c r="B2980" s="6" t="s">
        <v>14</v>
      </c>
      <c r="C2980" s="6">
        <v>1185732</v>
      </c>
      <c r="D2980" s="7">
        <v>44292</v>
      </c>
      <c r="E2980" s="6" t="s">
        <v>33</v>
      </c>
      <c r="F2980" s="6" t="s">
        <v>106</v>
      </c>
      <c r="G2980" s="6" t="s">
        <v>107</v>
      </c>
      <c r="H2980" s="6" t="s">
        <v>21</v>
      </c>
      <c r="I2980" s="8">
        <v>0.6</v>
      </c>
      <c r="J2980" s="9">
        <v>1250</v>
      </c>
      <c r="K2980" s="10">
        <f t="shared" si="22"/>
        <v>750</v>
      </c>
      <c r="L2980" s="10">
        <f t="shared" si="23"/>
        <v>375</v>
      </c>
      <c r="M2980" s="11">
        <v>0.5</v>
      </c>
      <c r="O2980" s="16"/>
      <c r="P2980" s="14"/>
      <c r="Q2980" s="12"/>
      <c r="R2980" s="13"/>
    </row>
    <row r="2981" spans="1:18" ht="15.75" customHeight="1" x14ac:dyDescent="0.3">
      <c r="A2981" s="1"/>
      <c r="B2981" s="6" t="s">
        <v>14</v>
      </c>
      <c r="C2981" s="6">
        <v>1185732</v>
      </c>
      <c r="D2981" s="7">
        <v>44292</v>
      </c>
      <c r="E2981" s="6" t="s">
        <v>33</v>
      </c>
      <c r="F2981" s="6" t="s">
        <v>106</v>
      </c>
      <c r="G2981" s="6" t="s">
        <v>107</v>
      </c>
      <c r="H2981" s="6" t="s">
        <v>22</v>
      </c>
      <c r="I2981" s="8">
        <v>0.5</v>
      </c>
      <c r="J2981" s="9">
        <v>2500</v>
      </c>
      <c r="K2981" s="10">
        <f t="shared" si="22"/>
        <v>1250</v>
      </c>
      <c r="L2981" s="10">
        <f t="shared" si="23"/>
        <v>500</v>
      </c>
      <c r="M2981" s="11">
        <v>0.4</v>
      </c>
      <c r="O2981" s="16"/>
      <c r="P2981" s="14"/>
      <c r="Q2981" s="12"/>
      <c r="R2981" s="13"/>
    </row>
    <row r="2982" spans="1:18" ht="15.75" customHeight="1" x14ac:dyDescent="0.3">
      <c r="A2982" s="1"/>
      <c r="B2982" s="6" t="s">
        <v>14</v>
      </c>
      <c r="C2982" s="6">
        <v>1185732</v>
      </c>
      <c r="D2982" s="7">
        <v>44323</v>
      </c>
      <c r="E2982" s="6" t="s">
        <v>33</v>
      </c>
      <c r="F2982" s="6" t="s">
        <v>106</v>
      </c>
      <c r="G2982" s="6" t="s">
        <v>107</v>
      </c>
      <c r="H2982" s="6" t="s">
        <v>17</v>
      </c>
      <c r="I2982" s="8">
        <v>0.6</v>
      </c>
      <c r="J2982" s="9">
        <v>5200</v>
      </c>
      <c r="K2982" s="10">
        <f t="shared" si="22"/>
        <v>3120</v>
      </c>
      <c r="L2982" s="10">
        <f t="shared" si="23"/>
        <v>936</v>
      </c>
      <c r="M2982" s="11">
        <v>0.3</v>
      </c>
      <c r="O2982" s="16"/>
      <c r="P2982" s="14"/>
      <c r="Q2982" s="12"/>
      <c r="R2982" s="13"/>
    </row>
    <row r="2983" spans="1:18" ht="15.75" customHeight="1" x14ac:dyDescent="0.3">
      <c r="A2983" s="1"/>
      <c r="B2983" s="6" t="s">
        <v>14</v>
      </c>
      <c r="C2983" s="6">
        <v>1185732</v>
      </c>
      <c r="D2983" s="7">
        <v>44323</v>
      </c>
      <c r="E2983" s="6" t="s">
        <v>33</v>
      </c>
      <c r="F2983" s="6" t="s">
        <v>106</v>
      </c>
      <c r="G2983" s="6" t="s">
        <v>107</v>
      </c>
      <c r="H2983" s="6" t="s">
        <v>18</v>
      </c>
      <c r="I2983" s="8">
        <v>0.4</v>
      </c>
      <c r="J2983" s="9">
        <v>2250</v>
      </c>
      <c r="K2983" s="10">
        <f t="shared" si="22"/>
        <v>900</v>
      </c>
      <c r="L2983" s="10">
        <f t="shared" si="23"/>
        <v>315</v>
      </c>
      <c r="M2983" s="11">
        <v>0.35</v>
      </c>
      <c r="O2983" s="16"/>
      <c r="P2983" s="14"/>
      <c r="Q2983" s="12"/>
      <c r="R2983" s="13"/>
    </row>
    <row r="2984" spans="1:18" ht="15.75" customHeight="1" x14ac:dyDescent="0.3">
      <c r="A2984" s="1"/>
      <c r="B2984" s="6" t="s">
        <v>14</v>
      </c>
      <c r="C2984" s="6">
        <v>1185732</v>
      </c>
      <c r="D2984" s="7">
        <v>44323</v>
      </c>
      <c r="E2984" s="6" t="s">
        <v>33</v>
      </c>
      <c r="F2984" s="6" t="s">
        <v>106</v>
      </c>
      <c r="G2984" s="6" t="s">
        <v>107</v>
      </c>
      <c r="H2984" s="6" t="s">
        <v>19</v>
      </c>
      <c r="I2984" s="8">
        <v>0.35000000000000003</v>
      </c>
      <c r="J2984" s="9">
        <v>2000</v>
      </c>
      <c r="K2984" s="10">
        <f t="shared" si="22"/>
        <v>700.00000000000011</v>
      </c>
      <c r="L2984" s="10">
        <f t="shared" si="23"/>
        <v>210.00000000000003</v>
      </c>
      <c r="M2984" s="11">
        <v>0.3</v>
      </c>
      <c r="O2984" s="16"/>
      <c r="P2984" s="14"/>
      <c r="Q2984" s="12"/>
      <c r="R2984" s="13"/>
    </row>
    <row r="2985" spans="1:18" ht="15.75" customHeight="1" x14ac:dyDescent="0.3">
      <c r="A2985" s="1"/>
      <c r="B2985" s="6" t="s">
        <v>14</v>
      </c>
      <c r="C2985" s="6">
        <v>1185732</v>
      </c>
      <c r="D2985" s="7">
        <v>44323</v>
      </c>
      <c r="E2985" s="6" t="s">
        <v>33</v>
      </c>
      <c r="F2985" s="6" t="s">
        <v>106</v>
      </c>
      <c r="G2985" s="6" t="s">
        <v>107</v>
      </c>
      <c r="H2985" s="6" t="s">
        <v>20</v>
      </c>
      <c r="I2985" s="8">
        <v>0.35000000000000003</v>
      </c>
      <c r="J2985" s="9">
        <v>1250</v>
      </c>
      <c r="K2985" s="10">
        <f t="shared" si="22"/>
        <v>437.50000000000006</v>
      </c>
      <c r="L2985" s="10">
        <f t="shared" si="23"/>
        <v>131.25</v>
      </c>
      <c r="M2985" s="11">
        <v>0.3</v>
      </c>
      <c r="O2985" s="16"/>
      <c r="P2985" s="14"/>
      <c r="Q2985" s="12"/>
      <c r="R2985" s="13"/>
    </row>
    <row r="2986" spans="1:18" ht="15.75" customHeight="1" x14ac:dyDescent="0.3">
      <c r="A2986" s="1"/>
      <c r="B2986" s="6" t="s">
        <v>14</v>
      </c>
      <c r="C2986" s="6">
        <v>1185732</v>
      </c>
      <c r="D2986" s="7">
        <v>44323</v>
      </c>
      <c r="E2986" s="6" t="s">
        <v>33</v>
      </c>
      <c r="F2986" s="6" t="s">
        <v>106</v>
      </c>
      <c r="G2986" s="6" t="s">
        <v>107</v>
      </c>
      <c r="H2986" s="6" t="s">
        <v>21</v>
      </c>
      <c r="I2986" s="8">
        <v>0.44999999999999996</v>
      </c>
      <c r="J2986" s="9">
        <v>1500</v>
      </c>
      <c r="K2986" s="10">
        <f t="shared" si="22"/>
        <v>674.99999999999989</v>
      </c>
      <c r="L2986" s="10">
        <f t="shared" si="23"/>
        <v>337.49999999999994</v>
      </c>
      <c r="M2986" s="11">
        <v>0.5</v>
      </c>
      <c r="O2986" s="16"/>
      <c r="P2986" s="14"/>
      <c r="Q2986" s="12"/>
      <c r="R2986" s="13"/>
    </row>
    <row r="2987" spans="1:18" ht="15.75" customHeight="1" x14ac:dyDescent="0.3">
      <c r="A2987" s="1"/>
      <c r="B2987" s="6" t="s">
        <v>14</v>
      </c>
      <c r="C2987" s="6">
        <v>1185732</v>
      </c>
      <c r="D2987" s="7">
        <v>44323</v>
      </c>
      <c r="E2987" s="6" t="s">
        <v>33</v>
      </c>
      <c r="F2987" s="6" t="s">
        <v>106</v>
      </c>
      <c r="G2987" s="6" t="s">
        <v>107</v>
      </c>
      <c r="H2987" s="6" t="s">
        <v>22</v>
      </c>
      <c r="I2987" s="8">
        <v>0.49999999999999994</v>
      </c>
      <c r="J2987" s="9">
        <v>2750</v>
      </c>
      <c r="K2987" s="10">
        <f t="shared" si="22"/>
        <v>1374.9999999999998</v>
      </c>
      <c r="L2987" s="10">
        <f t="shared" si="23"/>
        <v>549.99999999999989</v>
      </c>
      <c r="M2987" s="11">
        <v>0.4</v>
      </c>
      <c r="O2987" s="16"/>
      <c r="P2987" s="14"/>
      <c r="Q2987" s="12"/>
      <c r="R2987" s="13"/>
    </row>
    <row r="2988" spans="1:18" ht="15.75" customHeight="1" x14ac:dyDescent="0.3">
      <c r="A2988" s="1"/>
      <c r="B2988" s="6" t="s">
        <v>14</v>
      </c>
      <c r="C2988" s="6">
        <v>1185732</v>
      </c>
      <c r="D2988" s="7">
        <v>44353</v>
      </c>
      <c r="E2988" s="6" t="s">
        <v>33</v>
      </c>
      <c r="F2988" s="6" t="s">
        <v>106</v>
      </c>
      <c r="G2988" s="6" t="s">
        <v>107</v>
      </c>
      <c r="H2988" s="6" t="s">
        <v>17</v>
      </c>
      <c r="I2988" s="8">
        <v>0.35000000000000003</v>
      </c>
      <c r="J2988" s="9">
        <v>5250</v>
      </c>
      <c r="K2988" s="10">
        <f t="shared" si="22"/>
        <v>1837.5000000000002</v>
      </c>
      <c r="L2988" s="10">
        <f t="shared" si="23"/>
        <v>551.25</v>
      </c>
      <c r="M2988" s="11">
        <v>0.3</v>
      </c>
      <c r="O2988" s="16"/>
      <c r="P2988" s="14"/>
      <c r="Q2988" s="12"/>
      <c r="R2988" s="13"/>
    </row>
    <row r="2989" spans="1:18" ht="15.75" customHeight="1" x14ac:dyDescent="0.3">
      <c r="A2989" s="1"/>
      <c r="B2989" s="6" t="s">
        <v>14</v>
      </c>
      <c r="C2989" s="6">
        <v>1185732</v>
      </c>
      <c r="D2989" s="7">
        <v>44353</v>
      </c>
      <c r="E2989" s="6" t="s">
        <v>33</v>
      </c>
      <c r="F2989" s="6" t="s">
        <v>106</v>
      </c>
      <c r="G2989" s="6" t="s">
        <v>107</v>
      </c>
      <c r="H2989" s="6" t="s">
        <v>18</v>
      </c>
      <c r="I2989" s="8">
        <v>0.3000000000000001</v>
      </c>
      <c r="J2989" s="9">
        <v>2750</v>
      </c>
      <c r="K2989" s="10">
        <f t="shared" si="22"/>
        <v>825.00000000000023</v>
      </c>
      <c r="L2989" s="10">
        <f t="shared" si="23"/>
        <v>288.75000000000006</v>
      </c>
      <c r="M2989" s="11">
        <v>0.35</v>
      </c>
      <c r="O2989" s="16"/>
      <c r="P2989" s="14"/>
      <c r="Q2989" s="12"/>
      <c r="R2989" s="13"/>
    </row>
    <row r="2990" spans="1:18" ht="15.75" customHeight="1" x14ac:dyDescent="0.3">
      <c r="A2990" s="1"/>
      <c r="B2990" s="6" t="s">
        <v>14</v>
      </c>
      <c r="C2990" s="6">
        <v>1185732</v>
      </c>
      <c r="D2990" s="7">
        <v>44353</v>
      </c>
      <c r="E2990" s="6" t="s">
        <v>33</v>
      </c>
      <c r="F2990" s="6" t="s">
        <v>106</v>
      </c>
      <c r="G2990" s="6" t="s">
        <v>107</v>
      </c>
      <c r="H2990" s="6" t="s">
        <v>19</v>
      </c>
      <c r="I2990" s="8">
        <v>0.25000000000000006</v>
      </c>
      <c r="J2990" s="9">
        <v>2000</v>
      </c>
      <c r="K2990" s="10">
        <f t="shared" si="22"/>
        <v>500.00000000000011</v>
      </c>
      <c r="L2990" s="10">
        <f t="shared" si="23"/>
        <v>150.00000000000003</v>
      </c>
      <c r="M2990" s="11">
        <v>0.3</v>
      </c>
      <c r="O2990" s="16"/>
      <c r="P2990" s="14"/>
      <c r="Q2990" s="12"/>
      <c r="R2990" s="13"/>
    </row>
    <row r="2991" spans="1:18" ht="15.75" customHeight="1" x14ac:dyDescent="0.3">
      <c r="A2991" s="1"/>
      <c r="B2991" s="6" t="s">
        <v>14</v>
      </c>
      <c r="C2991" s="6">
        <v>1185732</v>
      </c>
      <c r="D2991" s="7">
        <v>44353</v>
      </c>
      <c r="E2991" s="6" t="s">
        <v>33</v>
      </c>
      <c r="F2991" s="6" t="s">
        <v>106</v>
      </c>
      <c r="G2991" s="6" t="s">
        <v>107</v>
      </c>
      <c r="H2991" s="6" t="s">
        <v>20</v>
      </c>
      <c r="I2991" s="8">
        <v>0.25000000000000006</v>
      </c>
      <c r="J2991" s="9">
        <v>1750</v>
      </c>
      <c r="K2991" s="10">
        <f t="shared" si="22"/>
        <v>437.50000000000011</v>
      </c>
      <c r="L2991" s="10">
        <f t="shared" si="23"/>
        <v>131.25000000000003</v>
      </c>
      <c r="M2991" s="11">
        <v>0.3</v>
      </c>
      <c r="O2991" s="16"/>
      <c r="P2991" s="14"/>
      <c r="Q2991" s="12"/>
      <c r="R2991" s="13"/>
    </row>
    <row r="2992" spans="1:18" ht="15.75" customHeight="1" x14ac:dyDescent="0.3">
      <c r="A2992" s="1"/>
      <c r="B2992" s="6" t="s">
        <v>14</v>
      </c>
      <c r="C2992" s="6">
        <v>1185732</v>
      </c>
      <c r="D2992" s="7">
        <v>44353</v>
      </c>
      <c r="E2992" s="6" t="s">
        <v>33</v>
      </c>
      <c r="F2992" s="6" t="s">
        <v>106</v>
      </c>
      <c r="G2992" s="6" t="s">
        <v>107</v>
      </c>
      <c r="H2992" s="6" t="s">
        <v>21</v>
      </c>
      <c r="I2992" s="8">
        <v>0.35000000000000003</v>
      </c>
      <c r="J2992" s="9">
        <v>1750</v>
      </c>
      <c r="K2992" s="10">
        <f t="shared" si="22"/>
        <v>612.50000000000011</v>
      </c>
      <c r="L2992" s="10">
        <f t="shared" si="23"/>
        <v>306.25000000000006</v>
      </c>
      <c r="M2992" s="11">
        <v>0.5</v>
      </c>
      <c r="O2992" s="16"/>
      <c r="P2992" s="14"/>
      <c r="Q2992" s="12"/>
      <c r="R2992" s="13"/>
    </row>
    <row r="2993" spans="1:18" ht="15.75" customHeight="1" x14ac:dyDescent="0.3">
      <c r="A2993" s="1"/>
      <c r="B2993" s="6" t="s">
        <v>14</v>
      </c>
      <c r="C2993" s="6">
        <v>1185732</v>
      </c>
      <c r="D2993" s="7">
        <v>44353</v>
      </c>
      <c r="E2993" s="6" t="s">
        <v>33</v>
      </c>
      <c r="F2993" s="6" t="s">
        <v>106</v>
      </c>
      <c r="G2993" s="6" t="s">
        <v>107</v>
      </c>
      <c r="H2993" s="6" t="s">
        <v>22</v>
      </c>
      <c r="I2993" s="8">
        <v>0.55000000000000004</v>
      </c>
      <c r="J2993" s="9">
        <v>3250</v>
      </c>
      <c r="K2993" s="10">
        <f t="shared" si="22"/>
        <v>1787.5000000000002</v>
      </c>
      <c r="L2993" s="10">
        <f t="shared" si="23"/>
        <v>715.00000000000011</v>
      </c>
      <c r="M2993" s="11">
        <v>0.4</v>
      </c>
      <c r="O2993" s="16"/>
      <c r="P2993" s="14"/>
      <c r="Q2993" s="12"/>
      <c r="R2993" s="13"/>
    </row>
    <row r="2994" spans="1:18" ht="15.75" customHeight="1" x14ac:dyDescent="0.3">
      <c r="A2994" s="1"/>
      <c r="B2994" s="6" t="s">
        <v>14</v>
      </c>
      <c r="C2994" s="6">
        <v>1185732</v>
      </c>
      <c r="D2994" s="7">
        <v>44382</v>
      </c>
      <c r="E2994" s="6" t="s">
        <v>33</v>
      </c>
      <c r="F2994" s="6" t="s">
        <v>106</v>
      </c>
      <c r="G2994" s="6" t="s">
        <v>107</v>
      </c>
      <c r="H2994" s="6" t="s">
        <v>17</v>
      </c>
      <c r="I2994" s="8">
        <v>0.5</v>
      </c>
      <c r="J2994" s="9">
        <v>5500</v>
      </c>
      <c r="K2994" s="10">
        <f t="shared" si="22"/>
        <v>2750</v>
      </c>
      <c r="L2994" s="10">
        <f t="shared" si="23"/>
        <v>825</v>
      </c>
      <c r="M2994" s="11">
        <v>0.3</v>
      </c>
      <c r="O2994" s="16"/>
      <c r="P2994" s="14"/>
      <c r="Q2994" s="12"/>
      <c r="R2994" s="13"/>
    </row>
    <row r="2995" spans="1:18" ht="15.75" customHeight="1" x14ac:dyDescent="0.3">
      <c r="A2995" s="1"/>
      <c r="B2995" s="6" t="s">
        <v>14</v>
      </c>
      <c r="C2995" s="6">
        <v>1185732</v>
      </c>
      <c r="D2995" s="7">
        <v>44382</v>
      </c>
      <c r="E2995" s="6" t="s">
        <v>33</v>
      </c>
      <c r="F2995" s="6" t="s">
        <v>106</v>
      </c>
      <c r="G2995" s="6" t="s">
        <v>107</v>
      </c>
      <c r="H2995" s="6" t="s">
        <v>18</v>
      </c>
      <c r="I2995" s="8">
        <v>0.45000000000000007</v>
      </c>
      <c r="J2995" s="9">
        <v>3000</v>
      </c>
      <c r="K2995" s="10">
        <f t="shared" si="22"/>
        <v>1350.0000000000002</v>
      </c>
      <c r="L2995" s="10">
        <f t="shared" si="23"/>
        <v>472.50000000000006</v>
      </c>
      <c r="M2995" s="11">
        <v>0.35</v>
      </c>
      <c r="O2995" s="16"/>
      <c r="P2995" s="14"/>
      <c r="Q2995" s="12"/>
      <c r="R2995" s="13"/>
    </row>
    <row r="2996" spans="1:18" ht="15.75" customHeight="1" x14ac:dyDescent="0.3">
      <c r="A2996" s="1"/>
      <c r="B2996" s="6" t="s">
        <v>14</v>
      </c>
      <c r="C2996" s="6">
        <v>1185732</v>
      </c>
      <c r="D2996" s="7">
        <v>44382</v>
      </c>
      <c r="E2996" s="6" t="s">
        <v>33</v>
      </c>
      <c r="F2996" s="6" t="s">
        <v>106</v>
      </c>
      <c r="G2996" s="6" t="s">
        <v>107</v>
      </c>
      <c r="H2996" s="6" t="s">
        <v>19</v>
      </c>
      <c r="I2996" s="8">
        <v>0.4</v>
      </c>
      <c r="J2996" s="9">
        <v>2250</v>
      </c>
      <c r="K2996" s="10">
        <f t="shared" si="22"/>
        <v>900</v>
      </c>
      <c r="L2996" s="10">
        <f t="shared" si="23"/>
        <v>270</v>
      </c>
      <c r="M2996" s="11">
        <v>0.3</v>
      </c>
      <c r="O2996" s="16"/>
      <c r="P2996" s="14"/>
      <c r="Q2996" s="12"/>
      <c r="R2996" s="13"/>
    </row>
    <row r="2997" spans="1:18" ht="15.75" customHeight="1" x14ac:dyDescent="0.3">
      <c r="A2997" s="1"/>
      <c r="B2997" s="6" t="s">
        <v>14</v>
      </c>
      <c r="C2997" s="6">
        <v>1185732</v>
      </c>
      <c r="D2997" s="7">
        <v>44382</v>
      </c>
      <c r="E2997" s="6" t="s">
        <v>33</v>
      </c>
      <c r="F2997" s="6" t="s">
        <v>106</v>
      </c>
      <c r="G2997" s="6" t="s">
        <v>107</v>
      </c>
      <c r="H2997" s="6" t="s">
        <v>20</v>
      </c>
      <c r="I2997" s="8">
        <v>0.4</v>
      </c>
      <c r="J2997" s="9">
        <v>1750</v>
      </c>
      <c r="K2997" s="10">
        <f t="shared" si="22"/>
        <v>700</v>
      </c>
      <c r="L2997" s="10">
        <f t="shared" si="23"/>
        <v>210</v>
      </c>
      <c r="M2997" s="11">
        <v>0.3</v>
      </c>
      <c r="O2997" s="16"/>
      <c r="P2997" s="14"/>
      <c r="Q2997" s="12"/>
      <c r="R2997" s="13"/>
    </row>
    <row r="2998" spans="1:18" ht="15.75" customHeight="1" x14ac:dyDescent="0.3">
      <c r="A2998" s="1"/>
      <c r="B2998" s="6" t="s">
        <v>14</v>
      </c>
      <c r="C2998" s="6">
        <v>1185732</v>
      </c>
      <c r="D2998" s="7">
        <v>44382</v>
      </c>
      <c r="E2998" s="6" t="s">
        <v>33</v>
      </c>
      <c r="F2998" s="6" t="s">
        <v>106</v>
      </c>
      <c r="G2998" s="6" t="s">
        <v>107</v>
      </c>
      <c r="H2998" s="6" t="s">
        <v>21</v>
      </c>
      <c r="I2998" s="8">
        <v>0.5</v>
      </c>
      <c r="J2998" s="9">
        <v>2000</v>
      </c>
      <c r="K2998" s="10">
        <f t="shared" si="22"/>
        <v>1000</v>
      </c>
      <c r="L2998" s="10">
        <f t="shared" si="23"/>
        <v>500</v>
      </c>
      <c r="M2998" s="11">
        <v>0.5</v>
      </c>
      <c r="O2998" s="16"/>
      <c r="P2998" s="14"/>
      <c r="Q2998" s="12"/>
      <c r="R2998" s="13"/>
    </row>
    <row r="2999" spans="1:18" ht="15.75" customHeight="1" x14ac:dyDescent="0.3">
      <c r="A2999" s="1"/>
      <c r="B2999" s="6" t="s">
        <v>14</v>
      </c>
      <c r="C2999" s="6">
        <v>1185732</v>
      </c>
      <c r="D2999" s="7">
        <v>44382</v>
      </c>
      <c r="E2999" s="6" t="s">
        <v>33</v>
      </c>
      <c r="F2999" s="6" t="s">
        <v>106</v>
      </c>
      <c r="G2999" s="6" t="s">
        <v>107</v>
      </c>
      <c r="H2999" s="6" t="s">
        <v>22</v>
      </c>
      <c r="I2999" s="8">
        <v>0.55000000000000004</v>
      </c>
      <c r="J2999" s="9">
        <v>3750</v>
      </c>
      <c r="K2999" s="10">
        <f t="shared" si="22"/>
        <v>2062.5</v>
      </c>
      <c r="L2999" s="10">
        <f t="shared" si="23"/>
        <v>825</v>
      </c>
      <c r="M2999" s="11">
        <v>0.4</v>
      </c>
      <c r="O2999" s="16"/>
      <c r="P2999" s="14"/>
      <c r="Q2999" s="12"/>
      <c r="R2999" s="13"/>
    </row>
    <row r="3000" spans="1:18" ht="15.75" customHeight="1" x14ac:dyDescent="0.3">
      <c r="A3000" s="1"/>
      <c r="B3000" s="6" t="s">
        <v>14</v>
      </c>
      <c r="C3000" s="6">
        <v>1185732</v>
      </c>
      <c r="D3000" s="7">
        <v>44414</v>
      </c>
      <c r="E3000" s="6" t="s">
        <v>33</v>
      </c>
      <c r="F3000" s="6" t="s">
        <v>106</v>
      </c>
      <c r="G3000" s="6" t="s">
        <v>107</v>
      </c>
      <c r="H3000" s="6" t="s">
        <v>17</v>
      </c>
      <c r="I3000" s="8">
        <v>0.5</v>
      </c>
      <c r="J3000" s="9">
        <v>5250</v>
      </c>
      <c r="K3000" s="10">
        <f t="shared" si="22"/>
        <v>2625</v>
      </c>
      <c r="L3000" s="10">
        <f t="shared" si="23"/>
        <v>787.5</v>
      </c>
      <c r="M3000" s="11">
        <v>0.3</v>
      </c>
      <c r="O3000" s="16"/>
      <c r="P3000" s="14"/>
      <c r="Q3000" s="12"/>
      <c r="R3000" s="13"/>
    </row>
    <row r="3001" spans="1:18" ht="15.75" customHeight="1" x14ac:dyDescent="0.3">
      <c r="A3001" s="1"/>
      <c r="B3001" s="6" t="s">
        <v>14</v>
      </c>
      <c r="C3001" s="6">
        <v>1185732</v>
      </c>
      <c r="D3001" s="7">
        <v>44414</v>
      </c>
      <c r="E3001" s="6" t="s">
        <v>33</v>
      </c>
      <c r="F3001" s="6" t="s">
        <v>106</v>
      </c>
      <c r="G3001" s="6" t="s">
        <v>107</v>
      </c>
      <c r="H3001" s="6" t="s">
        <v>18</v>
      </c>
      <c r="I3001" s="8">
        <v>0.45000000000000007</v>
      </c>
      <c r="J3001" s="9">
        <v>3000</v>
      </c>
      <c r="K3001" s="10">
        <f t="shared" si="22"/>
        <v>1350.0000000000002</v>
      </c>
      <c r="L3001" s="10">
        <f t="shared" si="23"/>
        <v>472.50000000000006</v>
      </c>
      <c r="M3001" s="11">
        <v>0.35</v>
      </c>
      <c r="O3001" s="16"/>
      <c r="P3001" s="14"/>
      <c r="Q3001" s="12"/>
      <c r="R3001" s="13"/>
    </row>
    <row r="3002" spans="1:18" ht="15.75" customHeight="1" x14ac:dyDescent="0.3">
      <c r="A3002" s="1"/>
      <c r="B3002" s="6" t="s">
        <v>14</v>
      </c>
      <c r="C3002" s="6">
        <v>1185732</v>
      </c>
      <c r="D3002" s="7">
        <v>44414</v>
      </c>
      <c r="E3002" s="6" t="s">
        <v>33</v>
      </c>
      <c r="F3002" s="6" t="s">
        <v>106</v>
      </c>
      <c r="G3002" s="6" t="s">
        <v>107</v>
      </c>
      <c r="H3002" s="6" t="s">
        <v>19</v>
      </c>
      <c r="I3002" s="8">
        <v>0.4</v>
      </c>
      <c r="J3002" s="9">
        <v>2250</v>
      </c>
      <c r="K3002" s="10">
        <f t="shared" si="22"/>
        <v>900</v>
      </c>
      <c r="L3002" s="10">
        <f t="shared" si="23"/>
        <v>270</v>
      </c>
      <c r="M3002" s="11">
        <v>0.3</v>
      </c>
      <c r="O3002" s="16"/>
      <c r="P3002" s="14"/>
      <c r="Q3002" s="12"/>
      <c r="R3002" s="13"/>
    </row>
    <row r="3003" spans="1:18" ht="15.75" customHeight="1" x14ac:dyDescent="0.3">
      <c r="A3003" s="1"/>
      <c r="B3003" s="6" t="s">
        <v>14</v>
      </c>
      <c r="C3003" s="6">
        <v>1185732</v>
      </c>
      <c r="D3003" s="7">
        <v>44414</v>
      </c>
      <c r="E3003" s="6" t="s">
        <v>33</v>
      </c>
      <c r="F3003" s="6" t="s">
        <v>106</v>
      </c>
      <c r="G3003" s="6" t="s">
        <v>107</v>
      </c>
      <c r="H3003" s="6" t="s">
        <v>20</v>
      </c>
      <c r="I3003" s="8">
        <v>0.4</v>
      </c>
      <c r="J3003" s="9">
        <v>2000</v>
      </c>
      <c r="K3003" s="10">
        <f t="shared" si="22"/>
        <v>800</v>
      </c>
      <c r="L3003" s="10">
        <f t="shared" si="23"/>
        <v>240</v>
      </c>
      <c r="M3003" s="11">
        <v>0.3</v>
      </c>
      <c r="O3003" s="16"/>
      <c r="P3003" s="14"/>
      <c r="Q3003" s="12"/>
      <c r="R3003" s="13"/>
    </row>
    <row r="3004" spans="1:18" ht="15.75" customHeight="1" x14ac:dyDescent="0.3">
      <c r="A3004" s="1"/>
      <c r="B3004" s="6" t="s">
        <v>14</v>
      </c>
      <c r="C3004" s="6">
        <v>1185732</v>
      </c>
      <c r="D3004" s="7">
        <v>44414</v>
      </c>
      <c r="E3004" s="6" t="s">
        <v>33</v>
      </c>
      <c r="F3004" s="6" t="s">
        <v>106</v>
      </c>
      <c r="G3004" s="6" t="s">
        <v>107</v>
      </c>
      <c r="H3004" s="6" t="s">
        <v>21</v>
      </c>
      <c r="I3004" s="8">
        <v>0.5</v>
      </c>
      <c r="J3004" s="9">
        <v>1750</v>
      </c>
      <c r="K3004" s="10">
        <f t="shared" si="22"/>
        <v>875</v>
      </c>
      <c r="L3004" s="10">
        <f t="shared" si="23"/>
        <v>437.5</v>
      </c>
      <c r="M3004" s="11">
        <v>0.5</v>
      </c>
      <c r="O3004" s="16"/>
      <c r="P3004" s="14"/>
      <c r="Q3004" s="12"/>
      <c r="R3004" s="13"/>
    </row>
    <row r="3005" spans="1:18" ht="15.75" customHeight="1" x14ac:dyDescent="0.3">
      <c r="A3005" s="1"/>
      <c r="B3005" s="6" t="s">
        <v>14</v>
      </c>
      <c r="C3005" s="6">
        <v>1185732</v>
      </c>
      <c r="D3005" s="7">
        <v>44414</v>
      </c>
      <c r="E3005" s="6" t="s">
        <v>33</v>
      </c>
      <c r="F3005" s="6" t="s">
        <v>106</v>
      </c>
      <c r="G3005" s="6" t="s">
        <v>107</v>
      </c>
      <c r="H3005" s="6" t="s">
        <v>22</v>
      </c>
      <c r="I3005" s="8">
        <v>0.55000000000000004</v>
      </c>
      <c r="J3005" s="9">
        <v>3500</v>
      </c>
      <c r="K3005" s="10">
        <f t="shared" si="22"/>
        <v>1925.0000000000002</v>
      </c>
      <c r="L3005" s="10">
        <f t="shared" si="23"/>
        <v>770.00000000000011</v>
      </c>
      <c r="M3005" s="11">
        <v>0.4</v>
      </c>
      <c r="O3005" s="16"/>
      <c r="P3005" s="14"/>
      <c r="Q3005" s="12"/>
      <c r="R3005" s="13"/>
    </row>
    <row r="3006" spans="1:18" ht="15.75" customHeight="1" x14ac:dyDescent="0.3">
      <c r="A3006" s="1"/>
      <c r="B3006" s="6" t="s">
        <v>14</v>
      </c>
      <c r="C3006" s="6">
        <v>1185732</v>
      </c>
      <c r="D3006" s="7">
        <v>44446</v>
      </c>
      <c r="E3006" s="6" t="s">
        <v>33</v>
      </c>
      <c r="F3006" s="6" t="s">
        <v>106</v>
      </c>
      <c r="G3006" s="6" t="s">
        <v>107</v>
      </c>
      <c r="H3006" s="6" t="s">
        <v>17</v>
      </c>
      <c r="I3006" s="8">
        <v>0.35000000000000003</v>
      </c>
      <c r="J3006" s="9">
        <v>4750</v>
      </c>
      <c r="K3006" s="10">
        <f t="shared" si="22"/>
        <v>1662.5000000000002</v>
      </c>
      <c r="L3006" s="10">
        <f t="shared" si="23"/>
        <v>498.75000000000006</v>
      </c>
      <c r="M3006" s="11">
        <v>0.3</v>
      </c>
      <c r="O3006" s="16"/>
      <c r="P3006" s="14"/>
      <c r="Q3006" s="12"/>
      <c r="R3006" s="13"/>
    </row>
    <row r="3007" spans="1:18" ht="15.75" customHeight="1" x14ac:dyDescent="0.3">
      <c r="A3007" s="1"/>
      <c r="B3007" s="6" t="s">
        <v>14</v>
      </c>
      <c r="C3007" s="6">
        <v>1185732</v>
      </c>
      <c r="D3007" s="7">
        <v>44446</v>
      </c>
      <c r="E3007" s="6" t="s">
        <v>33</v>
      </c>
      <c r="F3007" s="6" t="s">
        <v>106</v>
      </c>
      <c r="G3007" s="6" t="s">
        <v>107</v>
      </c>
      <c r="H3007" s="6" t="s">
        <v>18</v>
      </c>
      <c r="I3007" s="8">
        <v>0.3000000000000001</v>
      </c>
      <c r="J3007" s="9">
        <v>2750</v>
      </c>
      <c r="K3007" s="10">
        <f t="shared" si="22"/>
        <v>825.00000000000023</v>
      </c>
      <c r="L3007" s="10">
        <f t="shared" si="23"/>
        <v>288.75000000000006</v>
      </c>
      <c r="M3007" s="11">
        <v>0.35</v>
      </c>
      <c r="O3007" s="16"/>
      <c r="P3007" s="14"/>
      <c r="Q3007" s="12"/>
      <c r="R3007" s="13"/>
    </row>
    <row r="3008" spans="1:18" ht="15.75" customHeight="1" x14ac:dyDescent="0.3">
      <c r="A3008" s="1"/>
      <c r="B3008" s="6" t="s">
        <v>14</v>
      </c>
      <c r="C3008" s="6">
        <v>1185732</v>
      </c>
      <c r="D3008" s="7">
        <v>44446</v>
      </c>
      <c r="E3008" s="6" t="s">
        <v>33</v>
      </c>
      <c r="F3008" s="6" t="s">
        <v>106</v>
      </c>
      <c r="G3008" s="6" t="s">
        <v>107</v>
      </c>
      <c r="H3008" s="6" t="s">
        <v>19</v>
      </c>
      <c r="I3008" s="8">
        <v>0.25000000000000006</v>
      </c>
      <c r="J3008" s="9">
        <v>1750</v>
      </c>
      <c r="K3008" s="10">
        <f t="shared" si="22"/>
        <v>437.50000000000011</v>
      </c>
      <c r="L3008" s="10">
        <f t="shared" si="23"/>
        <v>131.25000000000003</v>
      </c>
      <c r="M3008" s="11">
        <v>0.3</v>
      </c>
      <c r="O3008" s="16"/>
      <c r="P3008" s="14"/>
      <c r="Q3008" s="12"/>
      <c r="R3008" s="13"/>
    </row>
    <row r="3009" spans="1:18" ht="15.75" customHeight="1" x14ac:dyDescent="0.3">
      <c r="A3009" s="1"/>
      <c r="B3009" s="6" t="s">
        <v>14</v>
      </c>
      <c r="C3009" s="6">
        <v>1185732</v>
      </c>
      <c r="D3009" s="7">
        <v>44446</v>
      </c>
      <c r="E3009" s="6" t="s">
        <v>33</v>
      </c>
      <c r="F3009" s="6" t="s">
        <v>106</v>
      </c>
      <c r="G3009" s="6" t="s">
        <v>107</v>
      </c>
      <c r="H3009" s="6" t="s">
        <v>20</v>
      </c>
      <c r="I3009" s="8">
        <v>0.25000000000000006</v>
      </c>
      <c r="J3009" s="9">
        <v>1500</v>
      </c>
      <c r="K3009" s="10">
        <f t="shared" si="22"/>
        <v>375.00000000000006</v>
      </c>
      <c r="L3009" s="10">
        <f t="shared" si="23"/>
        <v>112.50000000000001</v>
      </c>
      <c r="M3009" s="11">
        <v>0.3</v>
      </c>
      <c r="O3009" s="16"/>
      <c r="P3009" s="14"/>
      <c r="Q3009" s="12"/>
      <c r="R3009" s="13"/>
    </row>
    <row r="3010" spans="1:18" ht="15.75" customHeight="1" x14ac:dyDescent="0.3">
      <c r="A3010" s="1"/>
      <c r="B3010" s="6" t="s">
        <v>14</v>
      </c>
      <c r="C3010" s="6">
        <v>1185732</v>
      </c>
      <c r="D3010" s="7">
        <v>44446</v>
      </c>
      <c r="E3010" s="6" t="s">
        <v>33</v>
      </c>
      <c r="F3010" s="6" t="s">
        <v>106</v>
      </c>
      <c r="G3010" s="6" t="s">
        <v>107</v>
      </c>
      <c r="H3010" s="6" t="s">
        <v>21</v>
      </c>
      <c r="I3010" s="8">
        <v>0.35000000000000003</v>
      </c>
      <c r="J3010" s="9">
        <v>1500</v>
      </c>
      <c r="K3010" s="10">
        <f t="shared" si="22"/>
        <v>525</v>
      </c>
      <c r="L3010" s="10">
        <f t="shared" si="23"/>
        <v>262.5</v>
      </c>
      <c r="M3010" s="11">
        <v>0.5</v>
      </c>
      <c r="O3010" s="16"/>
      <c r="P3010" s="14"/>
      <c r="Q3010" s="12"/>
      <c r="R3010" s="13"/>
    </row>
    <row r="3011" spans="1:18" ht="15.75" customHeight="1" x14ac:dyDescent="0.3">
      <c r="A3011" s="1"/>
      <c r="B3011" s="6" t="s">
        <v>14</v>
      </c>
      <c r="C3011" s="6">
        <v>1185732</v>
      </c>
      <c r="D3011" s="7">
        <v>44446</v>
      </c>
      <c r="E3011" s="6" t="s">
        <v>33</v>
      </c>
      <c r="F3011" s="6" t="s">
        <v>106</v>
      </c>
      <c r="G3011" s="6" t="s">
        <v>107</v>
      </c>
      <c r="H3011" s="6" t="s">
        <v>22</v>
      </c>
      <c r="I3011" s="8">
        <v>0.4</v>
      </c>
      <c r="J3011" s="9">
        <v>2250</v>
      </c>
      <c r="K3011" s="10">
        <f t="shared" si="22"/>
        <v>900</v>
      </c>
      <c r="L3011" s="10">
        <f t="shared" si="23"/>
        <v>360</v>
      </c>
      <c r="M3011" s="11">
        <v>0.4</v>
      </c>
      <c r="O3011" s="16"/>
      <c r="P3011" s="14"/>
      <c r="Q3011" s="12"/>
      <c r="R3011" s="13"/>
    </row>
    <row r="3012" spans="1:18" ht="15.75" customHeight="1" x14ac:dyDescent="0.3">
      <c r="A3012" s="1"/>
      <c r="B3012" s="6" t="s">
        <v>14</v>
      </c>
      <c r="C3012" s="6">
        <v>1185732</v>
      </c>
      <c r="D3012" s="7">
        <v>44475</v>
      </c>
      <c r="E3012" s="6" t="s">
        <v>33</v>
      </c>
      <c r="F3012" s="6" t="s">
        <v>106</v>
      </c>
      <c r="G3012" s="6" t="s">
        <v>107</v>
      </c>
      <c r="H3012" s="6" t="s">
        <v>17</v>
      </c>
      <c r="I3012" s="8">
        <v>0.44999999999999996</v>
      </c>
      <c r="J3012" s="9">
        <v>4000</v>
      </c>
      <c r="K3012" s="10">
        <f t="shared" si="22"/>
        <v>1799.9999999999998</v>
      </c>
      <c r="L3012" s="10">
        <f t="shared" si="23"/>
        <v>539.99999999999989</v>
      </c>
      <c r="M3012" s="11">
        <v>0.3</v>
      </c>
      <c r="O3012" s="16"/>
      <c r="P3012" s="14"/>
      <c r="Q3012" s="12"/>
      <c r="R3012" s="13"/>
    </row>
    <row r="3013" spans="1:18" ht="15.75" customHeight="1" x14ac:dyDescent="0.3">
      <c r="A3013" s="1"/>
      <c r="B3013" s="6" t="s">
        <v>14</v>
      </c>
      <c r="C3013" s="6">
        <v>1185732</v>
      </c>
      <c r="D3013" s="7">
        <v>44475</v>
      </c>
      <c r="E3013" s="6" t="s">
        <v>33</v>
      </c>
      <c r="F3013" s="6" t="s">
        <v>106</v>
      </c>
      <c r="G3013" s="6" t="s">
        <v>107</v>
      </c>
      <c r="H3013" s="6" t="s">
        <v>18</v>
      </c>
      <c r="I3013" s="8">
        <v>0.35000000000000003</v>
      </c>
      <c r="J3013" s="9">
        <v>2500</v>
      </c>
      <c r="K3013" s="10">
        <f t="shared" si="22"/>
        <v>875.00000000000011</v>
      </c>
      <c r="L3013" s="10">
        <f t="shared" si="23"/>
        <v>306.25</v>
      </c>
      <c r="M3013" s="11">
        <v>0.35</v>
      </c>
      <c r="O3013" s="16"/>
      <c r="P3013" s="14"/>
      <c r="Q3013" s="12"/>
      <c r="R3013" s="13"/>
    </row>
    <row r="3014" spans="1:18" ht="15.75" customHeight="1" x14ac:dyDescent="0.3">
      <c r="A3014" s="1"/>
      <c r="B3014" s="6" t="s">
        <v>14</v>
      </c>
      <c r="C3014" s="6">
        <v>1185732</v>
      </c>
      <c r="D3014" s="7">
        <v>44475</v>
      </c>
      <c r="E3014" s="6" t="s">
        <v>33</v>
      </c>
      <c r="F3014" s="6" t="s">
        <v>106</v>
      </c>
      <c r="G3014" s="6" t="s">
        <v>107</v>
      </c>
      <c r="H3014" s="6" t="s">
        <v>19</v>
      </c>
      <c r="I3014" s="8">
        <v>0.35000000000000003</v>
      </c>
      <c r="J3014" s="9">
        <v>1500</v>
      </c>
      <c r="K3014" s="10">
        <f t="shared" si="22"/>
        <v>525</v>
      </c>
      <c r="L3014" s="10">
        <f t="shared" si="23"/>
        <v>157.5</v>
      </c>
      <c r="M3014" s="11">
        <v>0.3</v>
      </c>
      <c r="O3014" s="16"/>
      <c r="P3014" s="14"/>
      <c r="Q3014" s="12"/>
      <c r="R3014" s="13"/>
    </row>
    <row r="3015" spans="1:18" ht="15.75" customHeight="1" x14ac:dyDescent="0.3">
      <c r="A3015" s="1"/>
      <c r="B3015" s="6" t="s">
        <v>14</v>
      </c>
      <c r="C3015" s="6">
        <v>1185732</v>
      </c>
      <c r="D3015" s="7">
        <v>44475</v>
      </c>
      <c r="E3015" s="6" t="s">
        <v>33</v>
      </c>
      <c r="F3015" s="6" t="s">
        <v>106</v>
      </c>
      <c r="G3015" s="6" t="s">
        <v>107</v>
      </c>
      <c r="H3015" s="6" t="s">
        <v>20</v>
      </c>
      <c r="I3015" s="8">
        <v>0.35000000000000003</v>
      </c>
      <c r="J3015" s="9">
        <v>1250</v>
      </c>
      <c r="K3015" s="10">
        <f t="shared" si="22"/>
        <v>437.50000000000006</v>
      </c>
      <c r="L3015" s="10">
        <f t="shared" si="23"/>
        <v>131.25</v>
      </c>
      <c r="M3015" s="11">
        <v>0.3</v>
      </c>
      <c r="O3015" s="16"/>
      <c r="P3015" s="14"/>
      <c r="Q3015" s="12"/>
      <c r="R3015" s="13"/>
    </row>
    <row r="3016" spans="1:18" ht="15.75" customHeight="1" x14ac:dyDescent="0.3">
      <c r="A3016" s="1"/>
      <c r="B3016" s="6" t="s">
        <v>14</v>
      </c>
      <c r="C3016" s="6">
        <v>1185732</v>
      </c>
      <c r="D3016" s="7">
        <v>44475</v>
      </c>
      <c r="E3016" s="6" t="s">
        <v>33</v>
      </c>
      <c r="F3016" s="6" t="s">
        <v>106</v>
      </c>
      <c r="G3016" s="6" t="s">
        <v>107</v>
      </c>
      <c r="H3016" s="6" t="s">
        <v>21</v>
      </c>
      <c r="I3016" s="8">
        <v>0.44999999999999996</v>
      </c>
      <c r="J3016" s="9">
        <v>1250</v>
      </c>
      <c r="K3016" s="10">
        <f t="shared" si="22"/>
        <v>562.5</v>
      </c>
      <c r="L3016" s="10">
        <f t="shared" si="23"/>
        <v>281.25</v>
      </c>
      <c r="M3016" s="11">
        <v>0.5</v>
      </c>
      <c r="O3016" s="16"/>
      <c r="P3016" s="14"/>
      <c r="Q3016" s="12"/>
      <c r="R3016" s="13"/>
    </row>
    <row r="3017" spans="1:18" ht="15.75" customHeight="1" x14ac:dyDescent="0.3">
      <c r="A3017" s="1"/>
      <c r="B3017" s="6" t="s">
        <v>14</v>
      </c>
      <c r="C3017" s="6">
        <v>1185732</v>
      </c>
      <c r="D3017" s="7">
        <v>44475</v>
      </c>
      <c r="E3017" s="6" t="s">
        <v>33</v>
      </c>
      <c r="F3017" s="6" t="s">
        <v>106</v>
      </c>
      <c r="G3017" s="6" t="s">
        <v>107</v>
      </c>
      <c r="H3017" s="6" t="s">
        <v>22</v>
      </c>
      <c r="I3017" s="8">
        <v>0.49999999999999983</v>
      </c>
      <c r="J3017" s="9">
        <v>2500</v>
      </c>
      <c r="K3017" s="10">
        <f t="shared" si="22"/>
        <v>1249.9999999999995</v>
      </c>
      <c r="L3017" s="10">
        <f t="shared" si="23"/>
        <v>499.99999999999983</v>
      </c>
      <c r="M3017" s="11">
        <v>0.4</v>
      </c>
      <c r="O3017" s="16"/>
      <c r="P3017" s="14"/>
      <c r="Q3017" s="12"/>
      <c r="R3017" s="13"/>
    </row>
    <row r="3018" spans="1:18" ht="15.75" customHeight="1" x14ac:dyDescent="0.3">
      <c r="A3018" s="1"/>
      <c r="B3018" s="6" t="s">
        <v>14</v>
      </c>
      <c r="C3018" s="6">
        <v>1185732</v>
      </c>
      <c r="D3018" s="7">
        <v>44506</v>
      </c>
      <c r="E3018" s="6" t="s">
        <v>33</v>
      </c>
      <c r="F3018" s="6" t="s">
        <v>106</v>
      </c>
      <c r="G3018" s="6" t="s">
        <v>107</v>
      </c>
      <c r="H3018" s="6" t="s">
        <v>17</v>
      </c>
      <c r="I3018" s="8">
        <v>0.44999999999999996</v>
      </c>
      <c r="J3018" s="9">
        <v>4000</v>
      </c>
      <c r="K3018" s="10">
        <f t="shared" si="22"/>
        <v>1799.9999999999998</v>
      </c>
      <c r="L3018" s="10">
        <f t="shared" si="23"/>
        <v>539.99999999999989</v>
      </c>
      <c r="M3018" s="11">
        <v>0.3</v>
      </c>
      <c r="O3018" s="16"/>
      <c r="P3018" s="14"/>
      <c r="Q3018" s="12"/>
      <c r="R3018" s="13"/>
    </row>
    <row r="3019" spans="1:18" ht="15.75" customHeight="1" x14ac:dyDescent="0.3">
      <c r="A3019" s="1"/>
      <c r="B3019" s="6" t="s">
        <v>14</v>
      </c>
      <c r="C3019" s="6">
        <v>1185732</v>
      </c>
      <c r="D3019" s="7">
        <v>44506</v>
      </c>
      <c r="E3019" s="6" t="s">
        <v>33</v>
      </c>
      <c r="F3019" s="6" t="s">
        <v>106</v>
      </c>
      <c r="G3019" s="6" t="s">
        <v>107</v>
      </c>
      <c r="H3019" s="6" t="s">
        <v>18</v>
      </c>
      <c r="I3019" s="8">
        <v>0.35000000000000003</v>
      </c>
      <c r="J3019" s="9">
        <v>2750</v>
      </c>
      <c r="K3019" s="10">
        <f t="shared" si="22"/>
        <v>962.50000000000011</v>
      </c>
      <c r="L3019" s="10">
        <f t="shared" si="23"/>
        <v>336.875</v>
      </c>
      <c r="M3019" s="11">
        <v>0.35</v>
      </c>
      <c r="O3019" s="16"/>
      <c r="P3019" s="14"/>
      <c r="Q3019" s="12"/>
      <c r="R3019" s="13"/>
    </row>
    <row r="3020" spans="1:18" ht="15.75" customHeight="1" x14ac:dyDescent="0.3">
      <c r="A3020" s="1"/>
      <c r="B3020" s="6" t="s">
        <v>14</v>
      </c>
      <c r="C3020" s="6">
        <v>1185732</v>
      </c>
      <c r="D3020" s="7">
        <v>44506</v>
      </c>
      <c r="E3020" s="6" t="s">
        <v>33</v>
      </c>
      <c r="F3020" s="6" t="s">
        <v>106</v>
      </c>
      <c r="G3020" s="6" t="s">
        <v>107</v>
      </c>
      <c r="H3020" s="6" t="s">
        <v>19</v>
      </c>
      <c r="I3020" s="8">
        <v>0.35000000000000003</v>
      </c>
      <c r="J3020" s="9">
        <v>2200</v>
      </c>
      <c r="K3020" s="10">
        <f t="shared" si="22"/>
        <v>770.00000000000011</v>
      </c>
      <c r="L3020" s="10">
        <f t="shared" si="23"/>
        <v>231.00000000000003</v>
      </c>
      <c r="M3020" s="11">
        <v>0.3</v>
      </c>
      <c r="O3020" s="16"/>
      <c r="P3020" s="14"/>
      <c r="Q3020" s="12"/>
      <c r="R3020" s="13"/>
    </row>
    <row r="3021" spans="1:18" ht="15.75" customHeight="1" x14ac:dyDescent="0.3">
      <c r="A3021" s="1"/>
      <c r="B3021" s="6" t="s">
        <v>14</v>
      </c>
      <c r="C3021" s="6">
        <v>1185732</v>
      </c>
      <c r="D3021" s="7">
        <v>44506</v>
      </c>
      <c r="E3021" s="6" t="s">
        <v>33</v>
      </c>
      <c r="F3021" s="6" t="s">
        <v>106</v>
      </c>
      <c r="G3021" s="6" t="s">
        <v>107</v>
      </c>
      <c r="H3021" s="6" t="s">
        <v>20</v>
      </c>
      <c r="I3021" s="8">
        <v>0.35000000000000003</v>
      </c>
      <c r="J3021" s="9">
        <v>2000</v>
      </c>
      <c r="K3021" s="10">
        <f t="shared" si="22"/>
        <v>700.00000000000011</v>
      </c>
      <c r="L3021" s="10">
        <f t="shared" si="23"/>
        <v>210.00000000000003</v>
      </c>
      <c r="M3021" s="11">
        <v>0.3</v>
      </c>
      <c r="O3021" s="16"/>
      <c r="P3021" s="14"/>
      <c r="Q3021" s="12"/>
      <c r="R3021" s="13"/>
    </row>
    <row r="3022" spans="1:18" ht="15.75" customHeight="1" x14ac:dyDescent="0.3">
      <c r="A3022" s="1"/>
      <c r="B3022" s="6" t="s">
        <v>14</v>
      </c>
      <c r="C3022" s="6">
        <v>1185732</v>
      </c>
      <c r="D3022" s="7">
        <v>44506</v>
      </c>
      <c r="E3022" s="6" t="s">
        <v>33</v>
      </c>
      <c r="F3022" s="6" t="s">
        <v>106</v>
      </c>
      <c r="G3022" s="6" t="s">
        <v>107</v>
      </c>
      <c r="H3022" s="6" t="s">
        <v>21</v>
      </c>
      <c r="I3022" s="8">
        <v>0.6</v>
      </c>
      <c r="J3022" s="9">
        <v>1750</v>
      </c>
      <c r="K3022" s="10">
        <f t="shared" si="22"/>
        <v>1050</v>
      </c>
      <c r="L3022" s="10">
        <f t="shared" si="23"/>
        <v>525</v>
      </c>
      <c r="M3022" s="11">
        <v>0.5</v>
      </c>
      <c r="O3022" s="16"/>
      <c r="P3022" s="14"/>
      <c r="Q3022" s="12"/>
      <c r="R3022" s="13"/>
    </row>
    <row r="3023" spans="1:18" ht="15.75" customHeight="1" x14ac:dyDescent="0.3">
      <c r="A3023" s="1"/>
      <c r="B3023" s="6" t="s">
        <v>14</v>
      </c>
      <c r="C3023" s="6">
        <v>1185732</v>
      </c>
      <c r="D3023" s="7">
        <v>44506</v>
      </c>
      <c r="E3023" s="6" t="s">
        <v>33</v>
      </c>
      <c r="F3023" s="6" t="s">
        <v>106</v>
      </c>
      <c r="G3023" s="6" t="s">
        <v>107</v>
      </c>
      <c r="H3023" s="6" t="s">
        <v>22</v>
      </c>
      <c r="I3023" s="8">
        <v>0.64999999999999991</v>
      </c>
      <c r="J3023" s="9">
        <v>2750</v>
      </c>
      <c r="K3023" s="10">
        <f t="shared" si="22"/>
        <v>1787.4999999999998</v>
      </c>
      <c r="L3023" s="10">
        <f t="shared" si="23"/>
        <v>715</v>
      </c>
      <c r="M3023" s="11">
        <v>0.4</v>
      </c>
      <c r="O3023" s="16"/>
      <c r="P3023" s="14"/>
      <c r="Q3023" s="12"/>
      <c r="R3023" s="13"/>
    </row>
    <row r="3024" spans="1:18" ht="15.75" customHeight="1" x14ac:dyDescent="0.3">
      <c r="A3024" s="1"/>
      <c r="B3024" s="6" t="s">
        <v>14</v>
      </c>
      <c r="C3024" s="6">
        <v>1185732</v>
      </c>
      <c r="D3024" s="7">
        <v>44535</v>
      </c>
      <c r="E3024" s="6" t="s">
        <v>33</v>
      </c>
      <c r="F3024" s="6" t="s">
        <v>106</v>
      </c>
      <c r="G3024" s="6" t="s">
        <v>107</v>
      </c>
      <c r="H3024" s="6" t="s">
        <v>17</v>
      </c>
      <c r="I3024" s="8">
        <v>0.6</v>
      </c>
      <c r="J3024" s="9">
        <v>5250</v>
      </c>
      <c r="K3024" s="10">
        <f t="shared" si="22"/>
        <v>3150</v>
      </c>
      <c r="L3024" s="10">
        <f t="shared" si="23"/>
        <v>945</v>
      </c>
      <c r="M3024" s="11">
        <v>0.3</v>
      </c>
      <c r="O3024" s="16"/>
      <c r="P3024" s="14"/>
      <c r="Q3024" s="12"/>
      <c r="R3024" s="13"/>
    </row>
    <row r="3025" spans="1:18" ht="15.75" customHeight="1" x14ac:dyDescent="0.3">
      <c r="A3025" s="1"/>
      <c r="B3025" s="6" t="s">
        <v>14</v>
      </c>
      <c r="C3025" s="6">
        <v>1185732</v>
      </c>
      <c r="D3025" s="7">
        <v>44535</v>
      </c>
      <c r="E3025" s="6" t="s">
        <v>33</v>
      </c>
      <c r="F3025" s="6" t="s">
        <v>106</v>
      </c>
      <c r="G3025" s="6" t="s">
        <v>107</v>
      </c>
      <c r="H3025" s="6" t="s">
        <v>18</v>
      </c>
      <c r="I3025" s="8">
        <v>0.5</v>
      </c>
      <c r="J3025" s="9">
        <v>3250</v>
      </c>
      <c r="K3025" s="10">
        <f t="shared" si="22"/>
        <v>1625</v>
      </c>
      <c r="L3025" s="10">
        <f t="shared" si="23"/>
        <v>568.75</v>
      </c>
      <c r="M3025" s="11">
        <v>0.35</v>
      </c>
      <c r="O3025" s="16"/>
      <c r="P3025" s="14"/>
      <c r="Q3025" s="12"/>
      <c r="R3025" s="13"/>
    </row>
    <row r="3026" spans="1:18" ht="15.75" customHeight="1" x14ac:dyDescent="0.3">
      <c r="A3026" s="1"/>
      <c r="B3026" s="6" t="s">
        <v>14</v>
      </c>
      <c r="C3026" s="6">
        <v>1185732</v>
      </c>
      <c r="D3026" s="7">
        <v>44535</v>
      </c>
      <c r="E3026" s="6" t="s">
        <v>33</v>
      </c>
      <c r="F3026" s="6" t="s">
        <v>106</v>
      </c>
      <c r="G3026" s="6" t="s">
        <v>107</v>
      </c>
      <c r="H3026" s="6" t="s">
        <v>19</v>
      </c>
      <c r="I3026" s="8">
        <v>0.5</v>
      </c>
      <c r="J3026" s="9">
        <v>2750</v>
      </c>
      <c r="K3026" s="10">
        <f t="shared" si="22"/>
        <v>1375</v>
      </c>
      <c r="L3026" s="10">
        <f t="shared" si="23"/>
        <v>412.5</v>
      </c>
      <c r="M3026" s="11">
        <v>0.3</v>
      </c>
      <c r="O3026" s="16"/>
      <c r="P3026" s="14"/>
      <c r="Q3026" s="12"/>
      <c r="R3026" s="13"/>
    </row>
    <row r="3027" spans="1:18" ht="15.75" customHeight="1" x14ac:dyDescent="0.3">
      <c r="A3027" s="1"/>
      <c r="B3027" s="6" t="s">
        <v>14</v>
      </c>
      <c r="C3027" s="6">
        <v>1185732</v>
      </c>
      <c r="D3027" s="7">
        <v>44535</v>
      </c>
      <c r="E3027" s="6" t="s">
        <v>33</v>
      </c>
      <c r="F3027" s="6" t="s">
        <v>106</v>
      </c>
      <c r="G3027" s="6" t="s">
        <v>107</v>
      </c>
      <c r="H3027" s="6" t="s">
        <v>20</v>
      </c>
      <c r="I3027" s="8">
        <v>0.5</v>
      </c>
      <c r="J3027" s="9">
        <v>2250</v>
      </c>
      <c r="K3027" s="10">
        <f t="shared" si="22"/>
        <v>1125</v>
      </c>
      <c r="L3027" s="10">
        <f t="shared" si="23"/>
        <v>337.5</v>
      </c>
      <c r="M3027" s="11">
        <v>0.3</v>
      </c>
      <c r="O3027" s="16"/>
      <c r="P3027" s="14"/>
      <c r="Q3027" s="12"/>
      <c r="R3027" s="13"/>
    </row>
    <row r="3028" spans="1:18" ht="15.75" customHeight="1" x14ac:dyDescent="0.3">
      <c r="A3028" s="1"/>
      <c r="B3028" s="6" t="s">
        <v>14</v>
      </c>
      <c r="C3028" s="6">
        <v>1185732</v>
      </c>
      <c r="D3028" s="7">
        <v>44535</v>
      </c>
      <c r="E3028" s="6" t="s">
        <v>33</v>
      </c>
      <c r="F3028" s="6" t="s">
        <v>106</v>
      </c>
      <c r="G3028" s="6" t="s">
        <v>107</v>
      </c>
      <c r="H3028" s="6" t="s">
        <v>21</v>
      </c>
      <c r="I3028" s="8">
        <v>0.6</v>
      </c>
      <c r="J3028" s="9">
        <v>2250</v>
      </c>
      <c r="K3028" s="10">
        <f t="shared" si="22"/>
        <v>1350</v>
      </c>
      <c r="L3028" s="10">
        <f t="shared" si="23"/>
        <v>675</v>
      </c>
      <c r="M3028" s="11">
        <v>0.5</v>
      </c>
      <c r="O3028" s="16"/>
      <c r="P3028" s="14"/>
      <c r="Q3028" s="12"/>
      <c r="R3028" s="13"/>
    </row>
    <row r="3029" spans="1:18" ht="15.75" customHeight="1" x14ac:dyDescent="0.3">
      <c r="A3029" s="1"/>
      <c r="B3029" s="6" t="s">
        <v>14</v>
      </c>
      <c r="C3029" s="6">
        <v>1185732</v>
      </c>
      <c r="D3029" s="7">
        <v>44535</v>
      </c>
      <c r="E3029" s="6" t="s">
        <v>33</v>
      </c>
      <c r="F3029" s="6" t="s">
        <v>106</v>
      </c>
      <c r="G3029" s="6" t="s">
        <v>107</v>
      </c>
      <c r="H3029" s="6" t="s">
        <v>22</v>
      </c>
      <c r="I3029" s="8">
        <v>0.64999999999999991</v>
      </c>
      <c r="J3029" s="9">
        <v>3250</v>
      </c>
      <c r="K3029" s="10">
        <f t="shared" si="22"/>
        <v>2112.4999999999995</v>
      </c>
      <c r="L3029" s="10">
        <f t="shared" si="23"/>
        <v>844.99999999999989</v>
      </c>
      <c r="M3029" s="11">
        <v>0.4</v>
      </c>
      <c r="O3029" s="16"/>
      <c r="P3029" s="14"/>
      <c r="Q3029" s="12"/>
      <c r="R3029" s="13"/>
    </row>
    <row r="3030" spans="1:18" ht="15.75" customHeight="1" x14ac:dyDescent="0.3">
      <c r="A3030" s="1" t="s">
        <v>39</v>
      </c>
      <c r="B3030" s="6" t="s">
        <v>14</v>
      </c>
      <c r="C3030" s="6">
        <v>1185732</v>
      </c>
      <c r="D3030" s="7">
        <v>44199</v>
      </c>
      <c r="E3030" s="6" t="s">
        <v>33</v>
      </c>
      <c r="F3030" s="6" t="s">
        <v>108</v>
      </c>
      <c r="G3030" s="6" t="s">
        <v>109</v>
      </c>
      <c r="H3030" s="6" t="s">
        <v>17</v>
      </c>
      <c r="I3030" s="8">
        <v>0.30000000000000004</v>
      </c>
      <c r="J3030" s="9">
        <v>4500</v>
      </c>
      <c r="K3030" s="10">
        <f t="shared" si="22"/>
        <v>1350.0000000000002</v>
      </c>
      <c r="L3030" s="10">
        <f t="shared" si="23"/>
        <v>405.00000000000006</v>
      </c>
      <c r="M3030" s="11">
        <v>0.3</v>
      </c>
      <c r="O3030" s="16"/>
      <c r="P3030" s="14"/>
      <c r="Q3030" s="12"/>
      <c r="R3030" s="13"/>
    </row>
    <row r="3031" spans="1:18" ht="15.75" customHeight="1" x14ac:dyDescent="0.3">
      <c r="A3031" s="1"/>
      <c r="B3031" s="6" t="s">
        <v>14</v>
      </c>
      <c r="C3031" s="6">
        <v>1185732</v>
      </c>
      <c r="D3031" s="7">
        <v>44199</v>
      </c>
      <c r="E3031" s="6" t="s">
        <v>33</v>
      </c>
      <c r="F3031" s="6" t="s">
        <v>108</v>
      </c>
      <c r="G3031" s="6" t="s">
        <v>109</v>
      </c>
      <c r="H3031" s="6" t="s">
        <v>18</v>
      </c>
      <c r="I3031" s="8">
        <v>0.30000000000000004</v>
      </c>
      <c r="J3031" s="9">
        <v>2500</v>
      </c>
      <c r="K3031" s="10">
        <f t="shared" si="22"/>
        <v>750.00000000000011</v>
      </c>
      <c r="L3031" s="10">
        <f t="shared" si="23"/>
        <v>262.5</v>
      </c>
      <c r="M3031" s="11">
        <v>0.35</v>
      </c>
      <c r="O3031" s="16"/>
      <c r="P3031" s="14"/>
      <c r="Q3031" s="12"/>
      <c r="R3031" s="13"/>
    </row>
    <row r="3032" spans="1:18" ht="15.75" customHeight="1" x14ac:dyDescent="0.3">
      <c r="A3032" s="1"/>
      <c r="B3032" s="6" t="s">
        <v>14</v>
      </c>
      <c r="C3032" s="6">
        <v>1185732</v>
      </c>
      <c r="D3032" s="7">
        <v>44199</v>
      </c>
      <c r="E3032" s="6" t="s">
        <v>33</v>
      </c>
      <c r="F3032" s="6" t="s">
        <v>108</v>
      </c>
      <c r="G3032" s="6" t="s">
        <v>109</v>
      </c>
      <c r="H3032" s="6" t="s">
        <v>19</v>
      </c>
      <c r="I3032" s="8">
        <v>0.20000000000000007</v>
      </c>
      <c r="J3032" s="9">
        <v>2500</v>
      </c>
      <c r="K3032" s="10">
        <f t="shared" si="22"/>
        <v>500.00000000000017</v>
      </c>
      <c r="L3032" s="10">
        <f t="shared" si="23"/>
        <v>150.00000000000006</v>
      </c>
      <c r="M3032" s="11">
        <v>0.3</v>
      </c>
      <c r="O3032" s="16"/>
      <c r="P3032" s="14"/>
      <c r="Q3032" s="12"/>
      <c r="R3032" s="13"/>
    </row>
    <row r="3033" spans="1:18" ht="15.75" customHeight="1" x14ac:dyDescent="0.3">
      <c r="A3033" s="1"/>
      <c r="B3033" s="6" t="s">
        <v>14</v>
      </c>
      <c r="C3033" s="6">
        <v>1185732</v>
      </c>
      <c r="D3033" s="7">
        <v>44199</v>
      </c>
      <c r="E3033" s="6" t="s">
        <v>33</v>
      </c>
      <c r="F3033" s="6" t="s">
        <v>108</v>
      </c>
      <c r="G3033" s="6" t="s">
        <v>109</v>
      </c>
      <c r="H3033" s="6" t="s">
        <v>20</v>
      </c>
      <c r="I3033" s="8">
        <v>0.25000000000000006</v>
      </c>
      <c r="J3033" s="9">
        <v>1000</v>
      </c>
      <c r="K3033" s="10">
        <f t="shared" si="22"/>
        <v>250.00000000000006</v>
      </c>
      <c r="L3033" s="10">
        <f t="shared" si="23"/>
        <v>75.000000000000014</v>
      </c>
      <c r="M3033" s="11">
        <v>0.3</v>
      </c>
      <c r="O3033" s="16"/>
      <c r="P3033" s="14"/>
      <c r="Q3033" s="12"/>
      <c r="R3033" s="13"/>
    </row>
    <row r="3034" spans="1:18" ht="15.75" customHeight="1" x14ac:dyDescent="0.3">
      <c r="A3034" s="1"/>
      <c r="B3034" s="6" t="s">
        <v>14</v>
      </c>
      <c r="C3034" s="6">
        <v>1185732</v>
      </c>
      <c r="D3034" s="7">
        <v>44199</v>
      </c>
      <c r="E3034" s="6" t="s">
        <v>33</v>
      </c>
      <c r="F3034" s="6" t="s">
        <v>108</v>
      </c>
      <c r="G3034" s="6" t="s">
        <v>109</v>
      </c>
      <c r="H3034" s="6" t="s">
        <v>21</v>
      </c>
      <c r="I3034" s="8">
        <v>0.39999999999999997</v>
      </c>
      <c r="J3034" s="9">
        <v>1500</v>
      </c>
      <c r="K3034" s="10">
        <f t="shared" si="22"/>
        <v>600</v>
      </c>
      <c r="L3034" s="10">
        <f t="shared" si="23"/>
        <v>300</v>
      </c>
      <c r="M3034" s="11">
        <v>0.5</v>
      </c>
      <c r="O3034" s="16"/>
      <c r="P3034" s="14"/>
      <c r="Q3034" s="12"/>
      <c r="R3034" s="13"/>
    </row>
    <row r="3035" spans="1:18" ht="15.75" customHeight="1" x14ac:dyDescent="0.3">
      <c r="A3035" s="1"/>
      <c r="B3035" s="6" t="s">
        <v>14</v>
      </c>
      <c r="C3035" s="6">
        <v>1185732</v>
      </c>
      <c r="D3035" s="7">
        <v>44199</v>
      </c>
      <c r="E3035" s="6" t="s">
        <v>33</v>
      </c>
      <c r="F3035" s="6" t="s">
        <v>108</v>
      </c>
      <c r="G3035" s="6" t="s">
        <v>109</v>
      </c>
      <c r="H3035" s="6" t="s">
        <v>22</v>
      </c>
      <c r="I3035" s="8">
        <v>0.30000000000000004</v>
      </c>
      <c r="J3035" s="9">
        <v>2500</v>
      </c>
      <c r="K3035" s="10">
        <f t="shared" si="22"/>
        <v>750.00000000000011</v>
      </c>
      <c r="L3035" s="10">
        <f t="shared" si="23"/>
        <v>300.00000000000006</v>
      </c>
      <c r="M3035" s="11">
        <v>0.4</v>
      </c>
      <c r="O3035" s="16"/>
      <c r="P3035" s="14"/>
      <c r="Q3035" s="12"/>
      <c r="R3035" s="13"/>
    </row>
    <row r="3036" spans="1:18" ht="15.75" customHeight="1" x14ac:dyDescent="0.3">
      <c r="A3036" s="1"/>
      <c r="B3036" s="6" t="s">
        <v>14</v>
      </c>
      <c r="C3036" s="6">
        <v>1185732</v>
      </c>
      <c r="D3036" s="7">
        <v>44230</v>
      </c>
      <c r="E3036" s="6" t="s">
        <v>33</v>
      </c>
      <c r="F3036" s="6" t="s">
        <v>108</v>
      </c>
      <c r="G3036" s="6" t="s">
        <v>109</v>
      </c>
      <c r="H3036" s="6" t="s">
        <v>17</v>
      </c>
      <c r="I3036" s="8">
        <v>0.30000000000000004</v>
      </c>
      <c r="J3036" s="9">
        <v>5000</v>
      </c>
      <c r="K3036" s="10">
        <f t="shared" si="22"/>
        <v>1500.0000000000002</v>
      </c>
      <c r="L3036" s="10">
        <f t="shared" si="23"/>
        <v>450.00000000000006</v>
      </c>
      <c r="M3036" s="11">
        <v>0.3</v>
      </c>
      <c r="O3036" s="16"/>
      <c r="P3036" s="14"/>
      <c r="Q3036" s="12"/>
      <c r="R3036" s="13"/>
    </row>
    <row r="3037" spans="1:18" ht="15.75" customHeight="1" x14ac:dyDescent="0.3">
      <c r="A3037" s="1"/>
      <c r="B3037" s="6" t="s">
        <v>14</v>
      </c>
      <c r="C3037" s="6">
        <v>1185732</v>
      </c>
      <c r="D3037" s="7">
        <v>44230</v>
      </c>
      <c r="E3037" s="6" t="s">
        <v>33</v>
      </c>
      <c r="F3037" s="6" t="s">
        <v>108</v>
      </c>
      <c r="G3037" s="6" t="s">
        <v>109</v>
      </c>
      <c r="H3037" s="6" t="s">
        <v>18</v>
      </c>
      <c r="I3037" s="8">
        <v>0.30000000000000004</v>
      </c>
      <c r="J3037" s="9">
        <v>1500</v>
      </c>
      <c r="K3037" s="10">
        <f t="shared" si="22"/>
        <v>450.00000000000006</v>
      </c>
      <c r="L3037" s="10">
        <f t="shared" si="23"/>
        <v>157.5</v>
      </c>
      <c r="M3037" s="11">
        <v>0.35</v>
      </c>
      <c r="O3037" s="16"/>
      <c r="P3037" s="14"/>
      <c r="Q3037" s="12"/>
      <c r="R3037" s="13"/>
    </row>
    <row r="3038" spans="1:18" ht="15.75" customHeight="1" x14ac:dyDescent="0.3">
      <c r="A3038" s="1"/>
      <c r="B3038" s="6" t="s">
        <v>14</v>
      </c>
      <c r="C3038" s="6">
        <v>1185732</v>
      </c>
      <c r="D3038" s="7">
        <v>44230</v>
      </c>
      <c r="E3038" s="6" t="s">
        <v>33</v>
      </c>
      <c r="F3038" s="6" t="s">
        <v>108</v>
      </c>
      <c r="G3038" s="6" t="s">
        <v>109</v>
      </c>
      <c r="H3038" s="6" t="s">
        <v>19</v>
      </c>
      <c r="I3038" s="8">
        <v>0.20000000000000007</v>
      </c>
      <c r="J3038" s="9">
        <v>2000</v>
      </c>
      <c r="K3038" s="10">
        <f t="shared" si="22"/>
        <v>400.00000000000011</v>
      </c>
      <c r="L3038" s="10">
        <f t="shared" si="23"/>
        <v>120.00000000000003</v>
      </c>
      <c r="M3038" s="11">
        <v>0.3</v>
      </c>
      <c r="O3038" s="16"/>
      <c r="P3038" s="14"/>
      <c r="Q3038" s="12"/>
      <c r="R3038" s="13"/>
    </row>
    <row r="3039" spans="1:18" ht="15.75" customHeight="1" x14ac:dyDescent="0.3">
      <c r="A3039" s="1"/>
      <c r="B3039" s="6" t="s">
        <v>14</v>
      </c>
      <c r="C3039" s="6">
        <v>1185732</v>
      </c>
      <c r="D3039" s="7">
        <v>44230</v>
      </c>
      <c r="E3039" s="6" t="s">
        <v>33</v>
      </c>
      <c r="F3039" s="6" t="s">
        <v>108</v>
      </c>
      <c r="G3039" s="6" t="s">
        <v>109</v>
      </c>
      <c r="H3039" s="6" t="s">
        <v>20</v>
      </c>
      <c r="I3039" s="8">
        <v>0.25000000000000006</v>
      </c>
      <c r="J3039" s="9">
        <v>750</v>
      </c>
      <c r="K3039" s="10">
        <f t="shared" si="22"/>
        <v>187.50000000000003</v>
      </c>
      <c r="L3039" s="10">
        <f t="shared" si="23"/>
        <v>56.250000000000007</v>
      </c>
      <c r="M3039" s="11">
        <v>0.3</v>
      </c>
      <c r="O3039" s="16"/>
      <c r="P3039" s="14"/>
      <c r="Q3039" s="12"/>
      <c r="R3039" s="13"/>
    </row>
    <row r="3040" spans="1:18" ht="15.75" customHeight="1" x14ac:dyDescent="0.3">
      <c r="A3040" s="1"/>
      <c r="B3040" s="6" t="s">
        <v>14</v>
      </c>
      <c r="C3040" s="6">
        <v>1185732</v>
      </c>
      <c r="D3040" s="7">
        <v>44230</v>
      </c>
      <c r="E3040" s="6" t="s">
        <v>33</v>
      </c>
      <c r="F3040" s="6" t="s">
        <v>108</v>
      </c>
      <c r="G3040" s="6" t="s">
        <v>109</v>
      </c>
      <c r="H3040" s="6" t="s">
        <v>21</v>
      </c>
      <c r="I3040" s="8">
        <v>0.39999999999999997</v>
      </c>
      <c r="J3040" s="9">
        <v>1500</v>
      </c>
      <c r="K3040" s="10">
        <f t="shared" si="22"/>
        <v>600</v>
      </c>
      <c r="L3040" s="10">
        <f t="shared" si="23"/>
        <v>300</v>
      </c>
      <c r="M3040" s="11">
        <v>0.5</v>
      </c>
      <c r="O3040" s="16"/>
      <c r="P3040" s="14"/>
      <c r="Q3040" s="12"/>
      <c r="R3040" s="13"/>
    </row>
    <row r="3041" spans="1:18" ht="15.75" customHeight="1" x14ac:dyDescent="0.3">
      <c r="A3041" s="1"/>
      <c r="B3041" s="6" t="s">
        <v>14</v>
      </c>
      <c r="C3041" s="6">
        <v>1185732</v>
      </c>
      <c r="D3041" s="7">
        <v>44230</v>
      </c>
      <c r="E3041" s="6" t="s">
        <v>33</v>
      </c>
      <c r="F3041" s="6" t="s">
        <v>108</v>
      </c>
      <c r="G3041" s="6" t="s">
        <v>109</v>
      </c>
      <c r="H3041" s="6" t="s">
        <v>22</v>
      </c>
      <c r="I3041" s="8">
        <v>0.14999999999999997</v>
      </c>
      <c r="J3041" s="9">
        <v>2500</v>
      </c>
      <c r="K3041" s="10">
        <f t="shared" si="22"/>
        <v>374.99999999999994</v>
      </c>
      <c r="L3041" s="10">
        <f t="shared" si="23"/>
        <v>149.99999999999997</v>
      </c>
      <c r="M3041" s="11">
        <v>0.4</v>
      </c>
      <c r="O3041" s="16"/>
      <c r="P3041" s="14"/>
      <c r="Q3041" s="12"/>
      <c r="R3041" s="13"/>
    </row>
    <row r="3042" spans="1:18" ht="15.75" customHeight="1" x14ac:dyDescent="0.3">
      <c r="A3042" s="1"/>
      <c r="B3042" s="6" t="s">
        <v>14</v>
      </c>
      <c r="C3042" s="6">
        <v>1185732</v>
      </c>
      <c r="D3042" s="7">
        <v>44257</v>
      </c>
      <c r="E3042" s="6" t="s">
        <v>33</v>
      </c>
      <c r="F3042" s="6" t="s">
        <v>108</v>
      </c>
      <c r="G3042" s="6" t="s">
        <v>109</v>
      </c>
      <c r="H3042" s="6" t="s">
        <v>17</v>
      </c>
      <c r="I3042" s="8">
        <v>0.20000000000000004</v>
      </c>
      <c r="J3042" s="9">
        <v>4700</v>
      </c>
      <c r="K3042" s="10">
        <f t="shared" si="22"/>
        <v>940.00000000000023</v>
      </c>
      <c r="L3042" s="10">
        <f t="shared" si="23"/>
        <v>282.00000000000006</v>
      </c>
      <c r="M3042" s="11">
        <v>0.3</v>
      </c>
      <c r="O3042" s="16"/>
      <c r="P3042" s="14"/>
      <c r="Q3042" s="12"/>
      <c r="R3042" s="13"/>
    </row>
    <row r="3043" spans="1:18" ht="15.75" customHeight="1" x14ac:dyDescent="0.3">
      <c r="A3043" s="1"/>
      <c r="B3043" s="6" t="s">
        <v>14</v>
      </c>
      <c r="C3043" s="6">
        <v>1185732</v>
      </c>
      <c r="D3043" s="7">
        <v>44257</v>
      </c>
      <c r="E3043" s="6" t="s">
        <v>33</v>
      </c>
      <c r="F3043" s="6" t="s">
        <v>108</v>
      </c>
      <c r="G3043" s="6" t="s">
        <v>109</v>
      </c>
      <c r="H3043" s="6" t="s">
        <v>18</v>
      </c>
      <c r="I3043" s="8">
        <v>0.20000000000000004</v>
      </c>
      <c r="J3043" s="9">
        <v>1750</v>
      </c>
      <c r="K3043" s="10">
        <f t="shared" si="22"/>
        <v>350.00000000000006</v>
      </c>
      <c r="L3043" s="10">
        <f t="shared" si="23"/>
        <v>122.50000000000001</v>
      </c>
      <c r="M3043" s="11">
        <v>0.35</v>
      </c>
      <c r="O3043" s="16"/>
      <c r="P3043" s="14"/>
      <c r="Q3043" s="12"/>
      <c r="R3043" s="13"/>
    </row>
    <row r="3044" spans="1:18" ht="15.75" customHeight="1" x14ac:dyDescent="0.3">
      <c r="A3044" s="1"/>
      <c r="B3044" s="6" t="s">
        <v>14</v>
      </c>
      <c r="C3044" s="6">
        <v>1185732</v>
      </c>
      <c r="D3044" s="7">
        <v>44257</v>
      </c>
      <c r="E3044" s="6" t="s">
        <v>33</v>
      </c>
      <c r="F3044" s="6" t="s">
        <v>108</v>
      </c>
      <c r="G3044" s="6" t="s">
        <v>109</v>
      </c>
      <c r="H3044" s="6" t="s">
        <v>19</v>
      </c>
      <c r="I3044" s="8">
        <v>0.10000000000000003</v>
      </c>
      <c r="J3044" s="9">
        <v>2250</v>
      </c>
      <c r="K3044" s="10">
        <f t="shared" si="22"/>
        <v>225.00000000000009</v>
      </c>
      <c r="L3044" s="10">
        <f t="shared" si="23"/>
        <v>67.500000000000028</v>
      </c>
      <c r="M3044" s="11">
        <v>0.3</v>
      </c>
      <c r="O3044" s="16"/>
      <c r="P3044" s="14"/>
      <c r="Q3044" s="12"/>
      <c r="R3044" s="13"/>
    </row>
    <row r="3045" spans="1:18" ht="15.75" customHeight="1" x14ac:dyDescent="0.3">
      <c r="A3045" s="1"/>
      <c r="B3045" s="6" t="s">
        <v>14</v>
      </c>
      <c r="C3045" s="6">
        <v>1185732</v>
      </c>
      <c r="D3045" s="7">
        <v>44257</v>
      </c>
      <c r="E3045" s="6" t="s">
        <v>33</v>
      </c>
      <c r="F3045" s="6" t="s">
        <v>108</v>
      </c>
      <c r="G3045" s="6" t="s">
        <v>109</v>
      </c>
      <c r="H3045" s="6" t="s">
        <v>20</v>
      </c>
      <c r="I3045" s="8">
        <v>0.14999999999999997</v>
      </c>
      <c r="J3045" s="9">
        <v>750</v>
      </c>
      <c r="K3045" s="10">
        <f t="shared" si="22"/>
        <v>112.49999999999997</v>
      </c>
      <c r="L3045" s="10">
        <f t="shared" si="23"/>
        <v>33.749999999999993</v>
      </c>
      <c r="M3045" s="11">
        <v>0.3</v>
      </c>
      <c r="O3045" s="16"/>
      <c r="P3045" s="14"/>
      <c r="Q3045" s="12"/>
      <c r="R3045" s="13"/>
    </row>
    <row r="3046" spans="1:18" ht="15.75" customHeight="1" x14ac:dyDescent="0.3">
      <c r="A3046" s="1"/>
      <c r="B3046" s="6" t="s">
        <v>14</v>
      </c>
      <c r="C3046" s="6">
        <v>1185732</v>
      </c>
      <c r="D3046" s="7">
        <v>44257</v>
      </c>
      <c r="E3046" s="6" t="s">
        <v>33</v>
      </c>
      <c r="F3046" s="6" t="s">
        <v>108</v>
      </c>
      <c r="G3046" s="6" t="s">
        <v>109</v>
      </c>
      <c r="H3046" s="6" t="s">
        <v>21</v>
      </c>
      <c r="I3046" s="8">
        <v>0.30000000000000004</v>
      </c>
      <c r="J3046" s="9">
        <v>1250</v>
      </c>
      <c r="K3046" s="10">
        <f t="shared" si="22"/>
        <v>375.00000000000006</v>
      </c>
      <c r="L3046" s="10">
        <f t="shared" si="23"/>
        <v>187.50000000000003</v>
      </c>
      <c r="M3046" s="11">
        <v>0.5</v>
      </c>
      <c r="O3046" s="16"/>
      <c r="P3046" s="14"/>
      <c r="Q3046" s="12"/>
      <c r="R3046" s="13"/>
    </row>
    <row r="3047" spans="1:18" ht="15.75" customHeight="1" x14ac:dyDescent="0.3">
      <c r="A3047" s="1"/>
      <c r="B3047" s="6" t="s">
        <v>14</v>
      </c>
      <c r="C3047" s="6">
        <v>1185732</v>
      </c>
      <c r="D3047" s="7">
        <v>44257</v>
      </c>
      <c r="E3047" s="6" t="s">
        <v>33</v>
      </c>
      <c r="F3047" s="6" t="s">
        <v>108</v>
      </c>
      <c r="G3047" s="6" t="s">
        <v>109</v>
      </c>
      <c r="H3047" s="6" t="s">
        <v>22</v>
      </c>
      <c r="I3047" s="8">
        <v>0.20000000000000004</v>
      </c>
      <c r="J3047" s="9">
        <v>2250</v>
      </c>
      <c r="K3047" s="10">
        <f t="shared" si="22"/>
        <v>450.00000000000011</v>
      </c>
      <c r="L3047" s="10">
        <f t="shared" si="23"/>
        <v>180.00000000000006</v>
      </c>
      <c r="M3047" s="11">
        <v>0.4</v>
      </c>
      <c r="O3047" s="16"/>
      <c r="P3047" s="14"/>
      <c r="Q3047" s="12"/>
      <c r="R3047" s="13"/>
    </row>
    <row r="3048" spans="1:18" ht="15.75" customHeight="1" x14ac:dyDescent="0.3">
      <c r="A3048" s="1"/>
      <c r="B3048" s="6" t="s">
        <v>14</v>
      </c>
      <c r="C3048" s="6">
        <v>1185732</v>
      </c>
      <c r="D3048" s="7">
        <v>44289</v>
      </c>
      <c r="E3048" s="6" t="s">
        <v>33</v>
      </c>
      <c r="F3048" s="6" t="s">
        <v>108</v>
      </c>
      <c r="G3048" s="6" t="s">
        <v>109</v>
      </c>
      <c r="H3048" s="6" t="s">
        <v>17</v>
      </c>
      <c r="I3048" s="8">
        <v>0.20000000000000004</v>
      </c>
      <c r="J3048" s="9">
        <v>4500</v>
      </c>
      <c r="K3048" s="10">
        <f t="shared" si="22"/>
        <v>900.00000000000023</v>
      </c>
      <c r="L3048" s="10">
        <f t="shared" si="23"/>
        <v>270.00000000000006</v>
      </c>
      <c r="M3048" s="11">
        <v>0.3</v>
      </c>
      <c r="O3048" s="16"/>
      <c r="P3048" s="14"/>
      <c r="Q3048" s="12"/>
      <c r="R3048" s="13"/>
    </row>
    <row r="3049" spans="1:18" ht="15.75" customHeight="1" x14ac:dyDescent="0.3">
      <c r="A3049" s="1"/>
      <c r="B3049" s="6" t="s">
        <v>14</v>
      </c>
      <c r="C3049" s="6">
        <v>1185732</v>
      </c>
      <c r="D3049" s="7">
        <v>44289</v>
      </c>
      <c r="E3049" s="6" t="s">
        <v>33</v>
      </c>
      <c r="F3049" s="6" t="s">
        <v>108</v>
      </c>
      <c r="G3049" s="6" t="s">
        <v>109</v>
      </c>
      <c r="H3049" s="6" t="s">
        <v>18</v>
      </c>
      <c r="I3049" s="8">
        <v>0.20000000000000004</v>
      </c>
      <c r="J3049" s="9">
        <v>1500</v>
      </c>
      <c r="K3049" s="10">
        <f t="shared" si="22"/>
        <v>300.00000000000006</v>
      </c>
      <c r="L3049" s="10">
        <f t="shared" si="23"/>
        <v>105.00000000000001</v>
      </c>
      <c r="M3049" s="11">
        <v>0.35</v>
      </c>
      <c r="O3049" s="16"/>
      <c r="P3049" s="14"/>
      <c r="Q3049" s="12"/>
      <c r="R3049" s="13"/>
    </row>
    <row r="3050" spans="1:18" ht="15.75" customHeight="1" x14ac:dyDescent="0.3">
      <c r="A3050" s="1"/>
      <c r="B3050" s="6" t="s">
        <v>14</v>
      </c>
      <c r="C3050" s="6">
        <v>1185732</v>
      </c>
      <c r="D3050" s="7">
        <v>44289</v>
      </c>
      <c r="E3050" s="6" t="s">
        <v>33</v>
      </c>
      <c r="F3050" s="6" t="s">
        <v>108</v>
      </c>
      <c r="G3050" s="6" t="s">
        <v>109</v>
      </c>
      <c r="H3050" s="6" t="s">
        <v>19</v>
      </c>
      <c r="I3050" s="8">
        <v>0.10000000000000003</v>
      </c>
      <c r="J3050" s="9">
        <v>1500</v>
      </c>
      <c r="K3050" s="10">
        <f t="shared" si="22"/>
        <v>150.00000000000006</v>
      </c>
      <c r="L3050" s="10">
        <f t="shared" si="23"/>
        <v>45.000000000000014</v>
      </c>
      <c r="M3050" s="11">
        <v>0.3</v>
      </c>
      <c r="O3050" s="16"/>
      <c r="P3050" s="14"/>
      <c r="Q3050" s="12"/>
      <c r="R3050" s="13"/>
    </row>
    <row r="3051" spans="1:18" ht="15.75" customHeight="1" x14ac:dyDescent="0.3">
      <c r="A3051" s="1"/>
      <c r="B3051" s="6" t="s">
        <v>14</v>
      </c>
      <c r="C3051" s="6">
        <v>1185732</v>
      </c>
      <c r="D3051" s="7">
        <v>44289</v>
      </c>
      <c r="E3051" s="6" t="s">
        <v>33</v>
      </c>
      <c r="F3051" s="6" t="s">
        <v>108</v>
      </c>
      <c r="G3051" s="6" t="s">
        <v>109</v>
      </c>
      <c r="H3051" s="6" t="s">
        <v>20</v>
      </c>
      <c r="I3051" s="8">
        <v>0.14999999999999997</v>
      </c>
      <c r="J3051" s="9">
        <v>750</v>
      </c>
      <c r="K3051" s="10">
        <f t="shared" si="22"/>
        <v>112.49999999999997</v>
      </c>
      <c r="L3051" s="10">
        <f t="shared" si="23"/>
        <v>33.749999999999993</v>
      </c>
      <c r="M3051" s="11">
        <v>0.3</v>
      </c>
      <c r="O3051" s="16"/>
      <c r="P3051" s="14"/>
      <c r="Q3051" s="12"/>
      <c r="R3051" s="13"/>
    </row>
    <row r="3052" spans="1:18" ht="15.75" customHeight="1" x14ac:dyDescent="0.3">
      <c r="A3052" s="1"/>
      <c r="B3052" s="6" t="s">
        <v>14</v>
      </c>
      <c r="C3052" s="6">
        <v>1185732</v>
      </c>
      <c r="D3052" s="7">
        <v>44289</v>
      </c>
      <c r="E3052" s="6" t="s">
        <v>33</v>
      </c>
      <c r="F3052" s="6" t="s">
        <v>108</v>
      </c>
      <c r="G3052" s="6" t="s">
        <v>109</v>
      </c>
      <c r="H3052" s="6" t="s">
        <v>21</v>
      </c>
      <c r="I3052" s="8">
        <v>0.6</v>
      </c>
      <c r="J3052" s="9">
        <v>1000</v>
      </c>
      <c r="K3052" s="10">
        <f t="shared" si="22"/>
        <v>600</v>
      </c>
      <c r="L3052" s="10">
        <f t="shared" si="23"/>
        <v>300</v>
      </c>
      <c r="M3052" s="11">
        <v>0.5</v>
      </c>
      <c r="O3052" s="16"/>
      <c r="P3052" s="14"/>
      <c r="Q3052" s="12"/>
      <c r="R3052" s="13"/>
    </row>
    <row r="3053" spans="1:18" ht="15.75" customHeight="1" x14ac:dyDescent="0.3">
      <c r="A3053" s="1"/>
      <c r="B3053" s="6" t="s">
        <v>14</v>
      </c>
      <c r="C3053" s="6">
        <v>1185732</v>
      </c>
      <c r="D3053" s="7">
        <v>44289</v>
      </c>
      <c r="E3053" s="6" t="s">
        <v>33</v>
      </c>
      <c r="F3053" s="6" t="s">
        <v>108</v>
      </c>
      <c r="G3053" s="6" t="s">
        <v>109</v>
      </c>
      <c r="H3053" s="6" t="s">
        <v>22</v>
      </c>
      <c r="I3053" s="8">
        <v>0.5</v>
      </c>
      <c r="J3053" s="9">
        <v>2250</v>
      </c>
      <c r="K3053" s="10">
        <f t="shared" si="22"/>
        <v>1125</v>
      </c>
      <c r="L3053" s="10">
        <f t="shared" si="23"/>
        <v>450</v>
      </c>
      <c r="M3053" s="11">
        <v>0.4</v>
      </c>
      <c r="O3053" s="16"/>
      <c r="P3053" s="14"/>
      <c r="Q3053" s="12"/>
      <c r="R3053" s="13"/>
    </row>
    <row r="3054" spans="1:18" ht="15.75" customHeight="1" x14ac:dyDescent="0.3">
      <c r="A3054" s="1"/>
      <c r="B3054" s="6" t="s">
        <v>14</v>
      </c>
      <c r="C3054" s="6">
        <v>1185732</v>
      </c>
      <c r="D3054" s="7">
        <v>44320</v>
      </c>
      <c r="E3054" s="6" t="s">
        <v>33</v>
      </c>
      <c r="F3054" s="6" t="s">
        <v>108</v>
      </c>
      <c r="G3054" s="6" t="s">
        <v>109</v>
      </c>
      <c r="H3054" s="6" t="s">
        <v>17</v>
      </c>
      <c r="I3054" s="8">
        <v>0.6</v>
      </c>
      <c r="J3054" s="9">
        <v>4950</v>
      </c>
      <c r="K3054" s="10">
        <f t="shared" si="22"/>
        <v>2970</v>
      </c>
      <c r="L3054" s="10">
        <f t="shared" si="23"/>
        <v>891</v>
      </c>
      <c r="M3054" s="11">
        <v>0.3</v>
      </c>
      <c r="O3054" s="16"/>
      <c r="P3054" s="14"/>
      <c r="Q3054" s="12"/>
      <c r="R3054" s="13"/>
    </row>
    <row r="3055" spans="1:18" ht="15.75" customHeight="1" x14ac:dyDescent="0.3">
      <c r="A3055" s="1"/>
      <c r="B3055" s="6" t="s">
        <v>14</v>
      </c>
      <c r="C3055" s="6">
        <v>1185732</v>
      </c>
      <c r="D3055" s="7">
        <v>44320</v>
      </c>
      <c r="E3055" s="6" t="s">
        <v>33</v>
      </c>
      <c r="F3055" s="6" t="s">
        <v>108</v>
      </c>
      <c r="G3055" s="6" t="s">
        <v>109</v>
      </c>
      <c r="H3055" s="6" t="s">
        <v>18</v>
      </c>
      <c r="I3055" s="8">
        <v>0.4</v>
      </c>
      <c r="J3055" s="9">
        <v>2000</v>
      </c>
      <c r="K3055" s="10">
        <f t="shared" si="22"/>
        <v>800</v>
      </c>
      <c r="L3055" s="10">
        <f t="shared" si="23"/>
        <v>280</v>
      </c>
      <c r="M3055" s="11">
        <v>0.35</v>
      </c>
      <c r="O3055" s="16"/>
      <c r="P3055" s="14"/>
      <c r="Q3055" s="12"/>
      <c r="R3055" s="13"/>
    </row>
    <row r="3056" spans="1:18" ht="15.75" customHeight="1" x14ac:dyDescent="0.3">
      <c r="A3056" s="1"/>
      <c r="B3056" s="6" t="s">
        <v>14</v>
      </c>
      <c r="C3056" s="6">
        <v>1185732</v>
      </c>
      <c r="D3056" s="7">
        <v>44320</v>
      </c>
      <c r="E3056" s="6" t="s">
        <v>33</v>
      </c>
      <c r="F3056" s="6" t="s">
        <v>108</v>
      </c>
      <c r="G3056" s="6" t="s">
        <v>109</v>
      </c>
      <c r="H3056" s="6" t="s">
        <v>19</v>
      </c>
      <c r="I3056" s="8">
        <v>0.35000000000000003</v>
      </c>
      <c r="J3056" s="9">
        <v>1750</v>
      </c>
      <c r="K3056" s="10">
        <f t="shared" si="22"/>
        <v>612.50000000000011</v>
      </c>
      <c r="L3056" s="10">
        <f t="shared" si="23"/>
        <v>183.75000000000003</v>
      </c>
      <c r="M3056" s="11">
        <v>0.3</v>
      </c>
      <c r="O3056" s="16"/>
      <c r="P3056" s="14"/>
      <c r="Q3056" s="12"/>
      <c r="R3056" s="13"/>
    </row>
    <row r="3057" spans="1:18" ht="15.75" customHeight="1" x14ac:dyDescent="0.3">
      <c r="A3057" s="1"/>
      <c r="B3057" s="6" t="s">
        <v>14</v>
      </c>
      <c r="C3057" s="6">
        <v>1185732</v>
      </c>
      <c r="D3057" s="7">
        <v>44320</v>
      </c>
      <c r="E3057" s="6" t="s">
        <v>33</v>
      </c>
      <c r="F3057" s="6" t="s">
        <v>108</v>
      </c>
      <c r="G3057" s="6" t="s">
        <v>109</v>
      </c>
      <c r="H3057" s="6" t="s">
        <v>20</v>
      </c>
      <c r="I3057" s="8">
        <v>0.35000000000000003</v>
      </c>
      <c r="J3057" s="9">
        <v>1500</v>
      </c>
      <c r="K3057" s="10">
        <f t="shared" si="22"/>
        <v>525</v>
      </c>
      <c r="L3057" s="10">
        <f t="shared" si="23"/>
        <v>157.5</v>
      </c>
      <c r="M3057" s="11">
        <v>0.3</v>
      </c>
      <c r="O3057" s="16"/>
      <c r="P3057" s="14"/>
      <c r="Q3057" s="12"/>
      <c r="R3057" s="13"/>
    </row>
    <row r="3058" spans="1:18" ht="15.75" customHeight="1" x14ac:dyDescent="0.3">
      <c r="A3058" s="1"/>
      <c r="B3058" s="6" t="s">
        <v>14</v>
      </c>
      <c r="C3058" s="6">
        <v>1185732</v>
      </c>
      <c r="D3058" s="7">
        <v>44320</v>
      </c>
      <c r="E3058" s="6" t="s">
        <v>33</v>
      </c>
      <c r="F3058" s="6" t="s">
        <v>108</v>
      </c>
      <c r="G3058" s="6" t="s">
        <v>109</v>
      </c>
      <c r="H3058" s="6" t="s">
        <v>21</v>
      </c>
      <c r="I3058" s="8">
        <v>0.44999999999999996</v>
      </c>
      <c r="J3058" s="9">
        <v>1750</v>
      </c>
      <c r="K3058" s="10">
        <f t="shared" si="22"/>
        <v>787.49999999999989</v>
      </c>
      <c r="L3058" s="10">
        <f t="shared" si="23"/>
        <v>393.74999999999994</v>
      </c>
      <c r="M3058" s="11">
        <v>0.5</v>
      </c>
      <c r="O3058" s="16"/>
      <c r="P3058" s="14"/>
      <c r="Q3058" s="12"/>
      <c r="R3058" s="13"/>
    </row>
    <row r="3059" spans="1:18" ht="15.75" customHeight="1" x14ac:dyDescent="0.3">
      <c r="A3059" s="1"/>
      <c r="B3059" s="6" t="s">
        <v>14</v>
      </c>
      <c r="C3059" s="6">
        <v>1185732</v>
      </c>
      <c r="D3059" s="7">
        <v>44320</v>
      </c>
      <c r="E3059" s="6" t="s">
        <v>33</v>
      </c>
      <c r="F3059" s="6" t="s">
        <v>108</v>
      </c>
      <c r="G3059" s="6" t="s">
        <v>109</v>
      </c>
      <c r="H3059" s="6" t="s">
        <v>22</v>
      </c>
      <c r="I3059" s="8">
        <v>0.49999999999999994</v>
      </c>
      <c r="J3059" s="9">
        <v>3000</v>
      </c>
      <c r="K3059" s="10">
        <f t="shared" si="22"/>
        <v>1499.9999999999998</v>
      </c>
      <c r="L3059" s="10">
        <f t="shared" si="23"/>
        <v>599.99999999999989</v>
      </c>
      <c r="M3059" s="11">
        <v>0.4</v>
      </c>
      <c r="O3059" s="16"/>
      <c r="P3059" s="14"/>
      <c r="Q3059" s="12"/>
      <c r="R3059" s="13"/>
    </row>
    <row r="3060" spans="1:18" ht="15.75" customHeight="1" x14ac:dyDescent="0.3">
      <c r="A3060" s="1"/>
      <c r="B3060" s="6" t="s">
        <v>14</v>
      </c>
      <c r="C3060" s="6">
        <v>1185732</v>
      </c>
      <c r="D3060" s="7">
        <v>44350</v>
      </c>
      <c r="E3060" s="6" t="s">
        <v>33</v>
      </c>
      <c r="F3060" s="6" t="s">
        <v>108</v>
      </c>
      <c r="G3060" s="6" t="s">
        <v>109</v>
      </c>
      <c r="H3060" s="6" t="s">
        <v>17</v>
      </c>
      <c r="I3060" s="8">
        <v>0.35000000000000003</v>
      </c>
      <c r="J3060" s="9">
        <v>5500</v>
      </c>
      <c r="K3060" s="10">
        <f t="shared" si="22"/>
        <v>1925.0000000000002</v>
      </c>
      <c r="L3060" s="10">
        <f t="shared" si="23"/>
        <v>577.5</v>
      </c>
      <c r="M3060" s="11">
        <v>0.3</v>
      </c>
      <c r="O3060" s="16"/>
      <c r="P3060" s="14"/>
      <c r="Q3060" s="12"/>
      <c r="R3060" s="13"/>
    </row>
    <row r="3061" spans="1:18" ht="15.75" customHeight="1" x14ac:dyDescent="0.3">
      <c r="A3061" s="1"/>
      <c r="B3061" s="6" t="s">
        <v>14</v>
      </c>
      <c r="C3061" s="6">
        <v>1185732</v>
      </c>
      <c r="D3061" s="7">
        <v>44350</v>
      </c>
      <c r="E3061" s="6" t="s">
        <v>33</v>
      </c>
      <c r="F3061" s="6" t="s">
        <v>108</v>
      </c>
      <c r="G3061" s="6" t="s">
        <v>109</v>
      </c>
      <c r="H3061" s="6" t="s">
        <v>18</v>
      </c>
      <c r="I3061" s="8">
        <v>0.3000000000000001</v>
      </c>
      <c r="J3061" s="9">
        <v>3000</v>
      </c>
      <c r="K3061" s="10">
        <f t="shared" si="22"/>
        <v>900.00000000000034</v>
      </c>
      <c r="L3061" s="10">
        <f t="shared" si="23"/>
        <v>315.00000000000011</v>
      </c>
      <c r="M3061" s="11">
        <v>0.35</v>
      </c>
      <c r="O3061" s="16"/>
      <c r="P3061" s="14"/>
      <c r="Q3061" s="12"/>
      <c r="R3061" s="13"/>
    </row>
    <row r="3062" spans="1:18" ht="15.75" customHeight="1" x14ac:dyDescent="0.3">
      <c r="A3062" s="1"/>
      <c r="B3062" s="6" t="s">
        <v>14</v>
      </c>
      <c r="C3062" s="6">
        <v>1185732</v>
      </c>
      <c r="D3062" s="7">
        <v>44350</v>
      </c>
      <c r="E3062" s="6" t="s">
        <v>33</v>
      </c>
      <c r="F3062" s="6" t="s">
        <v>108</v>
      </c>
      <c r="G3062" s="6" t="s">
        <v>109</v>
      </c>
      <c r="H3062" s="6" t="s">
        <v>19</v>
      </c>
      <c r="I3062" s="8">
        <v>0.25000000000000006</v>
      </c>
      <c r="J3062" s="9">
        <v>2000</v>
      </c>
      <c r="K3062" s="10">
        <f t="shared" si="22"/>
        <v>500.00000000000011</v>
      </c>
      <c r="L3062" s="10">
        <f t="shared" si="23"/>
        <v>150.00000000000003</v>
      </c>
      <c r="M3062" s="11">
        <v>0.3</v>
      </c>
      <c r="O3062" s="16"/>
      <c r="P3062" s="14"/>
      <c r="Q3062" s="12"/>
      <c r="R3062" s="13"/>
    </row>
    <row r="3063" spans="1:18" ht="15.75" customHeight="1" x14ac:dyDescent="0.3">
      <c r="A3063" s="1"/>
      <c r="B3063" s="6" t="s">
        <v>14</v>
      </c>
      <c r="C3063" s="6">
        <v>1185732</v>
      </c>
      <c r="D3063" s="7">
        <v>44350</v>
      </c>
      <c r="E3063" s="6" t="s">
        <v>33</v>
      </c>
      <c r="F3063" s="6" t="s">
        <v>108</v>
      </c>
      <c r="G3063" s="6" t="s">
        <v>109</v>
      </c>
      <c r="H3063" s="6" t="s">
        <v>20</v>
      </c>
      <c r="I3063" s="8">
        <v>0.25000000000000006</v>
      </c>
      <c r="J3063" s="9">
        <v>1750</v>
      </c>
      <c r="K3063" s="10">
        <f t="shared" si="22"/>
        <v>437.50000000000011</v>
      </c>
      <c r="L3063" s="10">
        <f t="shared" si="23"/>
        <v>131.25000000000003</v>
      </c>
      <c r="M3063" s="11">
        <v>0.3</v>
      </c>
      <c r="O3063" s="16"/>
      <c r="P3063" s="14"/>
      <c r="Q3063" s="12"/>
      <c r="R3063" s="13"/>
    </row>
    <row r="3064" spans="1:18" ht="15.75" customHeight="1" x14ac:dyDescent="0.3">
      <c r="A3064" s="1"/>
      <c r="B3064" s="6" t="s">
        <v>14</v>
      </c>
      <c r="C3064" s="6">
        <v>1185732</v>
      </c>
      <c r="D3064" s="7">
        <v>44350</v>
      </c>
      <c r="E3064" s="6" t="s">
        <v>33</v>
      </c>
      <c r="F3064" s="6" t="s">
        <v>108</v>
      </c>
      <c r="G3064" s="6" t="s">
        <v>109</v>
      </c>
      <c r="H3064" s="6" t="s">
        <v>21</v>
      </c>
      <c r="I3064" s="8">
        <v>0.35000000000000003</v>
      </c>
      <c r="J3064" s="9">
        <v>1750</v>
      </c>
      <c r="K3064" s="10">
        <f t="shared" si="22"/>
        <v>612.50000000000011</v>
      </c>
      <c r="L3064" s="10">
        <f t="shared" si="23"/>
        <v>306.25000000000006</v>
      </c>
      <c r="M3064" s="11">
        <v>0.5</v>
      </c>
      <c r="O3064" s="16"/>
      <c r="P3064" s="14"/>
      <c r="Q3064" s="12"/>
      <c r="R3064" s="13"/>
    </row>
    <row r="3065" spans="1:18" ht="15.75" customHeight="1" x14ac:dyDescent="0.3">
      <c r="A3065" s="1"/>
      <c r="B3065" s="6" t="s">
        <v>14</v>
      </c>
      <c r="C3065" s="6">
        <v>1185732</v>
      </c>
      <c r="D3065" s="7">
        <v>44350</v>
      </c>
      <c r="E3065" s="6" t="s">
        <v>33</v>
      </c>
      <c r="F3065" s="6" t="s">
        <v>108</v>
      </c>
      <c r="G3065" s="6" t="s">
        <v>109</v>
      </c>
      <c r="H3065" s="6" t="s">
        <v>22</v>
      </c>
      <c r="I3065" s="8">
        <v>0.55000000000000004</v>
      </c>
      <c r="J3065" s="9">
        <v>3250</v>
      </c>
      <c r="K3065" s="10">
        <f t="shared" si="22"/>
        <v>1787.5000000000002</v>
      </c>
      <c r="L3065" s="10">
        <f t="shared" si="23"/>
        <v>715.00000000000011</v>
      </c>
      <c r="M3065" s="11">
        <v>0.4</v>
      </c>
      <c r="O3065" s="16"/>
      <c r="P3065" s="14"/>
      <c r="Q3065" s="12"/>
      <c r="R3065" s="13"/>
    </row>
    <row r="3066" spans="1:18" ht="15.75" customHeight="1" x14ac:dyDescent="0.3">
      <c r="A3066" s="1"/>
      <c r="B3066" s="6" t="s">
        <v>14</v>
      </c>
      <c r="C3066" s="6">
        <v>1185732</v>
      </c>
      <c r="D3066" s="7">
        <v>44379</v>
      </c>
      <c r="E3066" s="6" t="s">
        <v>33</v>
      </c>
      <c r="F3066" s="6" t="s">
        <v>108</v>
      </c>
      <c r="G3066" s="6" t="s">
        <v>109</v>
      </c>
      <c r="H3066" s="6" t="s">
        <v>17</v>
      </c>
      <c r="I3066" s="8">
        <v>0.5</v>
      </c>
      <c r="J3066" s="9">
        <v>5500</v>
      </c>
      <c r="K3066" s="10">
        <f t="shared" ref="K3066:K3320" si="24">I3066*J3066</f>
        <v>2750</v>
      </c>
      <c r="L3066" s="10">
        <f t="shared" ref="L3066:L3320" si="25">K3066*M3066</f>
        <v>825</v>
      </c>
      <c r="M3066" s="11">
        <v>0.3</v>
      </c>
      <c r="O3066" s="16"/>
      <c r="P3066" s="14"/>
      <c r="Q3066" s="12"/>
      <c r="R3066" s="13"/>
    </row>
    <row r="3067" spans="1:18" ht="15.75" customHeight="1" x14ac:dyDescent="0.3">
      <c r="A3067" s="1"/>
      <c r="B3067" s="6" t="s">
        <v>14</v>
      </c>
      <c r="C3067" s="6">
        <v>1185732</v>
      </c>
      <c r="D3067" s="7">
        <v>44379</v>
      </c>
      <c r="E3067" s="6" t="s">
        <v>33</v>
      </c>
      <c r="F3067" s="6" t="s">
        <v>108</v>
      </c>
      <c r="G3067" s="6" t="s">
        <v>109</v>
      </c>
      <c r="H3067" s="6" t="s">
        <v>18</v>
      </c>
      <c r="I3067" s="8">
        <v>0.45000000000000007</v>
      </c>
      <c r="J3067" s="9">
        <v>3000</v>
      </c>
      <c r="K3067" s="10">
        <f t="shared" si="24"/>
        <v>1350.0000000000002</v>
      </c>
      <c r="L3067" s="10">
        <f t="shared" si="25"/>
        <v>472.50000000000006</v>
      </c>
      <c r="M3067" s="11">
        <v>0.35</v>
      </c>
      <c r="O3067" s="16"/>
      <c r="P3067" s="14"/>
      <c r="Q3067" s="12"/>
      <c r="R3067" s="13"/>
    </row>
    <row r="3068" spans="1:18" ht="15.75" customHeight="1" x14ac:dyDescent="0.3">
      <c r="A3068" s="1"/>
      <c r="B3068" s="6" t="s">
        <v>14</v>
      </c>
      <c r="C3068" s="6">
        <v>1185732</v>
      </c>
      <c r="D3068" s="7">
        <v>44379</v>
      </c>
      <c r="E3068" s="6" t="s">
        <v>33</v>
      </c>
      <c r="F3068" s="6" t="s">
        <v>108</v>
      </c>
      <c r="G3068" s="6" t="s">
        <v>109</v>
      </c>
      <c r="H3068" s="6" t="s">
        <v>19</v>
      </c>
      <c r="I3068" s="8">
        <v>0.4</v>
      </c>
      <c r="J3068" s="9">
        <v>2250</v>
      </c>
      <c r="K3068" s="10">
        <f t="shared" si="24"/>
        <v>900</v>
      </c>
      <c r="L3068" s="10">
        <f t="shared" si="25"/>
        <v>270</v>
      </c>
      <c r="M3068" s="11">
        <v>0.3</v>
      </c>
      <c r="O3068" s="16"/>
      <c r="P3068" s="14"/>
      <c r="Q3068" s="12"/>
      <c r="R3068" s="13"/>
    </row>
    <row r="3069" spans="1:18" ht="15.75" customHeight="1" x14ac:dyDescent="0.3">
      <c r="A3069" s="1"/>
      <c r="B3069" s="6" t="s">
        <v>14</v>
      </c>
      <c r="C3069" s="6">
        <v>1185732</v>
      </c>
      <c r="D3069" s="7">
        <v>44379</v>
      </c>
      <c r="E3069" s="6" t="s">
        <v>33</v>
      </c>
      <c r="F3069" s="6" t="s">
        <v>108</v>
      </c>
      <c r="G3069" s="6" t="s">
        <v>109</v>
      </c>
      <c r="H3069" s="6" t="s">
        <v>20</v>
      </c>
      <c r="I3069" s="8">
        <v>0.4</v>
      </c>
      <c r="J3069" s="9">
        <v>1750</v>
      </c>
      <c r="K3069" s="10">
        <f t="shared" si="24"/>
        <v>700</v>
      </c>
      <c r="L3069" s="10">
        <f t="shared" si="25"/>
        <v>210</v>
      </c>
      <c r="M3069" s="11">
        <v>0.3</v>
      </c>
      <c r="O3069" s="16"/>
      <c r="P3069" s="14"/>
      <c r="Q3069" s="12"/>
      <c r="R3069" s="13"/>
    </row>
    <row r="3070" spans="1:18" ht="15.75" customHeight="1" x14ac:dyDescent="0.3">
      <c r="A3070" s="1"/>
      <c r="B3070" s="6" t="s">
        <v>14</v>
      </c>
      <c r="C3070" s="6">
        <v>1185732</v>
      </c>
      <c r="D3070" s="7">
        <v>44379</v>
      </c>
      <c r="E3070" s="6" t="s">
        <v>33</v>
      </c>
      <c r="F3070" s="6" t="s">
        <v>108</v>
      </c>
      <c r="G3070" s="6" t="s">
        <v>109</v>
      </c>
      <c r="H3070" s="6" t="s">
        <v>21</v>
      </c>
      <c r="I3070" s="8">
        <v>0.5</v>
      </c>
      <c r="J3070" s="9">
        <v>2000</v>
      </c>
      <c r="K3070" s="10">
        <f t="shared" si="24"/>
        <v>1000</v>
      </c>
      <c r="L3070" s="10">
        <f t="shared" si="25"/>
        <v>500</v>
      </c>
      <c r="M3070" s="11">
        <v>0.5</v>
      </c>
      <c r="O3070" s="16"/>
      <c r="P3070" s="14"/>
      <c r="Q3070" s="12"/>
      <c r="R3070" s="13"/>
    </row>
    <row r="3071" spans="1:18" ht="15.75" customHeight="1" x14ac:dyDescent="0.3">
      <c r="A3071" s="1"/>
      <c r="B3071" s="6" t="s">
        <v>14</v>
      </c>
      <c r="C3071" s="6">
        <v>1185732</v>
      </c>
      <c r="D3071" s="7">
        <v>44379</v>
      </c>
      <c r="E3071" s="6" t="s">
        <v>33</v>
      </c>
      <c r="F3071" s="6" t="s">
        <v>108</v>
      </c>
      <c r="G3071" s="6" t="s">
        <v>109</v>
      </c>
      <c r="H3071" s="6" t="s">
        <v>22</v>
      </c>
      <c r="I3071" s="8">
        <v>0.55000000000000004</v>
      </c>
      <c r="J3071" s="9">
        <v>3750</v>
      </c>
      <c r="K3071" s="10">
        <f t="shared" si="24"/>
        <v>2062.5</v>
      </c>
      <c r="L3071" s="10">
        <f t="shared" si="25"/>
        <v>825</v>
      </c>
      <c r="M3071" s="11">
        <v>0.4</v>
      </c>
      <c r="O3071" s="16"/>
      <c r="P3071" s="14"/>
      <c r="Q3071" s="12"/>
      <c r="R3071" s="13"/>
    </row>
    <row r="3072" spans="1:18" ht="15.75" customHeight="1" x14ac:dyDescent="0.3">
      <c r="A3072" s="1"/>
      <c r="B3072" s="6" t="s">
        <v>14</v>
      </c>
      <c r="C3072" s="6">
        <v>1185732</v>
      </c>
      <c r="D3072" s="7">
        <v>44411</v>
      </c>
      <c r="E3072" s="6" t="s">
        <v>33</v>
      </c>
      <c r="F3072" s="6" t="s">
        <v>108</v>
      </c>
      <c r="G3072" s="6" t="s">
        <v>109</v>
      </c>
      <c r="H3072" s="6" t="s">
        <v>17</v>
      </c>
      <c r="I3072" s="8">
        <v>0.5</v>
      </c>
      <c r="J3072" s="9">
        <v>5250</v>
      </c>
      <c r="K3072" s="10">
        <f t="shared" si="24"/>
        <v>2625</v>
      </c>
      <c r="L3072" s="10">
        <f t="shared" si="25"/>
        <v>787.5</v>
      </c>
      <c r="M3072" s="11">
        <v>0.3</v>
      </c>
      <c r="O3072" s="16"/>
      <c r="P3072" s="14"/>
      <c r="Q3072" s="12"/>
      <c r="R3072" s="13"/>
    </row>
    <row r="3073" spans="1:18" ht="15.75" customHeight="1" x14ac:dyDescent="0.3">
      <c r="A3073" s="1"/>
      <c r="B3073" s="6" t="s">
        <v>14</v>
      </c>
      <c r="C3073" s="6">
        <v>1185732</v>
      </c>
      <c r="D3073" s="7">
        <v>44411</v>
      </c>
      <c r="E3073" s="6" t="s">
        <v>33</v>
      </c>
      <c r="F3073" s="6" t="s">
        <v>108</v>
      </c>
      <c r="G3073" s="6" t="s">
        <v>109</v>
      </c>
      <c r="H3073" s="6" t="s">
        <v>18</v>
      </c>
      <c r="I3073" s="8">
        <v>0.45000000000000007</v>
      </c>
      <c r="J3073" s="9">
        <v>3000</v>
      </c>
      <c r="K3073" s="10">
        <f t="shared" si="24"/>
        <v>1350.0000000000002</v>
      </c>
      <c r="L3073" s="10">
        <f t="shared" si="25"/>
        <v>472.50000000000006</v>
      </c>
      <c r="M3073" s="11">
        <v>0.35</v>
      </c>
      <c r="O3073" s="16"/>
      <c r="P3073" s="14"/>
      <c r="Q3073" s="12"/>
      <c r="R3073" s="13"/>
    </row>
    <row r="3074" spans="1:18" ht="15.75" customHeight="1" x14ac:dyDescent="0.3">
      <c r="A3074" s="1"/>
      <c r="B3074" s="6" t="s">
        <v>14</v>
      </c>
      <c r="C3074" s="6">
        <v>1185732</v>
      </c>
      <c r="D3074" s="7">
        <v>44411</v>
      </c>
      <c r="E3074" s="6" t="s">
        <v>33</v>
      </c>
      <c r="F3074" s="6" t="s">
        <v>108</v>
      </c>
      <c r="G3074" s="6" t="s">
        <v>109</v>
      </c>
      <c r="H3074" s="6" t="s">
        <v>19</v>
      </c>
      <c r="I3074" s="8">
        <v>0.4</v>
      </c>
      <c r="J3074" s="9">
        <v>2250</v>
      </c>
      <c r="K3074" s="10">
        <f t="shared" si="24"/>
        <v>900</v>
      </c>
      <c r="L3074" s="10">
        <f t="shared" si="25"/>
        <v>270</v>
      </c>
      <c r="M3074" s="11">
        <v>0.3</v>
      </c>
      <c r="O3074" s="16"/>
      <c r="P3074" s="14"/>
      <c r="Q3074" s="12"/>
      <c r="R3074" s="13"/>
    </row>
    <row r="3075" spans="1:18" ht="15.75" customHeight="1" x14ac:dyDescent="0.3">
      <c r="A3075" s="1"/>
      <c r="B3075" s="6" t="s">
        <v>14</v>
      </c>
      <c r="C3075" s="6">
        <v>1185732</v>
      </c>
      <c r="D3075" s="7">
        <v>44411</v>
      </c>
      <c r="E3075" s="6" t="s">
        <v>33</v>
      </c>
      <c r="F3075" s="6" t="s">
        <v>108</v>
      </c>
      <c r="G3075" s="6" t="s">
        <v>109</v>
      </c>
      <c r="H3075" s="6" t="s">
        <v>20</v>
      </c>
      <c r="I3075" s="8">
        <v>0.4</v>
      </c>
      <c r="J3075" s="9">
        <v>2000</v>
      </c>
      <c r="K3075" s="10">
        <f t="shared" si="24"/>
        <v>800</v>
      </c>
      <c r="L3075" s="10">
        <f t="shared" si="25"/>
        <v>240</v>
      </c>
      <c r="M3075" s="11">
        <v>0.3</v>
      </c>
      <c r="O3075" s="16"/>
      <c r="P3075" s="14"/>
      <c r="Q3075" s="12"/>
      <c r="R3075" s="13"/>
    </row>
    <row r="3076" spans="1:18" ht="15.75" customHeight="1" x14ac:dyDescent="0.3">
      <c r="A3076" s="1"/>
      <c r="B3076" s="6" t="s">
        <v>14</v>
      </c>
      <c r="C3076" s="6">
        <v>1185732</v>
      </c>
      <c r="D3076" s="7">
        <v>44411</v>
      </c>
      <c r="E3076" s="6" t="s">
        <v>33</v>
      </c>
      <c r="F3076" s="6" t="s">
        <v>108</v>
      </c>
      <c r="G3076" s="6" t="s">
        <v>109</v>
      </c>
      <c r="H3076" s="6" t="s">
        <v>21</v>
      </c>
      <c r="I3076" s="8">
        <v>0.5</v>
      </c>
      <c r="J3076" s="9">
        <v>1750</v>
      </c>
      <c r="K3076" s="10">
        <f t="shared" si="24"/>
        <v>875</v>
      </c>
      <c r="L3076" s="10">
        <f t="shared" si="25"/>
        <v>437.5</v>
      </c>
      <c r="M3076" s="11">
        <v>0.5</v>
      </c>
      <c r="O3076" s="16"/>
      <c r="P3076" s="14"/>
      <c r="Q3076" s="12"/>
      <c r="R3076" s="13"/>
    </row>
    <row r="3077" spans="1:18" ht="15.75" customHeight="1" x14ac:dyDescent="0.3">
      <c r="A3077" s="1"/>
      <c r="B3077" s="6" t="s">
        <v>14</v>
      </c>
      <c r="C3077" s="6">
        <v>1185732</v>
      </c>
      <c r="D3077" s="7">
        <v>44411</v>
      </c>
      <c r="E3077" s="6" t="s">
        <v>33</v>
      </c>
      <c r="F3077" s="6" t="s">
        <v>108</v>
      </c>
      <c r="G3077" s="6" t="s">
        <v>109</v>
      </c>
      <c r="H3077" s="6" t="s">
        <v>22</v>
      </c>
      <c r="I3077" s="8">
        <v>0.55000000000000004</v>
      </c>
      <c r="J3077" s="9">
        <v>3500</v>
      </c>
      <c r="K3077" s="10">
        <f t="shared" si="24"/>
        <v>1925.0000000000002</v>
      </c>
      <c r="L3077" s="10">
        <f t="shared" si="25"/>
        <v>770.00000000000011</v>
      </c>
      <c r="M3077" s="11">
        <v>0.4</v>
      </c>
      <c r="O3077" s="16"/>
      <c r="P3077" s="14"/>
      <c r="Q3077" s="12"/>
      <c r="R3077" s="13"/>
    </row>
    <row r="3078" spans="1:18" ht="15.75" customHeight="1" x14ac:dyDescent="0.3">
      <c r="A3078" s="1"/>
      <c r="B3078" s="6" t="s">
        <v>14</v>
      </c>
      <c r="C3078" s="6">
        <v>1185732</v>
      </c>
      <c r="D3078" s="7">
        <v>44443</v>
      </c>
      <c r="E3078" s="6" t="s">
        <v>33</v>
      </c>
      <c r="F3078" s="6" t="s">
        <v>108</v>
      </c>
      <c r="G3078" s="6" t="s">
        <v>109</v>
      </c>
      <c r="H3078" s="6" t="s">
        <v>17</v>
      </c>
      <c r="I3078" s="8">
        <v>0.35000000000000003</v>
      </c>
      <c r="J3078" s="9">
        <v>4750</v>
      </c>
      <c r="K3078" s="10">
        <f t="shared" si="24"/>
        <v>1662.5000000000002</v>
      </c>
      <c r="L3078" s="10">
        <f t="shared" si="25"/>
        <v>498.75000000000006</v>
      </c>
      <c r="M3078" s="11">
        <v>0.3</v>
      </c>
      <c r="O3078" s="16"/>
      <c r="P3078" s="14"/>
      <c r="Q3078" s="12"/>
      <c r="R3078" s="13"/>
    </row>
    <row r="3079" spans="1:18" ht="15.75" customHeight="1" x14ac:dyDescent="0.3">
      <c r="A3079" s="1"/>
      <c r="B3079" s="6" t="s">
        <v>14</v>
      </c>
      <c r="C3079" s="6">
        <v>1185732</v>
      </c>
      <c r="D3079" s="7">
        <v>44443</v>
      </c>
      <c r="E3079" s="6" t="s">
        <v>33</v>
      </c>
      <c r="F3079" s="6" t="s">
        <v>108</v>
      </c>
      <c r="G3079" s="6" t="s">
        <v>109</v>
      </c>
      <c r="H3079" s="6" t="s">
        <v>18</v>
      </c>
      <c r="I3079" s="8">
        <v>0.3000000000000001</v>
      </c>
      <c r="J3079" s="9">
        <v>2500</v>
      </c>
      <c r="K3079" s="10">
        <f t="shared" si="24"/>
        <v>750.00000000000023</v>
      </c>
      <c r="L3079" s="10">
        <f t="shared" si="25"/>
        <v>262.50000000000006</v>
      </c>
      <c r="M3079" s="11">
        <v>0.35</v>
      </c>
      <c r="O3079" s="16"/>
      <c r="P3079" s="14"/>
      <c r="Q3079" s="12"/>
      <c r="R3079" s="13"/>
    </row>
    <row r="3080" spans="1:18" ht="15.75" customHeight="1" x14ac:dyDescent="0.3">
      <c r="A3080" s="1"/>
      <c r="B3080" s="6" t="s">
        <v>14</v>
      </c>
      <c r="C3080" s="6">
        <v>1185732</v>
      </c>
      <c r="D3080" s="7">
        <v>44443</v>
      </c>
      <c r="E3080" s="6" t="s">
        <v>33</v>
      </c>
      <c r="F3080" s="6" t="s">
        <v>108</v>
      </c>
      <c r="G3080" s="6" t="s">
        <v>109</v>
      </c>
      <c r="H3080" s="6" t="s">
        <v>19</v>
      </c>
      <c r="I3080" s="8">
        <v>0.25000000000000006</v>
      </c>
      <c r="J3080" s="9">
        <v>1500</v>
      </c>
      <c r="K3080" s="10">
        <f t="shared" si="24"/>
        <v>375.00000000000006</v>
      </c>
      <c r="L3080" s="10">
        <f t="shared" si="25"/>
        <v>112.50000000000001</v>
      </c>
      <c r="M3080" s="11">
        <v>0.3</v>
      </c>
      <c r="O3080" s="16"/>
      <c r="P3080" s="14"/>
      <c r="Q3080" s="12"/>
      <c r="R3080" s="13"/>
    </row>
    <row r="3081" spans="1:18" ht="15.75" customHeight="1" x14ac:dyDescent="0.3">
      <c r="A3081" s="1"/>
      <c r="B3081" s="6" t="s">
        <v>14</v>
      </c>
      <c r="C3081" s="6">
        <v>1185732</v>
      </c>
      <c r="D3081" s="7">
        <v>44443</v>
      </c>
      <c r="E3081" s="6" t="s">
        <v>33</v>
      </c>
      <c r="F3081" s="6" t="s">
        <v>108</v>
      </c>
      <c r="G3081" s="6" t="s">
        <v>109</v>
      </c>
      <c r="H3081" s="6" t="s">
        <v>20</v>
      </c>
      <c r="I3081" s="8">
        <v>0.25000000000000006</v>
      </c>
      <c r="J3081" s="9">
        <v>1250</v>
      </c>
      <c r="K3081" s="10">
        <f t="shared" si="24"/>
        <v>312.50000000000006</v>
      </c>
      <c r="L3081" s="10">
        <f t="shared" si="25"/>
        <v>93.750000000000014</v>
      </c>
      <c r="M3081" s="11">
        <v>0.3</v>
      </c>
      <c r="O3081" s="16"/>
      <c r="P3081" s="14"/>
      <c r="Q3081" s="12"/>
      <c r="R3081" s="13"/>
    </row>
    <row r="3082" spans="1:18" ht="15.75" customHeight="1" x14ac:dyDescent="0.3">
      <c r="A3082" s="1"/>
      <c r="B3082" s="6" t="s">
        <v>14</v>
      </c>
      <c r="C3082" s="6">
        <v>1185732</v>
      </c>
      <c r="D3082" s="7">
        <v>44443</v>
      </c>
      <c r="E3082" s="6" t="s">
        <v>33</v>
      </c>
      <c r="F3082" s="6" t="s">
        <v>108</v>
      </c>
      <c r="G3082" s="6" t="s">
        <v>109</v>
      </c>
      <c r="H3082" s="6" t="s">
        <v>21</v>
      </c>
      <c r="I3082" s="8">
        <v>0.35000000000000003</v>
      </c>
      <c r="J3082" s="9">
        <v>1250</v>
      </c>
      <c r="K3082" s="10">
        <f t="shared" si="24"/>
        <v>437.50000000000006</v>
      </c>
      <c r="L3082" s="10">
        <f t="shared" si="25"/>
        <v>218.75000000000003</v>
      </c>
      <c r="M3082" s="11">
        <v>0.5</v>
      </c>
      <c r="O3082" s="16"/>
      <c r="P3082" s="14"/>
      <c r="Q3082" s="12"/>
      <c r="R3082" s="13"/>
    </row>
    <row r="3083" spans="1:18" ht="15.75" customHeight="1" x14ac:dyDescent="0.3">
      <c r="A3083" s="1"/>
      <c r="B3083" s="6" t="s">
        <v>14</v>
      </c>
      <c r="C3083" s="6">
        <v>1185732</v>
      </c>
      <c r="D3083" s="7">
        <v>44443</v>
      </c>
      <c r="E3083" s="6" t="s">
        <v>33</v>
      </c>
      <c r="F3083" s="6" t="s">
        <v>108</v>
      </c>
      <c r="G3083" s="6" t="s">
        <v>109</v>
      </c>
      <c r="H3083" s="6" t="s">
        <v>22</v>
      </c>
      <c r="I3083" s="8">
        <v>0.4</v>
      </c>
      <c r="J3083" s="9">
        <v>2000</v>
      </c>
      <c r="K3083" s="10">
        <f t="shared" si="24"/>
        <v>800</v>
      </c>
      <c r="L3083" s="10">
        <f t="shared" si="25"/>
        <v>320</v>
      </c>
      <c r="M3083" s="11">
        <v>0.4</v>
      </c>
      <c r="O3083" s="16"/>
      <c r="P3083" s="14"/>
      <c r="Q3083" s="12"/>
      <c r="R3083" s="13"/>
    </row>
    <row r="3084" spans="1:18" ht="15.75" customHeight="1" x14ac:dyDescent="0.3">
      <c r="A3084" s="1"/>
      <c r="B3084" s="6" t="s">
        <v>14</v>
      </c>
      <c r="C3084" s="6">
        <v>1185732</v>
      </c>
      <c r="D3084" s="7">
        <v>44472</v>
      </c>
      <c r="E3084" s="6" t="s">
        <v>33</v>
      </c>
      <c r="F3084" s="6" t="s">
        <v>108</v>
      </c>
      <c r="G3084" s="6" t="s">
        <v>109</v>
      </c>
      <c r="H3084" s="6" t="s">
        <v>17</v>
      </c>
      <c r="I3084" s="8">
        <v>0.44999999999999996</v>
      </c>
      <c r="J3084" s="9">
        <v>3750</v>
      </c>
      <c r="K3084" s="10">
        <f t="shared" si="24"/>
        <v>1687.4999999999998</v>
      </c>
      <c r="L3084" s="10">
        <f t="shared" si="25"/>
        <v>506.24999999999989</v>
      </c>
      <c r="M3084" s="11">
        <v>0.3</v>
      </c>
      <c r="O3084" s="16"/>
      <c r="P3084" s="14"/>
      <c r="Q3084" s="12"/>
      <c r="R3084" s="13"/>
    </row>
    <row r="3085" spans="1:18" ht="15.75" customHeight="1" x14ac:dyDescent="0.3">
      <c r="A3085" s="1"/>
      <c r="B3085" s="6" t="s">
        <v>14</v>
      </c>
      <c r="C3085" s="6">
        <v>1185732</v>
      </c>
      <c r="D3085" s="7">
        <v>44472</v>
      </c>
      <c r="E3085" s="6" t="s">
        <v>33</v>
      </c>
      <c r="F3085" s="6" t="s">
        <v>108</v>
      </c>
      <c r="G3085" s="6" t="s">
        <v>109</v>
      </c>
      <c r="H3085" s="6" t="s">
        <v>18</v>
      </c>
      <c r="I3085" s="8">
        <v>0.35000000000000003</v>
      </c>
      <c r="J3085" s="9">
        <v>2250</v>
      </c>
      <c r="K3085" s="10">
        <f t="shared" si="24"/>
        <v>787.50000000000011</v>
      </c>
      <c r="L3085" s="10">
        <f t="shared" si="25"/>
        <v>275.625</v>
      </c>
      <c r="M3085" s="11">
        <v>0.35</v>
      </c>
      <c r="O3085" s="16"/>
      <c r="P3085" s="14"/>
      <c r="Q3085" s="12"/>
      <c r="R3085" s="13"/>
    </row>
    <row r="3086" spans="1:18" ht="15.75" customHeight="1" x14ac:dyDescent="0.3">
      <c r="A3086" s="1"/>
      <c r="B3086" s="6" t="s">
        <v>14</v>
      </c>
      <c r="C3086" s="6">
        <v>1185732</v>
      </c>
      <c r="D3086" s="7">
        <v>44472</v>
      </c>
      <c r="E3086" s="6" t="s">
        <v>33</v>
      </c>
      <c r="F3086" s="6" t="s">
        <v>108</v>
      </c>
      <c r="G3086" s="6" t="s">
        <v>109</v>
      </c>
      <c r="H3086" s="6" t="s">
        <v>19</v>
      </c>
      <c r="I3086" s="8">
        <v>0.35000000000000003</v>
      </c>
      <c r="J3086" s="9">
        <v>1250</v>
      </c>
      <c r="K3086" s="10">
        <f t="shared" si="24"/>
        <v>437.50000000000006</v>
      </c>
      <c r="L3086" s="10">
        <f t="shared" si="25"/>
        <v>131.25</v>
      </c>
      <c r="M3086" s="11">
        <v>0.3</v>
      </c>
      <c r="O3086" s="16"/>
      <c r="P3086" s="14"/>
      <c r="Q3086" s="12"/>
      <c r="R3086" s="13"/>
    </row>
    <row r="3087" spans="1:18" ht="15.75" customHeight="1" x14ac:dyDescent="0.3">
      <c r="A3087" s="1"/>
      <c r="B3087" s="6" t="s">
        <v>14</v>
      </c>
      <c r="C3087" s="6">
        <v>1185732</v>
      </c>
      <c r="D3087" s="7">
        <v>44472</v>
      </c>
      <c r="E3087" s="6" t="s">
        <v>33</v>
      </c>
      <c r="F3087" s="6" t="s">
        <v>108</v>
      </c>
      <c r="G3087" s="6" t="s">
        <v>109</v>
      </c>
      <c r="H3087" s="6" t="s">
        <v>20</v>
      </c>
      <c r="I3087" s="8">
        <v>0.35000000000000003</v>
      </c>
      <c r="J3087" s="9">
        <v>1250</v>
      </c>
      <c r="K3087" s="10">
        <f t="shared" si="24"/>
        <v>437.50000000000006</v>
      </c>
      <c r="L3087" s="10">
        <f t="shared" si="25"/>
        <v>131.25</v>
      </c>
      <c r="M3087" s="11">
        <v>0.3</v>
      </c>
      <c r="O3087" s="16"/>
      <c r="P3087" s="14"/>
      <c r="Q3087" s="12"/>
      <c r="R3087" s="13"/>
    </row>
    <row r="3088" spans="1:18" ht="15.75" customHeight="1" x14ac:dyDescent="0.3">
      <c r="A3088" s="1"/>
      <c r="B3088" s="6" t="s">
        <v>14</v>
      </c>
      <c r="C3088" s="6">
        <v>1185732</v>
      </c>
      <c r="D3088" s="7">
        <v>44472</v>
      </c>
      <c r="E3088" s="6" t="s">
        <v>33</v>
      </c>
      <c r="F3088" s="6" t="s">
        <v>108</v>
      </c>
      <c r="G3088" s="6" t="s">
        <v>109</v>
      </c>
      <c r="H3088" s="6" t="s">
        <v>21</v>
      </c>
      <c r="I3088" s="8">
        <v>0.44999999999999996</v>
      </c>
      <c r="J3088" s="9">
        <v>1250</v>
      </c>
      <c r="K3088" s="10">
        <f t="shared" si="24"/>
        <v>562.5</v>
      </c>
      <c r="L3088" s="10">
        <f t="shared" si="25"/>
        <v>281.25</v>
      </c>
      <c r="M3088" s="11">
        <v>0.5</v>
      </c>
      <c r="O3088" s="16"/>
      <c r="P3088" s="14"/>
      <c r="Q3088" s="12"/>
      <c r="R3088" s="13"/>
    </row>
    <row r="3089" spans="1:18" ht="15.75" customHeight="1" x14ac:dyDescent="0.3">
      <c r="A3089" s="1"/>
      <c r="B3089" s="6" t="s">
        <v>14</v>
      </c>
      <c r="C3089" s="6">
        <v>1185732</v>
      </c>
      <c r="D3089" s="7">
        <v>44472</v>
      </c>
      <c r="E3089" s="6" t="s">
        <v>33</v>
      </c>
      <c r="F3089" s="6" t="s">
        <v>108</v>
      </c>
      <c r="G3089" s="6" t="s">
        <v>109</v>
      </c>
      <c r="H3089" s="6" t="s">
        <v>22</v>
      </c>
      <c r="I3089" s="8">
        <v>0.49999999999999983</v>
      </c>
      <c r="J3089" s="9">
        <v>2500</v>
      </c>
      <c r="K3089" s="10">
        <f t="shared" si="24"/>
        <v>1249.9999999999995</v>
      </c>
      <c r="L3089" s="10">
        <f t="shared" si="25"/>
        <v>499.99999999999983</v>
      </c>
      <c r="M3089" s="11">
        <v>0.4</v>
      </c>
      <c r="O3089" s="16"/>
      <c r="P3089" s="14"/>
      <c r="Q3089" s="12"/>
      <c r="R3089" s="13"/>
    </row>
    <row r="3090" spans="1:18" ht="15.75" customHeight="1" x14ac:dyDescent="0.3">
      <c r="A3090" s="1"/>
      <c r="B3090" s="6" t="s">
        <v>14</v>
      </c>
      <c r="C3090" s="6">
        <v>1185732</v>
      </c>
      <c r="D3090" s="7">
        <v>44503</v>
      </c>
      <c r="E3090" s="6" t="s">
        <v>33</v>
      </c>
      <c r="F3090" s="6" t="s">
        <v>108</v>
      </c>
      <c r="G3090" s="6" t="s">
        <v>109</v>
      </c>
      <c r="H3090" s="6" t="s">
        <v>17</v>
      </c>
      <c r="I3090" s="8">
        <v>0.44999999999999996</v>
      </c>
      <c r="J3090" s="9">
        <v>4000</v>
      </c>
      <c r="K3090" s="10">
        <f t="shared" si="24"/>
        <v>1799.9999999999998</v>
      </c>
      <c r="L3090" s="10">
        <f t="shared" si="25"/>
        <v>539.99999999999989</v>
      </c>
      <c r="M3090" s="11">
        <v>0.3</v>
      </c>
      <c r="O3090" s="16"/>
      <c r="P3090" s="14"/>
      <c r="Q3090" s="12"/>
      <c r="R3090" s="13"/>
    </row>
    <row r="3091" spans="1:18" ht="15.75" customHeight="1" x14ac:dyDescent="0.3">
      <c r="A3091" s="1"/>
      <c r="B3091" s="6" t="s">
        <v>14</v>
      </c>
      <c r="C3091" s="6">
        <v>1185732</v>
      </c>
      <c r="D3091" s="7">
        <v>44503</v>
      </c>
      <c r="E3091" s="6" t="s">
        <v>33</v>
      </c>
      <c r="F3091" s="6" t="s">
        <v>108</v>
      </c>
      <c r="G3091" s="6" t="s">
        <v>109</v>
      </c>
      <c r="H3091" s="6" t="s">
        <v>18</v>
      </c>
      <c r="I3091" s="8">
        <v>0.35000000000000003</v>
      </c>
      <c r="J3091" s="9">
        <v>3000</v>
      </c>
      <c r="K3091" s="10">
        <f t="shared" si="24"/>
        <v>1050</v>
      </c>
      <c r="L3091" s="10">
        <f t="shared" si="25"/>
        <v>367.5</v>
      </c>
      <c r="M3091" s="11">
        <v>0.35</v>
      </c>
      <c r="O3091" s="16"/>
      <c r="P3091" s="14"/>
      <c r="Q3091" s="12"/>
      <c r="R3091" s="13"/>
    </row>
    <row r="3092" spans="1:18" ht="15.75" customHeight="1" x14ac:dyDescent="0.3">
      <c r="A3092" s="1"/>
      <c r="B3092" s="6" t="s">
        <v>14</v>
      </c>
      <c r="C3092" s="6">
        <v>1185732</v>
      </c>
      <c r="D3092" s="7">
        <v>44503</v>
      </c>
      <c r="E3092" s="6" t="s">
        <v>33</v>
      </c>
      <c r="F3092" s="6" t="s">
        <v>108</v>
      </c>
      <c r="G3092" s="6" t="s">
        <v>109</v>
      </c>
      <c r="H3092" s="6" t="s">
        <v>19</v>
      </c>
      <c r="I3092" s="8">
        <v>0.35000000000000003</v>
      </c>
      <c r="J3092" s="9">
        <v>2450</v>
      </c>
      <c r="K3092" s="10">
        <f t="shared" si="24"/>
        <v>857.50000000000011</v>
      </c>
      <c r="L3092" s="10">
        <f t="shared" si="25"/>
        <v>257.25</v>
      </c>
      <c r="M3092" s="11">
        <v>0.3</v>
      </c>
      <c r="O3092" s="16"/>
      <c r="P3092" s="14"/>
      <c r="Q3092" s="12"/>
      <c r="R3092" s="13"/>
    </row>
    <row r="3093" spans="1:18" ht="15.75" customHeight="1" x14ac:dyDescent="0.3">
      <c r="A3093" s="1"/>
      <c r="B3093" s="6" t="s">
        <v>14</v>
      </c>
      <c r="C3093" s="6">
        <v>1185732</v>
      </c>
      <c r="D3093" s="7">
        <v>44503</v>
      </c>
      <c r="E3093" s="6" t="s">
        <v>33</v>
      </c>
      <c r="F3093" s="6" t="s">
        <v>108</v>
      </c>
      <c r="G3093" s="6" t="s">
        <v>109</v>
      </c>
      <c r="H3093" s="6" t="s">
        <v>20</v>
      </c>
      <c r="I3093" s="8">
        <v>0.35000000000000003</v>
      </c>
      <c r="J3093" s="9">
        <v>2250</v>
      </c>
      <c r="K3093" s="10">
        <f t="shared" si="24"/>
        <v>787.50000000000011</v>
      </c>
      <c r="L3093" s="10">
        <f t="shared" si="25"/>
        <v>236.25000000000003</v>
      </c>
      <c r="M3093" s="11">
        <v>0.3</v>
      </c>
      <c r="O3093" s="16"/>
      <c r="P3093" s="14"/>
      <c r="Q3093" s="12"/>
      <c r="R3093" s="13"/>
    </row>
    <row r="3094" spans="1:18" ht="15.75" customHeight="1" x14ac:dyDescent="0.3">
      <c r="A3094" s="1"/>
      <c r="B3094" s="6" t="s">
        <v>14</v>
      </c>
      <c r="C3094" s="6">
        <v>1185732</v>
      </c>
      <c r="D3094" s="7">
        <v>44503</v>
      </c>
      <c r="E3094" s="6" t="s">
        <v>33</v>
      </c>
      <c r="F3094" s="6" t="s">
        <v>108</v>
      </c>
      <c r="G3094" s="6" t="s">
        <v>109</v>
      </c>
      <c r="H3094" s="6" t="s">
        <v>21</v>
      </c>
      <c r="I3094" s="8">
        <v>0.6</v>
      </c>
      <c r="J3094" s="9">
        <v>2000</v>
      </c>
      <c r="K3094" s="10">
        <f t="shared" si="24"/>
        <v>1200</v>
      </c>
      <c r="L3094" s="10">
        <f t="shared" si="25"/>
        <v>600</v>
      </c>
      <c r="M3094" s="11">
        <v>0.5</v>
      </c>
      <c r="O3094" s="16"/>
      <c r="P3094" s="14"/>
      <c r="Q3094" s="12"/>
      <c r="R3094" s="13"/>
    </row>
    <row r="3095" spans="1:18" ht="15.75" customHeight="1" x14ac:dyDescent="0.3">
      <c r="A3095" s="1"/>
      <c r="B3095" s="6" t="s">
        <v>14</v>
      </c>
      <c r="C3095" s="6">
        <v>1185732</v>
      </c>
      <c r="D3095" s="7">
        <v>44503</v>
      </c>
      <c r="E3095" s="6" t="s">
        <v>33</v>
      </c>
      <c r="F3095" s="6" t="s">
        <v>108</v>
      </c>
      <c r="G3095" s="6" t="s">
        <v>109</v>
      </c>
      <c r="H3095" s="6" t="s">
        <v>22</v>
      </c>
      <c r="I3095" s="8">
        <v>0.64999999999999991</v>
      </c>
      <c r="J3095" s="9">
        <v>3000</v>
      </c>
      <c r="K3095" s="10">
        <f t="shared" si="24"/>
        <v>1949.9999999999998</v>
      </c>
      <c r="L3095" s="10">
        <f t="shared" si="25"/>
        <v>780</v>
      </c>
      <c r="M3095" s="11">
        <v>0.4</v>
      </c>
      <c r="O3095" s="16"/>
      <c r="P3095" s="14"/>
      <c r="Q3095" s="12"/>
      <c r="R3095" s="13"/>
    </row>
    <row r="3096" spans="1:18" ht="15.75" customHeight="1" x14ac:dyDescent="0.3">
      <c r="A3096" s="1"/>
      <c r="B3096" s="6" t="s">
        <v>14</v>
      </c>
      <c r="C3096" s="6">
        <v>1185732</v>
      </c>
      <c r="D3096" s="7">
        <v>44532</v>
      </c>
      <c r="E3096" s="6" t="s">
        <v>33</v>
      </c>
      <c r="F3096" s="6" t="s">
        <v>108</v>
      </c>
      <c r="G3096" s="6" t="s">
        <v>109</v>
      </c>
      <c r="H3096" s="6" t="s">
        <v>17</v>
      </c>
      <c r="I3096" s="8">
        <v>0.6</v>
      </c>
      <c r="J3096" s="9">
        <v>5500</v>
      </c>
      <c r="K3096" s="10">
        <f t="shared" si="24"/>
        <v>3300</v>
      </c>
      <c r="L3096" s="10">
        <f t="shared" si="25"/>
        <v>990</v>
      </c>
      <c r="M3096" s="11">
        <v>0.3</v>
      </c>
      <c r="O3096" s="16"/>
      <c r="P3096" s="14"/>
      <c r="Q3096" s="12"/>
      <c r="R3096" s="13"/>
    </row>
    <row r="3097" spans="1:18" ht="15.75" customHeight="1" x14ac:dyDescent="0.3">
      <c r="A3097" s="1"/>
      <c r="B3097" s="6" t="s">
        <v>14</v>
      </c>
      <c r="C3097" s="6">
        <v>1185732</v>
      </c>
      <c r="D3097" s="7">
        <v>44532</v>
      </c>
      <c r="E3097" s="6" t="s">
        <v>33</v>
      </c>
      <c r="F3097" s="6" t="s">
        <v>108</v>
      </c>
      <c r="G3097" s="6" t="s">
        <v>109</v>
      </c>
      <c r="H3097" s="6" t="s">
        <v>18</v>
      </c>
      <c r="I3097" s="8">
        <v>0.5</v>
      </c>
      <c r="J3097" s="9">
        <v>3500</v>
      </c>
      <c r="K3097" s="10">
        <f t="shared" si="24"/>
        <v>1750</v>
      </c>
      <c r="L3097" s="10">
        <f t="shared" si="25"/>
        <v>612.5</v>
      </c>
      <c r="M3097" s="11">
        <v>0.35</v>
      </c>
      <c r="O3097" s="16"/>
      <c r="P3097" s="14"/>
      <c r="Q3097" s="12"/>
      <c r="R3097" s="13"/>
    </row>
    <row r="3098" spans="1:18" ht="15.75" customHeight="1" x14ac:dyDescent="0.3">
      <c r="A3098" s="1"/>
      <c r="B3098" s="6" t="s">
        <v>14</v>
      </c>
      <c r="C3098" s="6">
        <v>1185732</v>
      </c>
      <c r="D3098" s="7">
        <v>44532</v>
      </c>
      <c r="E3098" s="6" t="s">
        <v>33</v>
      </c>
      <c r="F3098" s="6" t="s">
        <v>108</v>
      </c>
      <c r="G3098" s="6" t="s">
        <v>109</v>
      </c>
      <c r="H3098" s="6" t="s">
        <v>19</v>
      </c>
      <c r="I3098" s="8">
        <v>0.5</v>
      </c>
      <c r="J3098" s="9">
        <v>3000</v>
      </c>
      <c r="K3098" s="10">
        <f t="shared" si="24"/>
        <v>1500</v>
      </c>
      <c r="L3098" s="10">
        <f t="shared" si="25"/>
        <v>450</v>
      </c>
      <c r="M3098" s="11">
        <v>0.3</v>
      </c>
      <c r="O3098" s="16"/>
      <c r="P3098" s="14"/>
      <c r="Q3098" s="12"/>
      <c r="R3098" s="13"/>
    </row>
    <row r="3099" spans="1:18" ht="15.75" customHeight="1" x14ac:dyDescent="0.3">
      <c r="A3099" s="1"/>
      <c r="B3099" s="6" t="s">
        <v>14</v>
      </c>
      <c r="C3099" s="6">
        <v>1185732</v>
      </c>
      <c r="D3099" s="7">
        <v>44532</v>
      </c>
      <c r="E3099" s="6" t="s">
        <v>33</v>
      </c>
      <c r="F3099" s="6" t="s">
        <v>108</v>
      </c>
      <c r="G3099" s="6" t="s">
        <v>109</v>
      </c>
      <c r="H3099" s="6" t="s">
        <v>20</v>
      </c>
      <c r="I3099" s="8">
        <v>0.5</v>
      </c>
      <c r="J3099" s="9">
        <v>2500</v>
      </c>
      <c r="K3099" s="10">
        <f t="shared" si="24"/>
        <v>1250</v>
      </c>
      <c r="L3099" s="10">
        <f t="shared" si="25"/>
        <v>375</v>
      </c>
      <c r="M3099" s="11">
        <v>0.3</v>
      </c>
      <c r="O3099" s="16"/>
      <c r="P3099" s="14"/>
      <c r="Q3099" s="12"/>
      <c r="R3099" s="13"/>
    </row>
    <row r="3100" spans="1:18" ht="15.75" customHeight="1" x14ac:dyDescent="0.3">
      <c r="A3100" s="1"/>
      <c r="B3100" s="6" t="s">
        <v>14</v>
      </c>
      <c r="C3100" s="6">
        <v>1185732</v>
      </c>
      <c r="D3100" s="7">
        <v>44532</v>
      </c>
      <c r="E3100" s="6" t="s">
        <v>33</v>
      </c>
      <c r="F3100" s="6" t="s">
        <v>108</v>
      </c>
      <c r="G3100" s="6" t="s">
        <v>109</v>
      </c>
      <c r="H3100" s="6" t="s">
        <v>21</v>
      </c>
      <c r="I3100" s="8">
        <v>0.6</v>
      </c>
      <c r="J3100" s="9">
        <v>2500</v>
      </c>
      <c r="K3100" s="10">
        <f t="shared" si="24"/>
        <v>1500</v>
      </c>
      <c r="L3100" s="10">
        <f t="shared" si="25"/>
        <v>750</v>
      </c>
      <c r="M3100" s="11">
        <v>0.5</v>
      </c>
      <c r="O3100" s="16"/>
      <c r="P3100" s="14"/>
      <c r="Q3100" s="12"/>
      <c r="R3100" s="13"/>
    </row>
    <row r="3101" spans="1:18" ht="15.75" customHeight="1" x14ac:dyDescent="0.3">
      <c r="A3101" s="1"/>
      <c r="B3101" s="6" t="s">
        <v>14</v>
      </c>
      <c r="C3101" s="6">
        <v>1185732</v>
      </c>
      <c r="D3101" s="7">
        <v>44532</v>
      </c>
      <c r="E3101" s="6" t="s">
        <v>33</v>
      </c>
      <c r="F3101" s="6" t="s">
        <v>108</v>
      </c>
      <c r="G3101" s="6" t="s">
        <v>109</v>
      </c>
      <c r="H3101" s="6" t="s">
        <v>22</v>
      </c>
      <c r="I3101" s="8">
        <v>0.64999999999999991</v>
      </c>
      <c r="J3101" s="9">
        <v>3500</v>
      </c>
      <c r="K3101" s="10">
        <f t="shared" si="24"/>
        <v>2274.9999999999995</v>
      </c>
      <c r="L3101" s="10">
        <f t="shared" si="25"/>
        <v>909.99999999999989</v>
      </c>
      <c r="M3101" s="11">
        <v>0.4</v>
      </c>
      <c r="O3101" s="16"/>
      <c r="P3101" s="14"/>
      <c r="Q3101" s="12"/>
      <c r="R3101" s="13"/>
    </row>
    <row r="3102" spans="1:18" ht="15.75" customHeight="1" x14ac:dyDescent="0.3">
      <c r="A3102" s="1" t="s">
        <v>39</v>
      </c>
      <c r="B3102" s="6" t="s">
        <v>14</v>
      </c>
      <c r="C3102" s="6">
        <v>1185732</v>
      </c>
      <c r="D3102" s="7">
        <v>44206</v>
      </c>
      <c r="E3102" s="6" t="s">
        <v>33</v>
      </c>
      <c r="F3102" s="6" t="s">
        <v>110</v>
      </c>
      <c r="G3102" s="6" t="s">
        <v>111</v>
      </c>
      <c r="H3102" s="6" t="s">
        <v>17</v>
      </c>
      <c r="I3102" s="8">
        <v>0.35000000000000003</v>
      </c>
      <c r="J3102" s="9">
        <v>5000</v>
      </c>
      <c r="K3102" s="10">
        <f t="shared" si="24"/>
        <v>1750.0000000000002</v>
      </c>
      <c r="L3102" s="10">
        <f t="shared" si="25"/>
        <v>700.00000000000011</v>
      </c>
      <c r="M3102" s="11">
        <v>0.4</v>
      </c>
      <c r="O3102" s="16"/>
      <c r="P3102" s="14"/>
      <c r="Q3102" s="12"/>
      <c r="R3102" s="13"/>
    </row>
    <row r="3103" spans="1:18" ht="15.75" customHeight="1" x14ac:dyDescent="0.3">
      <c r="A3103" s="1"/>
      <c r="B3103" s="6" t="s">
        <v>14</v>
      </c>
      <c r="C3103" s="6">
        <v>1185732</v>
      </c>
      <c r="D3103" s="7">
        <v>44206</v>
      </c>
      <c r="E3103" s="6" t="s">
        <v>33</v>
      </c>
      <c r="F3103" s="6" t="s">
        <v>110</v>
      </c>
      <c r="G3103" s="6" t="s">
        <v>111</v>
      </c>
      <c r="H3103" s="6" t="s">
        <v>18</v>
      </c>
      <c r="I3103" s="8">
        <v>0.35000000000000003</v>
      </c>
      <c r="J3103" s="9">
        <v>3000</v>
      </c>
      <c r="K3103" s="10">
        <f t="shared" si="24"/>
        <v>1050</v>
      </c>
      <c r="L3103" s="10">
        <f t="shared" si="25"/>
        <v>420</v>
      </c>
      <c r="M3103" s="11">
        <v>0.4</v>
      </c>
      <c r="O3103" s="16"/>
      <c r="P3103" s="14"/>
      <c r="Q3103" s="12"/>
      <c r="R3103" s="13"/>
    </row>
    <row r="3104" spans="1:18" ht="15.75" customHeight="1" x14ac:dyDescent="0.3">
      <c r="A3104" s="1"/>
      <c r="B3104" s="6" t="s">
        <v>14</v>
      </c>
      <c r="C3104" s="6">
        <v>1185732</v>
      </c>
      <c r="D3104" s="7">
        <v>44206</v>
      </c>
      <c r="E3104" s="6" t="s">
        <v>33</v>
      </c>
      <c r="F3104" s="6" t="s">
        <v>110</v>
      </c>
      <c r="G3104" s="6" t="s">
        <v>111</v>
      </c>
      <c r="H3104" s="6" t="s">
        <v>19</v>
      </c>
      <c r="I3104" s="8">
        <v>0.25000000000000006</v>
      </c>
      <c r="J3104" s="9">
        <v>3000</v>
      </c>
      <c r="K3104" s="10">
        <f t="shared" si="24"/>
        <v>750.00000000000011</v>
      </c>
      <c r="L3104" s="10">
        <f t="shared" si="25"/>
        <v>262.5</v>
      </c>
      <c r="M3104" s="11">
        <v>0.35</v>
      </c>
      <c r="O3104" s="16"/>
      <c r="P3104" s="14"/>
      <c r="Q3104" s="12"/>
      <c r="R3104" s="13"/>
    </row>
    <row r="3105" spans="1:18" ht="15.75" customHeight="1" x14ac:dyDescent="0.3">
      <c r="A3105" s="1"/>
      <c r="B3105" s="6" t="s">
        <v>14</v>
      </c>
      <c r="C3105" s="6">
        <v>1185732</v>
      </c>
      <c r="D3105" s="7">
        <v>44206</v>
      </c>
      <c r="E3105" s="6" t="s">
        <v>33</v>
      </c>
      <c r="F3105" s="6" t="s">
        <v>110</v>
      </c>
      <c r="G3105" s="6" t="s">
        <v>111</v>
      </c>
      <c r="H3105" s="6" t="s">
        <v>20</v>
      </c>
      <c r="I3105" s="8">
        <v>0.30000000000000004</v>
      </c>
      <c r="J3105" s="9">
        <v>1500</v>
      </c>
      <c r="K3105" s="10">
        <f t="shared" si="24"/>
        <v>450.00000000000006</v>
      </c>
      <c r="L3105" s="10">
        <f t="shared" si="25"/>
        <v>157.5</v>
      </c>
      <c r="M3105" s="11">
        <v>0.35</v>
      </c>
      <c r="O3105" s="16"/>
      <c r="P3105" s="14"/>
      <c r="Q3105" s="12"/>
      <c r="R3105" s="13"/>
    </row>
    <row r="3106" spans="1:18" ht="15.75" customHeight="1" x14ac:dyDescent="0.3">
      <c r="A3106" s="1"/>
      <c r="B3106" s="6" t="s">
        <v>14</v>
      </c>
      <c r="C3106" s="6">
        <v>1185732</v>
      </c>
      <c r="D3106" s="7">
        <v>44206</v>
      </c>
      <c r="E3106" s="6" t="s">
        <v>33</v>
      </c>
      <c r="F3106" s="6" t="s">
        <v>110</v>
      </c>
      <c r="G3106" s="6" t="s">
        <v>111</v>
      </c>
      <c r="H3106" s="6" t="s">
        <v>21</v>
      </c>
      <c r="I3106" s="8">
        <v>0.44999999999999996</v>
      </c>
      <c r="J3106" s="9">
        <v>2000</v>
      </c>
      <c r="K3106" s="10">
        <f t="shared" si="24"/>
        <v>899.99999999999989</v>
      </c>
      <c r="L3106" s="10">
        <f t="shared" si="25"/>
        <v>269.99999999999994</v>
      </c>
      <c r="M3106" s="11">
        <v>0.3</v>
      </c>
      <c r="O3106" s="16"/>
      <c r="P3106" s="14"/>
      <c r="Q3106" s="12"/>
      <c r="R3106" s="13"/>
    </row>
    <row r="3107" spans="1:18" ht="15.75" customHeight="1" x14ac:dyDescent="0.3">
      <c r="A3107" s="1"/>
      <c r="B3107" s="6" t="s">
        <v>14</v>
      </c>
      <c r="C3107" s="6">
        <v>1185732</v>
      </c>
      <c r="D3107" s="7">
        <v>44206</v>
      </c>
      <c r="E3107" s="6" t="s">
        <v>33</v>
      </c>
      <c r="F3107" s="6" t="s">
        <v>110</v>
      </c>
      <c r="G3107" s="6" t="s">
        <v>111</v>
      </c>
      <c r="H3107" s="6" t="s">
        <v>22</v>
      </c>
      <c r="I3107" s="8">
        <v>0.35000000000000003</v>
      </c>
      <c r="J3107" s="9">
        <v>3000</v>
      </c>
      <c r="K3107" s="10">
        <f t="shared" si="24"/>
        <v>1050</v>
      </c>
      <c r="L3107" s="10">
        <f t="shared" si="25"/>
        <v>420</v>
      </c>
      <c r="M3107" s="11">
        <v>0.4</v>
      </c>
      <c r="O3107" s="16"/>
      <c r="P3107" s="14"/>
      <c r="Q3107" s="12"/>
      <c r="R3107" s="13"/>
    </row>
    <row r="3108" spans="1:18" ht="15.75" customHeight="1" x14ac:dyDescent="0.3">
      <c r="A3108" s="1"/>
      <c r="B3108" s="6" t="s">
        <v>14</v>
      </c>
      <c r="C3108" s="6">
        <v>1185732</v>
      </c>
      <c r="D3108" s="7">
        <v>44237</v>
      </c>
      <c r="E3108" s="6" t="s">
        <v>33</v>
      </c>
      <c r="F3108" s="6" t="s">
        <v>110</v>
      </c>
      <c r="G3108" s="6" t="s">
        <v>111</v>
      </c>
      <c r="H3108" s="6" t="s">
        <v>17</v>
      </c>
      <c r="I3108" s="8">
        <v>0.35000000000000003</v>
      </c>
      <c r="J3108" s="9">
        <v>5500</v>
      </c>
      <c r="K3108" s="10">
        <f t="shared" si="24"/>
        <v>1925.0000000000002</v>
      </c>
      <c r="L3108" s="10">
        <f t="shared" si="25"/>
        <v>770.00000000000011</v>
      </c>
      <c r="M3108" s="11">
        <v>0.4</v>
      </c>
      <c r="O3108" s="16"/>
      <c r="P3108" s="14"/>
      <c r="Q3108" s="12"/>
      <c r="R3108" s="13"/>
    </row>
    <row r="3109" spans="1:18" ht="15.75" customHeight="1" x14ac:dyDescent="0.3">
      <c r="A3109" s="1"/>
      <c r="B3109" s="6" t="s">
        <v>14</v>
      </c>
      <c r="C3109" s="6">
        <v>1185732</v>
      </c>
      <c r="D3109" s="7">
        <v>44237</v>
      </c>
      <c r="E3109" s="6" t="s">
        <v>33</v>
      </c>
      <c r="F3109" s="6" t="s">
        <v>110</v>
      </c>
      <c r="G3109" s="6" t="s">
        <v>111</v>
      </c>
      <c r="H3109" s="6" t="s">
        <v>18</v>
      </c>
      <c r="I3109" s="8">
        <v>0.35000000000000003</v>
      </c>
      <c r="J3109" s="9">
        <v>2000</v>
      </c>
      <c r="K3109" s="10">
        <f t="shared" si="24"/>
        <v>700.00000000000011</v>
      </c>
      <c r="L3109" s="10">
        <f t="shared" si="25"/>
        <v>280.00000000000006</v>
      </c>
      <c r="M3109" s="11">
        <v>0.4</v>
      </c>
      <c r="O3109" s="16"/>
      <c r="P3109" s="14"/>
      <c r="Q3109" s="12"/>
      <c r="R3109" s="13"/>
    </row>
    <row r="3110" spans="1:18" ht="15.75" customHeight="1" x14ac:dyDescent="0.3">
      <c r="A3110" s="1"/>
      <c r="B3110" s="6" t="s">
        <v>14</v>
      </c>
      <c r="C3110" s="6">
        <v>1185732</v>
      </c>
      <c r="D3110" s="7">
        <v>44237</v>
      </c>
      <c r="E3110" s="6" t="s">
        <v>33</v>
      </c>
      <c r="F3110" s="6" t="s">
        <v>110</v>
      </c>
      <c r="G3110" s="6" t="s">
        <v>111</v>
      </c>
      <c r="H3110" s="6" t="s">
        <v>19</v>
      </c>
      <c r="I3110" s="8">
        <v>0.25000000000000006</v>
      </c>
      <c r="J3110" s="9">
        <v>2500</v>
      </c>
      <c r="K3110" s="10">
        <f t="shared" si="24"/>
        <v>625.00000000000011</v>
      </c>
      <c r="L3110" s="10">
        <f t="shared" si="25"/>
        <v>218.75000000000003</v>
      </c>
      <c r="M3110" s="11">
        <v>0.35</v>
      </c>
      <c r="O3110" s="16"/>
      <c r="P3110" s="14"/>
      <c r="Q3110" s="12"/>
      <c r="R3110" s="13"/>
    </row>
    <row r="3111" spans="1:18" ht="15.75" customHeight="1" x14ac:dyDescent="0.3">
      <c r="A3111" s="1"/>
      <c r="B3111" s="6" t="s">
        <v>14</v>
      </c>
      <c r="C3111" s="6">
        <v>1185732</v>
      </c>
      <c r="D3111" s="7">
        <v>44237</v>
      </c>
      <c r="E3111" s="6" t="s">
        <v>33</v>
      </c>
      <c r="F3111" s="6" t="s">
        <v>110</v>
      </c>
      <c r="G3111" s="6" t="s">
        <v>111</v>
      </c>
      <c r="H3111" s="6" t="s">
        <v>20</v>
      </c>
      <c r="I3111" s="8">
        <v>0.30000000000000004</v>
      </c>
      <c r="J3111" s="9">
        <v>1250</v>
      </c>
      <c r="K3111" s="10">
        <f t="shared" si="24"/>
        <v>375.00000000000006</v>
      </c>
      <c r="L3111" s="10">
        <f t="shared" si="25"/>
        <v>131.25</v>
      </c>
      <c r="M3111" s="11">
        <v>0.35</v>
      </c>
      <c r="O3111" s="16"/>
      <c r="P3111" s="14"/>
      <c r="Q3111" s="12"/>
      <c r="R3111" s="13"/>
    </row>
    <row r="3112" spans="1:18" ht="15.75" customHeight="1" x14ac:dyDescent="0.3">
      <c r="A3112" s="1"/>
      <c r="B3112" s="6" t="s">
        <v>14</v>
      </c>
      <c r="C3112" s="6">
        <v>1185732</v>
      </c>
      <c r="D3112" s="7">
        <v>44237</v>
      </c>
      <c r="E3112" s="6" t="s">
        <v>33</v>
      </c>
      <c r="F3112" s="6" t="s">
        <v>110</v>
      </c>
      <c r="G3112" s="6" t="s">
        <v>111</v>
      </c>
      <c r="H3112" s="6" t="s">
        <v>21</v>
      </c>
      <c r="I3112" s="8">
        <v>0.44999999999999996</v>
      </c>
      <c r="J3112" s="9">
        <v>2000</v>
      </c>
      <c r="K3112" s="10">
        <f t="shared" si="24"/>
        <v>899.99999999999989</v>
      </c>
      <c r="L3112" s="10">
        <f t="shared" si="25"/>
        <v>269.99999999999994</v>
      </c>
      <c r="M3112" s="11">
        <v>0.3</v>
      </c>
      <c r="O3112" s="16"/>
      <c r="P3112" s="14"/>
      <c r="Q3112" s="12"/>
      <c r="R3112" s="13"/>
    </row>
    <row r="3113" spans="1:18" ht="15.75" customHeight="1" x14ac:dyDescent="0.3">
      <c r="A3113" s="1"/>
      <c r="B3113" s="6" t="s">
        <v>14</v>
      </c>
      <c r="C3113" s="6">
        <v>1185732</v>
      </c>
      <c r="D3113" s="7">
        <v>44237</v>
      </c>
      <c r="E3113" s="6" t="s">
        <v>33</v>
      </c>
      <c r="F3113" s="6" t="s">
        <v>110</v>
      </c>
      <c r="G3113" s="6" t="s">
        <v>111</v>
      </c>
      <c r="H3113" s="6" t="s">
        <v>22</v>
      </c>
      <c r="I3113" s="8">
        <v>0.19999999999999996</v>
      </c>
      <c r="J3113" s="9">
        <v>3000</v>
      </c>
      <c r="K3113" s="10">
        <f t="shared" si="24"/>
        <v>599.99999999999989</v>
      </c>
      <c r="L3113" s="10">
        <f t="shared" si="25"/>
        <v>239.99999999999997</v>
      </c>
      <c r="M3113" s="11">
        <v>0.4</v>
      </c>
      <c r="O3113" s="16"/>
      <c r="P3113" s="14"/>
      <c r="Q3113" s="12"/>
      <c r="R3113" s="13"/>
    </row>
    <row r="3114" spans="1:18" ht="15.75" customHeight="1" x14ac:dyDescent="0.3">
      <c r="A3114" s="1"/>
      <c r="B3114" s="6" t="s">
        <v>14</v>
      </c>
      <c r="C3114" s="6">
        <v>1185732</v>
      </c>
      <c r="D3114" s="7">
        <v>44264</v>
      </c>
      <c r="E3114" s="6" t="s">
        <v>33</v>
      </c>
      <c r="F3114" s="6" t="s">
        <v>110</v>
      </c>
      <c r="G3114" s="6" t="s">
        <v>111</v>
      </c>
      <c r="H3114" s="6" t="s">
        <v>17</v>
      </c>
      <c r="I3114" s="8">
        <v>0.25000000000000006</v>
      </c>
      <c r="J3114" s="9">
        <v>5200</v>
      </c>
      <c r="K3114" s="10">
        <f t="shared" si="24"/>
        <v>1300.0000000000002</v>
      </c>
      <c r="L3114" s="10">
        <f t="shared" si="25"/>
        <v>520.00000000000011</v>
      </c>
      <c r="M3114" s="11">
        <v>0.4</v>
      </c>
      <c r="O3114" s="16"/>
      <c r="P3114" s="14"/>
      <c r="Q3114" s="12"/>
      <c r="R3114" s="13"/>
    </row>
    <row r="3115" spans="1:18" ht="15.75" customHeight="1" x14ac:dyDescent="0.3">
      <c r="A3115" s="1"/>
      <c r="B3115" s="6" t="s">
        <v>14</v>
      </c>
      <c r="C3115" s="6">
        <v>1185732</v>
      </c>
      <c r="D3115" s="7">
        <v>44264</v>
      </c>
      <c r="E3115" s="6" t="s">
        <v>33</v>
      </c>
      <c r="F3115" s="6" t="s">
        <v>110</v>
      </c>
      <c r="G3115" s="6" t="s">
        <v>111</v>
      </c>
      <c r="H3115" s="6" t="s">
        <v>18</v>
      </c>
      <c r="I3115" s="8">
        <v>0.25000000000000006</v>
      </c>
      <c r="J3115" s="9">
        <v>2250</v>
      </c>
      <c r="K3115" s="10">
        <f t="shared" si="24"/>
        <v>562.50000000000011</v>
      </c>
      <c r="L3115" s="10">
        <f t="shared" si="25"/>
        <v>225.00000000000006</v>
      </c>
      <c r="M3115" s="11">
        <v>0.4</v>
      </c>
      <c r="O3115" s="16"/>
      <c r="P3115" s="14"/>
      <c r="Q3115" s="12"/>
      <c r="R3115" s="13"/>
    </row>
    <row r="3116" spans="1:18" ht="15.75" customHeight="1" x14ac:dyDescent="0.3">
      <c r="A3116" s="1"/>
      <c r="B3116" s="6" t="s">
        <v>14</v>
      </c>
      <c r="C3116" s="6">
        <v>1185732</v>
      </c>
      <c r="D3116" s="7">
        <v>44264</v>
      </c>
      <c r="E3116" s="6" t="s">
        <v>33</v>
      </c>
      <c r="F3116" s="6" t="s">
        <v>110</v>
      </c>
      <c r="G3116" s="6" t="s">
        <v>111</v>
      </c>
      <c r="H3116" s="6" t="s">
        <v>19</v>
      </c>
      <c r="I3116" s="8">
        <v>0.15000000000000002</v>
      </c>
      <c r="J3116" s="9">
        <v>2750</v>
      </c>
      <c r="K3116" s="10">
        <f t="shared" si="24"/>
        <v>412.50000000000006</v>
      </c>
      <c r="L3116" s="10">
        <f t="shared" si="25"/>
        <v>144.375</v>
      </c>
      <c r="M3116" s="11">
        <v>0.35</v>
      </c>
      <c r="O3116" s="16"/>
      <c r="P3116" s="14"/>
      <c r="Q3116" s="12"/>
      <c r="R3116" s="13"/>
    </row>
    <row r="3117" spans="1:18" ht="15.75" customHeight="1" x14ac:dyDescent="0.3">
      <c r="A3117" s="1"/>
      <c r="B3117" s="6" t="s">
        <v>14</v>
      </c>
      <c r="C3117" s="6">
        <v>1185732</v>
      </c>
      <c r="D3117" s="7">
        <v>44264</v>
      </c>
      <c r="E3117" s="6" t="s">
        <v>33</v>
      </c>
      <c r="F3117" s="6" t="s">
        <v>110</v>
      </c>
      <c r="G3117" s="6" t="s">
        <v>111</v>
      </c>
      <c r="H3117" s="6" t="s">
        <v>20</v>
      </c>
      <c r="I3117" s="8">
        <v>0.19999999999999996</v>
      </c>
      <c r="J3117" s="9">
        <v>1250</v>
      </c>
      <c r="K3117" s="10">
        <f t="shared" si="24"/>
        <v>249.99999999999994</v>
      </c>
      <c r="L3117" s="10">
        <f t="shared" si="25"/>
        <v>87.499999999999972</v>
      </c>
      <c r="M3117" s="11">
        <v>0.35</v>
      </c>
      <c r="O3117" s="16"/>
      <c r="P3117" s="14"/>
      <c r="Q3117" s="12"/>
      <c r="R3117" s="13"/>
    </row>
    <row r="3118" spans="1:18" ht="15.75" customHeight="1" x14ac:dyDescent="0.3">
      <c r="A3118" s="1"/>
      <c r="B3118" s="6" t="s">
        <v>14</v>
      </c>
      <c r="C3118" s="6">
        <v>1185732</v>
      </c>
      <c r="D3118" s="7">
        <v>44264</v>
      </c>
      <c r="E3118" s="6" t="s">
        <v>33</v>
      </c>
      <c r="F3118" s="6" t="s">
        <v>110</v>
      </c>
      <c r="G3118" s="6" t="s">
        <v>111</v>
      </c>
      <c r="H3118" s="6" t="s">
        <v>21</v>
      </c>
      <c r="I3118" s="8">
        <v>0.35000000000000003</v>
      </c>
      <c r="J3118" s="9">
        <v>1750</v>
      </c>
      <c r="K3118" s="10">
        <f t="shared" si="24"/>
        <v>612.50000000000011</v>
      </c>
      <c r="L3118" s="10">
        <f t="shared" si="25"/>
        <v>183.75000000000003</v>
      </c>
      <c r="M3118" s="11">
        <v>0.3</v>
      </c>
      <c r="O3118" s="16"/>
      <c r="P3118" s="14"/>
      <c r="Q3118" s="12"/>
      <c r="R3118" s="13"/>
    </row>
    <row r="3119" spans="1:18" ht="15.75" customHeight="1" x14ac:dyDescent="0.3">
      <c r="A3119" s="1"/>
      <c r="B3119" s="6" t="s">
        <v>14</v>
      </c>
      <c r="C3119" s="6">
        <v>1185732</v>
      </c>
      <c r="D3119" s="7">
        <v>44264</v>
      </c>
      <c r="E3119" s="6" t="s">
        <v>33</v>
      </c>
      <c r="F3119" s="6" t="s">
        <v>110</v>
      </c>
      <c r="G3119" s="6" t="s">
        <v>111</v>
      </c>
      <c r="H3119" s="6" t="s">
        <v>22</v>
      </c>
      <c r="I3119" s="8">
        <v>0.25000000000000006</v>
      </c>
      <c r="J3119" s="9">
        <v>2750</v>
      </c>
      <c r="K3119" s="10">
        <f t="shared" si="24"/>
        <v>687.50000000000011</v>
      </c>
      <c r="L3119" s="10">
        <f t="shared" si="25"/>
        <v>275.00000000000006</v>
      </c>
      <c r="M3119" s="11">
        <v>0.4</v>
      </c>
      <c r="O3119" s="16"/>
      <c r="P3119" s="14"/>
      <c r="Q3119" s="12"/>
      <c r="R3119" s="13"/>
    </row>
    <row r="3120" spans="1:18" ht="15.75" customHeight="1" x14ac:dyDescent="0.3">
      <c r="A3120" s="1"/>
      <c r="B3120" s="6" t="s">
        <v>14</v>
      </c>
      <c r="C3120" s="6">
        <v>1185732</v>
      </c>
      <c r="D3120" s="7">
        <v>44296</v>
      </c>
      <c r="E3120" s="6" t="s">
        <v>33</v>
      </c>
      <c r="F3120" s="6" t="s">
        <v>110</v>
      </c>
      <c r="G3120" s="6" t="s">
        <v>111</v>
      </c>
      <c r="H3120" s="6" t="s">
        <v>17</v>
      </c>
      <c r="I3120" s="8">
        <v>0.25000000000000006</v>
      </c>
      <c r="J3120" s="9">
        <v>5000</v>
      </c>
      <c r="K3120" s="10">
        <f t="shared" si="24"/>
        <v>1250.0000000000002</v>
      </c>
      <c r="L3120" s="10">
        <f t="shared" si="25"/>
        <v>500.00000000000011</v>
      </c>
      <c r="M3120" s="11">
        <v>0.4</v>
      </c>
      <c r="O3120" s="16"/>
      <c r="P3120" s="14"/>
      <c r="Q3120" s="12"/>
      <c r="R3120" s="13"/>
    </row>
    <row r="3121" spans="1:18" ht="15.75" customHeight="1" x14ac:dyDescent="0.3">
      <c r="A3121" s="1"/>
      <c r="B3121" s="6" t="s">
        <v>14</v>
      </c>
      <c r="C3121" s="6">
        <v>1185732</v>
      </c>
      <c r="D3121" s="7">
        <v>44296</v>
      </c>
      <c r="E3121" s="6" t="s">
        <v>33</v>
      </c>
      <c r="F3121" s="6" t="s">
        <v>110</v>
      </c>
      <c r="G3121" s="6" t="s">
        <v>111</v>
      </c>
      <c r="H3121" s="6" t="s">
        <v>18</v>
      </c>
      <c r="I3121" s="8">
        <v>0.25000000000000006</v>
      </c>
      <c r="J3121" s="9">
        <v>2000</v>
      </c>
      <c r="K3121" s="10">
        <f t="shared" si="24"/>
        <v>500.00000000000011</v>
      </c>
      <c r="L3121" s="10">
        <f t="shared" si="25"/>
        <v>200.00000000000006</v>
      </c>
      <c r="M3121" s="11">
        <v>0.4</v>
      </c>
      <c r="O3121" s="16"/>
      <c r="P3121" s="14"/>
      <c r="Q3121" s="12"/>
      <c r="R3121" s="13"/>
    </row>
    <row r="3122" spans="1:18" ht="15.75" customHeight="1" x14ac:dyDescent="0.3">
      <c r="A3122" s="1"/>
      <c r="B3122" s="6" t="s">
        <v>14</v>
      </c>
      <c r="C3122" s="6">
        <v>1185732</v>
      </c>
      <c r="D3122" s="7">
        <v>44296</v>
      </c>
      <c r="E3122" s="6" t="s">
        <v>33</v>
      </c>
      <c r="F3122" s="6" t="s">
        <v>110</v>
      </c>
      <c r="G3122" s="6" t="s">
        <v>111</v>
      </c>
      <c r="H3122" s="6" t="s">
        <v>19</v>
      </c>
      <c r="I3122" s="8">
        <v>0.15000000000000002</v>
      </c>
      <c r="J3122" s="9">
        <v>2000</v>
      </c>
      <c r="K3122" s="10">
        <f t="shared" si="24"/>
        <v>300.00000000000006</v>
      </c>
      <c r="L3122" s="10">
        <f t="shared" si="25"/>
        <v>105.00000000000001</v>
      </c>
      <c r="M3122" s="11">
        <v>0.35</v>
      </c>
      <c r="O3122" s="16"/>
      <c r="P3122" s="14"/>
      <c r="Q3122" s="12"/>
      <c r="R3122" s="13"/>
    </row>
    <row r="3123" spans="1:18" ht="15.75" customHeight="1" x14ac:dyDescent="0.3">
      <c r="A3123" s="1"/>
      <c r="B3123" s="6" t="s">
        <v>14</v>
      </c>
      <c r="C3123" s="6">
        <v>1185732</v>
      </c>
      <c r="D3123" s="7">
        <v>44296</v>
      </c>
      <c r="E3123" s="6" t="s">
        <v>33</v>
      </c>
      <c r="F3123" s="6" t="s">
        <v>110</v>
      </c>
      <c r="G3123" s="6" t="s">
        <v>111</v>
      </c>
      <c r="H3123" s="6" t="s">
        <v>20</v>
      </c>
      <c r="I3123" s="8">
        <v>0.19999999999999996</v>
      </c>
      <c r="J3123" s="9">
        <v>1250</v>
      </c>
      <c r="K3123" s="10">
        <f t="shared" si="24"/>
        <v>249.99999999999994</v>
      </c>
      <c r="L3123" s="10">
        <f t="shared" si="25"/>
        <v>87.499999999999972</v>
      </c>
      <c r="M3123" s="11">
        <v>0.35</v>
      </c>
      <c r="O3123" s="16"/>
      <c r="P3123" s="14"/>
      <c r="Q3123" s="12"/>
      <c r="R3123" s="13"/>
    </row>
    <row r="3124" spans="1:18" ht="15.75" customHeight="1" x14ac:dyDescent="0.3">
      <c r="A3124" s="1"/>
      <c r="B3124" s="6" t="s">
        <v>14</v>
      </c>
      <c r="C3124" s="6">
        <v>1185732</v>
      </c>
      <c r="D3124" s="7">
        <v>44296</v>
      </c>
      <c r="E3124" s="6" t="s">
        <v>33</v>
      </c>
      <c r="F3124" s="6" t="s">
        <v>110</v>
      </c>
      <c r="G3124" s="6" t="s">
        <v>111</v>
      </c>
      <c r="H3124" s="6" t="s">
        <v>21</v>
      </c>
      <c r="I3124" s="8">
        <v>0.65</v>
      </c>
      <c r="J3124" s="9">
        <v>1500</v>
      </c>
      <c r="K3124" s="10">
        <f t="shared" si="24"/>
        <v>975</v>
      </c>
      <c r="L3124" s="10">
        <f t="shared" si="25"/>
        <v>292.5</v>
      </c>
      <c r="M3124" s="11">
        <v>0.3</v>
      </c>
      <c r="O3124" s="16"/>
      <c r="P3124" s="14"/>
      <c r="Q3124" s="12"/>
      <c r="R3124" s="13"/>
    </row>
    <row r="3125" spans="1:18" ht="15.75" customHeight="1" x14ac:dyDescent="0.3">
      <c r="A3125" s="1"/>
      <c r="B3125" s="6" t="s">
        <v>14</v>
      </c>
      <c r="C3125" s="6">
        <v>1185732</v>
      </c>
      <c r="D3125" s="7">
        <v>44296</v>
      </c>
      <c r="E3125" s="6" t="s">
        <v>33</v>
      </c>
      <c r="F3125" s="6" t="s">
        <v>110</v>
      </c>
      <c r="G3125" s="6" t="s">
        <v>111</v>
      </c>
      <c r="H3125" s="6" t="s">
        <v>22</v>
      </c>
      <c r="I3125" s="8">
        <v>0.5</v>
      </c>
      <c r="J3125" s="9">
        <v>2750</v>
      </c>
      <c r="K3125" s="10">
        <f t="shared" si="24"/>
        <v>1375</v>
      </c>
      <c r="L3125" s="10">
        <f t="shared" si="25"/>
        <v>550</v>
      </c>
      <c r="M3125" s="11">
        <v>0.4</v>
      </c>
      <c r="O3125" s="16"/>
      <c r="P3125" s="14"/>
      <c r="Q3125" s="12"/>
      <c r="R3125" s="13"/>
    </row>
    <row r="3126" spans="1:18" ht="15.75" customHeight="1" x14ac:dyDescent="0.3">
      <c r="A3126" s="1"/>
      <c r="B3126" s="6" t="s">
        <v>14</v>
      </c>
      <c r="C3126" s="6">
        <v>1185732</v>
      </c>
      <c r="D3126" s="7">
        <v>44327</v>
      </c>
      <c r="E3126" s="6" t="s">
        <v>33</v>
      </c>
      <c r="F3126" s="6" t="s">
        <v>110</v>
      </c>
      <c r="G3126" s="6" t="s">
        <v>111</v>
      </c>
      <c r="H3126" s="6" t="s">
        <v>17</v>
      </c>
      <c r="I3126" s="8">
        <v>0.6</v>
      </c>
      <c r="J3126" s="9">
        <v>5450</v>
      </c>
      <c r="K3126" s="10">
        <f t="shared" si="24"/>
        <v>3270</v>
      </c>
      <c r="L3126" s="10">
        <f t="shared" si="25"/>
        <v>1308</v>
      </c>
      <c r="M3126" s="11">
        <v>0.4</v>
      </c>
      <c r="O3126" s="16"/>
      <c r="P3126" s="14"/>
      <c r="Q3126" s="12"/>
      <c r="R3126" s="13"/>
    </row>
    <row r="3127" spans="1:18" ht="15.75" customHeight="1" x14ac:dyDescent="0.3">
      <c r="A3127" s="1"/>
      <c r="B3127" s="6" t="s">
        <v>14</v>
      </c>
      <c r="C3127" s="6">
        <v>1185732</v>
      </c>
      <c r="D3127" s="7">
        <v>44327</v>
      </c>
      <c r="E3127" s="6" t="s">
        <v>33</v>
      </c>
      <c r="F3127" s="6" t="s">
        <v>110</v>
      </c>
      <c r="G3127" s="6" t="s">
        <v>111</v>
      </c>
      <c r="H3127" s="6" t="s">
        <v>18</v>
      </c>
      <c r="I3127" s="8">
        <v>0.4</v>
      </c>
      <c r="J3127" s="9">
        <v>2500</v>
      </c>
      <c r="K3127" s="10">
        <f t="shared" si="24"/>
        <v>1000</v>
      </c>
      <c r="L3127" s="10">
        <f t="shared" si="25"/>
        <v>400</v>
      </c>
      <c r="M3127" s="11">
        <v>0.4</v>
      </c>
      <c r="O3127" s="16"/>
      <c r="P3127" s="14"/>
      <c r="Q3127" s="12"/>
      <c r="R3127" s="13"/>
    </row>
    <row r="3128" spans="1:18" ht="15.75" customHeight="1" x14ac:dyDescent="0.3">
      <c r="A3128" s="1"/>
      <c r="B3128" s="6" t="s">
        <v>14</v>
      </c>
      <c r="C3128" s="6">
        <v>1185732</v>
      </c>
      <c r="D3128" s="7">
        <v>44327</v>
      </c>
      <c r="E3128" s="6" t="s">
        <v>33</v>
      </c>
      <c r="F3128" s="6" t="s">
        <v>110</v>
      </c>
      <c r="G3128" s="6" t="s">
        <v>111</v>
      </c>
      <c r="H3128" s="6" t="s">
        <v>19</v>
      </c>
      <c r="I3128" s="8">
        <v>0.35000000000000003</v>
      </c>
      <c r="J3128" s="9">
        <v>2250</v>
      </c>
      <c r="K3128" s="10">
        <f t="shared" si="24"/>
        <v>787.50000000000011</v>
      </c>
      <c r="L3128" s="10">
        <f t="shared" si="25"/>
        <v>275.625</v>
      </c>
      <c r="M3128" s="11">
        <v>0.35</v>
      </c>
      <c r="O3128" s="16"/>
      <c r="P3128" s="14"/>
      <c r="Q3128" s="12"/>
      <c r="R3128" s="13"/>
    </row>
    <row r="3129" spans="1:18" ht="15.75" customHeight="1" x14ac:dyDescent="0.3">
      <c r="A3129" s="1"/>
      <c r="B3129" s="6" t="s">
        <v>14</v>
      </c>
      <c r="C3129" s="6">
        <v>1185732</v>
      </c>
      <c r="D3129" s="7">
        <v>44327</v>
      </c>
      <c r="E3129" s="6" t="s">
        <v>33</v>
      </c>
      <c r="F3129" s="6" t="s">
        <v>110</v>
      </c>
      <c r="G3129" s="6" t="s">
        <v>111</v>
      </c>
      <c r="H3129" s="6" t="s">
        <v>20</v>
      </c>
      <c r="I3129" s="8">
        <v>0.35000000000000003</v>
      </c>
      <c r="J3129" s="9">
        <v>1750</v>
      </c>
      <c r="K3129" s="10">
        <f t="shared" si="24"/>
        <v>612.50000000000011</v>
      </c>
      <c r="L3129" s="10">
        <f t="shared" si="25"/>
        <v>214.37500000000003</v>
      </c>
      <c r="M3129" s="11">
        <v>0.35</v>
      </c>
      <c r="O3129" s="16"/>
      <c r="P3129" s="14"/>
      <c r="Q3129" s="12"/>
      <c r="R3129" s="13"/>
    </row>
    <row r="3130" spans="1:18" ht="15.75" customHeight="1" x14ac:dyDescent="0.3">
      <c r="A3130" s="1"/>
      <c r="B3130" s="6" t="s">
        <v>14</v>
      </c>
      <c r="C3130" s="6">
        <v>1185732</v>
      </c>
      <c r="D3130" s="7">
        <v>44327</v>
      </c>
      <c r="E3130" s="6" t="s">
        <v>33</v>
      </c>
      <c r="F3130" s="6" t="s">
        <v>110</v>
      </c>
      <c r="G3130" s="6" t="s">
        <v>111</v>
      </c>
      <c r="H3130" s="6" t="s">
        <v>21</v>
      </c>
      <c r="I3130" s="8">
        <v>0.44999999999999996</v>
      </c>
      <c r="J3130" s="9">
        <v>2000</v>
      </c>
      <c r="K3130" s="10">
        <f t="shared" si="24"/>
        <v>899.99999999999989</v>
      </c>
      <c r="L3130" s="10">
        <f t="shared" si="25"/>
        <v>269.99999999999994</v>
      </c>
      <c r="M3130" s="11">
        <v>0.3</v>
      </c>
      <c r="O3130" s="16"/>
      <c r="P3130" s="14"/>
      <c r="Q3130" s="12"/>
      <c r="R3130" s="13"/>
    </row>
    <row r="3131" spans="1:18" ht="15.75" customHeight="1" x14ac:dyDescent="0.3">
      <c r="A3131" s="1"/>
      <c r="B3131" s="6" t="s">
        <v>14</v>
      </c>
      <c r="C3131" s="6">
        <v>1185732</v>
      </c>
      <c r="D3131" s="7">
        <v>44327</v>
      </c>
      <c r="E3131" s="6" t="s">
        <v>33</v>
      </c>
      <c r="F3131" s="6" t="s">
        <v>110</v>
      </c>
      <c r="G3131" s="6" t="s">
        <v>111</v>
      </c>
      <c r="H3131" s="6" t="s">
        <v>22</v>
      </c>
      <c r="I3131" s="8">
        <v>0.54999999999999993</v>
      </c>
      <c r="J3131" s="9">
        <v>3250</v>
      </c>
      <c r="K3131" s="10">
        <f t="shared" si="24"/>
        <v>1787.4999999999998</v>
      </c>
      <c r="L3131" s="10">
        <f t="shared" si="25"/>
        <v>715</v>
      </c>
      <c r="M3131" s="11">
        <v>0.4</v>
      </c>
      <c r="O3131" s="16"/>
      <c r="P3131" s="14"/>
      <c r="Q3131" s="12"/>
      <c r="R3131" s="13"/>
    </row>
    <row r="3132" spans="1:18" ht="15.75" customHeight="1" x14ac:dyDescent="0.3">
      <c r="A3132" s="1"/>
      <c r="B3132" s="6" t="s">
        <v>14</v>
      </c>
      <c r="C3132" s="6">
        <v>1185732</v>
      </c>
      <c r="D3132" s="7">
        <v>44357</v>
      </c>
      <c r="E3132" s="6" t="s">
        <v>33</v>
      </c>
      <c r="F3132" s="6" t="s">
        <v>110</v>
      </c>
      <c r="G3132" s="6" t="s">
        <v>111</v>
      </c>
      <c r="H3132" s="6" t="s">
        <v>17</v>
      </c>
      <c r="I3132" s="8">
        <v>0.4</v>
      </c>
      <c r="J3132" s="9">
        <v>5750</v>
      </c>
      <c r="K3132" s="10">
        <f t="shared" si="24"/>
        <v>2300</v>
      </c>
      <c r="L3132" s="10">
        <f t="shared" si="25"/>
        <v>920</v>
      </c>
      <c r="M3132" s="11">
        <v>0.4</v>
      </c>
      <c r="O3132" s="16"/>
      <c r="P3132" s="14"/>
      <c r="Q3132" s="12"/>
      <c r="R3132" s="13"/>
    </row>
    <row r="3133" spans="1:18" ht="15.75" customHeight="1" x14ac:dyDescent="0.3">
      <c r="A3133" s="1"/>
      <c r="B3133" s="6" t="s">
        <v>14</v>
      </c>
      <c r="C3133" s="6">
        <v>1185732</v>
      </c>
      <c r="D3133" s="7">
        <v>44357</v>
      </c>
      <c r="E3133" s="6" t="s">
        <v>33</v>
      </c>
      <c r="F3133" s="6" t="s">
        <v>110</v>
      </c>
      <c r="G3133" s="6" t="s">
        <v>111</v>
      </c>
      <c r="H3133" s="6" t="s">
        <v>18</v>
      </c>
      <c r="I3133" s="8">
        <v>0.35000000000000009</v>
      </c>
      <c r="J3133" s="9">
        <v>3250</v>
      </c>
      <c r="K3133" s="10">
        <f t="shared" si="24"/>
        <v>1137.5000000000002</v>
      </c>
      <c r="L3133" s="10">
        <f t="shared" si="25"/>
        <v>455.00000000000011</v>
      </c>
      <c r="M3133" s="11">
        <v>0.4</v>
      </c>
      <c r="O3133" s="16"/>
      <c r="P3133" s="14"/>
      <c r="Q3133" s="12"/>
      <c r="R3133" s="13"/>
    </row>
    <row r="3134" spans="1:18" ht="15.75" customHeight="1" x14ac:dyDescent="0.3">
      <c r="A3134" s="1"/>
      <c r="B3134" s="6" t="s">
        <v>14</v>
      </c>
      <c r="C3134" s="6">
        <v>1185732</v>
      </c>
      <c r="D3134" s="7">
        <v>44357</v>
      </c>
      <c r="E3134" s="6" t="s">
        <v>33</v>
      </c>
      <c r="F3134" s="6" t="s">
        <v>110</v>
      </c>
      <c r="G3134" s="6" t="s">
        <v>111</v>
      </c>
      <c r="H3134" s="6" t="s">
        <v>19</v>
      </c>
      <c r="I3134" s="8">
        <v>0.30000000000000004</v>
      </c>
      <c r="J3134" s="9">
        <v>2000</v>
      </c>
      <c r="K3134" s="10">
        <f t="shared" si="24"/>
        <v>600.00000000000011</v>
      </c>
      <c r="L3134" s="10">
        <f t="shared" si="25"/>
        <v>210.00000000000003</v>
      </c>
      <c r="M3134" s="11">
        <v>0.35</v>
      </c>
      <c r="O3134" s="16"/>
      <c r="P3134" s="14"/>
      <c r="Q3134" s="12"/>
      <c r="R3134" s="13"/>
    </row>
    <row r="3135" spans="1:18" ht="15.75" customHeight="1" x14ac:dyDescent="0.3">
      <c r="A3135" s="1"/>
      <c r="B3135" s="6" t="s">
        <v>14</v>
      </c>
      <c r="C3135" s="6">
        <v>1185732</v>
      </c>
      <c r="D3135" s="7">
        <v>44357</v>
      </c>
      <c r="E3135" s="6" t="s">
        <v>33</v>
      </c>
      <c r="F3135" s="6" t="s">
        <v>110</v>
      </c>
      <c r="G3135" s="6" t="s">
        <v>111</v>
      </c>
      <c r="H3135" s="6" t="s">
        <v>20</v>
      </c>
      <c r="I3135" s="8">
        <v>0.30000000000000004</v>
      </c>
      <c r="J3135" s="9">
        <v>1750</v>
      </c>
      <c r="K3135" s="10">
        <f t="shared" si="24"/>
        <v>525.00000000000011</v>
      </c>
      <c r="L3135" s="10">
        <f t="shared" si="25"/>
        <v>183.75000000000003</v>
      </c>
      <c r="M3135" s="11">
        <v>0.35</v>
      </c>
      <c r="O3135" s="16"/>
      <c r="P3135" s="14"/>
      <c r="Q3135" s="12"/>
      <c r="R3135" s="13"/>
    </row>
    <row r="3136" spans="1:18" ht="15.75" customHeight="1" x14ac:dyDescent="0.3">
      <c r="A3136" s="1"/>
      <c r="B3136" s="6" t="s">
        <v>14</v>
      </c>
      <c r="C3136" s="6">
        <v>1185732</v>
      </c>
      <c r="D3136" s="7">
        <v>44357</v>
      </c>
      <c r="E3136" s="6" t="s">
        <v>33</v>
      </c>
      <c r="F3136" s="6" t="s">
        <v>110</v>
      </c>
      <c r="G3136" s="6" t="s">
        <v>111</v>
      </c>
      <c r="H3136" s="6" t="s">
        <v>21</v>
      </c>
      <c r="I3136" s="8">
        <v>0.4</v>
      </c>
      <c r="J3136" s="9">
        <v>1750</v>
      </c>
      <c r="K3136" s="10">
        <f t="shared" si="24"/>
        <v>700</v>
      </c>
      <c r="L3136" s="10">
        <f t="shared" si="25"/>
        <v>210</v>
      </c>
      <c r="M3136" s="11">
        <v>0.3</v>
      </c>
      <c r="O3136" s="16"/>
      <c r="P3136" s="14"/>
      <c r="Q3136" s="12"/>
      <c r="R3136" s="13"/>
    </row>
    <row r="3137" spans="1:18" ht="15.75" customHeight="1" x14ac:dyDescent="0.3">
      <c r="A3137" s="1"/>
      <c r="B3137" s="6" t="s">
        <v>14</v>
      </c>
      <c r="C3137" s="6">
        <v>1185732</v>
      </c>
      <c r="D3137" s="7">
        <v>44357</v>
      </c>
      <c r="E3137" s="6" t="s">
        <v>33</v>
      </c>
      <c r="F3137" s="6" t="s">
        <v>110</v>
      </c>
      <c r="G3137" s="6" t="s">
        <v>111</v>
      </c>
      <c r="H3137" s="6" t="s">
        <v>22</v>
      </c>
      <c r="I3137" s="8">
        <v>0.60000000000000009</v>
      </c>
      <c r="J3137" s="9">
        <v>3250</v>
      </c>
      <c r="K3137" s="10">
        <f t="shared" si="24"/>
        <v>1950.0000000000002</v>
      </c>
      <c r="L3137" s="10">
        <f t="shared" si="25"/>
        <v>780.00000000000011</v>
      </c>
      <c r="M3137" s="11">
        <v>0.4</v>
      </c>
      <c r="O3137" s="16"/>
      <c r="P3137" s="14"/>
      <c r="Q3137" s="12"/>
      <c r="R3137" s="13"/>
    </row>
    <row r="3138" spans="1:18" ht="15.75" customHeight="1" x14ac:dyDescent="0.3">
      <c r="A3138" s="1"/>
      <c r="B3138" s="6" t="s">
        <v>14</v>
      </c>
      <c r="C3138" s="6">
        <v>1185732</v>
      </c>
      <c r="D3138" s="7">
        <v>44386</v>
      </c>
      <c r="E3138" s="6" t="s">
        <v>33</v>
      </c>
      <c r="F3138" s="6" t="s">
        <v>110</v>
      </c>
      <c r="G3138" s="6" t="s">
        <v>111</v>
      </c>
      <c r="H3138" s="6" t="s">
        <v>17</v>
      </c>
      <c r="I3138" s="8">
        <v>0.55000000000000004</v>
      </c>
      <c r="J3138" s="9">
        <v>5500</v>
      </c>
      <c r="K3138" s="10">
        <f t="shared" si="24"/>
        <v>3025.0000000000005</v>
      </c>
      <c r="L3138" s="10">
        <f t="shared" si="25"/>
        <v>1210.0000000000002</v>
      </c>
      <c r="M3138" s="11">
        <v>0.4</v>
      </c>
      <c r="O3138" s="16"/>
      <c r="P3138" s="14"/>
      <c r="Q3138" s="12"/>
      <c r="R3138" s="13"/>
    </row>
    <row r="3139" spans="1:18" ht="15.75" customHeight="1" x14ac:dyDescent="0.3">
      <c r="A3139" s="1"/>
      <c r="B3139" s="6" t="s">
        <v>14</v>
      </c>
      <c r="C3139" s="6">
        <v>1185732</v>
      </c>
      <c r="D3139" s="7">
        <v>44386</v>
      </c>
      <c r="E3139" s="6" t="s">
        <v>33</v>
      </c>
      <c r="F3139" s="6" t="s">
        <v>110</v>
      </c>
      <c r="G3139" s="6" t="s">
        <v>111</v>
      </c>
      <c r="H3139" s="6" t="s">
        <v>18</v>
      </c>
      <c r="I3139" s="8">
        <v>0.50000000000000011</v>
      </c>
      <c r="J3139" s="9">
        <v>3000</v>
      </c>
      <c r="K3139" s="10">
        <f t="shared" si="24"/>
        <v>1500.0000000000002</v>
      </c>
      <c r="L3139" s="10">
        <f t="shared" si="25"/>
        <v>600.00000000000011</v>
      </c>
      <c r="M3139" s="11">
        <v>0.4</v>
      </c>
      <c r="O3139" s="16"/>
      <c r="P3139" s="14"/>
      <c r="Q3139" s="12"/>
      <c r="R3139" s="13"/>
    </row>
    <row r="3140" spans="1:18" ht="15.75" customHeight="1" x14ac:dyDescent="0.3">
      <c r="A3140" s="1"/>
      <c r="B3140" s="6" t="s">
        <v>14</v>
      </c>
      <c r="C3140" s="6">
        <v>1185732</v>
      </c>
      <c r="D3140" s="7">
        <v>44386</v>
      </c>
      <c r="E3140" s="6" t="s">
        <v>33</v>
      </c>
      <c r="F3140" s="6" t="s">
        <v>110</v>
      </c>
      <c r="G3140" s="6" t="s">
        <v>111</v>
      </c>
      <c r="H3140" s="6" t="s">
        <v>19</v>
      </c>
      <c r="I3140" s="8">
        <v>0.45</v>
      </c>
      <c r="J3140" s="9">
        <v>2250</v>
      </c>
      <c r="K3140" s="10">
        <f t="shared" si="24"/>
        <v>1012.5</v>
      </c>
      <c r="L3140" s="10">
        <f t="shared" si="25"/>
        <v>354.375</v>
      </c>
      <c r="M3140" s="11">
        <v>0.35</v>
      </c>
      <c r="O3140" s="16"/>
      <c r="P3140" s="14"/>
      <c r="Q3140" s="12"/>
      <c r="R3140" s="13"/>
    </row>
    <row r="3141" spans="1:18" ht="15.75" customHeight="1" x14ac:dyDescent="0.3">
      <c r="A3141" s="1"/>
      <c r="B3141" s="6" t="s">
        <v>14</v>
      </c>
      <c r="C3141" s="6">
        <v>1185732</v>
      </c>
      <c r="D3141" s="7">
        <v>44386</v>
      </c>
      <c r="E3141" s="6" t="s">
        <v>33</v>
      </c>
      <c r="F3141" s="6" t="s">
        <v>110</v>
      </c>
      <c r="G3141" s="6" t="s">
        <v>111</v>
      </c>
      <c r="H3141" s="6" t="s">
        <v>20</v>
      </c>
      <c r="I3141" s="8">
        <v>0.45</v>
      </c>
      <c r="J3141" s="9">
        <v>1750</v>
      </c>
      <c r="K3141" s="10">
        <f t="shared" si="24"/>
        <v>787.5</v>
      </c>
      <c r="L3141" s="10">
        <f t="shared" si="25"/>
        <v>275.625</v>
      </c>
      <c r="M3141" s="11">
        <v>0.35</v>
      </c>
      <c r="O3141" s="16"/>
      <c r="P3141" s="14"/>
      <c r="Q3141" s="12"/>
      <c r="R3141" s="13"/>
    </row>
    <row r="3142" spans="1:18" ht="15.75" customHeight="1" x14ac:dyDescent="0.3">
      <c r="A3142" s="1"/>
      <c r="B3142" s="6" t="s">
        <v>14</v>
      </c>
      <c r="C3142" s="6">
        <v>1185732</v>
      </c>
      <c r="D3142" s="7">
        <v>44386</v>
      </c>
      <c r="E3142" s="6" t="s">
        <v>33</v>
      </c>
      <c r="F3142" s="6" t="s">
        <v>110</v>
      </c>
      <c r="G3142" s="6" t="s">
        <v>111</v>
      </c>
      <c r="H3142" s="6" t="s">
        <v>21</v>
      </c>
      <c r="I3142" s="8">
        <v>0.55000000000000004</v>
      </c>
      <c r="J3142" s="9">
        <v>2000</v>
      </c>
      <c r="K3142" s="10">
        <f t="shared" si="24"/>
        <v>1100</v>
      </c>
      <c r="L3142" s="10">
        <f t="shared" si="25"/>
        <v>330</v>
      </c>
      <c r="M3142" s="11">
        <v>0.3</v>
      </c>
      <c r="O3142" s="16"/>
      <c r="P3142" s="14"/>
      <c r="Q3142" s="12"/>
      <c r="R3142" s="13"/>
    </row>
    <row r="3143" spans="1:18" ht="15.75" customHeight="1" x14ac:dyDescent="0.3">
      <c r="A3143" s="1"/>
      <c r="B3143" s="6" t="s">
        <v>14</v>
      </c>
      <c r="C3143" s="6">
        <v>1185732</v>
      </c>
      <c r="D3143" s="7">
        <v>44386</v>
      </c>
      <c r="E3143" s="6" t="s">
        <v>33</v>
      </c>
      <c r="F3143" s="6" t="s">
        <v>110</v>
      </c>
      <c r="G3143" s="6" t="s">
        <v>111</v>
      </c>
      <c r="H3143" s="6" t="s">
        <v>22</v>
      </c>
      <c r="I3143" s="8">
        <v>0.60000000000000009</v>
      </c>
      <c r="J3143" s="9">
        <v>3750</v>
      </c>
      <c r="K3143" s="10">
        <f t="shared" si="24"/>
        <v>2250.0000000000005</v>
      </c>
      <c r="L3143" s="10">
        <f t="shared" si="25"/>
        <v>900.00000000000023</v>
      </c>
      <c r="M3143" s="11">
        <v>0.4</v>
      </c>
      <c r="O3143" s="16"/>
      <c r="P3143" s="14"/>
      <c r="Q3143" s="12"/>
      <c r="R3143" s="13"/>
    </row>
    <row r="3144" spans="1:18" ht="15.75" customHeight="1" x14ac:dyDescent="0.3">
      <c r="A3144" s="1"/>
      <c r="B3144" s="6" t="s">
        <v>14</v>
      </c>
      <c r="C3144" s="6">
        <v>1185732</v>
      </c>
      <c r="D3144" s="7">
        <v>44418</v>
      </c>
      <c r="E3144" s="6" t="s">
        <v>33</v>
      </c>
      <c r="F3144" s="6" t="s">
        <v>110</v>
      </c>
      <c r="G3144" s="6" t="s">
        <v>111</v>
      </c>
      <c r="H3144" s="6" t="s">
        <v>17</v>
      </c>
      <c r="I3144" s="8">
        <v>0.5</v>
      </c>
      <c r="J3144" s="9">
        <v>5250</v>
      </c>
      <c r="K3144" s="10">
        <f t="shared" si="24"/>
        <v>2625</v>
      </c>
      <c r="L3144" s="10">
        <f t="shared" si="25"/>
        <v>1050</v>
      </c>
      <c r="M3144" s="11">
        <v>0.4</v>
      </c>
      <c r="O3144" s="16"/>
      <c r="P3144" s="14"/>
      <c r="Q3144" s="12"/>
      <c r="R3144" s="13"/>
    </row>
    <row r="3145" spans="1:18" ht="15.75" customHeight="1" x14ac:dyDescent="0.3">
      <c r="A3145" s="1"/>
      <c r="B3145" s="6" t="s">
        <v>14</v>
      </c>
      <c r="C3145" s="6">
        <v>1185732</v>
      </c>
      <c r="D3145" s="7">
        <v>44418</v>
      </c>
      <c r="E3145" s="6" t="s">
        <v>33</v>
      </c>
      <c r="F3145" s="6" t="s">
        <v>110</v>
      </c>
      <c r="G3145" s="6" t="s">
        <v>111</v>
      </c>
      <c r="H3145" s="6" t="s">
        <v>18</v>
      </c>
      <c r="I3145" s="8">
        <v>0.45000000000000007</v>
      </c>
      <c r="J3145" s="9">
        <v>3000</v>
      </c>
      <c r="K3145" s="10">
        <f t="shared" si="24"/>
        <v>1350.0000000000002</v>
      </c>
      <c r="L3145" s="10">
        <f t="shared" si="25"/>
        <v>540.00000000000011</v>
      </c>
      <c r="M3145" s="11">
        <v>0.4</v>
      </c>
      <c r="O3145" s="16"/>
      <c r="P3145" s="14"/>
      <c r="Q3145" s="12"/>
      <c r="R3145" s="13"/>
    </row>
    <row r="3146" spans="1:18" ht="15.75" customHeight="1" x14ac:dyDescent="0.3">
      <c r="A3146" s="1"/>
      <c r="B3146" s="6" t="s">
        <v>14</v>
      </c>
      <c r="C3146" s="6">
        <v>1185732</v>
      </c>
      <c r="D3146" s="7">
        <v>44418</v>
      </c>
      <c r="E3146" s="6" t="s">
        <v>33</v>
      </c>
      <c r="F3146" s="6" t="s">
        <v>110</v>
      </c>
      <c r="G3146" s="6" t="s">
        <v>111</v>
      </c>
      <c r="H3146" s="6" t="s">
        <v>19</v>
      </c>
      <c r="I3146" s="8">
        <v>0.4</v>
      </c>
      <c r="J3146" s="9">
        <v>2250</v>
      </c>
      <c r="K3146" s="10">
        <f t="shared" si="24"/>
        <v>900</v>
      </c>
      <c r="L3146" s="10">
        <f t="shared" si="25"/>
        <v>315</v>
      </c>
      <c r="M3146" s="11">
        <v>0.35</v>
      </c>
      <c r="O3146" s="16"/>
      <c r="P3146" s="14"/>
      <c r="Q3146" s="12"/>
      <c r="R3146" s="13"/>
    </row>
    <row r="3147" spans="1:18" ht="15.75" customHeight="1" x14ac:dyDescent="0.3">
      <c r="A3147" s="1"/>
      <c r="B3147" s="6" t="s">
        <v>14</v>
      </c>
      <c r="C3147" s="6">
        <v>1185732</v>
      </c>
      <c r="D3147" s="7">
        <v>44418</v>
      </c>
      <c r="E3147" s="6" t="s">
        <v>33</v>
      </c>
      <c r="F3147" s="6" t="s">
        <v>110</v>
      </c>
      <c r="G3147" s="6" t="s">
        <v>111</v>
      </c>
      <c r="H3147" s="6" t="s">
        <v>20</v>
      </c>
      <c r="I3147" s="8">
        <v>0.4</v>
      </c>
      <c r="J3147" s="9">
        <v>2000</v>
      </c>
      <c r="K3147" s="10">
        <f t="shared" si="24"/>
        <v>800</v>
      </c>
      <c r="L3147" s="10">
        <f t="shared" si="25"/>
        <v>280</v>
      </c>
      <c r="M3147" s="11">
        <v>0.35</v>
      </c>
      <c r="O3147" s="16"/>
      <c r="P3147" s="14"/>
      <c r="Q3147" s="12"/>
      <c r="R3147" s="13"/>
    </row>
    <row r="3148" spans="1:18" ht="15.75" customHeight="1" x14ac:dyDescent="0.3">
      <c r="A3148" s="1"/>
      <c r="B3148" s="6" t="s">
        <v>14</v>
      </c>
      <c r="C3148" s="6">
        <v>1185732</v>
      </c>
      <c r="D3148" s="7">
        <v>44418</v>
      </c>
      <c r="E3148" s="6" t="s">
        <v>33</v>
      </c>
      <c r="F3148" s="6" t="s">
        <v>110</v>
      </c>
      <c r="G3148" s="6" t="s">
        <v>111</v>
      </c>
      <c r="H3148" s="6" t="s">
        <v>21</v>
      </c>
      <c r="I3148" s="8">
        <v>0.5</v>
      </c>
      <c r="J3148" s="9">
        <v>1750</v>
      </c>
      <c r="K3148" s="10">
        <f t="shared" si="24"/>
        <v>875</v>
      </c>
      <c r="L3148" s="10">
        <f t="shared" si="25"/>
        <v>262.5</v>
      </c>
      <c r="M3148" s="11">
        <v>0.3</v>
      </c>
      <c r="O3148" s="16"/>
      <c r="P3148" s="14"/>
      <c r="Q3148" s="12"/>
      <c r="R3148" s="13"/>
    </row>
    <row r="3149" spans="1:18" ht="15.75" customHeight="1" x14ac:dyDescent="0.3">
      <c r="A3149" s="1"/>
      <c r="B3149" s="6" t="s">
        <v>14</v>
      </c>
      <c r="C3149" s="6">
        <v>1185732</v>
      </c>
      <c r="D3149" s="7">
        <v>44418</v>
      </c>
      <c r="E3149" s="6" t="s">
        <v>33</v>
      </c>
      <c r="F3149" s="6" t="s">
        <v>110</v>
      </c>
      <c r="G3149" s="6" t="s">
        <v>111</v>
      </c>
      <c r="H3149" s="6" t="s">
        <v>22</v>
      </c>
      <c r="I3149" s="8">
        <v>0.55000000000000004</v>
      </c>
      <c r="J3149" s="9">
        <v>3500</v>
      </c>
      <c r="K3149" s="10">
        <f t="shared" si="24"/>
        <v>1925.0000000000002</v>
      </c>
      <c r="L3149" s="10">
        <f t="shared" si="25"/>
        <v>770.00000000000011</v>
      </c>
      <c r="M3149" s="11">
        <v>0.4</v>
      </c>
      <c r="O3149" s="16"/>
      <c r="P3149" s="14"/>
      <c r="Q3149" s="12"/>
      <c r="R3149" s="13"/>
    </row>
    <row r="3150" spans="1:18" ht="15.75" customHeight="1" x14ac:dyDescent="0.3">
      <c r="A3150" s="1"/>
      <c r="B3150" s="6" t="s">
        <v>14</v>
      </c>
      <c r="C3150" s="6">
        <v>1185732</v>
      </c>
      <c r="D3150" s="7">
        <v>44450</v>
      </c>
      <c r="E3150" s="6" t="s">
        <v>33</v>
      </c>
      <c r="F3150" s="6" t="s">
        <v>110</v>
      </c>
      <c r="G3150" s="6" t="s">
        <v>111</v>
      </c>
      <c r="H3150" s="6" t="s">
        <v>17</v>
      </c>
      <c r="I3150" s="8">
        <v>0.35000000000000003</v>
      </c>
      <c r="J3150" s="9">
        <v>4750</v>
      </c>
      <c r="K3150" s="10">
        <f t="shared" si="24"/>
        <v>1662.5000000000002</v>
      </c>
      <c r="L3150" s="10">
        <f t="shared" si="25"/>
        <v>665.00000000000011</v>
      </c>
      <c r="M3150" s="11">
        <v>0.4</v>
      </c>
      <c r="O3150" s="16"/>
      <c r="P3150" s="14"/>
      <c r="Q3150" s="12"/>
      <c r="R3150" s="13"/>
    </row>
    <row r="3151" spans="1:18" ht="15.75" customHeight="1" x14ac:dyDescent="0.3">
      <c r="A3151" s="1"/>
      <c r="B3151" s="6" t="s">
        <v>14</v>
      </c>
      <c r="C3151" s="6">
        <v>1185732</v>
      </c>
      <c r="D3151" s="7">
        <v>44450</v>
      </c>
      <c r="E3151" s="6" t="s">
        <v>33</v>
      </c>
      <c r="F3151" s="6" t="s">
        <v>110</v>
      </c>
      <c r="G3151" s="6" t="s">
        <v>111</v>
      </c>
      <c r="H3151" s="6" t="s">
        <v>18</v>
      </c>
      <c r="I3151" s="8">
        <v>0.3000000000000001</v>
      </c>
      <c r="J3151" s="9">
        <v>2750</v>
      </c>
      <c r="K3151" s="10">
        <f t="shared" si="24"/>
        <v>825.00000000000023</v>
      </c>
      <c r="L3151" s="10">
        <f t="shared" si="25"/>
        <v>330.00000000000011</v>
      </c>
      <c r="M3151" s="11">
        <v>0.4</v>
      </c>
      <c r="O3151" s="16"/>
      <c r="P3151" s="14"/>
      <c r="Q3151" s="12"/>
      <c r="R3151" s="13"/>
    </row>
    <row r="3152" spans="1:18" ht="15.75" customHeight="1" x14ac:dyDescent="0.3">
      <c r="A3152" s="1"/>
      <c r="B3152" s="6" t="s">
        <v>14</v>
      </c>
      <c r="C3152" s="6">
        <v>1185732</v>
      </c>
      <c r="D3152" s="7">
        <v>44450</v>
      </c>
      <c r="E3152" s="6" t="s">
        <v>33</v>
      </c>
      <c r="F3152" s="6" t="s">
        <v>110</v>
      </c>
      <c r="G3152" s="6" t="s">
        <v>111</v>
      </c>
      <c r="H3152" s="6" t="s">
        <v>19</v>
      </c>
      <c r="I3152" s="8">
        <v>0.25000000000000006</v>
      </c>
      <c r="J3152" s="9">
        <v>1750</v>
      </c>
      <c r="K3152" s="10">
        <f t="shared" si="24"/>
        <v>437.50000000000011</v>
      </c>
      <c r="L3152" s="10">
        <f t="shared" si="25"/>
        <v>153.12500000000003</v>
      </c>
      <c r="M3152" s="11">
        <v>0.35</v>
      </c>
      <c r="O3152" s="16"/>
      <c r="P3152" s="14"/>
      <c r="Q3152" s="12"/>
      <c r="R3152" s="13"/>
    </row>
    <row r="3153" spans="1:18" ht="15.75" customHeight="1" x14ac:dyDescent="0.3">
      <c r="A3153" s="1"/>
      <c r="B3153" s="6" t="s">
        <v>14</v>
      </c>
      <c r="C3153" s="6">
        <v>1185732</v>
      </c>
      <c r="D3153" s="7">
        <v>44450</v>
      </c>
      <c r="E3153" s="6" t="s">
        <v>33</v>
      </c>
      <c r="F3153" s="6" t="s">
        <v>110</v>
      </c>
      <c r="G3153" s="6" t="s">
        <v>111</v>
      </c>
      <c r="H3153" s="6" t="s">
        <v>20</v>
      </c>
      <c r="I3153" s="8">
        <v>0.25000000000000006</v>
      </c>
      <c r="J3153" s="9">
        <v>1500</v>
      </c>
      <c r="K3153" s="10">
        <f t="shared" si="24"/>
        <v>375.00000000000006</v>
      </c>
      <c r="L3153" s="10">
        <f t="shared" si="25"/>
        <v>131.25</v>
      </c>
      <c r="M3153" s="11">
        <v>0.35</v>
      </c>
      <c r="O3153" s="16"/>
      <c r="P3153" s="14"/>
      <c r="Q3153" s="12"/>
      <c r="R3153" s="13"/>
    </row>
    <row r="3154" spans="1:18" ht="15.75" customHeight="1" x14ac:dyDescent="0.3">
      <c r="A3154" s="1"/>
      <c r="B3154" s="6" t="s">
        <v>14</v>
      </c>
      <c r="C3154" s="6">
        <v>1185732</v>
      </c>
      <c r="D3154" s="7">
        <v>44450</v>
      </c>
      <c r="E3154" s="6" t="s">
        <v>33</v>
      </c>
      <c r="F3154" s="6" t="s">
        <v>110</v>
      </c>
      <c r="G3154" s="6" t="s">
        <v>111</v>
      </c>
      <c r="H3154" s="6" t="s">
        <v>21</v>
      </c>
      <c r="I3154" s="8">
        <v>0.35000000000000003</v>
      </c>
      <c r="J3154" s="9">
        <v>1500</v>
      </c>
      <c r="K3154" s="10">
        <f t="shared" si="24"/>
        <v>525</v>
      </c>
      <c r="L3154" s="10">
        <f t="shared" si="25"/>
        <v>157.5</v>
      </c>
      <c r="M3154" s="11">
        <v>0.3</v>
      </c>
      <c r="O3154" s="16"/>
      <c r="P3154" s="14"/>
      <c r="Q3154" s="12"/>
      <c r="R3154" s="13"/>
    </row>
    <row r="3155" spans="1:18" ht="15.75" customHeight="1" x14ac:dyDescent="0.3">
      <c r="A3155" s="1"/>
      <c r="B3155" s="6" t="s">
        <v>14</v>
      </c>
      <c r="C3155" s="6">
        <v>1185732</v>
      </c>
      <c r="D3155" s="7">
        <v>44450</v>
      </c>
      <c r="E3155" s="6" t="s">
        <v>33</v>
      </c>
      <c r="F3155" s="6" t="s">
        <v>110</v>
      </c>
      <c r="G3155" s="6" t="s">
        <v>111</v>
      </c>
      <c r="H3155" s="6" t="s">
        <v>22</v>
      </c>
      <c r="I3155" s="8">
        <v>0.4</v>
      </c>
      <c r="J3155" s="9">
        <v>2250</v>
      </c>
      <c r="K3155" s="10">
        <f t="shared" si="24"/>
        <v>900</v>
      </c>
      <c r="L3155" s="10">
        <f t="shared" si="25"/>
        <v>360</v>
      </c>
      <c r="M3155" s="11">
        <v>0.4</v>
      </c>
      <c r="O3155" s="16"/>
      <c r="P3155" s="14"/>
      <c r="Q3155" s="12"/>
      <c r="R3155" s="13"/>
    </row>
    <row r="3156" spans="1:18" ht="15.75" customHeight="1" x14ac:dyDescent="0.3">
      <c r="A3156" s="1"/>
      <c r="B3156" s="6" t="s">
        <v>14</v>
      </c>
      <c r="C3156" s="6">
        <v>1185732</v>
      </c>
      <c r="D3156" s="7">
        <v>44479</v>
      </c>
      <c r="E3156" s="6" t="s">
        <v>33</v>
      </c>
      <c r="F3156" s="6" t="s">
        <v>110</v>
      </c>
      <c r="G3156" s="6" t="s">
        <v>111</v>
      </c>
      <c r="H3156" s="6" t="s">
        <v>17</v>
      </c>
      <c r="I3156" s="8">
        <v>0.44999999999999996</v>
      </c>
      <c r="J3156" s="9">
        <v>4000</v>
      </c>
      <c r="K3156" s="10">
        <f t="shared" si="24"/>
        <v>1799.9999999999998</v>
      </c>
      <c r="L3156" s="10">
        <f t="shared" si="25"/>
        <v>720</v>
      </c>
      <c r="M3156" s="11">
        <v>0.4</v>
      </c>
      <c r="O3156" s="16"/>
      <c r="P3156" s="14"/>
      <c r="Q3156" s="12"/>
      <c r="R3156" s="13"/>
    </row>
    <row r="3157" spans="1:18" ht="15.75" customHeight="1" x14ac:dyDescent="0.3">
      <c r="A3157" s="1"/>
      <c r="B3157" s="6" t="s">
        <v>14</v>
      </c>
      <c r="C3157" s="6">
        <v>1185732</v>
      </c>
      <c r="D3157" s="7">
        <v>44479</v>
      </c>
      <c r="E3157" s="6" t="s">
        <v>33</v>
      </c>
      <c r="F3157" s="6" t="s">
        <v>110</v>
      </c>
      <c r="G3157" s="6" t="s">
        <v>111</v>
      </c>
      <c r="H3157" s="6" t="s">
        <v>18</v>
      </c>
      <c r="I3157" s="8">
        <v>0.35000000000000003</v>
      </c>
      <c r="J3157" s="9">
        <v>2500</v>
      </c>
      <c r="K3157" s="10">
        <f t="shared" si="24"/>
        <v>875.00000000000011</v>
      </c>
      <c r="L3157" s="10">
        <f t="shared" si="25"/>
        <v>350.00000000000006</v>
      </c>
      <c r="M3157" s="11">
        <v>0.4</v>
      </c>
      <c r="O3157" s="16"/>
      <c r="P3157" s="14"/>
      <c r="Q3157" s="12"/>
      <c r="R3157" s="13"/>
    </row>
    <row r="3158" spans="1:18" ht="15.75" customHeight="1" x14ac:dyDescent="0.3">
      <c r="A3158" s="1"/>
      <c r="B3158" s="6" t="s">
        <v>14</v>
      </c>
      <c r="C3158" s="6">
        <v>1185732</v>
      </c>
      <c r="D3158" s="7">
        <v>44479</v>
      </c>
      <c r="E3158" s="6" t="s">
        <v>33</v>
      </c>
      <c r="F3158" s="6" t="s">
        <v>110</v>
      </c>
      <c r="G3158" s="6" t="s">
        <v>111</v>
      </c>
      <c r="H3158" s="6" t="s">
        <v>19</v>
      </c>
      <c r="I3158" s="8">
        <v>0.35000000000000003</v>
      </c>
      <c r="J3158" s="9">
        <v>1500</v>
      </c>
      <c r="K3158" s="10">
        <f t="shared" si="24"/>
        <v>525</v>
      </c>
      <c r="L3158" s="10">
        <f t="shared" si="25"/>
        <v>183.75</v>
      </c>
      <c r="M3158" s="11">
        <v>0.35</v>
      </c>
      <c r="O3158" s="16"/>
      <c r="P3158" s="14"/>
      <c r="Q3158" s="12"/>
      <c r="R3158" s="13"/>
    </row>
    <row r="3159" spans="1:18" ht="15.75" customHeight="1" x14ac:dyDescent="0.3">
      <c r="A3159" s="1"/>
      <c r="B3159" s="6" t="s">
        <v>14</v>
      </c>
      <c r="C3159" s="6">
        <v>1185732</v>
      </c>
      <c r="D3159" s="7">
        <v>44479</v>
      </c>
      <c r="E3159" s="6" t="s">
        <v>33</v>
      </c>
      <c r="F3159" s="6" t="s">
        <v>110</v>
      </c>
      <c r="G3159" s="6" t="s">
        <v>111</v>
      </c>
      <c r="H3159" s="6" t="s">
        <v>20</v>
      </c>
      <c r="I3159" s="8">
        <v>0.35000000000000003</v>
      </c>
      <c r="J3159" s="9">
        <v>1500</v>
      </c>
      <c r="K3159" s="10">
        <f t="shared" si="24"/>
        <v>525</v>
      </c>
      <c r="L3159" s="10">
        <f t="shared" si="25"/>
        <v>183.75</v>
      </c>
      <c r="M3159" s="11">
        <v>0.35</v>
      </c>
      <c r="O3159" s="16"/>
      <c r="P3159" s="14"/>
      <c r="Q3159" s="12"/>
      <c r="R3159" s="13"/>
    </row>
    <row r="3160" spans="1:18" ht="15.75" customHeight="1" x14ac:dyDescent="0.3">
      <c r="A3160" s="1"/>
      <c r="B3160" s="6" t="s">
        <v>14</v>
      </c>
      <c r="C3160" s="6">
        <v>1185732</v>
      </c>
      <c r="D3160" s="7">
        <v>44479</v>
      </c>
      <c r="E3160" s="6" t="s">
        <v>33</v>
      </c>
      <c r="F3160" s="6" t="s">
        <v>110</v>
      </c>
      <c r="G3160" s="6" t="s">
        <v>111</v>
      </c>
      <c r="H3160" s="6" t="s">
        <v>21</v>
      </c>
      <c r="I3160" s="8">
        <v>0.44999999999999996</v>
      </c>
      <c r="J3160" s="9">
        <v>1500</v>
      </c>
      <c r="K3160" s="10">
        <f t="shared" si="24"/>
        <v>674.99999999999989</v>
      </c>
      <c r="L3160" s="10">
        <f t="shared" si="25"/>
        <v>202.49999999999997</v>
      </c>
      <c r="M3160" s="11">
        <v>0.3</v>
      </c>
      <c r="O3160" s="16"/>
      <c r="P3160" s="14"/>
      <c r="Q3160" s="12"/>
      <c r="R3160" s="13"/>
    </row>
    <row r="3161" spans="1:18" ht="15.75" customHeight="1" x14ac:dyDescent="0.3">
      <c r="A3161" s="1"/>
      <c r="B3161" s="6" t="s">
        <v>14</v>
      </c>
      <c r="C3161" s="6">
        <v>1185732</v>
      </c>
      <c r="D3161" s="7">
        <v>44479</v>
      </c>
      <c r="E3161" s="6" t="s">
        <v>33</v>
      </c>
      <c r="F3161" s="6" t="s">
        <v>110</v>
      </c>
      <c r="G3161" s="6" t="s">
        <v>111</v>
      </c>
      <c r="H3161" s="6" t="s">
        <v>22</v>
      </c>
      <c r="I3161" s="8">
        <v>0.49999999999999983</v>
      </c>
      <c r="J3161" s="9">
        <v>2750</v>
      </c>
      <c r="K3161" s="10">
        <f t="shared" si="24"/>
        <v>1374.9999999999995</v>
      </c>
      <c r="L3161" s="10">
        <f t="shared" si="25"/>
        <v>549.99999999999989</v>
      </c>
      <c r="M3161" s="11">
        <v>0.4</v>
      </c>
      <c r="O3161" s="16"/>
      <c r="P3161" s="14"/>
      <c r="Q3161" s="12"/>
      <c r="R3161" s="13"/>
    </row>
    <row r="3162" spans="1:18" ht="15.75" customHeight="1" x14ac:dyDescent="0.3">
      <c r="A3162" s="1"/>
      <c r="B3162" s="6" t="s">
        <v>14</v>
      </c>
      <c r="C3162" s="6">
        <v>1185732</v>
      </c>
      <c r="D3162" s="7">
        <v>44510</v>
      </c>
      <c r="E3162" s="6" t="s">
        <v>33</v>
      </c>
      <c r="F3162" s="6" t="s">
        <v>110</v>
      </c>
      <c r="G3162" s="6" t="s">
        <v>111</v>
      </c>
      <c r="H3162" s="6" t="s">
        <v>17</v>
      </c>
      <c r="I3162" s="8">
        <v>0.44999999999999996</v>
      </c>
      <c r="J3162" s="9">
        <v>4250</v>
      </c>
      <c r="K3162" s="10">
        <f t="shared" si="24"/>
        <v>1912.4999999999998</v>
      </c>
      <c r="L3162" s="10">
        <f t="shared" si="25"/>
        <v>765</v>
      </c>
      <c r="M3162" s="11">
        <v>0.4</v>
      </c>
      <c r="O3162" s="16"/>
      <c r="P3162" s="14"/>
      <c r="Q3162" s="12"/>
      <c r="R3162" s="13"/>
    </row>
    <row r="3163" spans="1:18" ht="15.75" customHeight="1" x14ac:dyDescent="0.3">
      <c r="A3163" s="1"/>
      <c r="B3163" s="6" t="s">
        <v>14</v>
      </c>
      <c r="C3163" s="6">
        <v>1185732</v>
      </c>
      <c r="D3163" s="7">
        <v>44510</v>
      </c>
      <c r="E3163" s="6" t="s">
        <v>33</v>
      </c>
      <c r="F3163" s="6" t="s">
        <v>110</v>
      </c>
      <c r="G3163" s="6" t="s">
        <v>111</v>
      </c>
      <c r="H3163" s="6" t="s">
        <v>18</v>
      </c>
      <c r="I3163" s="8">
        <v>0.35000000000000003</v>
      </c>
      <c r="J3163" s="9">
        <v>3250</v>
      </c>
      <c r="K3163" s="10">
        <f t="shared" si="24"/>
        <v>1137.5</v>
      </c>
      <c r="L3163" s="10">
        <f t="shared" si="25"/>
        <v>455</v>
      </c>
      <c r="M3163" s="11">
        <v>0.4</v>
      </c>
      <c r="O3163" s="16"/>
      <c r="P3163" s="14"/>
      <c r="Q3163" s="12"/>
      <c r="R3163" s="13"/>
    </row>
    <row r="3164" spans="1:18" ht="15.75" customHeight="1" x14ac:dyDescent="0.3">
      <c r="A3164" s="1"/>
      <c r="B3164" s="6" t="s">
        <v>14</v>
      </c>
      <c r="C3164" s="6">
        <v>1185732</v>
      </c>
      <c r="D3164" s="7">
        <v>44510</v>
      </c>
      <c r="E3164" s="6" t="s">
        <v>33</v>
      </c>
      <c r="F3164" s="6" t="s">
        <v>110</v>
      </c>
      <c r="G3164" s="6" t="s">
        <v>111</v>
      </c>
      <c r="H3164" s="6" t="s">
        <v>19</v>
      </c>
      <c r="I3164" s="8">
        <v>0.35000000000000003</v>
      </c>
      <c r="J3164" s="9">
        <v>2700</v>
      </c>
      <c r="K3164" s="10">
        <f t="shared" si="24"/>
        <v>945.00000000000011</v>
      </c>
      <c r="L3164" s="10">
        <f t="shared" si="25"/>
        <v>330.75</v>
      </c>
      <c r="M3164" s="11">
        <v>0.35</v>
      </c>
      <c r="O3164" s="16"/>
      <c r="P3164" s="14"/>
      <c r="Q3164" s="12"/>
      <c r="R3164" s="13"/>
    </row>
    <row r="3165" spans="1:18" ht="15.75" customHeight="1" x14ac:dyDescent="0.3">
      <c r="A3165" s="1"/>
      <c r="B3165" s="6" t="s">
        <v>14</v>
      </c>
      <c r="C3165" s="6">
        <v>1185732</v>
      </c>
      <c r="D3165" s="7">
        <v>44510</v>
      </c>
      <c r="E3165" s="6" t="s">
        <v>33</v>
      </c>
      <c r="F3165" s="6" t="s">
        <v>110</v>
      </c>
      <c r="G3165" s="6" t="s">
        <v>111</v>
      </c>
      <c r="H3165" s="6" t="s">
        <v>20</v>
      </c>
      <c r="I3165" s="8">
        <v>0.35000000000000003</v>
      </c>
      <c r="J3165" s="9">
        <v>2750</v>
      </c>
      <c r="K3165" s="10">
        <f t="shared" si="24"/>
        <v>962.50000000000011</v>
      </c>
      <c r="L3165" s="10">
        <f t="shared" si="25"/>
        <v>336.875</v>
      </c>
      <c r="M3165" s="11">
        <v>0.35</v>
      </c>
      <c r="O3165" s="16"/>
      <c r="P3165" s="14"/>
      <c r="Q3165" s="12"/>
      <c r="R3165" s="13"/>
    </row>
    <row r="3166" spans="1:18" ht="15.75" customHeight="1" x14ac:dyDescent="0.3">
      <c r="A3166" s="1"/>
      <c r="B3166" s="6" t="s">
        <v>14</v>
      </c>
      <c r="C3166" s="6">
        <v>1185732</v>
      </c>
      <c r="D3166" s="7">
        <v>44510</v>
      </c>
      <c r="E3166" s="6" t="s">
        <v>33</v>
      </c>
      <c r="F3166" s="6" t="s">
        <v>110</v>
      </c>
      <c r="G3166" s="6" t="s">
        <v>111</v>
      </c>
      <c r="H3166" s="6" t="s">
        <v>21</v>
      </c>
      <c r="I3166" s="8">
        <v>0.6</v>
      </c>
      <c r="J3166" s="9">
        <v>2500</v>
      </c>
      <c r="K3166" s="10">
        <f t="shared" si="24"/>
        <v>1500</v>
      </c>
      <c r="L3166" s="10">
        <f t="shared" si="25"/>
        <v>450</v>
      </c>
      <c r="M3166" s="11">
        <v>0.3</v>
      </c>
      <c r="O3166" s="16"/>
      <c r="P3166" s="14"/>
      <c r="Q3166" s="12"/>
      <c r="R3166" s="13"/>
    </row>
    <row r="3167" spans="1:18" ht="15.75" customHeight="1" x14ac:dyDescent="0.3">
      <c r="A3167" s="1"/>
      <c r="B3167" s="6" t="s">
        <v>14</v>
      </c>
      <c r="C3167" s="6">
        <v>1185732</v>
      </c>
      <c r="D3167" s="7">
        <v>44510</v>
      </c>
      <c r="E3167" s="6" t="s">
        <v>33</v>
      </c>
      <c r="F3167" s="6" t="s">
        <v>110</v>
      </c>
      <c r="G3167" s="6" t="s">
        <v>111</v>
      </c>
      <c r="H3167" s="6" t="s">
        <v>22</v>
      </c>
      <c r="I3167" s="8">
        <v>0.64999999999999991</v>
      </c>
      <c r="J3167" s="9">
        <v>3500</v>
      </c>
      <c r="K3167" s="10">
        <f t="shared" si="24"/>
        <v>2274.9999999999995</v>
      </c>
      <c r="L3167" s="10">
        <f t="shared" si="25"/>
        <v>909.99999999999989</v>
      </c>
      <c r="M3167" s="11">
        <v>0.4</v>
      </c>
      <c r="O3167" s="16"/>
      <c r="P3167" s="14"/>
      <c r="Q3167" s="12"/>
      <c r="R3167" s="13"/>
    </row>
    <row r="3168" spans="1:18" ht="15.75" customHeight="1" x14ac:dyDescent="0.3">
      <c r="A3168" s="1"/>
      <c r="B3168" s="6" t="s">
        <v>14</v>
      </c>
      <c r="C3168" s="6">
        <v>1185732</v>
      </c>
      <c r="D3168" s="7">
        <v>44539</v>
      </c>
      <c r="E3168" s="6" t="s">
        <v>33</v>
      </c>
      <c r="F3168" s="6" t="s">
        <v>110</v>
      </c>
      <c r="G3168" s="6" t="s">
        <v>111</v>
      </c>
      <c r="H3168" s="6" t="s">
        <v>17</v>
      </c>
      <c r="I3168" s="8">
        <v>0.6</v>
      </c>
      <c r="J3168" s="9">
        <v>6000</v>
      </c>
      <c r="K3168" s="10">
        <f t="shared" si="24"/>
        <v>3600</v>
      </c>
      <c r="L3168" s="10">
        <f t="shared" si="25"/>
        <v>1440</v>
      </c>
      <c r="M3168" s="11">
        <v>0.4</v>
      </c>
      <c r="O3168" s="16"/>
      <c r="P3168" s="14"/>
      <c r="Q3168" s="12"/>
      <c r="R3168" s="13"/>
    </row>
    <row r="3169" spans="1:18" ht="15.75" customHeight="1" x14ac:dyDescent="0.3">
      <c r="A3169" s="1"/>
      <c r="B3169" s="6" t="s">
        <v>14</v>
      </c>
      <c r="C3169" s="6">
        <v>1185732</v>
      </c>
      <c r="D3169" s="7">
        <v>44539</v>
      </c>
      <c r="E3169" s="6" t="s">
        <v>33</v>
      </c>
      <c r="F3169" s="6" t="s">
        <v>110</v>
      </c>
      <c r="G3169" s="6" t="s">
        <v>111</v>
      </c>
      <c r="H3169" s="6" t="s">
        <v>18</v>
      </c>
      <c r="I3169" s="8">
        <v>0.5</v>
      </c>
      <c r="J3169" s="9">
        <v>4000</v>
      </c>
      <c r="K3169" s="10">
        <f t="shared" si="24"/>
        <v>2000</v>
      </c>
      <c r="L3169" s="10">
        <f t="shared" si="25"/>
        <v>800</v>
      </c>
      <c r="M3169" s="11">
        <v>0.4</v>
      </c>
      <c r="O3169" s="16"/>
      <c r="P3169" s="14"/>
      <c r="Q3169" s="12"/>
      <c r="R3169" s="13"/>
    </row>
    <row r="3170" spans="1:18" ht="15.75" customHeight="1" x14ac:dyDescent="0.3">
      <c r="A3170" s="1"/>
      <c r="B3170" s="6" t="s">
        <v>14</v>
      </c>
      <c r="C3170" s="6">
        <v>1185732</v>
      </c>
      <c r="D3170" s="7">
        <v>44539</v>
      </c>
      <c r="E3170" s="6" t="s">
        <v>33</v>
      </c>
      <c r="F3170" s="6" t="s">
        <v>110</v>
      </c>
      <c r="G3170" s="6" t="s">
        <v>111</v>
      </c>
      <c r="H3170" s="6" t="s">
        <v>19</v>
      </c>
      <c r="I3170" s="8">
        <v>0.5</v>
      </c>
      <c r="J3170" s="9">
        <v>3500</v>
      </c>
      <c r="K3170" s="10">
        <f t="shared" si="24"/>
        <v>1750</v>
      </c>
      <c r="L3170" s="10">
        <f t="shared" si="25"/>
        <v>612.5</v>
      </c>
      <c r="M3170" s="11">
        <v>0.35</v>
      </c>
      <c r="O3170" s="16"/>
      <c r="P3170" s="14"/>
      <c r="Q3170" s="12"/>
      <c r="R3170" s="13"/>
    </row>
    <row r="3171" spans="1:18" ht="15.75" customHeight="1" x14ac:dyDescent="0.3">
      <c r="A3171" s="1"/>
      <c r="B3171" s="6" t="s">
        <v>14</v>
      </c>
      <c r="C3171" s="6">
        <v>1185732</v>
      </c>
      <c r="D3171" s="7">
        <v>44539</v>
      </c>
      <c r="E3171" s="6" t="s">
        <v>33</v>
      </c>
      <c r="F3171" s="6" t="s">
        <v>110</v>
      </c>
      <c r="G3171" s="6" t="s">
        <v>111</v>
      </c>
      <c r="H3171" s="6" t="s">
        <v>20</v>
      </c>
      <c r="I3171" s="8">
        <v>0.5</v>
      </c>
      <c r="J3171" s="9">
        <v>3000</v>
      </c>
      <c r="K3171" s="10">
        <f t="shared" si="24"/>
        <v>1500</v>
      </c>
      <c r="L3171" s="10">
        <f t="shared" si="25"/>
        <v>525</v>
      </c>
      <c r="M3171" s="11">
        <v>0.35</v>
      </c>
      <c r="O3171" s="16"/>
      <c r="P3171" s="14"/>
      <c r="Q3171" s="12"/>
      <c r="R3171" s="13"/>
    </row>
    <row r="3172" spans="1:18" ht="15.75" customHeight="1" x14ac:dyDescent="0.3">
      <c r="A3172" s="1"/>
      <c r="B3172" s="6" t="s">
        <v>14</v>
      </c>
      <c r="C3172" s="6">
        <v>1185732</v>
      </c>
      <c r="D3172" s="7">
        <v>44539</v>
      </c>
      <c r="E3172" s="6" t="s">
        <v>33</v>
      </c>
      <c r="F3172" s="6" t="s">
        <v>110</v>
      </c>
      <c r="G3172" s="6" t="s">
        <v>111</v>
      </c>
      <c r="H3172" s="6" t="s">
        <v>21</v>
      </c>
      <c r="I3172" s="8">
        <v>0.6</v>
      </c>
      <c r="J3172" s="9">
        <v>3000</v>
      </c>
      <c r="K3172" s="10">
        <f t="shared" si="24"/>
        <v>1800</v>
      </c>
      <c r="L3172" s="10">
        <f t="shared" si="25"/>
        <v>540</v>
      </c>
      <c r="M3172" s="11">
        <v>0.3</v>
      </c>
      <c r="O3172" s="16"/>
      <c r="P3172" s="14"/>
      <c r="Q3172" s="12"/>
      <c r="R3172" s="13"/>
    </row>
    <row r="3173" spans="1:18" ht="15.75" customHeight="1" x14ac:dyDescent="0.3">
      <c r="A3173" s="1"/>
      <c r="B3173" s="6" t="s">
        <v>14</v>
      </c>
      <c r="C3173" s="6">
        <v>1185732</v>
      </c>
      <c r="D3173" s="7">
        <v>44539</v>
      </c>
      <c r="E3173" s="6" t="s">
        <v>33</v>
      </c>
      <c r="F3173" s="6" t="s">
        <v>110</v>
      </c>
      <c r="G3173" s="6" t="s">
        <v>111</v>
      </c>
      <c r="H3173" s="6" t="s">
        <v>22</v>
      </c>
      <c r="I3173" s="8">
        <v>0.64999999999999991</v>
      </c>
      <c r="J3173" s="9">
        <v>4000</v>
      </c>
      <c r="K3173" s="10">
        <f t="shared" si="24"/>
        <v>2599.9999999999995</v>
      </c>
      <c r="L3173" s="10">
        <f t="shared" si="25"/>
        <v>1039.9999999999998</v>
      </c>
      <c r="M3173" s="11">
        <v>0.4</v>
      </c>
      <c r="O3173" s="16"/>
      <c r="P3173" s="14"/>
      <c r="Q3173" s="12"/>
      <c r="R3173" s="13"/>
    </row>
    <row r="3174" spans="1:18" ht="15.75" customHeight="1" x14ac:dyDescent="0.3">
      <c r="A3174" s="1" t="s">
        <v>39</v>
      </c>
      <c r="B3174" s="6" t="s">
        <v>14</v>
      </c>
      <c r="C3174" s="6">
        <v>1185732</v>
      </c>
      <c r="D3174" s="7">
        <v>44213</v>
      </c>
      <c r="E3174" s="6" t="s">
        <v>33</v>
      </c>
      <c r="F3174" s="6" t="s">
        <v>112</v>
      </c>
      <c r="G3174" s="6" t="s">
        <v>113</v>
      </c>
      <c r="H3174" s="6" t="s">
        <v>17</v>
      </c>
      <c r="I3174" s="8">
        <v>0.35000000000000003</v>
      </c>
      <c r="J3174" s="9">
        <v>5000</v>
      </c>
      <c r="K3174" s="10">
        <f t="shared" si="24"/>
        <v>1750.0000000000002</v>
      </c>
      <c r="L3174" s="10">
        <f t="shared" si="25"/>
        <v>700.00000000000011</v>
      </c>
      <c r="M3174" s="11">
        <v>0.4</v>
      </c>
      <c r="O3174" s="16"/>
      <c r="P3174" s="14"/>
      <c r="Q3174" s="12"/>
      <c r="R3174" s="13"/>
    </row>
    <row r="3175" spans="1:18" ht="15.75" customHeight="1" x14ac:dyDescent="0.3">
      <c r="A3175" s="1"/>
      <c r="B3175" s="6" t="s">
        <v>14</v>
      </c>
      <c r="C3175" s="6">
        <v>1185732</v>
      </c>
      <c r="D3175" s="7">
        <v>44213</v>
      </c>
      <c r="E3175" s="6" t="s">
        <v>33</v>
      </c>
      <c r="F3175" s="6" t="s">
        <v>112</v>
      </c>
      <c r="G3175" s="6" t="s">
        <v>113</v>
      </c>
      <c r="H3175" s="6" t="s">
        <v>18</v>
      </c>
      <c r="I3175" s="8">
        <v>0.35000000000000003</v>
      </c>
      <c r="J3175" s="9">
        <v>3000</v>
      </c>
      <c r="K3175" s="10">
        <f t="shared" si="24"/>
        <v>1050</v>
      </c>
      <c r="L3175" s="10">
        <f t="shared" si="25"/>
        <v>420</v>
      </c>
      <c r="M3175" s="11">
        <v>0.4</v>
      </c>
      <c r="O3175" s="16"/>
      <c r="P3175" s="14"/>
      <c r="Q3175" s="12"/>
      <c r="R3175" s="13"/>
    </row>
    <row r="3176" spans="1:18" ht="15.75" customHeight="1" x14ac:dyDescent="0.3">
      <c r="A3176" s="1"/>
      <c r="B3176" s="6" t="s">
        <v>14</v>
      </c>
      <c r="C3176" s="6">
        <v>1185732</v>
      </c>
      <c r="D3176" s="7">
        <v>44213</v>
      </c>
      <c r="E3176" s="6" t="s">
        <v>33</v>
      </c>
      <c r="F3176" s="6" t="s">
        <v>112</v>
      </c>
      <c r="G3176" s="6" t="s">
        <v>113</v>
      </c>
      <c r="H3176" s="6" t="s">
        <v>19</v>
      </c>
      <c r="I3176" s="8">
        <v>0.25000000000000006</v>
      </c>
      <c r="J3176" s="9">
        <v>3000</v>
      </c>
      <c r="K3176" s="10">
        <f t="shared" si="24"/>
        <v>750.00000000000011</v>
      </c>
      <c r="L3176" s="10">
        <f t="shared" si="25"/>
        <v>300.00000000000006</v>
      </c>
      <c r="M3176" s="11">
        <v>0.4</v>
      </c>
      <c r="O3176" s="16"/>
      <c r="P3176" s="14"/>
      <c r="Q3176" s="12"/>
      <c r="R3176" s="13"/>
    </row>
    <row r="3177" spans="1:18" ht="15.75" customHeight="1" x14ac:dyDescent="0.3">
      <c r="A3177" s="1"/>
      <c r="B3177" s="6" t="s">
        <v>14</v>
      </c>
      <c r="C3177" s="6">
        <v>1185732</v>
      </c>
      <c r="D3177" s="7">
        <v>44213</v>
      </c>
      <c r="E3177" s="6" t="s">
        <v>33</v>
      </c>
      <c r="F3177" s="6" t="s">
        <v>112</v>
      </c>
      <c r="G3177" s="6" t="s">
        <v>113</v>
      </c>
      <c r="H3177" s="6" t="s">
        <v>20</v>
      </c>
      <c r="I3177" s="8">
        <v>0.30000000000000004</v>
      </c>
      <c r="J3177" s="9">
        <v>1500</v>
      </c>
      <c r="K3177" s="10">
        <f t="shared" si="24"/>
        <v>450.00000000000006</v>
      </c>
      <c r="L3177" s="10">
        <f t="shared" si="25"/>
        <v>180.00000000000003</v>
      </c>
      <c r="M3177" s="11">
        <v>0.4</v>
      </c>
      <c r="O3177" s="16"/>
      <c r="P3177" s="14"/>
      <c r="Q3177" s="12"/>
      <c r="R3177" s="13"/>
    </row>
    <row r="3178" spans="1:18" ht="15.75" customHeight="1" x14ac:dyDescent="0.3">
      <c r="A3178" s="1"/>
      <c r="B3178" s="6" t="s">
        <v>14</v>
      </c>
      <c r="C3178" s="6">
        <v>1185732</v>
      </c>
      <c r="D3178" s="7">
        <v>44213</v>
      </c>
      <c r="E3178" s="6" t="s">
        <v>33</v>
      </c>
      <c r="F3178" s="6" t="s">
        <v>112</v>
      </c>
      <c r="G3178" s="6" t="s">
        <v>113</v>
      </c>
      <c r="H3178" s="6" t="s">
        <v>21</v>
      </c>
      <c r="I3178" s="8">
        <v>0.44999999999999996</v>
      </c>
      <c r="J3178" s="9">
        <v>2000</v>
      </c>
      <c r="K3178" s="10">
        <f t="shared" si="24"/>
        <v>899.99999999999989</v>
      </c>
      <c r="L3178" s="10">
        <f t="shared" si="25"/>
        <v>360</v>
      </c>
      <c r="M3178" s="11">
        <v>0.4</v>
      </c>
      <c r="O3178" s="16"/>
      <c r="P3178" s="14"/>
      <c r="Q3178" s="12"/>
      <c r="R3178" s="13"/>
    </row>
    <row r="3179" spans="1:18" ht="15.75" customHeight="1" x14ac:dyDescent="0.3">
      <c r="A3179" s="1"/>
      <c r="B3179" s="6" t="s">
        <v>14</v>
      </c>
      <c r="C3179" s="6">
        <v>1185732</v>
      </c>
      <c r="D3179" s="7">
        <v>44213</v>
      </c>
      <c r="E3179" s="6" t="s">
        <v>33</v>
      </c>
      <c r="F3179" s="6" t="s">
        <v>112</v>
      </c>
      <c r="G3179" s="6" t="s">
        <v>113</v>
      </c>
      <c r="H3179" s="6" t="s">
        <v>22</v>
      </c>
      <c r="I3179" s="8">
        <v>0.35000000000000003</v>
      </c>
      <c r="J3179" s="9">
        <v>3000</v>
      </c>
      <c r="K3179" s="10">
        <f t="shared" si="24"/>
        <v>1050</v>
      </c>
      <c r="L3179" s="10">
        <f t="shared" si="25"/>
        <v>420</v>
      </c>
      <c r="M3179" s="11">
        <v>0.4</v>
      </c>
      <c r="O3179" s="16"/>
      <c r="P3179" s="14"/>
      <c r="Q3179" s="12"/>
      <c r="R3179" s="13"/>
    </row>
    <row r="3180" spans="1:18" ht="15.75" customHeight="1" x14ac:dyDescent="0.3">
      <c r="A3180" s="1"/>
      <c r="B3180" s="6" t="s">
        <v>14</v>
      </c>
      <c r="C3180" s="6">
        <v>1185732</v>
      </c>
      <c r="D3180" s="7">
        <v>44244</v>
      </c>
      <c r="E3180" s="6" t="s">
        <v>33</v>
      </c>
      <c r="F3180" s="6" t="s">
        <v>112</v>
      </c>
      <c r="G3180" s="6" t="s">
        <v>113</v>
      </c>
      <c r="H3180" s="6" t="s">
        <v>17</v>
      </c>
      <c r="I3180" s="8">
        <v>0.35000000000000003</v>
      </c>
      <c r="J3180" s="9">
        <v>5500</v>
      </c>
      <c r="K3180" s="10">
        <f t="shared" si="24"/>
        <v>1925.0000000000002</v>
      </c>
      <c r="L3180" s="10">
        <f t="shared" si="25"/>
        <v>770.00000000000011</v>
      </c>
      <c r="M3180" s="11">
        <v>0.4</v>
      </c>
      <c r="O3180" s="16"/>
      <c r="P3180" s="14"/>
      <c r="Q3180" s="12"/>
      <c r="R3180" s="13"/>
    </row>
    <row r="3181" spans="1:18" ht="15.75" customHeight="1" x14ac:dyDescent="0.3">
      <c r="A3181" s="1"/>
      <c r="B3181" s="6" t="s">
        <v>14</v>
      </c>
      <c r="C3181" s="6">
        <v>1185732</v>
      </c>
      <c r="D3181" s="7">
        <v>44244</v>
      </c>
      <c r="E3181" s="6" t="s">
        <v>33</v>
      </c>
      <c r="F3181" s="6" t="s">
        <v>112</v>
      </c>
      <c r="G3181" s="6" t="s">
        <v>113</v>
      </c>
      <c r="H3181" s="6" t="s">
        <v>18</v>
      </c>
      <c r="I3181" s="8">
        <v>0.4</v>
      </c>
      <c r="J3181" s="9">
        <v>2000</v>
      </c>
      <c r="K3181" s="10">
        <f t="shared" si="24"/>
        <v>800</v>
      </c>
      <c r="L3181" s="10">
        <f t="shared" si="25"/>
        <v>320</v>
      </c>
      <c r="M3181" s="11">
        <v>0.4</v>
      </c>
      <c r="O3181" s="16"/>
      <c r="P3181" s="14"/>
      <c r="Q3181" s="12"/>
      <c r="R3181" s="13"/>
    </row>
    <row r="3182" spans="1:18" ht="15.75" customHeight="1" x14ac:dyDescent="0.3">
      <c r="A3182" s="1"/>
      <c r="B3182" s="6" t="s">
        <v>14</v>
      </c>
      <c r="C3182" s="6">
        <v>1185732</v>
      </c>
      <c r="D3182" s="7">
        <v>44244</v>
      </c>
      <c r="E3182" s="6" t="s">
        <v>33</v>
      </c>
      <c r="F3182" s="6" t="s">
        <v>112</v>
      </c>
      <c r="G3182" s="6" t="s">
        <v>113</v>
      </c>
      <c r="H3182" s="6" t="s">
        <v>19</v>
      </c>
      <c r="I3182" s="8">
        <v>0.30000000000000004</v>
      </c>
      <c r="J3182" s="9">
        <v>3000</v>
      </c>
      <c r="K3182" s="10">
        <f t="shared" si="24"/>
        <v>900.00000000000011</v>
      </c>
      <c r="L3182" s="10">
        <f t="shared" si="25"/>
        <v>360.00000000000006</v>
      </c>
      <c r="M3182" s="11">
        <v>0.4</v>
      </c>
      <c r="O3182" s="16"/>
      <c r="P3182" s="14"/>
      <c r="Q3182" s="12"/>
      <c r="R3182" s="13"/>
    </row>
    <row r="3183" spans="1:18" ht="15.75" customHeight="1" x14ac:dyDescent="0.3">
      <c r="A3183" s="1"/>
      <c r="B3183" s="6" t="s">
        <v>14</v>
      </c>
      <c r="C3183" s="6">
        <v>1185732</v>
      </c>
      <c r="D3183" s="7">
        <v>44244</v>
      </c>
      <c r="E3183" s="6" t="s">
        <v>33</v>
      </c>
      <c r="F3183" s="6" t="s">
        <v>112</v>
      </c>
      <c r="G3183" s="6" t="s">
        <v>113</v>
      </c>
      <c r="H3183" s="6" t="s">
        <v>20</v>
      </c>
      <c r="I3183" s="8">
        <v>0.35000000000000003</v>
      </c>
      <c r="J3183" s="9">
        <v>1750</v>
      </c>
      <c r="K3183" s="10">
        <f t="shared" si="24"/>
        <v>612.50000000000011</v>
      </c>
      <c r="L3183" s="10">
        <f t="shared" si="25"/>
        <v>245.00000000000006</v>
      </c>
      <c r="M3183" s="11">
        <v>0.4</v>
      </c>
      <c r="O3183" s="16"/>
      <c r="P3183" s="14"/>
      <c r="Q3183" s="12"/>
      <c r="R3183" s="13"/>
    </row>
    <row r="3184" spans="1:18" ht="15.75" customHeight="1" x14ac:dyDescent="0.3">
      <c r="A3184" s="1"/>
      <c r="B3184" s="6" t="s">
        <v>14</v>
      </c>
      <c r="C3184" s="6">
        <v>1185732</v>
      </c>
      <c r="D3184" s="7">
        <v>44244</v>
      </c>
      <c r="E3184" s="6" t="s">
        <v>33</v>
      </c>
      <c r="F3184" s="6" t="s">
        <v>112</v>
      </c>
      <c r="G3184" s="6" t="s">
        <v>113</v>
      </c>
      <c r="H3184" s="6" t="s">
        <v>21</v>
      </c>
      <c r="I3184" s="8">
        <v>0.49999999999999994</v>
      </c>
      <c r="J3184" s="9">
        <v>2500</v>
      </c>
      <c r="K3184" s="10">
        <f t="shared" si="24"/>
        <v>1249.9999999999998</v>
      </c>
      <c r="L3184" s="10">
        <f t="shared" si="25"/>
        <v>499.99999999999994</v>
      </c>
      <c r="M3184" s="11">
        <v>0.4</v>
      </c>
      <c r="O3184" s="16"/>
      <c r="P3184" s="14"/>
      <c r="Q3184" s="12"/>
      <c r="R3184" s="13"/>
    </row>
    <row r="3185" spans="1:18" ht="15.75" customHeight="1" x14ac:dyDescent="0.3">
      <c r="A3185" s="1"/>
      <c r="B3185" s="6" t="s">
        <v>14</v>
      </c>
      <c r="C3185" s="6">
        <v>1185732</v>
      </c>
      <c r="D3185" s="7">
        <v>44244</v>
      </c>
      <c r="E3185" s="6" t="s">
        <v>33</v>
      </c>
      <c r="F3185" s="6" t="s">
        <v>112</v>
      </c>
      <c r="G3185" s="6" t="s">
        <v>113</v>
      </c>
      <c r="H3185" s="6" t="s">
        <v>22</v>
      </c>
      <c r="I3185" s="8">
        <v>0.24999999999999994</v>
      </c>
      <c r="J3185" s="9">
        <v>3500</v>
      </c>
      <c r="K3185" s="10">
        <f t="shared" si="24"/>
        <v>874.99999999999977</v>
      </c>
      <c r="L3185" s="10">
        <f t="shared" si="25"/>
        <v>349.99999999999994</v>
      </c>
      <c r="M3185" s="11">
        <v>0.4</v>
      </c>
      <c r="O3185" s="16"/>
      <c r="P3185" s="14"/>
      <c r="Q3185" s="12"/>
      <c r="R3185" s="13"/>
    </row>
    <row r="3186" spans="1:18" ht="15.75" customHeight="1" x14ac:dyDescent="0.3">
      <c r="A3186" s="1"/>
      <c r="B3186" s="6" t="s">
        <v>14</v>
      </c>
      <c r="C3186" s="6">
        <v>1185732</v>
      </c>
      <c r="D3186" s="7">
        <v>44271</v>
      </c>
      <c r="E3186" s="6" t="s">
        <v>33</v>
      </c>
      <c r="F3186" s="6" t="s">
        <v>112</v>
      </c>
      <c r="G3186" s="6" t="s">
        <v>113</v>
      </c>
      <c r="H3186" s="6" t="s">
        <v>17</v>
      </c>
      <c r="I3186" s="8">
        <v>0.30000000000000004</v>
      </c>
      <c r="J3186" s="9">
        <v>5700</v>
      </c>
      <c r="K3186" s="10">
        <f t="shared" si="24"/>
        <v>1710.0000000000002</v>
      </c>
      <c r="L3186" s="10">
        <f t="shared" si="25"/>
        <v>684.00000000000011</v>
      </c>
      <c r="M3186" s="11">
        <v>0.4</v>
      </c>
      <c r="O3186" s="16"/>
      <c r="P3186" s="14"/>
      <c r="Q3186" s="12"/>
      <c r="R3186" s="13"/>
    </row>
    <row r="3187" spans="1:18" ht="15.75" customHeight="1" x14ac:dyDescent="0.3">
      <c r="A3187" s="1"/>
      <c r="B3187" s="6" t="s">
        <v>14</v>
      </c>
      <c r="C3187" s="6">
        <v>1185732</v>
      </c>
      <c r="D3187" s="7">
        <v>44271</v>
      </c>
      <c r="E3187" s="6" t="s">
        <v>33</v>
      </c>
      <c r="F3187" s="6" t="s">
        <v>112</v>
      </c>
      <c r="G3187" s="6" t="s">
        <v>113</v>
      </c>
      <c r="H3187" s="6" t="s">
        <v>18</v>
      </c>
      <c r="I3187" s="8">
        <v>0.30000000000000004</v>
      </c>
      <c r="J3187" s="9">
        <v>2750</v>
      </c>
      <c r="K3187" s="10">
        <f t="shared" si="24"/>
        <v>825.00000000000011</v>
      </c>
      <c r="L3187" s="10">
        <f t="shared" si="25"/>
        <v>330.00000000000006</v>
      </c>
      <c r="M3187" s="11">
        <v>0.4</v>
      </c>
      <c r="O3187" s="16"/>
      <c r="P3187" s="14"/>
      <c r="Q3187" s="12"/>
      <c r="R3187" s="13"/>
    </row>
    <row r="3188" spans="1:18" ht="15.75" customHeight="1" x14ac:dyDescent="0.3">
      <c r="A3188" s="1"/>
      <c r="B3188" s="6" t="s">
        <v>14</v>
      </c>
      <c r="C3188" s="6">
        <v>1185732</v>
      </c>
      <c r="D3188" s="7">
        <v>44271</v>
      </c>
      <c r="E3188" s="6" t="s">
        <v>33</v>
      </c>
      <c r="F3188" s="6" t="s">
        <v>112</v>
      </c>
      <c r="G3188" s="6" t="s">
        <v>113</v>
      </c>
      <c r="H3188" s="6" t="s">
        <v>19</v>
      </c>
      <c r="I3188" s="8">
        <v>0.2</v>
      </c>
      <c r="J3188" s="9">
        <v>3250</v>
      </c>
      <c r="K3188" s="10">
        <f t="shared" si="24"/>
        <v>650</v>
      </c>
      <c r="L3188" s="10">
        <f t="shared" si="25"/>
        <v>260</v>
      </c>
      <c r="M3188" s="11">
        <v>0.4</v>
      </c>
      <c r="O3188" s="16"/>
      <c r="P3188" s="14"/>
      <c r="Q3188" s="12"/>
      <c r="R3188" s="13"/>
    </row>
    <row r="3189" spans="1:18" ht="15.75" customHeight="1" x14ac:dyDescent="0.3">
      <c r="A3189" s="1"/>
      <c r="B3189" s="6" t="s">
        <v>14</v>
      </c>
      <c r="C3189" s="6">
        <v>1185732</v>
      </c>
      <c r="D3189" s="7">
        <v>44271</v>
      </c>
      <c r="E3189" s="6" t="s">
        <v>33</v>
      </c>
      <c r="F3189" s="6" t="s">
        <v>112</v>
      </c>
      <c r="G3189" s="6" t="s">
        <v>113</v>
      </c>
      <c r="H3189" s="6" t="s">
        <v>20</v>
      </c>
      <c r="I3189" s="8">
        <v>0.24999999999999994</v>
      </c>
      <c r="J3189" s="9">
        <v>1750</v>
      </c>
      <c r="K3189" s="10">
        <f t="shared" si="24"/>
        <v>437.49999999999989</v>
      </c>
      <c r="L3189" s="10">
        <f t="shared" si="25"/>
        <v>174.99999999999997</v>
      </c>
      <c r="M3189" s="11">
        <v>0.4</v>
      </c>
      <c r="O3189" s="16"/>
      <c r="P3189" s="14"/>
      <c r="Q3189" s="12"/>
      <c r="R3189" s="13"/>
    </row>
    <row r="3190" spans="1:18" ht="15.75" customHeight="1" x14ac:dyDescent="0.3">
      <c r="A3190" s="1"/>
      <c r="B3190" s="6" t="s">
        <v>14</v>
      </c>
      <c r="C3190" s="6">
        <v>1185732</v>
      </c>
      <c r="D3190" s="7">
        <v>44271</v>
      </c>
      <c r="E3190" s="6" t="s">
        <v>33</v>
      </c>
      <c r="F3190" s="6" t="s">
        <v>112</v>
      </c>
      <c r="G3190" s="6" t="s">
        <v>113</v>
      </c>
      <c r="H3190" s="6" t="s">
        <v>21</v>
      </c>
      <c r="I3190" s="8">
        <v>0.4</v>
      </c>
      <c r="J3190" s="9">
        <v>2250</v>
      </c>
      <c r="K3190" s="10">
        <f t="shared" si="24"/>
        <v>900</v>
      </c>
      <c r="L3190" s="10">
        <f t="shared" si="25"/>
        <v>360</v>
      </c>
      <c r="M3190" s="11">
        <v>0.4</v>
      </c>
      <c r="O3190" s="16"/>
      <c r="P3190" s="14"/>
      <c r="Q3190" s="12"/>
      <c r="R3190" s="13"/>
    </row>
    <row r="3191" spans="1:18" ht="15.75" customHeight="1" x14ac:dyDescent="0.3">
      <c r="A3191" s="1"/>
      <c r="B3191" s="6" t="s">
        <v>14</v>
      </c>
      <c r="C3191" s="6">
        <v>1185732</v>
      </c>
      <c r="D3191" s="7">
        <v>44271</v>
      </c>
      <c r="E3191" s="6" t="s">
        <v>33</v>
      </c>
      <c r="F3191" s="6" t="s">
        <v>112</v>
      </c>
      <c r="G3191" s="6" t="s">
        <v>113</v>
      </c>
      <c r="H3191" s="6" t="s">
        <v>22</v>
      </c>
      <c r="I3191" s="8">
        <v>0.30000000000000004</v>
      </c>
      <c r="J3191" s="9">
        <v>3250</v>
      </c>
      <c r="K3191" s="10">
        <f t="shared" si="24"/>
        <v>975.00000000000011</v>
      </c>
      <c r="L3191" s="10">
        <f t="shared" si="25"/>
        <v>390.00000000000006</v>
      </c>
      <c r="M3191" s="11">
        <v>0.4</v>
      </c>
      <c r="O3191" s="16"/>
      <c r="P3191" s="14"/>
      <c r="Q3191" s="12"/>
      <c r="R3191" s="13"/>
    </row>
    <row r="3192" spans="1:18" ht="15.75" customHeight="1" x14ac:dyDescent="0.3">
      <c r="A3192" s="1"/>
      <c r="B3192" s="6" t="s">
        <v>14</v>
      </c>
      <c r="C3192" s="6">
        <v>1185732</v>
      </c>
      <c r="D3192" s="7">
        <v>44303</v>
      </c>
      <c r="E3192" s="6" t="s">
        <v>33</v>
      </c>
      <c r="F3192" s="6" t="s">
        <v>112</v>
      </c>
      <c r="G3192" s="6" t="s">
        <v>113</v>
      </c>
      <c r="H3192" s="6" t="s">
        <v>17</v>
      </c>
      <c r="I3192" s="8">
        <v>0.30000000000000004</v>
      </c>
      <c r="J3192" s="9">
        <v>5500</v>
      </c>
      <c r="K3192" s="10">
        <f t="shared" si="24"/>
        <v>1650.0000000000002</v>
      </c>
      <c r="L3192" s="10">
        <f t="shared" si="25"/>
        <v>660.00000000000011</v>
      </c>
      <c r="M3192" s="11">
        <v>0.4</v>
      </c>
      <c r="O3192" s="16"/>
      <c r="P3192" s="14"/>
      <c r="Q3192" s="12"/>
      <c r="R3192" s="13"/>
    </row>
    <row r="3193" spans="1:18" ht="15.75" customHeight="1" x14ac:dyDescent="0.3">
      <c r="A3193" s="1"/>
      <c r="B3193" s="6" t="s">
        <v>14</v>
      </c>
      <c r="C3193" s="6">
        <v>1185732</v>
      </c>
      <c r="D3193" s="7">
        <v>44303</v>
      </c>
      <c r="E3193" s="6" t="s">
        <v>33</v>
      </c>
      <c r="F3193" s="6" t="s">
        <v>112</v>
      </c>
      <c r="G3193" s="6" t="s">
        <v>113</v>
      </c>
      <c r="H3193" s="6" t="s">
        <v>18</v>
      </c>
      <c r="I3193" s="8">
        <v>0.30000000000000004</v>
      </c>
      <c r="J3193" s="9">
        <v>2500</v>
      </c>
      <c r="K3193" s="10">
        <f t="shared" si="24"/>
        <v>750.00000000000011</v>
      </c>
      <c r="L3193" s="10">
        <f t="shared" si="25"/>
        <v>300.00000000000006</v>
      </c>
      <c r="M3193" s="11">
        <v>0.4</v>
      </c>
      <c r="O3193" s="16"/>
      <c r="P3193" s="14"/>
      <c r="Q3193" s="12"/>
      <c r="R3193" s="13"/>
    </row>
    <row r="3194" spans="1:18" ht="15.75" customHeight="1" x14ac:dyDescent="0.3">
      <c r="A3194" s="1"/>
      <c r="B3194" s="6" t="s">
        <v>14</v>
      </c>
      <c r="C3194" s="6">
        <v>1185732</v>
      </c>
      <c r="D3194" s="7">
        <v>44303</v>
      </c>
      <c r="E3194" s="6" t="s">
        <v>33</v>
      </c>
      <c r="F3194" s="6" t="s">
        <v>112</v>
      </c>
      <c r="G3194" s="6" t="s">
        <v>113</v>
      </c>
      <c r="H3194" s="6" t="s">
        <v>19</v>
      </c>
      <c r="I3194" s="8">
        <v>0.2</v>
      </c>
      <c r="J3194" s="9">
        <v>2500</v>
      </c>
      <c r="K3194" s="10">
        <f t="shared" si="24"/>
        <v>500</v>
      </c>
      <c r="L3194" s="10">
        <f t="shared" si="25"/>
        <v>200</v>
      </c>
      <c r="M3194" s="11">
        <v>0.4</v>
      </c>
      <c r="O3194" s="16"/>
      <c r="P3194" s="14"/>
      <c r="Q3194" s="12"/>
      <c r="R3194" s="13"/>
    </row>
    <row r="3195" spans="1:18" ht="15.75" customHeight="1" x14ac:dyDescent="0.3">
      <c r="A3195" s="1"/>
      <c r="B3195" s="6" t="s">
        <v>14</v>
      </c>
      <c r="C3195" s="6">
        <v>1185732</v>
      </c>
      <c r="D3195" s="7">
        <v>44303</v>
      </c>
      <c r="E3195" s="6" t="s">
        <v>33</v>
      </c>
      <c r="F3195" s="6" t="s">
        <v>112</v>
      </c>
      <c r="G3195" s="6" t="s">
        <v>113</v>
      </c>
      <c r="H3195" s="6" t="s">
        <v>20</v>
      </c>
      <c r="I3195" s="8">
        <v>0.24999999999999994</v>
      </c>
      <c r="J3195" s="9">
        <v>1750</v>
      </c>
      <c r="K3195" s="10">
        <f t="shared" si="24"/>
        <v>437.49999999999989</v>
      </c>
      <c r="L3195" s="10">
        <f t="shared" si="25"/>
        <v>174.99999999999997</v>
      </c>
      <c r="M3195" s="11">
        <v>0.4</v>
      </c>
      <c r="O3195" s="16"/>
      <c r="P3195" s="14"/>
      <c r="Q3195" s="12"/>
      <c r="R3195" s="13"/>
    </row>
    <row r="3196" spans="1:18" ht="15.75" customHeight="1" x14ac:dyDescent="0.3">
      <c r="A3196" s="1"/>
      <c r="B3196" s="6" t="s">
        <v>14</v>
      </c>
      <c r="C3196" s="6">
        <v>1185732</v>
      </c>
      <c r="D3196" s="7">
        <v>44303</v>
      </c>
      <c r="E3196" s="6" t="s">
        <v>33</v>
      </c>
      <c r="F3196" s="6" t="s">
        <v>112</v>
      </c>
      <c r="G3196" s="6" t="s">
        <v>113</v>
      </c>
      <c r="H3196" s="6" t="s">
        <v>21</v>
      </c>
      <c r="I3196" s="8">
        <v>0.65</v>
      </c>
      <c r="J3196" s="9">
        <v>2000</v>
      </c>
      <c r="K3196" s="10">
        <f t="shared" si="24"/>
        <v>1300</v>
      </c>
      <c r="L3196" s="10">
        <f t="shared" si="25"/>
        <v>520</v>
      </c>
      <c r="M3196" s="11">
        <v>0.4</v>
      </c>
      <c r="O3196" s="16"/>
      <c r="P3196" s="14"/>
      <c r="Q3196" s="12"/>
      <c r="R3196" s="13"/>
    </row>
    <row r="3197" spans="1:18" ht="15.75" customHeight="1" x14ac:dyDescent="0.3">
      <c r="A3197" s="1"/>
      <c r="B3197" s="6" t="s">
        <v>14</v>
      </c>
      <c r="C3197" s="6">
        <v>1185732</v>
      </c>
      <c r="D3197" s="7">
        <v>44303</v>
      </c>
      <c r="E3197" s="6" t="s">
        <v>33</v>
      </c>
      <c r="F3197" s="6" t="s">
        <v>112</v>
      </c>
      <c r="G3197" s="6" t="s">
        <v>113</v>
      </c>
      <c r="H3197" s="6" t="s">
        <v>22</v>
      </c>
      <c r="I3197" s="8">
        <v>0.5</v>
      </c>
      <c r="J3197" s="9">
        <v>3250</v>
      </c>
      <c r="K3197" s="10">
        <f t="shared" si="24"/>
        <v>1625</v>
      </c>
      <c r="L3197" s="10">
        <f t="shared" si="25"/>
        <v>650</v>
      </c>
      <c r="M3197" s="11">
        <v>0.4</v>
      </c>
      <c r="O3197" s="16"/>
      <c r="P3197" s="14"/>
      <c r="Q3197" s="12"/>
      <c r="R3197" s="13"/>
    </row>
    <row r="3198" spans="1:18" ht="15.75" customHeight="1" x14ac:dyDescent="0.3">
      <c r="A3198" s="1"/>
      <c r="B3198" s="6" t="s">
        <v>14</v>
      </c>
      <c r="C3198" s="6">
        <v>1185732</v>
      </c>
      <c r="D3198" s="7">
        <v>44334</v>
      </c>
      <c r="E3198" s="6" t="s">
        <v>33</v>
      </c>
      <c r="F3198" s="6" t="s">
        <v>112</v>
      </c>
      <c r="G3198" s="6" t="s">
        <v>113</v>
      </c>
      <c r="H3198" s="6" t="s">
        <v>17</v>
      </c>
      <c r="I3198" s="8">
        <v>0.6</v>
      </c>
      <c r="J3198" s="9">
        <v>5950</v>
      </c>
      <c r="K3198" s="10">
        <f t="shared" si="24"/>
        <v>3570</v>
      </c>
      <c r="L3198" s="10">
        <f t="shared" si="25"/>
        <v>1428</v>
      </c>
      <c r="M3198" s="11">
        <v>0.4</v>
      </c>
      <c r="O3198" s="16"/>
      <c r="P3198" s="14"/>
      <c r="Q3198" s="12"/>
      <c r="R3198" s="13"/>
    </row>
    <row r="3199" spans="1:18" ht="15.75" customHeight="1" x14ac:dyDescent="0.3">
      <c r="A3199" s="1"/>
      <c r="B3199" s="6" t="s">
        <v>14</v>
      </c>
      <c r="C3199" s="6">
        <v>1185732</v>
      </c>
      <c r="D3199" s="7">
        <v>44334</v>
      </c>
      <c r="E3199" s="6" t="s">
        <v>33</v>
      </c>
      <c r="F3199" s="6" t="s">
        <v>112</v>
      </c>
      <c r="G3199" s="6" t="s">
        <v>113</v>
      </c>
      <c r="H3199" s="6" t="s">
        <v>18</v>
      </c>
      <c r="I3199" s="8">
        <v>0.4</v>
      </c>
      <c r="J3199" s="9">
        <v>3000</v>
      </c>
      <c r="K3199" s="10">
        <f t="shared" si="24"/>
        <v>1200</v>
      </c>
      <c r="L3199" s="10">
        <f t="shared" si="25"/>
        <v>480</v>
      </c>
      <c r="M3199" s="11">
        <v>0.4</v>
      </c>
      <c r="O3199" s="16"/>
      <c r="P3199" s="14"/>
      <c r="Q3199" s="12"/>
      <c r="R3199" s="13"/>
    </row>
    <row r="3200" spans="1:18" ht="15.75" customHeight="1" x14ac:dyDescent="0.3">
      <c r="A3200" s="1"/>
      <c r="B3200" s="6" t="s">
        <v>14</v>
      </c>
      <c r="C3200" s="6">
        <v>1185732</v>
      </c>
      <c r="D3200" s="7">
        <v>44334</v>
      </c>
      <c r="E3200" s="6" t="s">
        <v>33</v>
      </c>
      <c r="F3200" s="6" t="s">
        <v>112</v>
      </c>
      <c r="G3200" s="6" t="s">
        <v>113</v>
      </c>
      <c r="H3200" s="6" t="s">
        <v>19</v>
      </c>
      <c r="I3200" s="8">
        <v>0.35000000000000003</v>
      </c>
      <c r="J3200" s="9">
        <v>2750</v>
      </c>
      <c r="K3200" s="10">
        <f t="shared" si="24"/>
        <v>962.50000000000011</v>
      </c>
      <c r="L3200" s="10">
        <f t="shared" si="25"/>
        <v>385.00000000000006</v>
      </c>
      <c r="M3200" s="11">
        <v>0.4</v>
      </c>
      <c r="O3200" s="16"/>
      <c r="P3200" s="14"/>
      <c r="Q3200" s="12"/>
      <c r="R3200" s="13"/>
    </row>
    <row r="3201" spans="1:18" ht="15.75" customHeight="1" x14ac:dyDescent="0.3">
      <c r="A3201" s="1"/>
      <c r="B3201" s="6" t="s">
        <v>14</v>
      </c>
      <c r="C3201" s="6">
        <v>1185732</v>
      </c>
      <c r="D3201" s="7">
        <v>44334</v>
      </c>
      <c r="E3201" s="6" t="s">
        <v>33</v>
      </c>
      <c r="F3201" s="6" t="s">
        <v>112</v>
      </c>
      <c r="G3201" s="6" t="s">
        <v>113</v>
      </c>
      <c r="H3201" s="6" t="s">
        <v>20</v>
      </c>
      <c r="I3201" s="8">
        <v>0.35000000000000003</v>
      </c>
      <c r="J3201" s="9">
        <v>2000</v>
      </c>
      <c r="K3201" s="10">
        <f t="shared" si="24"/>
        <v>700.00000000000011</v>
      </c>
      <c r="L3201" s="10">
        <f t="shared" si="25"/>
        <v>280.00000000000006</v>
      </c>
      <c r="M3201" s="11">
        <v>0.4</v>
      </c>
      <c r="O3201" s="16"/>
      <c r="P3201" s="14"/>
      <c r="Q3201" s="12"/>
      <c r="R3201" s="13"/>
    </row>
    <row r="3202" spans="1:18" ht="15.75" customHeight="1" x14ac:dyDescent="0.3">
      <c r="A3202" s="1"/>
      <c r="B3202" s="6" t="s">
        <v>14</v>
      </c>
      <c r="C3202" s="6">
        <v>1185732</v>
      </c>
      <c r="D3202" s="7">
        <v>44334</v>
      </c>
      <c r="E3202" s="6" t="s">
        <v>33</v>
      </c>
      <c r="F3202" s="6" t="s">
        <v>112</v>
      </c>
      <c r="G3202" s="6" t="s">
        <v>113</v>
      </c>
      <c r="H3202" s="6" t="s">
        <v>21</v>
      </c>
      <c r="I3202" s="8">
        <v>0.44999999999999996</v>
      </c>
      <c r="J3202" s="9">
        <v>2250</v>
      </c>
      <c r="K3202" s="10">
        <f t="shared" si="24"/>
        <v>1012.4999999999999</v>
      </c>
      <c r="L3202" s="10">
        <f t="shared" si="25"/>
        <v>405</v>
      </c>
      <c r="M3202" s="11">
        <v>0.4</v>
      </c>
      <c r="O3202" s="16"/>
      <c r="P3202" s="14"/>
      <c r="Q3202" s="12"/>
      <c r="R3202" s="13"/>
    </row>
    <row r="3203" spans="1:18" ht="15.75" customHeight="1" x14ac:dyDescent="0.3">
      <c r="A3203" s="1"/>
      <c r="B3203" s="6" t="s">
        <v>14</v>
      </c>
      <c r="C3203" s="6">
        <v>1185732</v>
      </c>
      <c r="D3203" s="7">
        <v>44334</v>
      </c>
      <c r="E3203" s="6" t="s">
        <v>33</v>
      </c>
      <c r="F3203" s="6" t="s">
        <v>112</v>
      </c>
      <c r="G3203" s="6" t="s">
        <v>113</v>
      </c>
      <c r="H3203" s="6" t="s">
        <v>22</v>
      </c>
      <c r="I3203" s="8">
        <v>0.54999999999999993</v>
      </c>
      <c r="J3203" s="9">
        <v>3500</v>
      </c>
      <c r="K3203" s="10">
        <f t="shared" si="24"/>
        <v>1924.9999999999998</v>
      </c>
      <c r="L3203" s="10">
        <f t="shared" si="25"/>
        <v>770</v>
      </c>
      <c r="M3203" s="11">
        <v>0.4</v>
      </c>
      <c r="O3203" s="16"/>
      <c r="P3203" s="14"/>
      <c r="Q3203" s="12"/>
      <c r="R3203" s="13"/>
    </row>
    <row r="3204" spans="1:18" ht="15.75" customHeight="1" x14ac:dyDescent="0.3">
      <c r="A3204" s="1"/>
      <c r="B3204" s="6" t="s">
        <v>14</v>
      </c>
      <c r="C3204" s="6">
        <v>1185732</v>
      </c>
      <c r="D3204" s="7">
        <v>44364</v>
      </c>
      <c r="E3204" s="6" t="s">
        <v>33</v>
      </c>
      <c r="F3204" s="6" t="s">
        <v>112</v>
      </c>
      <c r="G3204" s="6" t="s">
        <v>113</v>
      </c>
      <c r="H3204" s="6" t="s">
        <v>17</v>
      </c>
      <c r="I3204" s="8">
        <v>0.45</v>
      </c>
      <c r="J3204" s="9">
        <v>6000</v>
      </c>
      <c r="K3204" s="10">
        <f t="shared" si="24"/>
        <v>2700</v>
      </c>
      <c r="L3204" s="10">
        <f t="shared" si="25"/>
        <v>1080</v>
      </c>
      <c r="M3204" s="11">
        <v>0.4</v>
      </c>
      <c r="O3204" s="16"/>
      <c r="P3204" s="14"/>
      <c r="Q3204" s="12"/>
      <c r="R3204" s="13"/>
    </row>
    <row r="3205" spans="1:18" ht="15.75" customHeight="1" x14ac:dyDescent="0.3">
      <c r="A3205" s="1"/>
      <c r="B3205" s="6" t="s">
        <v>14</v>
      </c>
      <c r="C3205" s="6">
        <v>1185732</v>
      </c>
      <c r="D3205" s="7">
        <v>44364</v>
      </c>
      <c r="E3205" s="6" t="s">
        <v>33</v>
      </c>
      <c r="F3205" s="6" t="s">
        <v>112</v>
      </c>
      <c r="G3205" s="6" t="s">
        <v>113</v>
      </c>
      <c r="H3205" s="6" t="s">
        <v>18</v>
      </c>
      <c r="I3205" s="8">
        <v>0.40000000000000008</v>
      </c>
      <c r="J3205" s="9">
        <v>4250</v>
      </c>
      <c r="K3205" s="10">
        <f t="shared" si="24"/>
        <v>1700.0000000000002</v>
      </c>
      <c r="L3205" s="10">
        <f t="shared" si="25"/>
        <v>680.00000000000011</v>
      </c>
      <c r="M3205" s="11">
        <v>0.4</v>
      </c>
      <c r="O3205" s="16"/>
      <c r="P3205" s="14"/>
      <c r="Q3205" s="12"/>
      <c r="R3205" s="13"/>
    </row>
    <row r="3206" spans="1:18" ht="15.75" customHeight="1" x14ac:dyDescent="0.3">
      <c r="A3206" s="1"/>
      <c r="B3206" s="6" t="s">
        <v>14</v>
      </c>
      <c r="C3206" s="6">
        <v>1185732</v>
      </c>
      <c r="D3206" s="7">
        <v>44364</v>
      </c>
      <c r="E3206" s="6" t="s">
        <v>33</v>
      </c>
      <c r="F3206" s="6" t="s">
        <v>112</v>
      </c>
      <c r="G3206" s="6" t="s">
        <v>113</v>
      </c>
      <c r="H3206" s="6" t="s">
        <v>19</v>
      </c>
      <c r="I3206" s="8">
        <v>0.35000000000000003</v>
      </c>
      <c r="J3206" s="9">
        <v>3000</v>
      </c>
      <c r="K3206" s="10">
        <f t="shared" si="24"/>
        <v>1050</v>
      </c>
      <c r="L3206" s="10">
        <f t="shared" si="25"/>
        <v>420</v>
      </c>
      <c r="M3206" s="11">
        <v>0.4</v>
      </c>
      <c r="O3206" s="16"/>
      <c r="P3206" s="14"/>
      <c r="Q3206" s="12"/>
      <c r="R3206" s="13"/>
    </row>
    <row r="3207" spans="1:18" ht="15.75" customHeight="1" x14ac:dyDescent="0.3">
      <c r="A3207" s="1"/>
      <c r="B3207" s="6" t="s">
        <v>14</v>
      </c>
      <c r="C3207" s="6">
        <v>1185732</v>
      </c>
      <c r="D3207" s="7">
        <v>44364</v>
      </c>
      <c r="E3207" s="6" t="s">
        <v>33</v>
      </c>
      <c r="F3207" s="6" t="s">
        <v>112</v>
      </c>
      <c r="G3207" s="6" t="s">
        <v>113</v>
      </c>
      <c r="H3207" s="6" t="s">
        <v>20</v>
      </c>
      <c r="I3207" s="8">
        <v>0.35000000000000003</v>
      </c>
      <c r="J3207" s="9">
        <v>2750</v>
      </c>
      <c r="K3207" s="10">
        <f t="shared" si="24"/>
        <v>962.50000000000011</v>
      </c>
      <c r="L3207" s="10">
        <f t="shared" si="25"/>
        <v>385.00000000000006</v>
      </c>
      <c r="M3207" s="11">
        <v>0.4</v>
      </c>
      <c r="O3207" s="16"/>
      <c r="P3207" s="14"/>
      <c r="Q3207" s="12"/>
      <c r="R3207" s="13"/>
    </row>
    <row r="3208" spans="1:18" ht="15.75" customHeight="1" x14ac:dyDescent="0.3">
      <c r="A3208" s="1"/>
      <c r="B3208" s="6" t="s">
        <v>14</v>
      </c>
      <c r="C3208" s="6">
        <v>1185732</v>
      </c>
      <c r="D3208" s="7">
        <v>44364</v>
      </c>
      <c r="E3208" s="6" t="s">
        <v>33</v>
      </c>
      <c r="F3208" s="6" t="s">
        <v>112</v>
      </c>
      <c r="G3208" s="6" t="s">
        <v>113</v>
      </c>
      <c r="H3208" s="6" t="s">
        <v>21</v>
      </c>
      <c r="I3208" s="8">
        <v>0.45</v>
      </c>
      <c r="J3208" s="9">
        <v>2750</v>
      </c>
      <c r="K3208" s="10">
        <f t="shared" si="24"/>
        <v>1237.5</v>
      </c>
      <c r="L3208" s="10">
        <f t="shared" si="25"/>
        <v>495</v>
      </c>
      <c r="M3208" s="11">
        <v>0.4</v>
      </c>
      <c r="O3208" s="16"/>
      <c r="P3208" s="14"/>
      <c r="Q3208" s="12"/>
      <c r="R3208" s="13"/>
    </row>
    <row r="3209" spans="1:18" ht="15.75" customHeight="1" x14ac:dyDescent="0.3">
      <c r="A3209" s="1"/>
      <c r="B3209" s="6" t="s">
        <v>14</v>
      </c>
      <c r="C3209" s="6">
        <v>1185732</v>
      </c>
      <c r="D3209" s="7">
        <v>44364</v>
      </c>
      <c r="E3209" s="6" t="s">
        <v>33</v>
      </c>
      <c r="F3209" s="6" t="s">
        <v>112</v>
      </c>
      <c r="G3209" s="6" t="s">
        <v>113</v>
      </c>
      <c r="H3209" s="6" t="s">
        <v>22</v>
      </c>
      <c r="I3209" s="8">
        <v>0.65000000000000013</v>
      </c>
      <c r="J3209" s="9">
        <v>4250</v>
      </c>
      <c r="K3209" s="10">
        <f t="shared" si="24"/>
        <v>2762.5000000000005</v>
      </c>
      <c r="L3209" s="10">
        <f t="shared" si="25"/>
        <v>1105.0000000000002</v>
      </c>
      <c r="M3209" s="11">
        <v>0.4</v>
      </c>
      <c r="O3209" s="16"/>
      <c r="P3209" s="14"/>
      <c r="Q3209" s="12"/>
      <c r="R3209" s="13"/>
    </row>
    <row r="3210" spans="1:18" ht="15.75" customHeight="1" x14ac:dyDescent="0.3">
      <c r="A3210" s="1"/>
      <c r="B3210" s="6" t="s">
        <v>14</v>
      </c>
      <c r="C3210" s="6">
        <v>1185732</v>
      </c>
      <c r="D3210" s="7">
        <v>44393</v>
      </c>
      <c r="E3210" s="6" t="s">
        <v>33</v>
      </c>
      <c r="F3210" s="6" t="s">
        <v>112</v>
      </c>
      <c r="G3210" s="6" t="s">
        <v>113</v>
      </c>
      <c r="H3210" s="6" t="s">
        <v>17</v>
      </c>
      <c r="I3210" s="8">
        <v>0.60000000000000009</v>
      </c>
      <c r="J3210" s="9">
        <v>6500</v>
      </c>
      <c r="K3210" s="10">
        <f t="shared" si="24"/>
        <v>3900.0000000000005</v>
      </c>
      <c r="L3210" s="10">
        <f t="shared" si="25"/>
        <v>1560.0000000000002</v>
      </c>
      <c r="M3210" s="11">
        <v>0.4</v>
      </c>
      <c r="O3210" s="16"/>
      <c r="P3210" s="14"/>
      <c r="Q3210" s="12"/>
      <c r="R3210" s="13"/>
    </row>
    <row r="3211" spans="1:18" ht="15.75" customHeight="1" x14ac:dyDescent="0.3">
      <c r="A3211" s="1"/>
      <c r="B3211" s="6" t="s">
        <v>14</v>
      </c>
      <c r="C3211" s="6">
        <v>1185732</v>
      </c>
      <c r="D3211" s="7">
        <v>44393</v>
      </c>
      <c r="E3211" s="6" t="s">
        <v>33</v>
      </c>
      <c r="F3211" s="6" t="s">
        <v>112</v>
      </c>
      <c r="G3211" s="6" t="s">
        <v>113</v>
      </c>
      <c r="H3211" s="6" t="s">
        <v>18</v>
      </c>
      <c r="I3211" s="8">
        <v>0.55000000000000016</v>
      </c>
      <c r="J3211" s="9">
        <v>4000</v>
      </c>
      <c r="K3211" s="10">
        <f t="shared" si="24"/>
        <v>2200.0000000000005</v>
      </c>
      <c r="L3211" s="10">
        <f t="shared" si="25"/>
        <v>880.00000000000023</v>
      </c>
      <c r="M3211" s="11">
        <v>0.4</v>
      </c>
      <c r="O3211" s="16"/>
      <c r="P3211" s="14"/>
      <c r="Q3211" s="12"/>
      <c r="R3211" s="13"/>
    </row>
    <row r="3212" spans="1:18" ht="15.75" customHeight="1" x14ac:dyDescent="0.3">
      <c r="A3212" s="1"/>
      <c r="B3212" s="6" t="s">
        <v>14</v>
      </c>
      <c r="C3212" s="6">
        <v>1185732</v>
      </c>
      <c r="D3212" s="7">
        <v>44393</v>
      </c>
      <c r="E3212" s="6" t="s">
        <v>33</v>
      </c>
      <c r="F3212" s="6" t="s">
        <v>112</v>
      </c>
      <c r="G3212" s="6" t="s">
        <v>113</v>
      </c>
      <c r="H3212" s="6" t="s">
        <v>19</v>
      </c>
      <c r="I3212" s="8">
        <v>0.5</v>
      </c>
      <c r="J3212" s="9">
        <v>3250</v>
      </c>
      <c r="K3212" s="10">
        <f t="shared" si="24"/>
        <v>1625</v>
      </c>
      <c r="L3212" s="10">
        <f t="shared" si="25"/>
        <v>650</v>
      </c>
      <c r="M3212" s="11">
        <v>0.4</v>
      </c>
      <c r="O3212" s="16"/>
      <c r="P3212" s="14"/>
      <c r="Q3212" s="12"/>
      <c r="R3212" s="13"/>
    </row>
    <row r="3213" spans="1:18" ht="15.75" customHeight="1" x14ac:dyDescent="0.3">
      <c r="A3213" s="1"/>
      <c r="B3213" s="6" t="s">
        <v>14</v>
      </c>
      <c r="C3213" s="6">
        <v>1185732</v>
      </c>
      <c r="D3213" s="7">
        <v>44393</v>
      </c>
      <c r="E3213" s="6" t="s">
        <v>33</v>
      </c>
      <c r="F3213" s="6" t="s">
        <v>112</v>
      </c>
      <c r="G3213" s="6" t="s">
        <v>113</v>
      </c>
      <c r="H3213" s="6" t="s">
        <v>20</v>
      </c>
      <c r="I3213" s="8">
        <v>0.5</v>
      </c>
      <c r="J3213" s="9">
        <v>2750</v>
      </c>
      <c r="K3213" s="10">
        <f t="shared" si="24"/>
        <v>1375</v>
      </c>
      <c r="L3213" s="10">
        <f t="shared" si="25"/>
        <v>550</v>
      </c>
      <c r="M3213" s="11">
        <v>0.4</v>
      </c>
      <c r="O3213" s="16"/>
      <c r="P3213" s="14"/>
      <c r="Q3213" s="12"/>
      <c r="R3213" s="13"/>
    </row>
    <row r="3214" spans="1:18" ht="15.75" customHeight="1" x14ac:dyDescent="0.3">
      <c r="A3214" s="1"/>
      <c r="B3214" s="6" t="s">
        <v>14</v>
      </c>
      <c r="C3214" s="6">
        <v>1185732</v>
      </c>
      <c r="D3214" s="7">
        <v>44393</v>
      </c>
      <c r="E3214" s="6" t="s">
        <v>33</v>
      </c>
      <c r="F3214" s="6" t="s">
        <v>112</v>
      </c>
      <c r="G3214" s="6" t="s">
        <v>113</v>
      </c>
      <c r="H3214" s="6" t="s">
        <v>21</v>
      </c>
      <c r="I3214" s="8">
        <v>0.60000000000000009</v>
      </c>
      <c r="J3214" s="9">
        <v>3000</v>
      </c>
      <c r="K3214" s="10">
        <f t="shared" si="24"/>
        <v>1800.0000000000002</v>
      </c>
      <c r="L3214" s="10">
        <f t="shared" si="25"/>
        <v>720.00000000000011</v>
      </c>
      <c r="M3214" s="11">
        <v>0.4</v>
      </c>
      <c r="O3214" s="16"/>
      <c r="P3214" s="14"/>
      <c r="Q3214" s="12"/>
      <c r="R3214" s="13"/>
    </row>
    <row r="3215" spans="1:18" ht="15.75" customHeight="1" x14ac:dyDescent="0.3">
      <c r="A3215" s="1"/>
      <c r="B3215" s="6" t="s">
        <v>14</v>
      </c>
      <c r="C3215" s="6">
        <v>1185732</v>
      </c>
      <c r="D3215" s="7">
        <v>44393</v>
      </c>
      <c r="E3215" s="6" t="s">
        <v>33</v>
      </c>
      <c r="F3215" s="6" t="s">
        <v>112</v>
      </c>
      <c r="G3215" s="6" t="s">
        <v>113</v>
      </c>
      <c r="H3215" s="6" t="s">
        <v>22</v>
      </c>
      <c r="I3215" s="8">
        <v>0.65000000000000013</v>
      </c>
      <c r="J3215" s="9">
        <v>4750</v>
      </c>
      <c r="K3215" s="10">
        <f t="shared" si="24"/>
        <v>3087.5000000000005</v>
      </c>
      <c r="L3215" s="10">
        <f t="shared" si="25"/>
        <v>1235.0000000000002</v>
      </c>
      <c r="M3215" s="11">
        <v>0.4</v>
      </c>
      <c r="O3215" s="16"/>
      <c r="P3215" s="14"/>
      <c r="Q3215" s="12"/>
      <c r="R3215" s="13"/>
    </row>
    <row r="3216" spans="1:18" ht="15.75" customHeight="1" x14ac:dyDescent="0.3">
      <c r="A3216" s="1"/>
      <c r="B3216" s="6" t="s">
        <v>14</v>
      </c>
      <c r="C3216" s="6">
        <v>1185732</v>
      </c>
      <c r="D3216" s="7">
        <v>44425</v>
      </c>
      <c r="E3216" s="6" t="s">
        <v>33</v>
      </c>
      <c r="F3216" s="6" t="s">
        <v>112</v>
      </c>
      <c r="G3216" s="6" t="s">
        <v>113</v>
      </c>
      <c r="H3216" s="6" t="s">
        <v>17</v>
      </c>
      <c r="I3216" s="8">
        <v>0.5</v>
      </c>
      <c r="J3216" s="9">
        <v>5250</v>
      </c>
      <c r="K3216" s="10">
        <f t="shared" si="24"/>
        <v>2625</v>
      </c>
      <c r="L3216" s="10">
        <f t="shared" si="25"/>
        <v>1050</v>
      </c>
      <c r="M3216" s="11">
        <v>0.4</v>
      </c>
      <c r="O3216" s="16"/>
      <c r="P3216" s="14"/>
      <c r="Q3216" s="12"/>
      <c r="R3216" s="13"/>
    </row>
    <row r="3217" spans="1:18" ht="15.75" customHeight="1" x14ac:dyDescent="0.3">
      <c r="A3217" s="1"/>
      <c r="B3217" s="6" t="s">
        <v>14</v>
      </c>
      <c r="C3217" s="6">
        <v>1185732</v>
      </c>
      <c r="D3217" s="7">
        <v>44425</v>
      </c>
      <c r="E3217" s="6" t="s">
        <v>33</v>
      </c>
      <c r="F3217" s="6" t="s">
        <v>112</v>
      </c>
      <c r="G3217" s="6" t="s">
        <v>113</v>
      </c>
      <c r="H3217" s="6" t="s">
        <v>18</v>
      </c>
      <c r="I3217" s="8">
        <v>0.45000000000000007</v>
      </c>
      <c r="J3217" s="9">
        <v>3000</v>
      </c>
      <c r="K3217" s="10">
        <f t="shared" si="24"/>
        <v>1350.0000000000002</v>
      </c>
      <c r="L3217" s="10">
        <f t="shared" si="25"/>
        <v>540.00000000000011</v>
      </c>
      <c r="M3217" s="11">
        <v>0.4</v>
      </c>
      <c r="O3217" s="16"/>
      <c r="P3217" s="14"/>
      <c r="Q3217" s="12"/>
      <c r="R3217" s="13"/>
    </row>
    <row r="3218" spans="1:18" ht="15.75" customHeight="1" x14ac:dyDescent="0.3">
      <c r="A3218" s="1"/>
      <c r="B3218" s="6" t="s">
        <v>14</v>
      </c>
      <c r="C3218" s="6">
        <v>1185732</v>
      </c>
      <c r="D3218" s="7">
        <v>44425</v>
      </c>
      <c r="E3218" s="6" t="s">
        <v>33</v>
      </c>
      <c r="F3218" s="6" t="s">
        <v>112</v>
      </c>
      <c r="G3218" s="6" t="s">
        <v>113</v>
      </c>
      <c r="H3218" s="6" t="s">
        <v>19</v>
      </c>
      <c r="I3218" s="8">
        <v>0.4</v>
      </c>
      <c r="J3218" s="9">
        <v>3000</v>
      </c>
      <c r="K3218" s="10">
        <f t="shared" si="24"/>
        <v>1200</v>
      </c>
      <c r="L3218" s="10">
        <f t="shared" si="25"/>
        <v>480</v>
      </c>
      <c r="M3218" s="11">
        <v>0.4</v>
      </c>
      <c r="O3218" s="16"/>
      <c r="P3218" s="14"/>
      <c r="Q3218" s="12"/>
      <c r="R3218" s="13"/>
    </row>
    <row r="3219" spans="1:18" ht="15.75" customHeight="1" x14ac:dyDescent="0.3">
      <c r="A3219" s="1"/>
      <c r="B3219" s="6" t="s">
        <v>14</v>
      </c>
      <c r="C3219" s="6">
        <v>1185732</v>
      </c>
      <c r="D3219" s="7">
        <v>44425</v>
      </c>
      <c r="E3219" s="6" t="s">
        <v>33</v>
      </c>
      <c r="F3219" s="6" t="s">
        <v>112</v>
      </c>
      <c r="G3219" s="6" t="s">
        <v>113</v>
      </c>
      <c r="H3219" s="6" t="s">
        <v>20</v>
      </c>
      <c r="I3219" s="8">
        <v>0.4</v>
      </c>
      <c r="J3219" s="9">
        <v>2750</v>
      </c>
      <c r="K3219" s="10">
        <f t="shared" si="24"/>
        <v>1100</v>
      </c>
      <c r="L3219" s="10">
        <f t="shared" si="25"/>
        <v>440</v>
      </c>
      <c r="M3219" s="11">
        <v>0.4</v>
      </c>
      <c r="O3219" s="16"/>
      <c r="P3219" s="14"/>
      <c r="Q3219" s="12"/>
      <c r="R3219" s="13"/>
    </row>
    <row r="3220" spans="1:18" ht="15.75" customHeight="1" x14ac:dyDescent="0.3">
      <c r="A3220" s="1"/>
      <c r="B3220" s="6" t="s">
        <v>14</v>
      </c>
      <c r="C3220" s="6">
        <v>1185732</v>
      </c>
      <c r="D3220" s="7">
        <v>44425</v>
      </c>
      <c r="E3220" s="6" t="s">
        <v>33</v>
      </c>
      <c r="F3220" s="6" t="s">
        <v>112</v>
      </c>
      <c r="G3220" s="6" t="s">
        <v>113</v>
      </c>
      <c r="H3220" s="6" t="s">
        <v>21</v>
      </c>
      <c r="I3220" s="8">
        <v>0.5</v>
      </c>
      <c r="J3220" s="9">
        <v>2500</v>
      </c>
      <c r="K3220" s="10">
        <f t="shared" si="24"/>
        <v>1250</v>
      </c>
      <c r="L3220" s="10">
        <f t="shared" si="25"/>
        <v>500</v>
      </c>
      <c r="M3220" s="11">
        <v>0.4</v>
      </c>
      <c r="O3220" s="16"/>
      <c r="P3220" s="14"/>
      <c r="Q3220" s="12"/>
      <c r="R3220" s="13"/>
    </row>
    <row r="3221" spans="1:18" ht="15.75" customHeight="1" x14ac:dyDescent="0.3">
      <c r="A3221" s="1"/>
      <c r="B3221" s="6" t="s">
        <v>14</v>
      </c>
      <c r="C3221" s="6">
        <v>1185732</v>
      </c>
      <c r="D3221" s="7">
        <v>44425</v>
      </c>
      <c r="E3221" s="6" t="s">
        <v>33</v>
      </c>
      <c r="F3221" s="6" t="s">
        <v>112</v>
      </c>
      <c r="G3221" s="6" t="s">
        <v>113</v>
      </c>
      <c r="H3221" s="6" t="s">
        <v>22</v>
      </c>
      <c r="I3221" s="8">
        <v>0.55000000000000004</v>
      </c>
      <c r="J3221" s="9">
        <v>4250</v>
      </c>
      <c r="K3221" s="10">
        <f t="shared" si="24"/>
        <v>2337.5</v>
      </c>
      <c r="L3221" s="10">
        <f t="shared" si="25"/>
        <v>935</v>
      </c>
      <c r="M3221" s="11">
        <v>0.4</v>
      </c>
      <c r="O3221" s="16"/>
      <c r="P3221" s="14"/>
      <c r="Q3221" s="12"/>
      <c r="R3221" s="13"/>
    </row>
    <row r="3222" spans="1:18" ht="15.75" customHeight="1" x14ac:dyDescent="0.3">
      <c r="A3222" s="1"/>
      <c r="B3222" s="6" t="s">
        <v>14</v>
      </c>
      <c r="C3222" s="6">
        <v>1185732</v>
      </c>
      <c r="D3222" s="7">
        <v>44457</v>
      </c>
      <c r="E3222" s="6" t="s">
        <v>33</v>
      </c>
      <c r="F3222" s="6" t="s">
        <v>112</v>
      </c>
      <c r="G3222" s="6" t="s">
        <v>113</v>
      </c>
      <c r="H3222" s="6" t="s">
        <v>17</v>
      </c>
      <c r="I3222" s="8">
        <v>0.35000000000000003</v>
      </c>
      <c r="J3222" s="9">
        <v>5500</v>
      </c>
      <c r="K3222" s="10">
        <f t="shared" si="24"/>
        <v>1925.0000000000002</v>
      </c>
      <c r="L3222" s="10">
        <f t="shared" si="25"/>
        <v>770.00000000000011</v>
      </c>
      <c r="M3222" s="11">
        <v>0.4</v>
      </c>
      <c r="O3222" s="16"/>
      <c r="P3222" s="14"/>
      <c r="Q3222" s="12"/>
      <c r="R3222" s="13"/>
    </row>
    <row r="3223" spans="1:18" ht="15.75" customHeight="1" x14ac:dyDescent="0.3">
      <c r="A3223" s="1"/>
      <c r="B3223" s="6" t="s">
        <v>14</v>
      </c>
      <c r="C3223" s="6">
        <v>1185732</v>
      </c>
      <c r="D3223" s="7">
        <v>44457</v>
      </c>
      <c r="E3223" s="6" t="s">
        <v>33</v>
      </c>
      <c r="F3223" s="6" t="s">
        <v>112</v>
      </c>
      <c r="G3223" s="6" t="s">
        <v>113</v>
      </c>
      <c r="H3223" s="6" t="s">
        <v>18</v>
      </c>
      <c r="I3223" s="8">
        <v>0.3000000000000001</v>
      </c>
      <c r="J3223" s="9">
        <v>3500</v>
      </c>
      <c r="K3223" s="10">
        <f t="shared" si="24"/>
        <v>1050.0000000000005</v>
      </c>
      <c r="L3223" s="10">
        <f t="shared" si="25"/>
        <v>420.00000000000023</v>
      </c>
      <c r="M3223" s="11">
        <v>0.4</v>
      </c>
      <c r="O3223" s="16"/>
      <c r="P3223" s="14"/>
      <c r="Q3223" s="12"/>
      <c r="R3223" s="13"/>
    </row>
    <row r="3224" spans="1:18" ht="15.75" customHeight="1" x14ac:dyDescent="0.3">
      <c r="A3224" s="1"/>
      <c r="B3224" s="6" t="s">
        <v>14</v>
      </c>
      <c r="C3224" s="6">
        <v>1185732</v>
      </c>
      <c r="D3224" s="7">
        <v>44457</v>
      </c>
      <c r="E3224" s="6" t="s">
        <v>33</v>
      </c>
      <c r="F3224" s="6" t="s">
        <v>112</v>
      </c>
      <c r="G3224" s="6" t="s">
        <v>113</v>
      </c>
      <c r="H3224" s="6" t="s">
        <v>19</v>
      </c>
      <c r="I3224" s="8">
        <v>0.25000000000000006</v>
      </c>
      <c r="J3224" s="9">
        <v>2500</v>
      </c>
      <c r="K3224" s="10">
        <f t="shared" si="24"/>
        <v>625.00000000000011</v>
      </c>
      <c r="L3224" s="10">
        <f t="shared" si="25"/>
        <v>250.00000000000006</v>
      </c>
      <c r="M3224" s="11">
        <v>0.4</v>
      </c>
      <c r="O3224" s="16"/>
      <c r="P3224" s="14"/>
      <c r="Q3224" s="12"/>
      <c r="R3224" s="13"/>
    </row>
    <row r="3225" spans="1:18" ht="15.75" customHeight="1" x14ac:dyDescent="0.3">
      <c r="A3225" s="1"/>
      <c r="B3225" s="6" t="s">
        <v>14</v>
      </c>
      <c r="C3225" s="6">
        <v>1185732</v>
      </c>
      <c r="D3225" s="7">
        <v>44457</v>
      </c>
      <c r="E3225" s="6" t="s">
        <v>33</v>
      </c>
      <c r="F3225" s="6" t="s">
        <v>112</v>
      </c>
      <c r="G3225" s="6" t="s">
        <v>113</v>
      </c>
      <c r="H3225" s="6" t="s">
        <v>20</v>
      </c>
      <c r="I3225" s="8">
        <v>0.25000000000000006</v>
      </c>
      <c r="J3225" s="9">
        <v>2250</v>
      </c>
      <c r="K3225" s="10">
        <f t="shared" si="24"/>
        <v>562.50000000000011</v>
      </c>
      <c r="L3225" s="10">
        <f t="shared" si="25"/>
        <v>225.00000000000006</v>
      </c>
      <c r="M3225" s="11">
        <v>0.4</v>
      </c>
      <c r="O3225" s="16"/>
      <c r="P3225" s="14"/>
      <c r="Q3225" s="12"/>
      <c r="R3225" s="13"/>
    </row>
    <row r="3226" spans="1:18" ht="15.75" customHeight="1" x14ac:dyDescent="0.3">
      <c r="A3226" s="1"/>
      <c r="B3226" s="6" t="s">
        <v>14</v>
      </c>
      <c r="C3226" s="6">
        <v>1185732</v>
      </c>
      <c r="D3226" s="7">
        <v>44457</v>
      </c>
      <c r="E3226" s="6" t="s">
        <v>33</v>
      </c>
      <c r="F3226" s="6" t="s">
        <v>112</v>
      </c>
      <c r="G3226" s="6" t="s">
        <v>113</v>
      </c>
      <c r="H3226" s="6" t="s">
        <v>21</v>
      </c>
      <c r="I3226" s="8">
        <v>0.35000000000000003</v>
      </c>
      <c r="J3226" s="9">
        <v>2250</v>
      </c>
      <c r="K3226" s="10">
        <f t="shared" si="24"/>
        <v>787.50000000000011</v>
      </c>
      <c r="L3226" s="10">
        <f t="shared" si="25"/>
        <v>315.00000000000006</v>
      </c>
      <c r="M3226" s="11">
        <v>0.4</v>
      </c>
      <c r="O3226" s="16"/>
      <c r="P3226" s="14"/>
      <c r="Q3226" s="12"/>
      <c r="R3226" s="13"/>
    </row>
    <row r="3227" spans="1:18" ht="15.75" customHeight="1" x14ac:dyDescent="0.3">
      <c r="A3227" s="1"/>
      <c r="B3227" s="6" t="s">
        <v>14</v>
      </c>
      <c r="C3227" s="6">
        <v>1185732</v>
      </c>
      <c r="D3227" s="7">
        <v>44457</v>
      </c>
      <c r="E3227" s="6" t="s">
        <v>33</v>
      </c>
      <c r="F3227" s="6" t="s">
        <v>112</v>
      </c>
      <c r="G3227" s="6" t="s">
        <v>113</v>
      </c>
      <c r="H3227" s="6" t="s">
        <v>22</v>
      </c>
      <c r="I3227" s="8">
        <v>0.4</v>
      </c>
      <c r="J3227" s="9">
        <v>3000</v>
      </c>
      <c r="K3227" s="10">
        <f t="shared" si="24"/>
        <v>1200</v>
      </c>
      <c r="L3227" s="10">
        <f t="shared" si="25"/>
        <v>480</v>
      </c>
      <c r="M3227" s="11">
        <v>0.4</v>
      </c>
      <c r="O3227" s="16"/>
      <c r="P3227" s="14"/>
      <c r="Q3227" s="12"/>
      <c r="R3227" s="13"/>
    </row>
    <row r="3228" spans="1:18" ht="15.75" customHeight="1" x14ac:dyDescent="0.3">
      <c r="A3228" s="1"/>
      <c r="B3228" s="6" t="s">
        <v>14</v>
      </c>
      <c r="C3228" s="6">
        <v>1185732</v>
      </c>
      <c r="D3228" s="7">
        <v>44486</v>
      </c>
      <c r="E3228" s="6" t="s">
        <v>33</v>
      </c>
      <c r="F3228" s="6" t="s">
        <v>112</v>
      </c>
      <c r="G3228" s="6" t="s">
        <v>113</v>
      </c>
      <c r="H3228" s="6" t="s">
        <v>17</v>
      </c>
      <c r="I3228" s="8">
        <v>0.44999999999999996</v>
      </c>
      <c r="J3228" s="9">
        <v>4250</v>
      </c>
      <c r="K3228" s="10">
        <f t="shared" si="24"/>
        <v>1912.4999999999998</v>
      </c>
      <c r="L3228" s="10">
        <f t="shared" si="25"/>
        <v>765</v>
      </c>
      <c r="M3228" s="11">
        <v>0.4</v>
      </c>
      <c r="O3228" s="16"/>
      <c r="P3228" s="14"/>
      <c r="Q3228" s="12"/>
      <c r="R3228" s="13"/>
    </row>
    <row r="3229" spans="1:18" ht="15.75" customHeight="1" x14ac:dyDescent="0.3">
      <c r="A3229" s="1"/>
      <c r="B3229" s="6" t="s">
        <v>14</v>
      </c>
      <c r="C3229" s="6">
        <v>1185732</v>
      </c>
      <c r="D3229" s="7">
        <v>44486</v>
      </c>
      <c r="E3229" s="6" t="s">
        <v>33</v>
      </c>
      <c r="F3229" s="6" t="s">
        <v>112</v>
      </c>
      <c r="G3229" s="6" t="s">
        <v>113</v>
      </c>
      <c r="H3229" s="6" t="s">
        <v>18</v>
      </c>
      <c r="I3229" s="8">
        <v>0.35000000000000003</v>
      </c>
      <c r="J3229" s="9">
        <v>2750</v>
      </c>
      <c r="K3229" s="10">
        <f t="shared" si="24"/>
        <v>962.50000000000011</v>
      </c>
      <c r="L3229" s="10">
        <f t="shared" si="25"/>
        <v>385.00000000000006</v>
      </c>
      <c r="M3229" s="11">
        <v>0.4</v>
      </c>
      <c r="O3229" s="16"/>
      <c r="P3229" s="14"/>
      <c r="Q3229" s="12"/>
      <c r="R3229" s="13"/>
    </row>
    <row r="3230" spans="1:18" ht="15.75" customHeight="1" x14ac:dyDescent="0.3">
      <c r="A3230" s="1"/>
      <c r="B3230" s="6" t="s">
        <v>14</v>
      </c>
      <c r="C3230" s="6">
        <v>1185732</v>
      </c>
      <c r="D3230" s="7">
        <v>44486</v>
      </c>
      <c r="E3230" s="6" t="s">
        <v>33</v>
      </c>
      <c r="F3230" s="6" t="s">
        <v>112</v>
      </c>
      <c r="G3230" s="6" t="s">
        <v>113</v>
      </c>
      <c r="H3230" s="6" t="s">
        <v>19</v>
      </c>
      <c r="I3230" s="8">
        <v>0.35000000000000003</v>
      </c>
      <c r="J3230" s="9">
        <v>1750</v>
      </c>
      <c r="K3230" s="10">
        <f t="shared" si="24"/>
        <v>612.50000000000011</v>
      </c>
      <c r="L3230" s="10">
        <f t="shared" si="25"/>
        <v>245.00000000000006</v>
      </c>
      <c r="M3230" s="11">
        <v>0.4</v>
      </c>
      <c r="O3230" s="16"/>
      <c r="P3230" s="14"/>
      <c r="Q3230" s="12"/>
      <c r="R3230" s="13"/>
    </row>
    <row r="3231" spans="1:18" ht="15.75" customHeight="1" x14ac:dyDescent="0.3">
      <c r="A3231" s="1"/>
      <c r="B3231" s="6" t="s">
        <v>14</v>
      </c>
      <c r="C3231" s="6">
        <v>1185732</v>
      </c>
      <c r="D3231" s="7">
        <v>44486</v>
      </c>
      <c r="E3231" s="6" t="s">
        <v>33</v>
      </c>
      <c r="F3231" s="6" t="s">
        <v>112</v>
      </c>
      <c r="G3231" s="6" t="s">
        <v>113</v>
      </c>
      <c r="H3231" s="6" t="s">
        <v>20</v>
      </c>
      <c r="I3231" s="8">
        <v>0.35000000000000003</v>
      </c>
      <c r="J3231" s="9">
        <v>1750</v>
      </c>
      <c r="K3231" s="10">
        <f t="shared" si="24"/>
        <v>612.50000000000011</v>
      </c>
      <c r="L3231" s="10">
        <f t="shared" si="25"/>
        <v>245.00000000000006</v>
      </c>
      <c r="M3231" s="11">
        <v>0.4</v>
      </c>
      <c r="O3231" s="16"/>
      <c r="P3231" s="14"/>
      <c r="Q3231" s="12"/>
      <c r="R3231" s="13"/>
    </row>
    <row r="3232" spans="1:18" ht="15.75" customHeight="1" x14ac:dyDescent="0.3">
      <c r="A3232" s="1"/>
      <c r="B3232" s="6" t="s">
        <v>14</v>
      </c>
      <c r="C3232" s="6">
        <v>1185732</v>
      </c>
      <c r="D3232" s="7">
        <v>44486</v>
      </c>
      <c r="E3232" s="6" t="s">
        <v>33</v>
      </c>
      <c r="F3232" s="6" t="s">
        <v>112</v>
      </c>
      <c r="G3232" s="6" t="s">
        <v>113</v>
      </c>
      <c r="H3232" s="6" t="s">
        <v>21</v>
      </c>
      <c r="I3232" s="8">
        <v>0.44999999999999996</v>
      </c>
      <c r="J3232" s="9">
        <v>1750</v>
      </c>
      <c r="K3232" s="10">
        <f t="shared" si="24"/>
        <v>787.49999999999989</v>
      </c>
      <c r="L3232" s="10">
        <f t="shared" si="25"/>
        <v>315</v>
      </c>
      <c r="M3232" s="11">
        <v>0.4</v>
      </c>
      <c r="O3232" s="16"/>
      <c r="P3232" s="14"/>
      <c r="Q3232" s="12"/>
      <c r="R3232" s="13"/>
    </row>
    <row r="3233" spans="1:18" ht="15.75" customHeight="1" x14ac:dyDescent="0.3">
      <c r="A3233" s="1"/>
      <c r="B3233" s="6" t="s">
        <v>14</v>
      </c>
      <c r="C3233" s="6">
        <v>1185732</v>
      </c>
      <c r="D3233" s="7">
        <v>44486</v>
      </c>
      <c r="E3233" s="6" t="s">
        <v>33</v>
      </c>
      <c r="F3233" s="6" t="s">
        <v>112</v>
      </c>
      <c r="G3233" s="6" t="s">
        <v>113</v>
      </c>
      <c r="H3233" s="6" t="s">
        <v>22</v>
      </c>
      <c r="I3233" s="8">
        <v>0.49999999999999983</v>
      </c>
      <c r="J3233" s="9">
        <v>3000</v>
      </c>
      <c r="K3233" s="10">
        <f t="shared" si="24"/>
        <v>1499.9999999999995</v>
      </c>
      <c r="L3233" s="10">
        <f t="shared" si="25"/>
        <v>599.99999999999989</v>
      </c>
      <c r="M3233" s="11">
        <v>0.4</v>
      </c>
      <c r="O3233" s="16"/>
      <c r="P3233" s="14"/>
      <c r="Q3233" s="12"/>
      <c r="R3233" s="13"/>
    </row>
    <row r="3234" spans="1:18" ht="15.75" customHeight="1" x14ac:dyDescent="0.3">
      <c r="A3234" s="1"/>
      <c r="B3234" s="6" t="s">
        <v>14</v>
      </c>
      <c r="C3234" s="6">
        <v>1185732</v>
      </c>
      <c r="D3234" s="7">
        <v>44517</v>
      </c>
      <c r="E3234" s="6" t="s">
        <v>33</v>
      </c>
      <c r="F3234" s="6" t="s">
        <v>112</v>
      </c>
      <c r="G3234" s="6" t="s">
        <v>113</v>
      </c>
      <c r="H3234" s="6" t="s">
        <v>17</v>
      </c>
      <c r="I3234" s="8">
        <v>0.44999999999999996</v>
      </c>
      <c r="J3234" s="9">
        <v>4500</v>
      </c>
      <c r="K3234" s="10">
        <f t="shared" si="24"/>
        <v>2024.9999999999998</v>
      </c>
      <c r="L3234" s="10">
        <f t="shared" si="25"/>
        <v>810</v>
      </c>
      <c r="M3234" s="11">
        <v>0.4</v>
      </c>
      <c r="O3234" s="16"/>
      <c r="P3234" s="14"/>
      <c r="Q3234" s="12"/>
      <c r="R3234" s="13"/>
    </row>
    <row r="3235" spans="1:18" ht="15.75" customHeight="1" x14ac:dyDescent="0.3">
      <c r="A3235" s="1"/>
      <c r="B3235" s="6" t="s">
        <v>14</v>
      </c>
      <c r="C3235" s="6">
        <v>1185732</v>
      </c>
      <c r="D3235" s="7">
        <v>44517</v>
      </c>
      <c r="E3235" s="6" t="s">
        <v>33</v>
      </c>
      <c r="F3235" s="6" t="s">
        <v>112</v>
      </c>
      <c r="G3235" s="6" t="s">
        <v>113</v>
      </c>
      <c r="H3235" s="6" t="s">
        <v>18</v>
      </c>
      <c r="I3235" s="8">
        <v>0.35000000000000003</v>
      </c>
      <c r="J3235" s="9">
        <v>3500</v>
      </c>
      <c r="K3235" s="10">
        <f t="shared" si="24"/>
        <v>1225.0000000000002</v>
      </c>
      <c r="L3235" s="10">
        <f t="shared" si="25"/>
        <v>490.00000000000011</v>
      </c>
      <c r="M3235" s="11">
        <v>0.4</v>
      </c>
      <c r="O3235" s="16"/>
      <c r="P3235" s="14"/>
      <c r="Q3235" s="12"/>
      <c r="R3235" s="13"/>
    </row>
    <row r="3236" spans="1:18" ht="15.75" customHeight="1" x14ac:dyDescent="0.3">
      <c r="A3236" s="1"/>
      <c r="B3236" s="6" t="s">
        <v>14</v>
      </c>
      <c r="C3236" s="6">
        <v>1185732</v>
      </c>
      <c r="D3236" s="7">
        <v>44517</v>
      </c>
      <c r="E3236" s="6" t="s">
        <v>33</v>
      </c>
      <c r="F3236" s="6" t="s">
        <v>112</v>
      </c>
      <c r="G3236" s="6" t="s">
        <v>113</v>
      </c>
      <c r="H3236" s="6" t="s">
        <v>19</v>
      </c>
      <c r="I3236" s="8">
        <v>0.35000000000000003</v>
      </c>
      <c r="J3236" s="9">
        <v>2950</v>
      </c>
      <c r="K3236" s="10">
        <f t="shared" si="24"/>
        <v>1032.5</v>
      </c>
      <c r="L3236" s="10">
        <f t="shared" si="25"/>
        <v>413</v>
      </c>
      <c r="M3236" s="11">
        <v>0.4</v>
      </c>
      <c r="O3236" s="16"/>
      <c r="P3236" s="14"/>
      <c r="Q3236" s="12"/>
      <c r="R3236" s="13"/>
    </row>
    <row r="3237" spans="1:18" ht="15.75" customHeight="1" x14ac:dyDescent="0.3">
      <c r="A3237" s="1"/>
      <c r="B3237" s="6" t="s">
        <v>14</v>
      </c>
      <c r="C3237" s="6">
        <v>1185732</v>
      </c>
      <c r="D3237" s="7">
        <v>44517</v>
      </c>
      <c r="E3237" s="6" t="s">
        <v>33</v>
      </c>
      <c r="F3237" s="6" t="s">
        <v>112</v>
      </c>
      <c r="G3237" s="6" t="s">
        <v>113</v>
      </c>
      <c r="H3237" s="6" t="s">
        <v>20</v>
      </c>
      <c r="I3237" s="8">
        <v>0.4</v>
      </c>
      <c r="J3237" s="9">
        <v>3250</v>
      </c>
      <c r="K3237" s="10">
        <f t="shared" si="24"/>
        <v>1300</v>
      </c>
      <c r="L3237" s="10">
        <f t="shared" si="25"/>
        <v>520</v>
      </c>
      <c r="M3237" s="11">
        <v>0.4</v>
      </c>
      <c r="O3237" s="16"/>
      <c r="P3237" s="14"/>
      <c r="Q3237" s="12"/>
      <c r="R3237" s="13"/>
    </row>
    <row r="3238" spans="1:18" ht="15.75" customHeight="1" x14ac:dyDescent="0.3">
      <c r="A3238" s="1"/>
      <c r="B3238" s="6" t="s">
        <v>14</v>
      </c>
      <c r="C3238" s="6">
        <v>1185732</v>
      </c>
      <c r="D3238" s="7">
        <v>44517</v>
      </c>
      <c r="E3238" s="6" t="s">
        <v>33</v>
      </c>
      <c r="F3238" s="6" t="s">
        <v>112</v>
      </c>
      <c r="G3238" s="6" t="s">
        <v>113</v>
      </c>
      <c r="H3238" s="6" t="s">
        <v>21</v>
      </c>
      <c r="I3238" s="8">
        <v>0.65</v>
      </c>
      <c r="J3238" s="9">
        <v>3000</v>
      </c>
      <c r="K3238" s="10">
        <f t="shared" si="24"/>
        <v>1950</v>
      </c>
      <c r="L3238" s="10">
        <f t="shared" si="25"/>
        <v>780</v>
      </c>
      <c r="M3238" s="11">
        <v>0.4</v>
      </c>
      <c r="O3238" s="16"/>
      <c r="P3238" s="14"/>
      <c r="Q3238" s="12"/>
      <c r="R3238" s="13"/>
    </row>
    <row r="3239" spans="1:18" ht="15.75" customHeight="1" x14ac:dyDescent="0.3">
      <c r="A3239" s="1"/>
      <c r="B3239" s="6" t="s">
        <v>14</v>
      </c>
      <c r="C3239" s="6">
        <v>1185732</v>
      </c>
      <c r="D3239" s="7">
        <v>44517</v>
      </c>
      <c r="E3239" s="6" t="s">
        <v>33</v>
      </c>
      <c r="F3239" s="6" t="s">
        <v>112</v>
      </c>
      <c r="G3239" s="6" t="s">
        <v>113</v>
      </c>
      <c r="H3239" s="6" t="s">
        <v>22</v>
      </c>
      <c r="I3239" s="8">
        <v>0.7</v>
      </c>
      <c r="J3239" s="9">
        <v>4000</v>
      </c>
      <c r="K3239" s="10">
        <f t="shared" si="24"/>
        <v>2800</v>
      </c>
      <c r="L3239" s="10">
        <f t="shared" si="25"/>
        <v>1120</v>
      </c>
      <c r="M3239" s="11">
        <v>0.4</v>
      </c>
      <c r="O3239" s="16"/>
      <c r="P3239" s="14"/>
      <c r="Q3239" s="12"/>
      <c r="R3239" s="13"/>
    </row>
    <row r="3240" spans="1:18" ht="15.75" customHeight="1" x14ac:dyDescent="0.3">
      <c r="A3240" s="1"/>
      <c r="B3240" s="6" t="s">
        <v>14</v>
      </c>
      <c r="C3240" s="6">
        <v>1185732</v>
      </c>
      <c r="D3240" s="7">
        <v>44546</v>
      </c>
      <c r="E3240" s="6" t="s">
        <v>33</v>
      </c>
      <c r="F3240" s="6" t="s">
        <v>112</v>
      </c>
      <c r="G3240" s="6" t="s">
        <v>113</v>
      </c>
      <c r="H3240" s="6" t="s">
        <v>17</v>
      </c>
      <c r="I3240" s="8">
        <v>0.65</v>
      </c>
      <c r="J3240" s="9">
        <v>6500</v>
      </c>
      <c r="K3240" s="10">
        <f t="shared" si="24"/>
        <v>4225</v>
      </c>
      <c r="L3240" s="10">
        <f t="shared" si="25"/>
        <v>1690</v>
      </c>
      <c r="M3240" s="11">
        <v>0.4</v>
      </c>
      <c r="O3240" s="16"/>
      <c r="P3240" s="14"/>
      <c r="Q3240" s="12"/>
      <c r="R3240" s="13"/>
    </row>
    <row r="3241" spans="1:18" ht="15.75" customHeight="1" x14ac:dyDescent="0.3">
      <c r="A3241" s="1"/>
      <c r="B3241" s="6" t="s">
        <v>14</v>
      </c>
      <c r="C3241" s="6">
        <v>1185732</v>
      </c>
      <c r="D3241" s="7">
        <v>44546</v>
      </c>
      <c r="E3241" s="6" t="s">
        <v>33</v>
      </c>
      <c r="F3241" s="6" t="s">
        <v>112</v>
      </c>
      <c r="G3241" s="6" t="s">
        <v>113</v>
      </c>
      <c r="H3241" s="6" t="s">
        <v>18</v>
      </c>
      <c r="I3241" s="8">
        <v>0.55000000000000004</v>
      </c>
      <c r="J3241" s="9">
        <v>4500</v>
      </c>
      <c r="K3241" s="10">
        <f t="shared" si="24"/>
        <v>2475</v>
      </c>
      <c r="L3241" s="10">
        <f t="shared" si="25"/>
        <v>990</v>
      </c>
      <c r="M3241" s="11">
        <v>0.4</v>
      </c>
      <c r="O3241" s="16"/>
      <c r="P3241" s="14"/>
      <c r="Q3241" s="12"/>
      <c r="R3241" s="13"/>
    </row>
    <row r="3242" spans="1:18" ht="15.75" customHeight="1" x14ac:dyDescent="0.3">
      <c r="A3242" s="1"/>
      <c r="B3242" s="6" t="s">
        <v>14</v>
      </c>
      <c r="C3242" s="6">
        <v>1185732</v>
      </c>
      <c r="D3242" s="7">
        <v>44546</v>
      </c>
      <c r="E3242" s="6" t="s">
        <v>33</v>
      </c>
      <c r="F3242" s="6" t="s">
        <v>112</v>
      </c>
      <c r="G3242" s="6" t="s">
        <v>113</v>
      </c>
      <c r="H3242" s="6" t="s">
        <v>19</v>
      </c>
      <c r="I3242" s="8">
        <v>0.55000000000000004</v>
      </c>
      <c r="J3242" s="9">
        <v>4000</v>
      </c>
      <c r="K3242" s="10">
        <f t="shared" si="24"/>
        <v>2200</v>
      </c>
      <c r="L3242" s="10">
        <f t="shared" si="25"/>
        <v>880</v>
      </c>
      <c r="M3242" s="11">
        <v>0.4</v>
      </c>
      <c r="O3242" s="16"/>
      <c r="P3242" s="14"/>
      <c r="Q3242" s="12"/>
      <c r="R3242" s="13"/>
    </row>
    <row r="3243" spans="1:18" ht="15.75" customHeight="1" x14ac:dyDescent="0.3">
      <c r="A3243" s="1"/>
      <c r="B3243" s="6" t="s">
        <v>14</v>
      </c>
      <c r="C3243" s="6">
        <v>1185732</v>
      </c>
      <c r="D3243" s="7">
        <v>44546</v>
      </c>
      <c r="E3243" s="6" t="s">
        <v>33</v>
      </c>
      <c r="F3243" s="6" t="s">
        <v>112</v>
      </c>
      <c r="G3243" s="6" t="s">
        <v>113</v>
      </c>
      <c r="H3243" s="6" t="s">
        <v>20</v>
      </c>
      <c r="I3243" s="8">
        <v>0.55000000000000004</v>
      </c>
      <c r="J3243" s="9">
        <v>3500</v>
      </c>
      <c r="K3243" s="10">
        <f t="shared" si="24"/>
        <v>1925.0000000000002</v>
      </c>
      <c r="L3243" s="10">
        <f t="shared" si="25"/>
        <v>770.00000000000011</v>
      </c>
      <c r="M3243" s="11">
        <v>0.4</v>
      </c>
      <c r="O3243" s="16"/>
      <c r="P3243" s="14"/>
      <c r="Q3243" s="12"/>
      <c r="R3243" s="13"/>
    </row>
    <row r="3244" spans="1:18" ht="15.75" customHeight="1" x14ac:dyDescent="0.3">
      <c r="A3244" s="1"/>
      <c r="B3244" s="6" t="s">
        <v>14</v>
      </c>
      <c r="C3244" s="6">
        <v>1185732</v>
      </c>
      <c r="D3244" s="7">
        <v>44546</v>
      </c>
      <c r="E3244" s="6" t="s">
        <v>33</v>
      </c>
      <c r="F3244" s="6" t="s">
        <v>112</v>
      </c>
      <c r="G3244" s="6" t="s">
        <v>113</v>
      </c>
      <c r="H3244" s="6" t="s">
        <v>21</v>
      </c>
      <c r="I3244" s="8">
        <v>0.65</v>
      </c>
      <c r="J3244" s="9">
        <v>3500</v>
      </c>
      <c r="K3244" s="10">
        <f t="shared" si="24"/>
        <v>2275</v>
      </c>
      <c r="L3244" s="10">
        <f t="shared" si="25"/>
        <v>910</v>
      </c>
      <c r="M3244" s="11">
        <v>0.4</v>
      </c>
      <c r="O3244" s="16"/>
      <c r="P3244" s="14"/>
      <c r="Q3244" s="12"/>
      <c r="R3244" s="13"/>
    </row>
    <row r="3245" spans="1:18" ht="15.75" customHeight="1" x14ac:dyDescent="0.3">
      <c r="A3245" s="1"/>
      <c r="B3245" s="6" t="s">
        <v>14</v>
      </c>
      <c r="C3245" s="6">
        <v>1185732</v>
      </c>
      <c r="D3245" s="7">
        <v>44546</v>
      </c>
      <c r="E3245" s="6" t="s">
        <v>33</v>
      </c>
      <c r="F3245" s="6" t="s">
        <v>112</v>
      </c>
      <c r="G3245" s="6" t="s">
        <v>113</v>
      </c>
      <c r="H3245" s="6" t="s">
        <v>22</v>
      </c>
      <c r="I3245" s="8">
        <v>0.7</v>
      </c>
      <c r="J3245" s="9">
        <v>4500</v>
      </c>
      <c r="K3245" s="10">
        <f t="shared" si="24"/>
        <v>3150</v>
      </c>
      <c r="L3245" s="10">
        <f t="shared" si="25"/>
        <v>1260</v>
      </c>
      <c r="M3245" s="11">
        <v>0.4</v>
      </c>
      <c r="O3245" s="16"/>
      <c r="P3245" s="14"/>
      <c r="Q3245" s="12"/>
      <c r="R3245" s="13"/>
    </row>
    <row r="3246" spans="1:18" ht="15.75" customHeight="1" x14ac:dyDescent="0.3">
      <c r="A3246" s="1" t="s">
        <v>39</v>
      </c>
      <c r="B3246" s="6" t="s">
        <v>14</v>
      </c>
      <c r="C3246" s="6">
        <v>1185732</v>
      </c>
      <c r="D3246" s="7">
        <v>44220</v>
      </c>
      <c r="E3246" s="6" t="s">
        <v>15</v>
      </c>
      <c r="F3246" s="6" t="s">
        <v>114</v>
      </c>
      <c r="G3246" s="6" t="s">
        <v>89</v>
      </c>
      <c r="H3246" s="6" t="s">
        <v>17</v>
      </c>
      <c r="I3246" s="8">
        <v>0.35000000000000003</v>
      </c>
      <c r="J3246" s="9">
        <v>4250</v>
      </c>
      <c r="K3246" s="10">
        <f t="shared" si="24"/>
        <v>1487.5000000000002</v>
      </c>
      <c r="L3246" s="10">
        <f t="shared" si="25"/>
        <v>595.00000000000011</v>
      </c>
      <c r="M3246" s="11">
        <v>0.4</v>
      </c>
      <c r="O3246" s="16"/>
      <c r="P3246" s="14"/>
      <c r="Q3246" s="12"/>
      <c r="R3246" s="13"/>
    </row>
    <row r="3247" spans="1:18" ht="15.75" customHeight="1" x14ac:dyDescent="0.3">
      <c r="A3247" s="1"/>
      <c r="B3247" s="6" t="s">
        <v>14</v>
      </c>
      <c r="C3247" s="6">
        <v>1185732</v>
      </c>
      <c r="D3247" s="7">
        <v>44220</v>
      </c>
      <c r="E3247" s="6" t="s">
        <v>15</v>
      </c>
      <c r="F3247" s="6" t="s">
        <v>114</v>
      </c>
      <c r="G3247" s="6" t="s">
        <v>89</v>
      </c>
      <c r="H3247" s="6" t="s">
        <v>18</v>
      </c>
      <c r="I3247" s="8">
        <v>0.35000000000000003</v>
      </c>
      <c r="J3247" s="9">
        <v>2250</v>
      </c>
      <c r="K3247" s="10">
        <f t="shared" si="24"/>
        <v>787.50000000000011</v>
      </c>
      <c r="L3247" s="10">
        <f t="shared" si="25"/>
        <v>275.625</v>
      </c>
      <c r="M3247" s="11">
        <v>0.35</v>
      </c>
      <c r="O3247" s="16"/>
      <c r="P3247" s="14"/>
      <c r="Q3247" s="12"/>
      <c r="R3247" s="13"/>
    </row>
    <row r="3248" spans="1:18" ht="15.75" customHeight="1" x14ac:dyDescent="0.3">
      <c r="A3248" s="1"/>
      <c r="B3248" s="6" t="s">
        <v>14</v>
      </c>
      <c r="C3248" s="6">
        <v>1185732</v>
      </c>
      <c r="D3248" s="7">
        <v>44220</v>
      </c>
      <c r="E3248" s="6" t="s">
        <v>15</v>
      </c>
      <c r="F3248" s="6" t="s">
        <v>114</v>
      </c>
      <c r="G3248" s="6" t="s">
        <v>89</v>
      </c>
      <c r="H3248" s="6" t="s">
        <v>19</v>
      </c>
      <c r="I3248" s="8">
        <v>0.25000000000000006</v>
      </c>
      <c r="J3248" s="9">
        <v>2250</v>
      </c>
      <c r="K3248" s="10">
        <f t="shared" si="24"/>
        <v>562.50000000000011</v>
      </c>
      <c r="L3248" s="10">
        <f t="shared" si="25"/>
        <v>196.87500000000003</v>
      </c>
      <c r="M3248" s="11">
        <v>0.35</v>
      </c>
      <c r="O3248" s="16"/>
      <c r="P3248" s="14"/>
      <c r="Q3248" s="12"/>
      <c r="R3248" s="13"/>
    </row>
    <row r="3249" spans="1:18" ht="15.75" customHeight="1" x14ac:dyDescent="0.3">
      <c r="A3249" s="1"/>
      <c r="B3249" s="6" t="s">
        <v>14</v>
      </c>
      <c r="C3249" s="6">
        <v>1185732</v>
      </c>
      <c r="D3249" s="7">
        <v>44220</v>
      </c>
      <c r="E3249" s="6" t="s">
        <v>15</v>
      </c>
      <c r="F3249" s="6" t="s">
        <v>114</v>
      </c>
      <c r="G3249" s="6" t="s">
        <v>89</v>
      </c>
      <c r="H3249" s="6" t="s">
        <v>20</v>
      </c>
      <c r="I3249" s="8">
        <v>0.3</v>
      </c>
      <c r="J3249" s="9">
        <v>750</v>
      </c>
      <c r="K3249" s="10">
        <f t="shared" si="24"/>
        <v>225</v>
      </c>
      <c r="L3249" s="10">
        <f t="shared" si="25"/>
        <v>78.75</v>
      </c>
      <c r="M3249" s="11">
        <v>0.35</v>
      </c>
      <c r="O3249" s="16"/>
      <c r="P3249" s="14"/>
      <c r="Q3249" s="12"/>
      <c r="R3249" s="13"/>
    </row>
    <row r="3250" spans="1:18" ht="15.75" customHeight="1" x14ac:dyDescent="0.3">
      <c r="A3250" s="1"/>
      <c r="B3250" s="6" t="s">
        <v>14</v>
      </c>
      <c r="C3250" s="6">
        <v>1185732</v>
      </c>
      <c r="D3250" s="7">
        <v>44220</v>
      </c>
      <c r="E3250" s="6" t="s">
        <v>15</v>
      </c>
      <c r="F3250" s="6" t="s">
        <v>114</v>
      </c>
      <c r="G3250" s="6" t="s">
        <v>89</v>
      </c>
      <c r="H3250" s="6" t="s">
        <v>21</v>
      </c>
      <c r="I3250" s="8">
        <v>0.45</v>
      </c>
      <c r="J3250" s="9">
        <v>1250</v>
      </c>
      <c r="K3250" s="10">
        <f t="shared" si="24"/>
        <v>562.5</v>
      </c>
      <c r="L3250" s="10">
        <f t="shared" si="25"/>
        <v>168.75</v>
      </c>
      <c r="M3250" s="11">
        <v>0.3</v>
      </c>
      <c r="O3250" s="16"/>
      <c r="P3250" s="14"/>
      <c r="Q3250" s="12"/>
      <c r="R3250" s="13"/>
    </row>
    <row r="3251" spans="1:18" ht="15.75" customHeight="1" x14ac:dyDescent="0.3">
      <c r="A3251" s="1"/>
      <c r="B3251" s="6" t="s">
        <v>14</v>
      </c>
      <c r="C3251" s="6">
        <v>1185732</v>
      </c>
      <c r="D3251" s="7">
        <v>44220</v>
      </c>
      <c r="E3251" s="6" t="s">
        <v>15</v>
      </c>
      <c r="F3251" s="6" t="s">
        <v>114</v>
      </c>
      <c r="G3251" s="6" t="s">
        <v>89</v>
      </c>
      <c r="H3251" s="6" t="s">
        <v>22</v>
      </c>
      <c r="I3251" s="8">
        <v>0.35000000000000003</v>
      </c>
      <c r="J3251" s="9">
        <v>2250</v>
      </c>
      <c r="K3251" s="10">
        <f t="shared" si="24"/>
        <v>787.50000000000011</v>
      </c>
      <c r="L3251" s="10">
        <f t="shared" si="25"/>
        <v>236.25000000000003</v>
      </c>
      <c r="M3251" s="11">
        <v>0.3</v>
      </c>
      <c r="O3251" s="16"/>
      <c r="P3251" s="14"/>
      <c r="Q3251" s="12"/>
      <c r="R3251" s="13"/>
    </row>
    <row r="3252" spans="1:18" ht="15.75" customHeight="1" x14ac:dyDescent="0.3">
      <c r="A3252" s="1"/>
      <c r="B3252" s="6" t="s">
        <v>14</v>
      </c>
      <c r="C3252" s="6">
        <v>1185732</v>
      </c>
      <c r="D3252" s="7">
        <v>44249</v>
      </c>
      <c r="E3252" s="6" t="s">
        <v>15</v>
      </c>
      <c r="F3252" s="6" t="s">
        <v>114</v>
      </c>
      <c r="G3252" s="6" t="s">
        <v>89</v>
      </c>
      <c r="H3252" s="6" t="s">
        <v>17</v>
      </c>
      <c r="I3252" s="8">
        <v>0.35000000000000003</v>
      </c>
      <c r="J3252" s="9">
        <v>4750</v>
      </c>
      <c r="K3252" s="10">
        <f t="shared" si="24"/>
        <v>1662.5000000000002</v>
      </c>
      <c r="L3252" s="10">
        <f t="shared" si="25"/>
        <v>665.00000000000011</v>
      </c>
      <c r="M3252" s="11">
        <v>0.4</v>
      </c>
      <c r="O3252" s="16"/>
      <c r="P3252" s="14"/>
      <c r="Q3252" s="12"/>
      <c r="R3252" s="13"/>
    </row>
    <row r="3253" spans="1:18" ht="15.75" customHeight="1" x14ac:dyDescent="0.3">
      <c r="A3253" s="1"/>
      <c r="B3253" s="6" t="s">
        <v>14</v>
      </c>
      <c r="C3253" s="6">
        <v>1185732</v>
      </c>
      <c r="D3253" s="7">
        <v>44249</v>
      </c>
      <c r="E3253" s="6" t="s">
        <v>15</v>
      </c>
      <c r="F3253" s="6" t="s">
        <v>114</v>
      </c>
      <c r="G3253" s="6" t="s">
        <v>89</v>
      </c>
      <c r="H3253" s="6" t="s">
        <v>18</v>
      </c>
      <c r="I3253" s="8">
        <v>0.35000000000000003</v>
      </c>
      <c r="J3253" s="9">
        <v>1250</v>
      </c>
      <c r="K3253" s="10">
        <f t="shared" si="24"/>
        <v>437.50000000000006</v>
      </c>
      <c r="L3253" s="10">
        <f t="shared" si="25"/>
        <v>153.125</v>
      </c>
      <c r="M3253" s="11">
        <v>0.35</v>
      </c>
      <c r="O3253" s="16"/>
      <c r="P3253" s="14"/>
      <c r="Q3253" s="12"/>
      <c r="R3253" s="13"/>
    </row>
    <row r="3254" spans="1:18" ht="15.75" customHeight="1" x14ac:dyDescent="0.3">
      <c r="A3254" s="1"/>
      <c r="B3254" s="6" t="s">
        <v>14</v>
      </c>
      <c r="C3254" s="6">
        <v>1185732</v>
      </c>
      <c r="D3254" s="7">
        <v>44249</v>
      </c>
      <c r="E3254" s="6" t="s">
        <v>15</v>
      </c>
      <c r="F3254" s="6" t="s">
        <v>114</v>
      </c>
      <c r="G3254" s="6" t="s">
        <v>89</v>
      </c>
      <c r="H3254" s="6" t="s">
        <v>19</v>
      </c>
      <c r="I3254" s="8">
        <v>0.25000000000000006</v>
      </c>
      <c r="J3254" s="9">
        <v>1750</v>
      </c>
      <c r="K3254" s="10">
        <f t="shared" si="24"/>
        <v>437.50000000000011</v>
      </c>
      <c r="L3254" s="10">
        <f t="shared" si="25"/>
        <v>153.12500000000003</v>
      </c>
      <c r="M3254" s="11">
        <v>0.35</v>
      </c>
      <c r="O3254" s="16"/>
      <c r="P3254" s="14"/>
      <c r="Q3254" s="12"/>
      <c r="R3254" s="13"/>
    </row>
    <row r="3255" spans="1:18" ht="15.75" customHeight="1" x14ac:dyDescent="0.3">
      <c r="A3255" s="1"/>
      <c r="B3255" s="6" t="s">
        <v>14</v>
      </c>
      <c r="C3255" s="6">
        <v>1185732</v>
      </c>
      <c r="D3255" s="7">
        <v>44249</v>
      </c>
      <c r="E3255" s="6" t="s">
        <v>15</v>
      </c>
      <c r="F3255" s="6" t="s">
        <v>114</v>
      </c>
      <c r="G3255" s="6" t="s">
        <v>89</v>
      </c>
      <c r="H3255" s="6" t="s">
        <v>20</v>
      </c>
      <c r="I3255" s="8">
        <v>0.3</v>
      </c>
      <c r="J3255" s="9">
        <v>500</v>
      </c>
      <c r="K3255" s="10">
        <f t="shared" si="24"/>
        <v>150</v>
      </c>
      <c r="L3255" s="10">
        <f t="shared" si="25"/>
        <v>52.5</v>
      </c>
      <c r="M3255" s="11">
        <v>0.35</v>
      </c>
      <c r="O3255" s="16"/>
      <c r="P3255" s="14"/>
      <c r="Q3255" s="12"/>
      <c r="R3255" s="13"/>
    </row>
    <row r="3256" spans="1:18" ht="15.75" customHeight="1" x14ac:dyDescent="0.3">
      <c r="A3256" s="1"/>
      <c r="B3256" s="6" t="s">
        <v>14</v>
      </c>
      <c r="C3256" s="6">
        <v>1185732</v>
      </c>
      <c r="D3256" s="7">
        <v>44249</v>
      </c>
      <c r="E3256" s="6" t="s">
        <v>15</v>
      </c>
      <c r="F3256" s="6" t="s">
        <v>114</v>
      </c>
      <c r="G3256" s="6" t="s">
        <v>89</v>
      </c>
      <c r="H3256" s="6" t="s">
        <v>21</v>
      </c>
      <c r="I3256" s="8">
        <v>0.45</v>
      </c>
      <c r="J3256" s="9">
        <v>1250</v>
      </c>
      <c r="K3256" s="10">
        <f t="shared" si="24"/>
        <v>562.5</v>
      </c>
      <c r="L3256" s="10">
        <f t="shared" si="25"/>
        <v>168.75</v>
      </c>
      <c r="M3256" s="11">
        <v>0.3</v>
      </c>
      <c r="O3256" s="16"/>
      <c r="P3256" s="14"/>
      <c r="Q3256" s="12"/>
      <c r="R3256" s="13"/>
    </row>
    <row r="3257" spans="1:18" ht="15.75" customHeight="1" x14ac:dyDescent="0.3">
      <c r="A3257" s="1"/>
      <c r="B3257" s="6" t="s">
        <v>14</v>
      </c>
      <c r="C3257" s="6">
        <v>1185732</v>
      </c>
      <c r="D3257" s="7">
        <v>44249</v>
      </c>
      <c r="E3257" s="6" t="s">
        <v>15</v>
      </c>
      <c r="F3257" s="6" t="s">
        <v>114</v>
      </c>
      <c r="G3257" s="6" t="s">
        <v>89</v>
      </c>
      <c r="H3257" s="6" t="s">
        <v>22</v>
      </c>
      <c r="I3257" s="8">
        <v>0.35000000000000003</v>
      </c>
      <c r="J3257" s="9">
        <v>2250</v>
      </c>
      <c r="K3257" s="10">
        <f t="shared" si="24"/>
        <v>787.50000000000011</v>
      </c>
      <c r="L3257" s="10">
        <f t="shared" si="25"/>
        <v>236.25000000000003</v>
      </c>
      <c r="M3257" s="11">
        <v>0.3</v>
      </c>
      <c r="O3257" s="16"/>
      <c r="P3257" s="14"/>
      <c r="Q3257" s="12"/>
      <c r="R3257" s="13"/>
    </row>
    <row r="3258" spans="1:18" ht="15.75" customHeight="1" x14ac:dyDescent="0.3">
      <c r="A3258" s="1"/>
      <c r="B3258" s="6" t="s">
        <v>14</v>
      </c>
      <c r="C3258" s="6">
        <v>1185732</v>
      </c>
      <c r="D3258" s="7">
        <v>44275</v>
      </c>
      <c r="E3258" s="6" t="s">
        <v>15</v>
      </c>
      <c r="F3258" s="6" t="s">
        <v>114</v>
      </c>
      <c r="G3258" s="6" t="s">
        <v>89</v>
      </c>
      <c r="H3258" s="6" t="s">
        <v>17</v>
      </c>
      <c r="I3258" s="8">
        <v>0.35000000000000003</v>
      </c>
      <c r="J3258" s="9">
        <v>4450</v>
      </c>
      <c r="K3258" s="10">
        <f t="shared" si="24"/>
        <v>1557.5000000000002</v>
      </c>
      <c r="L3258" s="10">
        <f t="shared" si="25"/>
        <v>623.00000000000011</v>
      </c>
      <c r="M3258" s="11">
        <v>0.4</v>
      </c>
      <c r="O3258" s="16"/>
      <c r="P3258" s="14"/>
      <c r="Q3258" s="12"/>
      <c r="R3258" s="13"/>
    </row>
    <row r="3259" spans="1:18" ht="15.75" customHeight="1" x14ac:dyDescent="0.3">
      <c r="A3259" s="1"/>
      <c r="B3259" s="6" t="s">
        <v>14</v>
      </c>
      <c r="C3259" s="6">
        <v>1185732</v>
      </c>
      <c r="D3259" s="7">
        <v>44275</v>
      </c>
      <c r="E3259" s="6" t="s">
        <v>15</v>
      </c>
      <c r="F3259" s="6" t="s">
        <v>114</v>
      </c>
      <c r="G3259" s="6" t="s">
        <v>89</v>
      </c>
      <c r="H3259" s="6" t="s">
        <v>18</v>
      </c>
      <c r="I3259" s="8">
        <v>0.35000000000000003</v>
      </c>
      <c r="J3259" s="9">
        <v>1500</v>
      </c>
      <c r="K3259" s="10">
        <f t="shared" si="24"/>
        <v>525</v>
      </c>
      <c r="L3259" s="10">
        <f t="shared" si="25"/>
        <v>183.75</v>
      </c>
      <c r="M3259" s="11">
        <v>0.35</v>
      </c>
      <c r="O3259" s="16"/>
      <c r="P3259" s="14"/>
      <c r="Q3259" s="12"/>
      <c r="R3259" s="13"/>
    </row>
    <row r="3260" spans="1:18" ht="15.75" customHeight="1" x14ac:dyDescent="0.3">
      <c r="A3260" s="1"/>
      <c r="B3260" s="6" t="s">
        <v>14</v>
      </c>
      <c r="C3260" s="6">
        <v>1185732</v>
      </c>
      <c r="D3260" s="7">
        <v>44275</v>
      </c>
      <c r="E3260" s="6" t="s">
        <v>15</v>
      </c>
      <c r="F3260" s="6" t="s">
        <v>114</v>
      </c>
      <c r="G3260" s="6" t="s">
        <v>89</v>
      </c>
      <c r="H3260" s="6" t="s">
        <v>19</v>
      </c>
      <c r="I3260" s="8">
        <v>0.25000000000000006</v>
      </c>
      <c r="J3260" s="9">
        <v>1750</v>
      </c>
      <c r="K3260" s="10">
        <f t="shared" si="24"/>
        <v>437.50000000000011</v>
      </c>
      <c r="L3260" s="10">
        <f t="shared" si="25"/>
        <v>153.12500000000003</v>
      </c>
      <c r="M3260" s="11">
        <v>0.35</v>
      </c>
      <c r="O3260" s="16"/>
      <c r="P3260" s="14"/>
      <c r="Q3260" s="12"/>
      <c r="R3260" s="13"/>
    </row>
    <row r="3261" spans="1:18" ht="15.75" customHeight="1" x14ac:dyDescent="0.3">
      <c r="A3261" s="1"/>
      <c r="B3261" s="6" t="s">
        <v>14</v>
      </c>
      <c r="C3261" s="6">
        <v>1185732</v>
      </c>
      <c r="D3261" s="7">
        <v>44275</v>
      </c>
      <c r="E3261" s="6" t="s">
        <v>15</v>
      </c>
      <c r="F3261" s="6" t="s">
        <v>114</v>
      </c>
      <c r="G3261" s="6" t="s">
        <v>89</v>
      </c>
      <c r="H3261" s="6" t="s">
        <v>20</v>
      </c>
      <c r="I3261" s="8">
        <v>0.3</v>
      </c>
      <c r="J3261" s="9">
        <v>250</v>
      </c>
      <c r="K3261" s="10">
        <f t="shared" si="24"/>
        <v>75</v>
      </c>
      <c r="L3261" s="10">
        <f t="shared" si="25"/>
        <v>26.25</v>
      </c>
      <c r="M3261" s="11">
        <v>0.35</v>
      </c>
      <c r="O3261" s="16"/>
      <c r="P3261" s="14"/>
      <c r="Q3261" s="12"/>
      <c r="R3261" s="13"/>
    </row>
    <row r="3262" spans="1:18" ht="15.75" customHeight="1" x14ac:dyDescent="0.3">
      <c r="A3262" s="1"/>
      <c r="B3262" s="6" t="s">
        <v>14</v>
      </c>
      <c r="C3262" s="6">
        <v>1185732</v>
      </c>
      <c r="D3262" s="7">
        <v>44275</v>
      </c>
      <c r="E3262" s="6" t="s">
        <v>15</v>
      </c>
      <c r="F3262" s="6" t="s">
        <v>114</v>
      </c>
      <c r="G3262" s="6" t="s">
        <v>89</v>
      </c>
      <c r="H3262" s="6" t="s">
        <v>21</v>
      </c>
      <c r="I3262" s="8">
        <v>0.45</v>
      </c>
      <c r="J3262" s="9">
        <v>750</v>
      </c>
      <c r="K3262" s="10">
        <f t="shared" si="24"/>
        <v>337.5</v>
      </c>
      <c r="L3262" s="10">
        <f t="shared" si="25"/>
        <v>101.25</v>
      </c>
      <c r="M3262" s="11">
        <v>0.3</v>
      </c>
      <c r="O3262" s="16"/>
      <c r="P3262" s="14"/>
      <c r="Q3262" s="12"/>
      <c r="R3262" s="13"/>
    </row>
    <row r="3263" spans="1:18" ht="15.75" customHeight="1" x14ac:dyDescent="0.3">
      <c r="A3263" s="1"/>
      <c r="B3263" s="6" t="s">
        <v>14</v>
      </c>
      <c r="C3263" s="6">
        <v>1185732</v>
      </c>
      <c r="D3263" s="7">
        <v>44275</v>
      </c>
      <c r="E3263" s="6" t="s">
        <v>15</v>
      </c>
      <c r="F3263" s="6" t="s">
        <v>114</v>
      </c>
      <c r="G3263" s="6" t="s">
        <v>89</v>
      </c>
      <c r="H3263" s="6" t="s">
        <v>22</v>
      </c>
      <c r="I3263" s="8">
        <v>0.35000000000000003</v>
      </c>
      <c r="J3263" s="9">
        <v>1750</v>
      </c>
      <c r="K3263" s="10">
        <f t="shared" si="24"/>
        <v>612.50000000000011</v>
      </c>
      <c r="L3263" s="10">
        <f t="shared" si="25"/>
        <v>183.75000000000003</v>
      </c>
      <c r="M3263" s="11">
        <v>0.3</v>
      </c>
      <c r="O3263" s="16"/>
      <c r="P3263" s="14"/>
      <c r="Q3263" s="12"/>
      <c r="R3263" s="13"/>
    </row>
    <row r="3264" spans="1:18" ht="15.75" customHeight="1" x14ac:dyDescent="0.3">
      <c r="A3264" s="1"/>
      <c r="B3264" s="6" t="s">
        <v>14</v>
      </c>
      <c r="C3264" s="6">
        <v>1185732</v>
      </c>
      <c r="D3264" s="7">
        <v>44307</v>
      </c>
      <c r="E3264" s="6" t="s">
        <v>15</v>
      </c>
      <c r="F3264" s="6" t="s">
        <v>114</v>
      </c>
      <c r="G3264" s="6" t="s">
        <v>89</v>
      </c>
      <c r="H3264" s="6" t="s">
        <v>17</v>
      </c>
      <c r="I3264" s="8">
        <v>0.35000000000000003</v>
      </c>
      <c r="J3264" s="9">
        <v>4250</v>
      </c>
      <c r="K3264" s="10">
        <f t="shared" si="24"/>
        <v>1487.5000000000002</v>
      </c>
      <c r="L3264" s="10">
        <f t="shared" si="25"/>
        <v>595.00000000000011</v>
      </c>
      <c r="M3264" s="11">
        <v>0.4</v>
      </c>
      <c r="O3264" s="16"/>
      <c r="P3264" s="14"/>
      <c r="Q3264" s="12"/>
      <c r="R3264" s="13"/>
    </row>
    <row r="3265" spans="1:18" ht="15.75" customHeight="1" x14ac:dyDescent="0.3">
      <c r="A3265" s="1"/>
      <c r="B3265" s="6" t="s">
        <v>14</v>
      </c>
      <c r="C3265" s="6">
        <v>1185732</v>
      </c>
      <c r="D3265" s="7">
        <v>44307</v>
      </c>
      <c r="E3265" s="6" t="s">
        <v>15</v>
      </c>
      <c r="F3265" s="6" t="s">
        <v>114</v>
      </c>
      <c r="G3265" s="6" t="s">
        <v>89</v>
      </c>
      <c r="H3265" s="6" t="s">
        <v>18</v>
      </c>
      <c r="I3265" s="8">
        <v>0.35000000000000003</v>
      </c>
      <c r="J3265" s="9">
        <v>1250</v>
      </c>
      <c r="K3265" s="10">
        <f t="shared" si="24"/>
        <v>437.50000000000006</v>
      </c>
      <c r="L3265" s="10">
        <f t="shared" si="25"/>
        <v>153.125</v>
      </c>
      <c r="M3265" s="11">
        <v>0.35</v>
      </c>
      <c r="O3265" s="16"/>
      <c r="P3265" s="14"/>
      <c r="Q3265" s="12"/>
      <c r="R3265" s="13"/>
    </row>
    <row r="3266" spans="1:18" ht="15.75" customHeight="1" x14ac:dyDescent="0.3">
      <c r="A3266" s="1"/>
      <c r="B3266" s="6" t="s">
        <v>14</v>
      </c>
      <c r="C3266" s="6">
        <v>1185732</v>
      </c>
      <c r="D3266" s="7">
        <v>44307</v>
      </c>
      <c r="E3266" s="6" t="s">
        <v>15</v>
      </c>
      <c r="F3266" s="6" t="s">
        <v>114</v>
      </c>
      <c r="G3266" s="6" t="s">
        <v>89</v>
      </c>
      <c r="H3266" s="6" t="s">
        <v>19</v>
      </c>
      <c r="I3266" s="8">
        <v>0.25000000000000006</v>
      </c>
      <c r="J3266" s="9">
        <v>1250</v>
      </c>
      <c r="K3266" s="10">
        <f t="shared" si="24"/>
        <v>312.50000000000006</v>
      </c>
      <c r="L3266" s="10">
        <f t="shared" si="25"/>
        <v>109.37500000000001</v>
      </c>
      <c r="M3266" s="11">
        <v>0.35</v>
      </c>
      <c r="O3266" s="16"/>
      <c r="P3266" s="14"/>
      <c r="Q3266" s="12"/>
      <c r="R3266" s="13"/>
    </row>
    <row r="3267" spans="1:18" ht="15.75" customHeight="1" x14ac:dyDescent="0.3">
      <c r="A3267" s="1"/>
      <c r="B3267" s="6" t="s">
        <v>14</v>
      </c>
      <c r="C3267" s="6">
        <v>1185732</v>
      </c>
      <c r="D3267" s="7">
        <v>44307</v>
      </c>
      <c r="E3267" s="6" t="s">
        <v>15</v>
      </c>
      <c r="F3267" s="6" t="s">
        <v>114</v>
      </c>
      <c r="G3267" s="6" t="s">
        <v>89</v>
      </c>
      <c r="H3267" s="6" t="s">
        <v>20</v>
      </c>
      <c r="I3267" s="8">
        <v>0.3</v>
      </c>
      <c r="J3267" s="9">
        <v>500</v>
      </c>
      <c r="K3267" s="10">
        <f t="shared" si="24"/>
        <v>150</v>
      </c>
      <c r="L3267" s="10">
        <f t="shared" si="25"/>
        <v>52.5</v>
      </c>
      <c r="M3267" s="11">
        <v>0.35</v>
      </c>
      <c r="O3267" s="16"/>
      <c r="P3267" s="14"/>
      <c r="Q3267" s="12"/>
      <c r="R3267" s="13"/>
    </row>
    <row r="3268" spans="1:18" ht="15.75" customHeight="1" x14ac:dyDescent="0.3">
      <c r="A3268" s="1"/>
      <c r="B3268" s="6" t="s">
        <v>14</v>
      </c>
      <c r="C3268" s="6">
        <v>1185732</v>
      </c>
      <c r="D3268" s="7">
        <v>44307</v>
      </c>
      <c r="E3268" s="6" t="s">
        <v>15</v>
      </c>
      <c r="F3268" s="6" t="s">
        <v>114</v>
      </c>
      <c r="G3268" s="6" t="s">
        <v>89</v>
      </c>
      <c r="H3268" s="6" t="s">
        <v>21</v>
      </c>
      <c r="I3268" s="8">
        <v>0.45</v>
      </c>
      <c r="J3268" s="9">
        <v>500</v>
      </c>
      <c r="K3268" s="10">
        <f t="shared" si="24"/>
        <v>225</v>
      </c>
      <c r="L3268" s="10">
        <f t="shared" si="25"/>
        <v>67.5</v>
      </c>
      <c r="M3268" s="11">
        <v>0.3</v>
      </c>
      <c r="O3268" s="16"/>
      <c r="P3268" s="14"/>
      <c r="Q3268" s="12"/>
      <c r="R3268" s="13"/>
    </row>
    <row r="3269" spans="1:18" ht="15.75" customHeight="1" x14ac:dyDescent="0.3">
      <c r="A3269" s="1"/>
      <c r="B3269" s="6" t="s">
        <v>14</v>
      </c>
      <c r="C3269" s="6">
        <v>1185732</v>
      </c>
      <c r="D3269" s="7">
        <v>44307</v>
      </c>
      <c r="E3269" s="6" t="s">
        <v>15</v>
      </c>
      <c r="F3269" s="6" t="s">
        <v>114</v>
      </c>
      <c r="G3269" s="6" t="s">
        <v>89</v>
      </c>
      <c r="H3269" s="6" t="s">
        <v>22</v>
      </c>
      <c r="I3269" s="8">
        <v>0.35000000000000003</v>
      </c>
      <c r="J3269" s="9">
        <v>2000</v>
      </c>
      <c r="K3269" s="10">
        <f t="shared" si="24"/>
        <v>700.00000000000011</v>
      </c>
      <c r="L3269" s="10">
        <f t="shared" si="25"/>
        <v>210.00000000000003</v>
      </c>
      <c r="M3269" s="11">
        <v>0.3</v>
      </c>
      <c r="O3269" s="16"/>
      <c r="P3269" s="14"/>
      <c r="Q3269" s="12"/>
      <c r="R3269" s="13"/>
    </row>
    <row r="3270" spans="1:18" ht="15.75" customHeight="1" x14ac:dyDescent="0.3">
      <c r="A3270" s="1"/>
      <c r="B3270" s="6" t="s">
        <v>14</v>
      </c>
      <c r="C3270" s="6">
        <v>1185732</v>
      </c>
      <c r="D3270" s="7">
        <v>44336</v>
      </c>
      <c r="E3270" s="6" t="s">
        <v>15</v>
      </c>
      <c r="F3270" s="6" t="s">
        <v>114</v>
      </c>
      <c r="G3270" s="6" t="s">
        <v>89</v>
      </c>
      <c r="H3270" s="6" t="s">
        <v>17</v>
      </c>
      <c r="I3270" s="8">
        <v>0.49999999999999994</v>
      </c>
      <c r="J3270" s="9">
        <v>4700</v>
      </c>
      <c r="K3270" s="10">
        <f t="shared" si="24"/>
        <v>2349.9999999999995</v>
      </c>
      <c r="L3270" s="10">
        <f t="shared" si="25"/>
        <v>939.99999999999989</v>
      </c>
      <c r="M3270" s="11">
        <v>0.4</v>
      </c>
      <c r="O3270" s="16"/>
      <c r="P3270" s="14"/>
      <c r="Q3270" s="12"/>
      <c r="R3270" s="13"/>
    </row>
    <row r="3271" spans="1:18" ht="15.75" customHeight="1" x14ac:dyDescent="0.3">
      <c r="A3271" s="1"/>
      <c r="B3271" s="6" t="s">
        <v>14</v>
      </c>
      <c r="C3271" s="6">
        <v>1185732</v>
      </c>
      <c r="D3271" s="7">
        <v>44336</v>
      </c>
      <c r="E3271" s="6" t="s">
        <v>15</v>
      </c>
      <c r="F3271" s="6" t="s">
        <v>114</v>
      </c>
      <c r="G3271" s="6" t="s">
        <v>89</v>
      </c>
      <c r="H3271" s="6" t="s">
        <v>18</v>
      </c>
      <c r="I3271" s="8">
        <v>0.45</v>
      </c>
      <c r="J3271" s="9">
        <v>1750</v>
      </c>
      <c r="K3271" s="10">
        <f t="shared" si="24"/>
        <v>787.5</v>
      </c>
      <c r="L3271" s="10">
        <f t="shared" si="25"/>
        <v>275.625</v>
      </c>
      <c r="M3271" s="11">
        <v>0.35</v>
      </c>
      <c r="O3271" s="16"/>
      <c r="P3271" s="14"/>
      <c r="Q3271" s="12"/>
      <c r="R3271" s="13"/>
    </row>
    <row r="3272" spans="1:18" ht="15.75" customHeight="1" x14ac:dyDescent="0.3">
      <c r="A3272" s="1"/>
      <c r="B3272" s="6" t="s">
        <v>14</v>
      </c>
      <c r="C3272" s="6">
        <v>1185732</v>
      </c>
      <c r="D3272" s="7">
        <v>44336</v>
      </c>
      <c r="E3272" s="6" t="s">
        <v>15</v>
      </c>
      <c r="F3272" s="6" t="s">
        <v>114</v>
      </c>
      <c r="G3272" s="6" t="s">
        <v>89</v>
      </c>
      <c r="H3272" s="6" t="s">
        <v>19</v>
      </c>
      <c r="I3272" s="8">
        <v>0.4</v>
      </c>
      <c r="J3272" s="9">
        <v>1500</v>
      </c>
      <c r="K3272" s="10">
        <f t="shared" si="24"/>
        <v>600</v>
      </c>
      <c r="L3272" s="10">
        <f t="shared" si="25"/>
        <v>210</v>
      </c>
      <c r="M3272" s="11">
        <v>0.35</v>
      </c>
      <c r="O3272" s="16"/>
      <c r="P3272" s="14"/>
      <c r="Q3272" s="12"/>
      <c r="R3272" s="13"/>
    </row>
    <row r="3273" spans="1:18" ht="15.75" customHeight="1" x14ac:dyDescent="0.3">
      <c r="A3273" s="1"/>
      <c r="B3273" s="6" t="s">
        <v>14</v>
      </c>
      <c r="C3273" s="6">
        <v>1185732</v>
      </c>
      <c r="D3273" s="7">
        <v>44336</v>
      </c>
      <c r="E3273" s="6" t="s">
        <v>15</v>
      </c>
      <c r="F3273" s="6" t="s">
        <v>114</v>
      </c>
      <c r="G3273" s="6" t="s">
        <v>89</v>
      </c>
      <c r="H3273" s="6" t="s">
        <v>20</v>
      </c>
      <c r="I3273" s="8">
        <v>0.4</v>
      </c>
      <c r="J3273" s="9">
        <v>1000</v>
      </c>
      <c r="K3273" s="10">
        <f t="shared" si="24"/>
        <v>400</v>
      </c>
      <c r="L3273" s="10">
        <f t="shared" si="25"/>
        <v>140</v>
      </c>
      <c r="M3273" s="11">
        <v>0.35</v>
      </c>
      <c r="O3273" s="16"/>
      <c r="P3273" s="14"/>
      <c r="Q3273" s="12"/>
      <c r="R3273" s="13"/>
    </row>
    <row r="3274" spans="1:18" ht="15.75" customHeight="1" x14ac:dyDescent="0.3">
      <c r="A3274" s="1"/>
      <c r="B3274" s="6" t="s">
        <v>14</v>
      </c>
      <c r="C3274" s="6">
        <v>1185732</v>
      </c>
      <c r="D3274" s="7">
        <v>44336</v>
      </c>
      <c r="E3274" s="6" t="s">
        <v>15</v>
      </c>
      <c r="F3274" s="6" t="s">
        <v>114</v>
      </c>
      <c r="G3274" s="6" t="s">
        <v>89</v>
      </c>
      <c r="H3274" s="6" t="s">
        <v>21</v>
      </c>
      <c r="I3274" s="8">
        <v>0.49999999999999994</v>
      </c>
      <c r="J3274" s="9">
        <v>1250</v>
      </c>
      <c r="K3274" s="10">
        <f t="shared" si="24"/>
        <v>624.99999999999989</v>
      </c>
      <c r="L3274" s="10">
        <f t="shared" si="25"/>
        <v>187.49999999999997</v>
      </c>
      <c r="M3274" s="11">
        <v>0.3</v>
      </c>
      <c r="O3274" s="16"/>
      <c r="P3274" s="14"/>
      <c r="Q3274" s="12"/>
      <c r="R3274" s="13"/>
    </row>
    <row r="3275" spans="1:18" ht="15.75" customHeight="1" x14ac:dyDescent="0.3">
      <c r="A3275" s="1"/>
      <c r="B3275" s="6" t="s">
        <v>14</v>
      </c>
      <c r="C3275" s="6">
        <v>1185732</v>
      </c>
      <c r="D3275" s="7">
        <v>44336</v>
      </c>
      <c r="E3275" s="6" t="s">
        <v>15</v>
      </c>
      <c r="F3275" s="6" t="s">
        <v>114</v>
      </c>
      <c r="G3275" s="6" t="s">
        <v>89</v>
      </c>
      <c r="H3275" s="6" t="s">
        <v>22</v>
      </c>
      <c r="I3275" s="8">
        <v>0.54999999999999993</v>
      </c>
      <c r="J3275" s="9">
        <v>2500</v>
      </c>
      <c r="K3275" s="10">
        <f t="shared" si="24"/>
        <v>1374.9999999999998</v>
      </c>
      <c r="L3275" s="10">
        <f t="shared" si="25"/>
        <v>412.49999999999994</v>
      </c>
      <c r="M3275" s="11">
        <v>0.3</v>
      </c>
      <c r="O3275" s="16"/>
      <c r="P3275" s="14"/>
      <c r="Q3275" s="12"/>
      <c r="R3275" s="13"/>
    </row>
    <row r="3276" spans="1:18" ht="15.75" customHeight="1" x14ac:dyDescent="0.3">
      <c r="A3276" s="1"/>
      <c r="B3276" s="6" t="s">
        <v>14</v>
      </c>
      <c r="C3276" s="6">
        <v>1185732</v>
      </c>
      <c r="D3276" s="7">
        <v>44369</v>
      </c>
      <c r="E3276" s="6" t="s">
        <v>15</v>
      </c>
      <c r="F3276" s="6" t="s">
        <v>114</v>
      </c>
      <c r="G3276" s="6" t="s">
        <v>89</v>
      </c>
      <c r="H3276" s="6" t="s">
        <v>17</v>
      </c>
      <c r="I3276" s="8">
        <v>0.49999999999999994</v>
      </c>
      <c r="J3276" s="9">
        <v>5000</v>
      </c>
      <c r="K3276" s="10">
        <f t="shared" si="24"/>
        <v>2499.9999999999995</v>
      </c>
      <c r="L3276" s="10">
        <f t="shared" si="25"/>
        <v>999.99999999999989</v>
      </c>
      <c r="M3276" s="11">
        <v>0.4</v>
      </c>
      <c r="O3276" s="16"/>
      <c r="P3276" s="14"/>
      <c r="Q3276" s="12"/>
      <c r="R3276" s="13"/>
    </row>
    <row r="3277" spans="1:18" ht="15.75" customHeight="1" x14ac:dyDescent="0.3">
      <c r="A3277" s="1"/>
      <c r="B3277" s="6" t="s">
        <v>14</v>
      </c>
      <c r="C3277" s="6">
        <v>1185732</v>
      </c>
      <c r="D3277" s="7">
        <v>44369</v>
      </c>
      <c r="E3277" s="6" t="s">
        <v>15</v>
      </c>
      <c r="F3277" s="6" t="s">
        <v>114</v>
      </c>
      <c r="G3277" s="6" t="s">
        <v>89</v>
      </c>
      <c r="H3277" s="6" t="s">
        <v>18</v>
      </c>
      <c r="I3277" s="8">
        <v>0.45</v>
      </c>
      <c r="J3277" s="9">
        <v>2500</v>
      </c>
      <c r="K3277" s="10">
        <f t="shared" si="24"/>
        <v>1125</v>
      </c>
      <c r="L3277" s="10">
        <f t="shared" si="25"/>
        <v>393.75</v>
      </c>
      <c r="M3277" s="11">
        <v>0.35</v>
      </c>
      <c r="O3277" s="16"/>
      <c r="P3277" s="14"/>
      <c r="Q3277" s="12"/>
      <c r="R3277" s="13"/>
    </row>
    <row r="3278" spans="1:18" ht="15.75" customHeight="1" x14ac:dyDescent="0.3">
      <c r="A3278" s="1"/>
      <c r="B3278" s="6" t="s">
        <v>14</v>
      </c>
      <c r="C3278" s="6">
        <v>1185732</v>
      </c>
      <c r="D3278" s="7">
        <v>44369</v>
      </c>
      <c r="E3278" s="6" t="s">
        <v>15</v>
      </c>
      <c r="F3278" s="6" t="s">
        <v>114</v>
      </c>
      <c r="G3278" s="6" t="s">
        <v>89</v>
      </c>
      <c r="H3278" s="6" t="s">
        <v>19</v>
      </c>
      <c r="I3278" s="8">
        <v>0.4</v>
      </c>
      <c r="J3278" s="9">
        <v>1750</v>
      </c>
      <c r="K3278" s="10">
        <f t="shared" si="24"/>
        <v>700</v>
      </c>
      <c r="L3278" s="10">
        <f t="shared" si="25"/>
        <v>244.99999999999997</v>
      </c>
      <c r="M3278" s="11">
        <v>0.35</v>
      </c>
      <c r="O3278" s="16"/>
      <c r="P3278" s="14"/>
      <c r="Q3278" s="12"/>
      <c r="R3278" s="13"/>
    </row>
    <row r="3279" spans="1:18" ht="15.75" customHeight="1" x14ac:dyDescent="0.3">
      <c r="A3279" s="1"/>
      <c r="B3279" s="6" t="s">
        <v>14</v>
      </c>
      <c r="C3279" s="6">
        <v>1185732</v>
      </c>
      <c r="D3279" s="7">
        <v>44369</v>
      </c>
      <c r="E3279" s="6" t="s">
        <v>15</v>
      </c>
      <c r="F3279" s="6" t="s">
        <v>114</v>
      </c>
      <c r="G3279" s="6" t="s">
        <v>89</v>
      </c>
      <c r="H3279" s="6" t="s">
        <v>20</v>
      </c>
      <c r="I3279" s="8">
        <v>0.4</v>
      </c>
      <c r="J3279" s="9">
        <v>1500</v>
      </c>
      <c r="K3279" s="10">
        <f t="shared" si="24"/>
        <v>600</v>
      </c>
      <c r="L3279" s="10">
        <f t="shared" si="25"/>
        <v>210</v>
      </c>
      <c r="M3279" s="11">
        <v>0.35</v>
      </c>
      <c r="O3279" s="16"/>
      <c r="P3279" s="14"/>
      <c r="Q3279" s="12"/>
      <c r="R3279" s="13"/>
    </row>
    <row r="3280" spans="1:18" ht="15.75" customHeight="1" x14ac:dyDescent="0.3">
      <c r="A3280" s="1"/>
      <c r="B3280" s="6" t="s">
        <v>14</v>
      </c>
      <c r="C3280" s="6">
        <v>1185732</v>
      </c>
      <c r="D3280" s="7">
        <v>44369</v>
      </c>
      <c r="E3280" s="6" t="s">
        <v>15</v>
      </c>
      <c r="F3280" s="6" t="s">
        <v>114</v>
      </c>
      <c r="G3280" s="6" t="s">
        <v>89</v>
      </c>
      <c r="H3280" s="6" t="s">
        <v>21</v>
      </c>
      <c r="I3280" s="8">
        <v>0.49999999999999994</v>
      </c>
      <c r="J3280" s="9">
        <v>1500</v>
      </c>
      <c r="K3280" s="10">
        <f t="shared" si="24"/>
        <v>749.99999999999989</v>
      </c>
      <c r="L3280" s="10">
        <f t="shared" si="25"/>
        <v>224.99999999999997</v>
      </c>
      <c r="M3280" s="11">
        <v>0.3</v>
      </c>
      <c r="O3280" s="16"/>
      <c r="P3280" s="14"/>
      <c r="Q3280" s="12"/>
      <c r="R3280" s="13"/>
    </row>
    <row r="3281" spans="1:18" ht="15.75" customHeight="1" x14ac:dyDescent="0.3">
      <c r="A3281" s="1"/>
      <c r="B3281" s="6" t="s">
        <v>14</v>
      </c>
      <c r="C3281" s="6">
        <v>1185732</v>
      </c>
      <c r="D3281" s="7">
        <v>44369</v>
      </c>
      <c r="E3281" s="6" t="s">
        <v>15</v>
      </c>
      <c r="F3281" s="6" t="s">
        <v>114</v>
      </c>
      <c r="G3281" s="6" t="s">
        <v>89</v>
      </c>
      <c r="H3281" s="6" t="s">
        <v>22</v>
      </c>
      <c r="I3281" s="8">
        <v>0.54999999999999993</v>
      </c>
      <c r="J3281" s="9">
        <v>3000</v>
      </c>
      <c r="K3281" s="10">
        <f t="shared" si="24"/>
        <v>1649.9999999999998</v>
      </c>
      <c r="L3281" s="10">
        <f t="shared" si="25"/>
        <v>494.99999999999989</v>
      </c>
      <c r="M3281" s="11">
        <v>0.3</v>
      </c>
      <c r="O3281" s="16"/>
      <c r="P3281" s="14"/>
      <c r="Q3281" s="12"/>
      <c r="R3281" s="13"/>
    </row>
    <row r="3282" spans="1:18" ht="15.75" customHeight="1" x14ac:dyDescent="0.3">
      <c r="A3282" s="1"/>
      <c r="B3282" s="6" t="s">
        <v>14</v>
      </c>
      <c r="C3282" s="6">
        <v>1185732</v>
      </c>
      <c r="D3282" s="7">
        <v>44397</v>
      </c>
      <c r="E3282" s="6" t="s">
        <v>15</v>
      </c>
      <c r="F3282" s="6" t="s">
        <v>114</v>
      </c>
      <c r="G3282" s="6" t="s">
        <v>89</v>
      </c>
      <c r="H3282" s="6" t="s">
        <v>17</v>
      </c>
      <c r="I3282" s="8">
        <v>0.49999999999999994</v>
      </c>
      <c r="J3282" s="9">
        <v>5250</v>
      </c>
      <c r="K3282" s="10">
        <f t="shared" si="24"/>
        <v>2624.9999999999995</v>
      </c>
      <c r="L3282" s="10">
        <f t="shared" si="25"/>
        <v>1049.9999999999998</v>
      </c>
      <c r="M3282" s="11">
        <v>0.4</v>
      </c>
      <c r="O3282" s="16"/>
      <c r="P3282" s="14"/>
      <c r="Q3282" s="12"/>
      <c r="R3282" s="13"/>
    </row>
    <row r="3283" spans="1:18" ht="15.75" customHeight="1" x14ac:dyDescent="0.3">
      <c r="A3283" s="1"/>
      <c r="B3283" s="6" t="s">
        <v>14</v>
      </c>
      <c r="C3283" s="6">
        <v>1185732</v>
      </c>
      <c r="D3283" s="7">
        <v>44397</v>
      </c>
      <c r="E3283" s="6" t="s">
        <v>15</v>
      </c>
      <c r="F3283" s="6" t="s">
        <v>114</v>
      </c>
      <c r="G3283" s="6" t="s">
        <v>89</v>
      </c>
      <c r="H3283" s="6" t="s">
        <v>18</v>
      </c>
      <c r="I3283" s="8">
        <v>0.45</v>
      </c>
      <c r="J3283" s="9">
        <v>2750</v>
      </c>
      <c r="K3283" s="10">
        <f t="shared" si="24"/>
        <v>1237.5</v>
      </c>
      <c r="L3283" s="10">
        <f t="shared" si="25"/>
        <v>433.125</v>
      </c>
      <c r="M3283" s="11">
        <v>0.35</v>
      </c>
      <c r="O3283" s="16"/>
      <c r="P3283" s="14"/>
      <c r="Q3283" s="12"/>
      <c r="R3283" s="13"/>
    </row>
    <row r="3284" spans="1:18" ht="15.75" customHeight="1" x14ac:dyDescent="0.3">
      <c r="A3284" s="1"/>
      <c r="B3284" s="6" t="s">
        <v>14</v>
      </c>
      <c r="C3284" s="6">
        <v>1185732</v>
      </c>
      <c r="D3284" s="7">
        <v>44397</v>
      </c>
      <c r="E3284" s="6" t="s">
        <v>15</v>
      </c>
      <c r="F3284" s="6" t="s">
        <v>114</v>
      </c>
      <c r="G3284" s="6" t="s">
        <v>89</v>
      </c>
      <c r="H3284" s="6" t="s">
        <v>19</v>
      </c>
      <c r="I3284" s="8">
        <v>0.4</v>
      </c>
      <c r="J3284" s="9">
        <v>2000</v>
      </c>
      <c r="K3284" s="10">
        <f t="shared" si="24"/>
        <v>800</v>
      </c>
      <c r="L3284" s="10">
        <f t="shared" si="25"/>
        <v>280</v>
      </c>
      <c r="M3284" s="11">
        <v>0.35</v>
      </c>
      <c r="O3284" s="16"/>
      <c r="P3284" s="14"/>
      <c r="Q3284" s="12"/>
      <c r="R3284" s="13"/>
    </row>
    <row r="3285" spans="1:18" ht="15.75" customHeight="1" x14ac:dyDescent="0.3">
      <c r="A3285" s="1"/>
      <c r="B3285" s="6" t="s">
        <v>14</v>
      </c>
      <c r="C3285" s="6">
        <v>1185732</v>
      </c>
      <c r="D3285" s="7">
        <v>44397</v>
      </c>
      <c r="E3285" s="6" t="s">
        <v>15</v>
      </c>
      <c r="F3285" s="6" t="s">
        <v>114</v>
      </c>
      <c r="G3285" s="6" t="s">
        <v>89</v>
      </c>
      <c r="H3285" s="6" t="s">
        <v>20</v>
      </c>
      <c r="I3285" s="8">
        <v>0.4</v>
      </c>
      <c r="J3285" s="9">
        <v>1500</v>
      </c>
      <c r="K3285" s="10">
        <f t="shared" si="24"/>
        <v>600</v>
      </c>
      <c r="L3285" s="10">
        <f t="shared" si="25"/>
        <v>210</v>
      </c>
      <c r="M3285" s="11">
        <v>0.35</v>
      </c>
      <c r="O3285" s="16"/>
      <c r="P3285" s="14"/>
      <c r="Q3285" s="12"/>
      <c r="R3285" s="13"/>
    </row>
    <row r="3286" spans="1:18" ht="15.75" customHeight="1" x14ac:dyDescent="0.3">
      <c r="A3286" s="1"/>
      <c r="B3286" s="6" t="s">
        <v>14</v>
      </c>
      <c r="C3286" s="6">
        <v>1185732</v>
      </c>
      <c r="D3286" s="7">
        <v>44397</v>
      </c>
      <c r="E3286" s="6" t="s">
        <v>15</v>
      </c>
      <c r="F3286" s="6" t="s">
        <v>114</v>
      </c>
      <c r="G3286" s="6" t="s">
        <v>89</v>
      </c>
      <c r="H3286" s="6" t="s">
        <v>21</v>
      </c>
      <c r="I3286" s="8">
        <v>0.49999999999999994</v>
      </c>
      <c r="J3286" s="9">
        <v>1750</v>
      </c>
      <c r="K3286" s="10">
        <f t="shared" si="24"/>
        <v>874.99999999999989</v>
      </c>
      <c r="L3286" s="10">
        <f t="shared" si="25"/>
        <v>262.49999999999994</v>
      </c>
      <c r="M3286" s="11">
        <v>0.3</v>
      </c>
      <c r="O3286" s="16"/>
      <c r="P3286" s="14"/>
      <c r="Q3286" s="12"/>
      <c r="R3286" s="13"/>
    </row>
    <row r="3287" spans="1:18" ht="15.75" customHeight="1" x14ac:dyDescent="0.3">
      <c r="A3287" s="1"/>
      <c r="B3287" s="6" t="s">
        <v>14</v>
      </c>
      <c r="C3287" s="6">
        <v>1185732</v>
      </c>
      <c r="D3287" s="7">
        <v>44397</v>
      </c>
      <c r="E3287" s="6" t="s">
        <v>15</v>
      </c>
      <c r="F3287" s="6" t="s">
        <v>114</v>
      </c>
      <c r="G3287" s="6" t="s">
        <v>89</v>
      </c>
      <c r="H3287" s="6" t="s">
        <v>22</v>
      </c>
      <c r="I3287" s="8">
        <v>0.54999999999999993</v>
      </c>
      <c r="J3287" s="9">
        <v>3500</v>
      </c>
      <c r="K3287" s="10">
        <f t="shared" si="24"/>
        <v>1924.9999999999998</v>
      </c>
      <c r="L3287" s="10">
        <f t="shared" si="25"/>
        <v>577.49999999999989</v>
      </c>
      <c r="M3287" s="11">
        <v>0.3</v>
      </c>
      <c r="O3287" s="16"/>
      <c r="P3287" s="14"/>
      <c r="Q3287" s="12"/>
      <c r="R3287" s="13"/>
    </row>
    <row r="3288" spans="1:18" ht="15.75" customHeight="1" x14ac:dyDescent="0.3">
      <c r="A3288" s="1"/>
      <c r="B3288" s="6" t="s">
        <v>14</v>
      </c>
      <c r="C3288" s="6">
        <v>1185732</v>
      </c>
      <c r="D3288" s="7">
        <v>44429</v>
      </c>
      <c r="E3288" s="6" t="s">
        <v>15</v>
      </c>
      <c r="F3288" s="6" t="s">
        <v>114</v>
      </c>
      <c r="G3288" s="6" t="s">
        <v>89</v>
      </c>
      <c r="H3288" s="6" t="s">
        <v>17</v>
      </c>
      <c r="I3288" s="8">
        <v>0.49999999999999994</v>
      </c>
      <c r="J3288" s="9">
        <v>5000</v>
      </c>
      <c r="K3288" s="10">
        <f t="shared" si="24"/>
        <v>2499.9999999999995</v>
      </c>
      <c r="L3288" s="10">
        <f t="shared" si="25"/>
        <v>999.99999999999989</v>
      </c>
      <c r="M3288" s="11">
        <v>0.4</v>
      </c>
      <c r="O3288" s="16"/>
      <c r="P3288" s="14"/>
      <c r="Q3288" s="12"/>
      <c r="R3288" s="13"/>
    </row>
    <row r="3289" spans="1:18" ht="15.75" customHeight="1" x14ac:dyDescent="0.3">
      <c r="A3289" s="1"/>
      <c r="B3289" s="6" t="s">
        <v>14</v>
      </c>
      <c r="C3289" s="6">
        <v>1185732</v>
      </c>
      <c r="D3289" s="7">
        <v>44429</v>
      </c>
      <c r="E3289" s="6" t="s">
        <v>15</v>
      </c>
      <c r="F3289" s="6" t="s">
        <v>114</v>
      </c>
      <c r="G3289" s="6" t="s">
        <v>89</v>
      </c>
      <c r="H3289" s="6" t="s">
        <v>18</v>
      </c>
      <c r="I3289" s="8">
        <v>0.45</v>
      </c>
      <c r="J3289" s="9">
        <v>2750</v>
      </c>
      <c r="K3289" s="10">
        <f t="shared" si="24"/>
        <v>1237.5</v>
      </c>
      <c r="L3289" s="10">
        <f t="shared" si="25"/>
        <v>433.125</v>
      </c>
      <c r="M3289" s="11">
        <v>0.35</v>
      </c>
      <c r="O3289" s="16"/>
      <c r="P3289" s="14"/>
      <c r="Q3289" s="12"/>
      <c r="R3289" s="13"/>
    </row>
    <row r="3290" spans="1:18" ht="15.75" customHeight="1" x14ac:dyDescent="0.3">
      <c r="A3290" s="1"/>
      <c r="B3290" s="6" t="s">
        <v>14</v>
      </c>
      <c r="C3290" s="6">
        <v>1185732</v>
      </c>
      <c r="D3290" s="7">
        <v>44429</v>
      </c>
      <c r="E3290" s="6" t="s">
        <v>15</v>
      </c>
      <c r="F3290" s="6" t="s">
        <v>114</v>
      </c>
      <c r="G3290" s="6" t="s">
        <v>89</v>
      </c>
      <c r="H3290" s="6" t="s">
        <v>19</v>
      </c>
      <c r="I3290" s="8">
        <v>0.4</v>
      </c>
      <c r="J3290" s="9">
        <v>2000</v>
      </c>
      <c r="K3290" s="10">
        <f t="shared" si="24"/>
        <v>800</v>
      </c>
      <c r="L3290" s="10">
        <f t="shared" si="25"/>
        <v>280</v>
      </c>
      <c r="M3290" s="11">
        <v>0.35</v>
      </c>
      <c r="O3290" s="16"/>
      <c r="P3290" s="14"/>
      <c r="Q3290" s="12"/>
      <c r="R3290" s="13"/>
    </row>
    <row r="3291" spans="1:18" ht="15.75" customHeight="1" x14ac:dyDescent="0.3">
      <c r="A3291" s="1"/>
      <c r="B3291" s="6" t="s">
        <v>14</v>
      </c>
      <c r="C3291" s="6">
        <v>1185732</v>
      </c>
      <c r="D3291" s="7">
        <v>44429</v>
      </c>
      <c r="E3291" s="6" t="s">
        <v>15</v>
      </c>
      <c r="F3291" s="6" t="s">
        <v>114</v>
      </c>
      <c r="G3291" s="6" t="s">
        <v>89</v>
      </c>
      <c r="H3291" s="6" t="s">
        <v>20</v>
      </c>
      <c r="I3291" s="8">
        <v>0.4</v>
      </c>
      <c r="J3291" s="9">
        <v>1500</v>
      </c>
      <c r="K3291" s="10">
        <f t="shared" si="24"/>
        <v>600</v>
      </c>
      <c r="L3291" s="10">
        <f t="shared" si="25"/>
        <v>210</v>
      </c>
      <c r="M3291" s="11">
        <v>0.35</v>
      </c>
      <c r="O3291" s="16"/>
      <c r="P3291" s="14"/>
      <c r="Q3291" s="12"/>
      <c r="R3291" s="13"/>
    </row>
    <row r="3292" spans="1:18" ht="15.75" customHeight="1" x14ac:dyDescent="0.3">
      <c r="A3292" s="1"/>
      <c r="B3292" s="6" t="s">
        <v>14</v>
      </c>
      <c r="C3292" s="6">
        <v>1185732</v>
      </c>
      <c r="D3292" s="7">
        <v>44429</v>
      </c>
      <c r="E3292" s="6" t="s">
        <v>15</v>
      </c>
      <c r="F3292" s="6" t="s">
        <v>114</v>
      </c>
      <c r="G3292" s="6" t="s">
        <v>89</v>
      </c>
      <c r="H3292" s="6" t="s">
        <v>21</v>
      </c>
      <c r="I3292" s="8">
        <v>0.49999999999999994</v>
      </c>
      <c r="J3292" s="9">
        <v>1250</v>
      </c>
      <c r="K3292" s="10">
        <f t="shared" si="24"/>
        <v>624.99999999999989</v>
      </c>
      <c r="L3292" s="10">
        <f t="shared" si="25"/>
        <v>187.49999999999997</v>
      </c>
      <c r="M3292" s="11">
        <v>0.3</v>
      </c>
      <c r="O3292" s="16"/>
      <c r="P3292" s="14"/>
      <c r="Q3292" s="12"/>
      <c r="R3292" s="13"/>
    </row>
    <row r="3293" spans="1:18" ht="15.75" customHeight="1" x14ac:dyDescent="0.3">
      <c r="A3293" s="1"/>
      <c r="B3293" s="6" t="s">
        <v>14</v>
      </c>
      <c r="C3293" s="6">
        <v>1185732</v>
      </c>
      <c r="D3293" s="7">
        <v>44429</v>
      </c>
      <c r="E3293" s="6" t="s">
        <v>15</v>
      </c>
      <c r="F3293" s="6" t="s">
        <v>114</v>
      </c>
      <c r="G3293" s="6" t="s">
        <v>89</v>
      </c>
      <c r="H3293" s="6" t="s">
        <v>22</v>
      </c>
      <c r="I3293" s="8">
        <v>0.54999999999999993</v>
      </c>
      <c r="J3293" s="9">
        <v>3000</v>
      </c>
      <c r="K3293" s="10">
        <f t="shared" si="24"/>
        <v>1649.9999999999998</v>
      </c>
      <c r="L3293" s="10">
        <f t="shared" si="25"/>
        <v>494.99999999999989</v>
      </c>
      <c r="M3293" s="11">
        <v>0.3</v>
      </c>
      <c r="O3293" s="16"/>
      <c r="P3293" s="14"/>
      <c r="Q3293" s="12"/>
      <c r="R3293" s="13"/>
    </row>
    <row r="3294" spans="1:18" ht="15.75" customHeight="1" x14ac:dyDescent="0.3">
      <c r="A3294" s="1"/>
      <c r="B3294" s="6" t="s">
        <v>14</v>
      </c>
      <c r="C3294" s="6">
        <v>1185732</v>
      </c>
      <c r="D3294" s="7">
        <v>44459</v>
      </c>
      <c r="E3294" s="6" t="s">
        <v>15</v>
      </c>
      <c r="F3294" s="6" t="s">
        <v>114</v>
      </c>
      <c r="G3294" s="6" t="s">
        <v>89</v>
      </c>
      <c r="H3294" s="6" t="s">
        <v>17</v>
      </c>
      <c r="I3294" s="8">
        <v>0.49999999999999994</v>
      </c>
      <c r="J3294" s="9">
        <v>4250</v>
      </c>
      <c r="K3294" s="10">
        <f t="shared" si="24"/>
        <v>2124.9999999999995</v>
      </c>
      <c r="L3294" s="10">
        <f t="shared" si="25"/>
        <v>849.99999999999989</v>
      </c>
      <c r="M3294" s="11">
        <v>0.4</v>
      </c>
      <c r="O3294" s="16"/>
      <c r="P3294" s="14"/>
      <c r="Q3294" s="12"/>
      <c r="R3294" s="13"/>
    </row>
    <row r="3295" spans="1:18" ht="15.75" customHeight="1" x14ac:dyDescent="0.3">
      <c r="A3295" s="1"/>
      <c r="B3295" s="6" t="s">
        <v>14</v>
      </c>
      <c r="C3295" s="6">
        <v>1185732</v>
      </c>
      <c r="D3295" s="7">
        <v>44459</v>
      </c>
      <c r="E3295" s="6" t="s">
        <v>15</v>
      </c>
      <c r="F3295" s="6" t="s">
        <v>114</v>
      </c>
      <c r="G3295" s="6" t="s">
        <v>89</v>
      </c>
      <c r="H3295" s="6" t="s">
        <v>18</v>
      </c>
      <c r="I3295" s="8">
        <v>0.45</v>
      </c>
      <c r="J3295" s="9">
        <v>2250</v>
      </c>
      <c r="K3295" s="10">
        <f t="shared" si="24"/>
        <v>1012.5</v>
      </c>
      <c r="L3295" s="10">
        <f t="shared" si="25"/>
        <v>354.375</v>
      </c>
      <c r="M3295" s="11">
        <v>0.35</v>
      </c>
      <c r="O3295" s="16"/>
      <c r="P3295" s="14"/>
      <c r="Q3295" s="12"/>
      <c r="R3295" s="13"/>
    </row>
    <row r="3296" spans="1:18" ht="15.75" customHeight="1" x14ac:dyDescent="0.3">
      <c r="A3296" s="1"/>
      <c r="B3296" s="6" t="s">
        <v>14</v>
      </c>
      <c r="C3296" s="6">
        <v>1185732</v>
      </c>
      <c r="D3296" s="7">
        <v>44459</v>
      </c>
      <c r="E3296" s="6" t="s">
        <v>15</v>
      </c>
      <c r="F3296" s="6" t="s">
        <v>114</v>
      </c>
      <c r="G3296" s="6" t="s">
        <v>89</v>
      </c>
      <c r="H3296" s="6" t="s">
        <v>19</v>
      </c>
      <c r="I3296" s="8">
        <v>0.4</v>
      </c>
      <c r="J3296" s="9">
        <v>1250</v>
      </c>
      <c r="K3296" s="10">
        <f t="shared" si="24"/>
        <v>500</v>
      </c>
      <c r="L3296" s="10">
        <f t="shared" si="25"/>
        <v>175</v>
      </c>
      <c r="M3296" s="11">
        <v>0.35</v>
      </c>
      <c r="O3296" s="16"/>
      <c r="P3296" s="14"/>
      <c r="Q3296" s="12"/>
      <c r="R3296" s="13"/>
    </row>
    <row r="3297" spans="1:18" ht="15.75" customHeight="1" x14ac:dyDescent="0.3">
      <c r="A3297" s="1"/>
      <c r="B3297" s="6" t="s">
        <v>14</v>
      </c>
      <c r="C3297" s="6">
        <v>1185732</v>
      </c>
      <c r="D3297" s="7">
        <v>44459</v>
      </c>
      <c r="E3297" s="6" t="s">
        <v>15</v>
      </c>
      <c r="F3297" s="6" t="s">
        <v>114</v>
      </c>
      <c r="G3297" s="6" t="s">
        <v>89</v>
      </c>
      <c r="H3297" s="6" t="s">
        <v>20</v>
      </c>
      <c r="I3297" s="8">
        <v>0.4</v>
      </c>
      <c r="J3297" s="9">
        <v>1000</v>
      </c>
      <c r="K3297" s="10">
        <f t="shared" si="24"/>
        <v>400</v>
      </c>
      <c r="L3297" s="10">
        <f t="shared" si="25"/>
        <v>140</v>
      </c>
      <c r="M3297" s="11">
        <v>0.35</v>
      </c>
      <c r="O3297" s="16"/>
      <c r="P3297" s="14"/>
      <c r="Q3297" s="12"/>
      <c r="R3297" s="13"/>
    </row>
    <row r="3298" spans="1:18" ht="15.75" customHeight="1" x14ac:dyDescent="0.3">
      <c r="A3298" s="1"/>
      <c r="B3298" s="6" t="s">
        <v>14</v>
      </c>
      <c r="C3298" s="6">
        <v>1185732</v>
      </c>
      <c r="D3298" s="7">
        <v>44459</v>
      </c>
      <c r="E3298" s="6" t="s">
        <v>15</v>
      </c>
      <c r="F3298" s="6" t="s">
        <v>114</v>
      </c>
      <c r="G3298" s="6" t="s">
        <v>89</v>
      </c>
      <c r="H3298" s="6" t="s">
        <v>21</v>
      </c>
      <c r="I3298" s="8">
        <v>0.49999999999999994</v>
      </c>
      <c r="J3298" s="9">
        <v>1000</v>
      </c>
      <c r="K3298" s="10">
        <f t="shared" si="24"/>
        <v>499.99999999999994</v>
      </c>
      <c r="L3298" s="10">
        <f t="shared" si="25"/>
        <v>149.99999999999997</v>
      </c>
      <c r="M3298" s="11">
        <v>0.3</v>
      </c>
      <c r="O3298" s="16"/>
      <c r="P3298" s="14"/>
      <c r="Q3298" s="12"/>
      <c r="R3298" s="13"/>
    </row>
    <row r="3299" spans="1:18" ht="15.75" customHeight="1" x14ac:dyDescent="0.3">
      <c r="A3299" s="1"/>
      <c r="B3299" s="6" t="s">
        <v>14</v>
      </c>
      <c r="C3299" s="6">
        <v>1185732</v>
      </c>
      <c r="D3299" s="7">
        <v>44459</v>
      </c>
      <c r="E3299" s="6" t="s">
        <v>15</v>
      </c>
      <c r="F3299" s="6" t="s">
        <v>114</v>
      </c>
      <c r="G3299" s="6" t="s">
        <v>89</v>
      </c>
      <c r="H3299" s="6" t="s">
        <v>22</v>
      </c>
      <c r="I3299" s="8">
        <v>0.54999999999999993</v>
      </c>
      <c r="J3299" s="9">
        <v>2000</v>
      </c>
      <c r="K3299" s="10">
        <f t="shared" si="24"/>
        <v>1099.9999999999998</v>
      </c>
      <c r="L3299" s="10">
        <f t="shared" si="25"/>
        <v>329.99999999999994</v>
      </c>
      <c r="M3299" s="11">
        <v>0.3</v>
      </c>
      <c r="O3299" s="16"/>
      <c r="P3299" s="14"/>
      <c r="Q3299" s="12"/>
      <c r="R3299" s="13"/>
    </row>
    <row r="3300" spans="1:18" ht="15.75" customHeight="1" x14ac:dyDescent="0.3">
      <c r="A3300" s="1"/>
      <c r="B3300" s="6" t="s">
        <v>14</v>
      </c>
      <c r="C3300" s="6">
        <v>1185732</v>
      </c>
      <c r="D3300" s="7">
        <v>44491</v>
      </c>
      <c r="E3300" s="6" t="s">
        <v>15</v>
      </c>
      <c r="F3300" s="6" t="s">
        <v>114</v>
      </c>
      <c r="G3300" s="6" t="s">
        <v>89</v>
      </c>
      <c r="H3300" s="6" t="s">
        <v>17</v>
      </c>
      <c r="I3300" s="8">
        <v>0.54999999999999993</v>
      </c>
      <c r="J3300" s="9">
        <v>3750</v>
      </c>
      <c r="K3300" s="10">
        <f t="shared" si="24"/>
        <v>2062.4999999999995</v>
      </c>
      <c r="L3300" s="10">
        <f t="shared" si="25"/>
        <v>824.99999999999989</v>
      </c>
      <c r="M3300" s="11">
        <v>0.4</v>
      </c>
      <c r="O3300" s="16"/>
      <c r="P3300" s="14"/>
      <c r="Q3300" s="12"/>
      <c r="R3300" s="13"/>
    </row>
    <row r="3301" spans="1:18" ht="15.75" customHeight="1" x14ac:dyDescent="0.3">
      <c r="A3301" s="1"/>
      <c r="B3301" s="6" t="s">
        <v>14</v>
      </c>
      <c r="C3301" s="6">
        <v>1185732</v>
      </c>
      <c r="D3301" s="7">
        <v>44491</v>
      </c>
      <c r="E3301" s="6" t="s">
        <v>15</v>
      </c>
      <c r="F3301" s="6" t="s">
        <v>114</v>
      </c>
      <c r="G3301" s="6" t="s">
        <v>89</v>
      </c>
      <c r="H3301" s="6" t="s">
        <v>18</v>
      </c>
      <c r="I3301" s="8">
        <v>0.5</v>
      </c>
      <c r="J3301" s="9">
        <v>2000</v>
      </c>
      <c r="K3301" s="10">
        <f t="shared" si="24"/>
        <v>1000</v>
      </c>
      <c r="L3301" s="10">
        <f t="shared" si="25"/>
        <v>350</v>
      </c>
      <c r="M3301" s="11">
        <v>0.35</v>
      </c>
      <c r="O3301" s="16"/>
      <c r="P3301" s="14"/>
      <c r="Q3301" s="12"/>
      <c r="R3301" s="13"/>
    </row>
    <row r="3302" spans="1:18" ht="15.75" customHeight="1" x14ac:dyDescent="0.3">
      <c r="A3302" s="1"/>
      <c r="B3302" s="6" t="s">
        <v>14</v>
      </c>
      <c r="C3302" s="6">
        <v>1185732</v>
      </c>
      <c r="D3302" s="7">
        <v>44491</v>
      </c>
      <c r="E3302" s="6" t="s">
        <v>15</v>
      </c>
      <c r="F3302" s="6" t="s">
        <v>114</v>
      </c>
      <c r="G3302" s="6" t="s">
        <v>89</v>
      </c>
      <c r="H3302" s="6" t="s">
        <v>19</v>
      </c>
      <c r="I3302" s="8">
        <v>0.5</v>
      </c>
      <c r="J3302" s="9">
        <v>1000</v>
      </c>
      <c r="K3302" s="10">
        <f t="shared" si="24"/>
        <v>500</v>
      </c>
      <c r="L3302" s="10">
        <f t="shared" si="25"/>
        <v>175</v>
      </c>
      <c r="M3302" s="11">
        <v>0.35</v>
      </c>
      <c r="O3302" s="16"/>
      <c r="P3302" s="14"/>
      <c r="Q3302" s="12"/>
      <c r="R3302" s="13"/>
    </row>
    <row r="3303" spans="1:18" ht="15.75" customHeight="1" x14ac:dyDescent="0.3">
      <c r="A3303" s="1"/>
      <c r="B3303" s="6" t="s">
        <v>14</v>
      </c>
      <c r="C3303" s="6">
        <v>1185732</v>
      </c>
      <c r="D3303" s="7">
        <v>44491</v>
      </c>
      <c r="E3303" s="6" t="s">
        <v>15</v>
      </c>
      <c r="F3303" s="6" t="s">
        <v>114</v>
      </c>
      <c r="G3303" s="6" t="s">
        <v>89</v>
      </c>
      <c r="H3303" s="6" t="s">
        <v>20</v>
      </c>
      <c r="I3303" s="8">
        <v>0.5</v>
      </c>
      <c r="J3303" s="9">
        <v>750</v>
      </c>
      <c r="K3303" s="10">
        <f t="shared" si="24"/>
        <v>375</v>
      </c>
      <c r="L3303" s="10">
        <f t="shared" si="25"/>
        <v>131.25</v>
      </c>
      <c r="M3303" s="11">
        <v>0.35</v>
      </c>
      <c r="O3303" s="16"/>
      <c r="P3303" s="14"/>
      <c r="Q3303" s="12"/>
      <c r="R3303" s="13"/>
    </row>
    <row r="3304" spans="1:18" ht="15.75" customHeight="1" x14ac:dyDescent="0.3">
      <c r="A3304" s="1"/>
      <c r="B3304" s="6" t="s">
        <v>14</v>
      </c>
      <c r="C3304" s="6">
        <v>1185732</v>
      </c>
      <c r="D3304" s="7">
        <v>44491</v>
      </c>
      <c r="E3304" s="6" t="s">
        <v>15</v>
      </c>
      <c r="F3304" s="6" t="s">
        <v>114</v>
      </c>
      <c r="G3304" s="6" t="s">
        <v>89</v>
      </c>
      <c r="H3304" s="6" t="s">
        <v>21</v>
      </c>
      <c r="I3304" s="8">
        <v>0.6</v>
      </c>
      <c r="J3304" s="9">
        <v>750</v>
      </c>
      <c r="K3304" s="10">
        <f t="shared" si="24"/>
        <v>450</v>
      </c>
      <c r="L3304" s="10">
        <f t="shared" si="25"/>
        <v>135</v>
      </c>
      <c r="M3304" s="11">
        <v>0.3</v>
      </c>
      <c r="O3304" s="16"/>
      <c r="P3304" s="14"/>
      <c r="Q3304" s="12"/>
      <c r="R3304" s="13"/>
    </row>
    <row r="3305" spans="1:18" ht="15.75" customHeight="1" x14ac:dyDescent="0.3">
      <c r="A3305" s="1"/>
      <c r="B3305" s="6" t="s">
        <v>14</v>
      </c>
      <c r="C3305" s="6">
        <v>1185732</v>
      </c>
      <c r="D3305" s="7">
        <v>44491</v>
      </c>
      <c r="E3305" s="6" t="s">
        <v>15</v>
      </c>
      <c r="F3305" s="6" t="s">
        <v>114</v>
      </c>
      <c r="G3305" s="6" t="s">
        <v>89</v>
      </c>
      <c r="H3305" s="6" t="s">
        <v>22</v>
      </c>
      <c r="I3305" s="8">
        <v>0.64999999999999991</v>
      </c>
      <c r="J3305" s="9">
        <v>2000</v>
      </c>
      <c r="K3305" s="10">
        <f t="shared" si="24"/>
        <v>1299.9999999999998</v>
      </c>
      <c r="L3305" s="10">
        <f t="shared" si="25"/>
        <v>389.99999999999994</v>
      </c>
      <c r="M3305" s="11">
        <v>0.3</v>
      </c>
      <c r="O3305" s="16"/>
      <c r="P3305" s="14"/>
      <c r="Q3305" s="12"/>
      <c r="R3305" s="13"/>
    </row>
    <row r="3306" spans="1:18" ht="15.75" customHeight="1" x14ac:dyDescent="0.3">
      <c r="A3306" s="1"/>
      <c r="B3306" s="6" t="s">
        <v>14</v>
      </c>
      <c r="C3306" s="6">
        <v>1185732</v>
      </c>
      <c r="D3306" s="7">
        <v>44521</v>
      </c>
      <c r="E3306" s="6" t="s">
        <v>15</v>
      </c>
      <c r="F3306" s="6" t="s">
        <v>114</v>
      </c>
      <c r="G3306" s="6" t="s">
        <v>89</v>
      </c>
      <c r="H3306" s="6" t="s">
        <v>17</v>
      </c>
      <c r="I3306" s="8">
        <v>0.6</v>
      </c>
      <c r="J3306" s="9">
        <v>3500</v>
      </c>
      <c r="K3306" s="10">
        <f t="shared" si="24"/>
        <v>2100</v>
      </c>
      <c r="L3306" s="10">
        <f t="shared" si="25"/>
        <v>840</v>
      </c>
      <c r="M3306" s="11">
        <v>0.4</v>
      </c>
      <c r="O3306" s="16"/>
      <c r="P3306" s="14"/>
      <c r="Q3306" s="12"/>
      <c r="R3306" s="13"/>
    </row>
    <row r="3307" spans="1:18" ht="15.75" customHeight="1" x14ac:dyDescent="0.3">
      <c r="A3307" s="1"/>
      <c r="B3307" s="6" t="s">
        <v>14</v>
      </c>
      <c r="C3307" s="6">
        <v>1185732</v>
      </c>
      <c r="D3307" s="7">
        <v>44521</v>
      </c>
      <c r="E3307" s="6" t="s">
        <v>15</v>
      </c>
      <c r="F3307" s="6" t="s">
        <v>114</v>
      </c>
      <c r="G3307" s="6" t="s">
        <v>89</v>
      </c>
      <c r="H3307" s="6" t="s">
        <v>18</v>
      </c>
      <c r="I3307" s="8">
        <v>0.5</v>
      </c>
      <c r="J3307" s="9">
        <v>1750</v>
      </c>
      <c r="K3307" s="10">
        <f t="shared" si="24"/>
        <v>875</v>
      </c>
      <c r="L3307" s="10">
        <f t="shared" si="25"/>
        <v>306.25</v>
      </c>
      <c r="M3307" s="11">
        <v>0.35</v>
      </c>
      <c r="O3307" s="16"/>
      <c r="P3307" s="14"/>
      <c r="Q3307" s="12"/>
      <c r="R3307" s="13"/>
    </row>
    <row r="3308" spans="1:18" ht="15.75" customHeight="1" x14ac:dyDescent="0.3">
      <c r="A3308" s="1"/>
      <c r="B3308" s="6" t="s">
        <v>14</v>
      </c>
      <c r="C3308" s="6">
        <v>1185732</v>
      </c>
      <c r="D3308" s="7">
        <v>44521</v>
      </c>
      <c r="E3308" s="6" t="s">
        <v>15</v>
      </c>
      <c r="F3308" s="6" t="s">
        <v>114</v>
      </c>
      <c r="G3308" s="6" t="s">
        <v>89</v>
      </c>
      <c r="H3308" s="6" t="s">
        <v>19</v>
      </c>
      <c r="I3308" s="8">
        <v>0.5</v>
      </c>
      <c r="J3308" s="9">
        <v>1700</v>
      </c>
      <c r="K3308" s="10">
        <f t="shared" si="24"/>
        <v>850</v>
      </c>
      <c r="L3308" s="10">
        <f t="shared" si="25"/>
        <v>297.5</v>
      </c>
      <c r="M3308" s="11">
        <v>0.35</v>
      </c>
      <c r="O3308" s="16"/>
      <c r="P3308" s="14"/>
      <c r="Q3308" s="12"/>
      <c r="R3308" s="13"/>
    </row>
    <row r="3309" spans="1:18" ht="15.75" customHeight="1" x14ac:dyDescent="0.3">
      <c r="A3309" s="1"/>
      <c r="B3309" s="6" t="s">
        <v>14</v>
      </c>
      <c r="C3309" s="6">
        <v>1185732</v>
      </c>
      <c r="D3309" s="7">
        <v>44521</v>
      </c>
      <c r="E3309" s="6" t="s">
        <v>15</v>
      </c>
      <c r="F3309" s="6" t="s">
        <v>114</v>
      </c>
      <c r="G3309" s="6" t="s">
        <v>89</v>
      </c>
      <c r="H3309" s="6" t="s">
        <v>20</v>
      </c>
      <c r="I3309" s="8">
        <v>0.5</v>
      </c>
      <c r="J3309" s="9">
        <v>1500</v>
      </c>
      <c r="K3309" s="10">
        <f t="shared" si="24"/>
        <v>750</v>
      </c>
      <c r="L3309" s="10">
        <f t="shared" si="25"/>
        <v>262.5</v>
      </c>
      <c r="M3309" s="11">
        <v>0.35</v>
      </c>
      <c r="O3309" s="16"/>
      <c r="P3309" s="14"/>
      <c r="Q3309" s="12"/>
      <c r="R3309" s="13"/>
    </row>
    <row r="3310" spans="1:18" ht="15.75" customHeight="1" x14ac:dyDescent="0.3">
      <c r="A3310" s="1"/>
      <c r="B3310" s="6" t="s">
        <v>14</v>
      </c>
      <c r="C3310" s="6">
        <v>1185732</v>
      </c>
      <c r="D3310" s="7">
        <v>44521</v>
      </c>
      <c r="E3310" s="6" t="s">
        <v>15</v>
      </c>
      <c r="F3310" s="6" t="s">
        <v>114</v>
      </c>
      <c r="G3310" s="6" t="s">
        <v>89</v>
      </c>
      <c r="H3310" s="6" t="s">
        <v>21</v>
      </c>
      <c r="I3310" s="8">
        <v>0.6</v>
      </c>
      <c r="J3310" s="9">
        <v>1250</v>
      </c>
      <c r="K3310" s="10">
        <f t="shared" si="24"/>
        <v>750</v>
      </c>
      <c r="L3310" s="10">
        <f t="shared" si="25"/>
        <v>225</v>
      </c>
      <c r="M3310" s="11">
        <v>0.3</v>
      </c>
      <c r="O3310" s="16"/>
      <c r="P3310" s="14"/>
      <c r="Q3310" s="12"/>
      <c r="R3310" s="13"/>
    </row>
    <row r="3311" spans="1:18" ht="15.75" customHeight="1" x14ac:dyDescent="0.3">
      <c r="A3311" s="1"/>
      <c r="B3311" s="6" t="s">
        <v>14</v>
      </c>
      <c r="C3311" s="6">
        <v>1185732</v>
      </c>
      <c r="D3311" s="7">
        <v>44521</v>
      </c>
      <c r="E3311" s="6" t="s">
        <v>15</v>
      </c>
      <c r="F3311" s="6" t="s">
        <v>114</v>
      </c>
      <c r="G3311" s="6" t="s">
        <v>89</v>
      </c>
      <c r="H3311" s="6" t="s">
        <v>22</v>
      </c>
      <c r="I3311" s="8">
        <v>0.64999999999999991</v>
      </c>
      <c r="J3311" s="9">
        <v>2250</v>
      </c>
      <c r="K3311" s="10">
        <f t="shared" si="24"/>
        <v>1462.4999999999998</v>
      </c>
      <c r="L3311" s="10">
        <f t="shared" si="25"/>
        <v>438.74999999999994</v>
      </c>
      <c r="M3311" s="11">
        <v>0.3</v>
      </c>
      <c r="O3311" s="16"/>
      <c r="P3311" s="14"/>
      <c r="Q3311" s="12"/>
      <c r="R3311" s="13"/>
    </row>
    <row r="3312" spans="1:18" ht="15.75" customHeight="1" x14ac:dyDescent="0.3">
      <c r="A3312" s="1"/>
      <c r="B3312" s="6" t="s">
        <v>14</v>
      </c>
      <c r="C3312" s="6">
        <v>1185732</v>
      </c>
      <c r="D3312" s="7">
        <v>44550</v>
      </c>
      <c r="E3312" s="6" t="s">
        <v>15</v>
      </c>
      <c r="F3312" s="6" t="s">
        <v>114</v>
      </c>
      <c r="G3312" s="6" t="s">
        <v>89</v>
      </c>
      <c r="H3312" s="6" t="s">
        <v>17</v>
      </c>
      <c r="I3312" s="8">
        <v>0.6</v>
      </c>
      <c r="J3312" s="9">
        <v>4500</v>
      </c>
      <c r="K3312" s="10">
        <f t="shared" si="24"/>
        <v>2700</v>
      </c>
      <c r="L3312" s="10">
        <f t="shared" si="25"/>
        <v>1080</v>
      </c>
      <c r="M3312" s="11">
        <v>0.4</v>
      </c>
      <c r="O3312" s="16"/>
      <c r="P3312" s="14"/>
      <c r="Q3312" s="12"/>
      <c r="R3312" s="13"/>
    </row>
    <row r="3313" spans="1:18" ht="15.75" customHeight="1" x14ac:dyDescent="0.3">
      <c r="A3313" s="1"/>
      <c r="B3313" s="6" t="s">
        <v>14</v>
      </c>
      <c r="C3313" s="6">
        <v>1185732</v>
      </c>
      <c r="D3313" s="7">
        <v>44550</v>
      </c>
      <c r="E3313" s="6" t="s">
        <v>15</v>
      </c>
      <c r="F3313" s="6" t="s">
        <v>114</v>
      </c>
      <c r="G3313" s="6" t="s">
        <v>89</v>
      </c>
      <c r="H3313" s="6" t="s">
        <v>18</v>
      </c>
      <c r="I3313" s="8">
        <v>0.5</v>
      </c>
      <c r="J3313" s="9">
        <v>2500</v>
      </c>
      <c r="K3313" s="10">
        <f t="shared" si="24"/>
        <v>1250</v>
      </c>
      <c r="L3313" s="10">
        <f t="shared" si="25"/>
        <v>437.5</v>
      </c>
      <c r="M3313" s="11">
        <v>0.35</v>
      </c>
      <c r="O3313" s="16"/>
      <c r="P3313" s="14"/>
      <c r="Q3313" s="12"/>
      <c r="R3313" s="13"/>
    </row>
    <row r="3314" spans="1:18" ht="15.75" customHeight="1" x14ac:dyDescent="0.3">
      <c r="A3314" s="1"/>
      <c r="B3314" s="6" t="s">
        <v>14</v>
      </c>
      <c r="C3314" s="6">
        <v>1185732</v>
      </c>
      <c r="D3314" s="7">
        <v>44550</v>
      </c>
      <c r="E3314" s="6" t="s">
        <v>15</v>
      </c>
      <c r="F3314" s="6" t="s">
        <v>114</v>
      </c>
      <c r="G3314" s="6" t="s">
        <v>89</v>
      </c>
      <c r="H3314" s="6" t="s">
        <v>19</v>
      </c>
      <c r="I3314" s="8">
        <v>0.5</v>
      </c>
      <c r="J3314" s="9">
        <v>2250</v>
      </c>
      <c r="K3314" s="10">
        <f t="shared" si="24"/>
        <v>1125</v>
      </c>
      <c r="L3314" s="10">
        <f t="shared" si="25"/>
        <v>393.75</v>
      </c>
      <c r="M3314" s="11">
        <v>0.35</v>
      </c>
      <c r="O3314" s="16"/>
      <c r="P3314" s="14"/>
      <c r="Q3314" s="12"/>
      <c r="R3314" s="13"/>
    </row>
    <row r="3315" spans="1:18" ht="15.75" customHeight="1" x14ac:dyDescent="0.3">
      <c r="A3315" s="1"/>
      <c r="B3315" s="6" t="s">
        <v>14</v>
      </c>
      <c r="C3315" s="6">
        <v>1185732</v>
      </c>
      <c r="D3315" s="7">
        <v>44550</v>
      </c>
      <c r="E3315" s="6" t="s">
        <v>15</v>
      </c>
      <c r="F3315" s="6" t="s">
        <v>114</v>
      </c>
      <c r="G3315" s="6" t="s">
        <v>89</v>
      </c>
      <c r="H3315" s="6" t="s">
        <v>20</v>
      </c>
      <c r="I3315" s="8">
        <v>0.5</v>
      </c>
      <c r="J3315" s="9">
        <v>1750</v>
      </c>
      <c r="K3315" s="10">
        <f t="shared" si="24"/>
        <v>875</v>
      </c>
      <c r="L3315" s="10">
        <f t="shared" si="25"/>
        <v>306.25</v>
      </c>
      <c r="M3315" s="11">
        <v>0.35</v>
      </c>
      <c r="O3315" s="16"/>
      <c r="P3315" s="14"/>
      <c r="Q3315" s="12"/>
      <c r="R3315" s="13"/>
    </row>
    <row r="3316" spans="1:18" ht="15.75" customHeight="1" x14ac:dyDescent="0.3">
      <c r="A3316" s="1"/>
      <c r="B3316" s="6" t="s">
        <v>14</v>
      </c>
      <c r="C3316" s="6">
        <v>1185732</v>
      </c>
      <c r="D3316" s="7">
        <v>44550</v>
      </c>
      <c r="E3316" s="6" t="s">
        <v>15</v>
      </c>
      <c r="F3316" s="6" t="s">
        <v>114</v>
      </c>
      <c r="G3316" s="6" t="s">
        <v>89</v>
      </c>
      <c r="H3316" s="6" t="s">
        <v>21</v>
      </c>
      <c r="I3316" s="8">
        <v>0.6</v>
      </c>
      <c r="J3316" s="9">
        <v>1750</v>
      </c>
      <c r="K3316" s="10">
        <f t="shared" si="24"/>
        <v>1050</v>
      </c>
      <c r="L3316" s="10">
        <f t="shared" si="25"/>
        <v>315</v>
      </c>
      <c r="M3316" s="11">
        <v>0.3</v>
      </c>
      <c r="O3316" s="16"/>
      <c r="P3316" s="14"/>
      <c r="Q3316" s="12"/>
      <c r="R3316" s="13"/>
    </row>
    <row r="3317" spans="1:18" ht="15.75" customHeight="1" x14ac:dyDescent="0.3">
      <c r="A3317" s="1"/>
      <c r="B3317" s="6" t="s">
        <v>14</v>
      </c>
      <c r="C3317" s="6">
        <v>1185732</v>
      </c>
      <c r="D3317" s="7">
        <v>44550</v>
      </c>
      <c r="E3317" s="6" t="s">
        <v>15</v>
      </c>
      <c r="F3317" s="6" t="s">
        <v>114</v>
      </c>
      <c r="G3317" s="6" t="s">
        <v>89</v>
      </c>
      <c r="H3317" s="6" t="s">
        <v>22</v>
      </c>
      <c r="I3317" s="8">
        <v>0.64999999999999991</v>
      </c>
      <c r="J3317" s="9">
        <v>2750</v>
      </c>
      <c r="K3317" s="10">
        <f t="shared" si="24"/>
        <v>1787.4999999999998</v>
      </c>
      <c r="L3317" s="10">
        <f t="shared" si="25"/>
        <v>536.24999999999989</v>
      </c>
      <c r="M3317" s="11">
        <v>0.3</v>
      </c>
      <c r="O3317" s="16"/>
      <c r="P3317" s="14"/>
      <c r="Q3317" s="12"/>
      <c r="R3317" s="13"/>
    </row>
    <row r="3318" spans="1:18" ht="15.75" customHeight="1" x14ac:dyDescent="0.3">
      <c r="A3318" s="1" t="s">
        <v>39</v>
      </c>
      <c r="B3318" s="6" t="s">
        <v>14</v>
      </c>
      <c r="C3318" s="6">
        <v>1185732</v>
      </c>
      <c r="D3318" s="7">
        <v>44213</v>
      </c>
      <c r="E3318" s="6" t="s">
        <v>15</v>
      </c>
      <c r="F3318" s="6" t="s">
        <v>115</v>
      </c>
      <c r="G3318" s="6" t="s">
        <v>116</v>
      </c>
      <c r="H3318" s="6" t="s">
        <v>17</v>
      </c>
      <c r="I3318" s="8">
        <v>0.4</v>
      </c>
      <c r="J3318" s="9">
        <v>5250</v>
      </c>
      <c r="K3318" s="10">
        <f t="shared" si="24"/>
        <v>2100</v>
      </c>
      <c r="L3318" s="10">
        <f t="shared" si="25"/>
        <v>735</v>
      </c>
      <c r="M3318" s="11">
        <v>0.35</v>
      </c>
      <c r="O3318" s="16"/>
      <c r="P3318" s="14"/>
      <c r="Q3318" s="12"/>
      <c r="R3318" s="13"/>
    </row>
    <row r="3319" spans="1:18" ht="15.75" customHeight="1" x14ac:dyDescent="0.3">
      <c r="A3319" s="1"/>
      <c r="B3319" s="6" t="s">
        <v>14</v>
      </c>
      <c r="C3319" s="6">
        <v>1185732</v>
      </c>
      <c r="D3319" s="7">
        <v>44213</v>
      </c>
      <c r="E3319" s="6" t="s">
        <v>15</v>
      </c>
      <c r="F3319" s="6" t="s">
        <v>115</v>
      </c>
      <c r="G3319" s="6" t="s">
        <v>116</v>
      </c>
      <c r="H3319" s="6" t="s">
        <v>18</v>
      </c>
      <c r="I3319" s="8">
        <v>0.4</v>
      </c>
      <c r="J3319" s="9">
        <v>3250</v>
      </c>
      <c r="K3319" s="10">
        <f t="shared" si="24"/>
        <v>1300</v>
      </c>
      <c r="L3319" s="10">
        <f t="shared" si="25"/>
        <v>454.99999999999994</v>
      </c>
      <c r="M3319" s="11">
        <v>0.35</v>
      </c>
      <c r="O3319" s="16"/>
      <c r="P3319" s="14"/>
      <c r="Q3319" s="12"/>
      <c r="R3319" s="13"/>
    </row>
    <row r="3320" spans="1:18" ht="15.75" customHeight="1" x14ac:dyDescent="0.3">
      <c r="A3320" s="1"/>
      <c r="B3320" s="6" t="s">
        <v>14</v>
      </c>
      <c r="C3320" s="6">
        <v>1185732</v>
      </c>
      <c r="D3320" s="7">
        <v>44213</v>
      </c>
      <c r="E3320" s="6" t="s">
        <v>15</v>
      </c>
      <c r="F3320" s="6" t="s">
        <v>115</v>
      </c>
      <c r="G3320" s="6" t="s">
        <v>116</v>
      </c>
      <c r="H3320" s="6" t="s">
        <v>19</v>
      </c>
      <c r="I3320" s="8">
        <v>0.30000000000000004</v>
      </c>
      <c r="J3320" s="9">
        <v>3250</v>
      </c>
      <c r="K3320" s="10">
        <f t="shared" si="24"/>
        <v>975.00000000000011</v>
      </c>
      <c r="L3320" s="10">
        <f t="shared" si="25"/>
        <v>390.00000000000006</v>
      </c>
      <c r="M3320" s="11">
        <v>0.4</v>
      </c>
      <c r="O3320" s="16"/>
      <c r="P3320" s="14"/>
      <c r="Q3320" s="12"/>
      <c r="R3320" s="13"/>
    </row>
    <row r="3321" spans="1:18" ht="15.75" customHeight="1" x14ac:dyDescent="0.3">
      <c r="A3321" s="1"/>
      <c r="B3321" s="6" t="s">
        <v>14</v>
      </c>
      <c r="C3321" s="6">
        <v>1185732</v>
      </c>
      <c r="D3321" s="7">
        <v>44213</v>
      </c>
      <c r="E3321" s="6" t="s">
        <v>15</v>
      </c>
      <c r="F3321" s="6" t="s">
        <v>115</v>
      </c>
      <c r="G3321" s="6" t="s">
        <v>116</v>
      </c>
      <c r="H3321" s="6" t="s">
        <v>20</v>
      </c>
      <c r="I3321" s="8">
        <v>0.35</v>
      </c>
      <c r="J3321" s="9">
        <v>1750</v>
      </c>
      <c r="K3321" s="10">
        <f t="shared" ref="K3321:K3575" si="26">I3321*J3321</f>
        <v>612.5</v>
      </c>
      <c r="L3321" s="10">
        <f t="shared" ref="L3321:L3575" si="27">K3321*M3321</f>
        <v>245</v>
      </c>
      <c r="M3321" s="11">
        <v>0.4</v>
      </c>
      <c r="O3321" s="16"/>
      <c r="P3321" s="14"/>
      <c r="Q3321" s="12"/>
      <c r="R3321" s="13"/>
    </row>
    <row r="3322" spans="1:18" ht="15.75" customHeight="1" x14ac:dyDescent="0.3">
      <c r="A3322" s="1"/>
      <c r="B3322" s="6" t="s">
        <v>14</v>
      </c>
      <c r="C3322" s="6">
        <v>1185732</v>
      </c>
      <c r="D3322" s="7">
        <v>44213</v>
      </c>
      <c r="E3322" s="6" t="s">
        <v>15</v>
      </c>
      <c r="F3322" s="6" t="s">
        <v>115</v>
      </c>
      <c r="G3322" s="6" t="s">
        <v>116</v>
      </c>
      <c r="H3322" s="6" t="s">
        <v>21</v>
      </c>
      <c r="I3322" s="8">
        <v>0.5</v>
      </c>
      <c r="J3322" s="9">
        <v>2250</v>
      </c>
      <c r="K3322" s="10">
        <f t="shared" si="26"/>
        <v>1125</v>
      </c>
      <c r="L3322" s="10">
        <f t="shared" si="27"/>
        <v>337.5</v>
      </c>
      <c r="M3322" s="11">
        <v>0.3</v>
      </c>
      <c r="O3322" s="16"/>
      <c r="P3322" s="14"/>
      <c r="Q3322" s="12"/>
      <c r="R3322" s="13"/>
    </row>
    <row r="3323" spans="1:18" ht="15.75" customHeight="1" x14ac:dyDescent="0.3">
      <c r="A3323" s="1"/>
      <c r="B3323" s="6" t="s">
        <v>14</v>
      </c>
      <c r="C3323" s="6">
        <v>1185732</v>
      </c>
      <c r="D3323" s="7">
        <v>44213</v>
      </c>
      <c r="E3323" s="6" t="s">
        <v>15</v>
      </c>
      <c r="F3323" s="6" t="s">
        <v>115</v>
      </c>
      <c r="G3323" s="6" t="s">
        <v>116</v>
      </c>
      <c r="H3323" s="6" t="s">
        <v>22</v>
      </c>
      <c r="I3323" s="8">
        <v>0.4</v>
      </c>
      <c r="J3323" s="9">
        <v>3250</v>
      </c>
      <c r="K3323" s="10">
        <f t="shared" si="26"/>
        <v>1300</v>
      </c>
      <c r="L3323" s="10">
        <f t="shared" si="27"/>
        <v>520</v>
      </c>
      <c r="M3323" s="11">
        <v>0.4</v>
      </c>
      <c r="O3323" s="16"/>
      <c r="P3323" s="14"/>
      <c r="Q3323" s="12"/>
      <c r="R3323" s="13"/>
    </row>
    <row r="3324" spans="1:18" ht="15.75" customHeight="1" x14ac:dyDescent="0.3">
      <c r="A3324" s="1"/>
      <c r="B3324" s="6" t="s">
        <v>14</v>
      </c>
      <c r="C3324" s="6">
        <v>1185732</v>
      </c>
      <c r="D3324" s="7">
        <v>44242</v>
      </c>
      <c r="E3324" s="6" t="s">
        <v>15</v>
      </c>
      <c r="F3324" s="6" t="s">
        <v>115</v>
      </c>
      <c r="G3324" s="6" t="s">
        <v>116</v>
      </c>
      <c r="H3324" s="6" t="s">
        <v>17</v>
      </c>
      <c r="I3324" s="8">
        <v>0.4</v>
      </c>
      <c r="J3324" s="9">
        <v>5750</v>
      </c>
      <c r="K3324" s="10">
        <f t="shared" si="26"/>
        <v>2300</v>
      </c>
      <c r="L3324" s="10">
        <f t="shared" si="27"/>
        <v>805</v>
      </c>
      <c r="M3324" s="11">
        <v>0.35</v>
      </c>
      <c r="O3324" s="16"/>
      <c r="P3324" s="14"/>
      <c r="Q3324" s="12"/>
      <c r="R3324" s="13"/>
    </row>
    <row r="3325" spans="1:18" ht="15.75" customHeight="1" x14ac:dyDescent="0.3">
      <c r="A3325" s="1"/>
      <c r="B3325" s="6" t="s">
        <v>14</v>
      </c>
      <c r="C3325" s="6">
        <v>1185732</v>
      </c>
      <c r="D3325" s="7">
        <v>44242</v>
      </c>
      <c r="E3325" s="6" t="s">
        <v>15</v>
      </c>
      <c r="F3325" s="6" t="s">
        <v>115</v>
      </c>
      <c r="G3325" s="6" t="s">
        <v>116</v>
      </c>
      <c r="H3325" s="6" t="s">
        <v>18</v>
      </c>
      <c r="I3325" s="8">
        <v>0.4</v>
      </c>
      <c r="J3325" s="9">
        <v>2250</v>
      </c>
      <c r="K3325" s="10">
        <f t="shared" si="26"/>
        <v>900</v>
      </c>
      <c r="L3325" s="10">
        <f t="shared" si="27"/>
        <v>315</v>
      </c>
      <c r="M3325" s="11">
        <v>0.35</v>
      </c>
      <c r="O3325" s="16"/>
      <c r="P3325" s="14"/>
      <c r="Q3325" s="12"/>
      <c r="R3325" s="13"/>
    </row>
    <row r="3326" spans="1:18" ht="15.75" customHeight="1" x14ac:dyDescent="0.3">
      <c r="A3326" s="1"/>
      <c r="B3326" s="6" t="s">
        <v>14</v>
      </c>
      <c r="C3326" s="6">
        <v>1185732</v>
      </c>
      <c r="D3326" s="7">
        <v>44242</v>
      </c>
      <c r="E3326" s="6" t="s">
        <v>15</v>
      </c>
      <c r="F3326" s="6" t="s">
        <v>115</v>
      </c>
      <c r="G3326" s="6" t="s">
        <v>116</v>
      </c>
      <c r="H3326" s="6" t="s">
        <v>19</v>
      </c>
      <c r="I3326" s="8">
        <v>0.30000000000000004</v>
      </c>
      <c r="J3326" s="9">
        <v>2750</v>
      </c>
      <c r="K3326" s="10">
        <f t="shared" si="26"/>
        <v>825.00000000000011</v>
      </c>
      <c r="L3326" s="10">
        <f t="shared" si="27"/>
        <v>330.00000000000006</v>
      </c>
      <c r="M3326" s="11">
        <v>0.4</v>
      </c>
      <c r="O3326" s="16"/>
      <c r="P3326" s="14"/>
      <c r="Q3326" s="12"/>
      <c r="R3326" s="13"/>
    </row>
    <row r="3327" spans="1:18" ht="15.75" customHeight="1" x14ac:dyDescent="0.3">
      <c r="A3327" s="1"/>
      <c r="B3327" s="6" t="s">
        <v>14</v>
      </c>
      <c r="C3327" s="6">
        <v>1185732</v>
      </c>
      <c r="D3327" s="7">
        <v>44242</v>
      </c>
      <c r="E3327" s="6" t="s">
        <v>15</v>
      </c>
      <c r="F3327" s="6" t="s">
        <v>115</v>
      </c>
      <c r="G3327" s="6" t="s">
        <v>116</v>
      </c>
      <c r="H3327" s="6" t="s">
        <v>20</v>
      </c>
      <c r="I3327" s="8">
        <v>0.35</v>
      </c>
      <c r="J3327" s="9">
        <v>1500</v>
      </c>
      <c r="K3327" s="10">
        <f t="shared" si="26"/>
        <v>525</v>
      </c>
      <c r="L3327" s="10">
        <f t="shared" si="27"/>
        <v>210</v>
      </c>
      <c r="M3327" s="11">
        <v>0.4</v>
      </c>
      <c r="O3327" s="16"/>
      <c r="P3327" s="14"/>
      <c r="Q3327" s="12"/>
      <c r="R3327" s="13"/>
    </row>
    <row r="3328" spans="1:18" ht="15.75" customHeight="1" x14ac:dyDescent="0.3">
      <c r="A3328" s="1"/>
      <c r="B3328" s="6" t="s">
        <v>14</v>
      </c>
      <c r="C3328" s="6">
        <v>1185732</v>
      </c>
      <c r="D3328" s="7">
        <v>44242</v>
      </c>
      <c r="E3328" s="6" t="s">
        <v>15</v>
      </c>
      <c r="F3328" s="6" t="s">
        <v>115</v>
      </c>
      <c r="G3328" s="6" t="s">
        <v>116</v>
      </c>
      <c r="H3328" s="6" t="s">
        <v>21</v>
      </c>
      <c r="I3328" s="8">
        <v>0.5</v>
      </c>
      <c r="J3328" s="9">
        <v>2250</v>
      </c>
      <c r="K3328" s="10">
        <f t="shared" si="26"/>
        <v>1125</v>
      </c>
      <c r="L3328" s="10">
        <f t="shared" si="27"/>
        <v>337.5</v>
      </c>
      <c r="M3328" s="11">
        <v>0.3</v>
      </c>
      <c r="O3328" s="16"/>
      <c r="P3328" s="14"/>
      <c r="Q3328" s="12"/>
      <c r="R3328" s="13"/>
    </row>
    <row r="3329" spans="1:18" ht="15.75" customHeight="1" x14ac:dyDescent="0.3">
      <c r="A3329" s="1"/>
      <c r="B3329" s="6" t="s">
        <v>14</v>
      </c>
      <c r="C3329" s="6">
        <v>1185732</v>
      </c>
      <c r="D3329" s="7">
        <v>44242</v>
      </c>
      <c r="E3329" s="6" t="s">
        <v>15</v>
      </c>
      <c r="F3329" s="6" t="s">
        <v>115</v>
      </c>
      <c r="G3329" s="6" t="s">
        <v>116</v>
      </c>
      <c r="H3329" s="6" t="s">
        <v>22</v>
      </c>
      <c r="I3329" s="8">
        <v>0.4</v>
      </c>
      <c r="J3329" s="9">
        <v>3250</v>
      </c>
      <c r="K3329" s="10">
        <f t="shared" si="26"/>
        <v>1300</v>
      </c>
      <c r="L3329" s="10">
        <f t="shared" si="27"/>
        <v>520</v>
      </c>
      <c r="M3329" s="11">
        <v>0.4</v>
      </c>
      <c r="O3329" s="16"/>
      <c r="P3329" s="14"/>
      <c r="Q3329" s="12"/>
      <c r="R3329" s="13"/>
    </row>
    <row r="3330" spans="1:18" ht="15.75" customHeight="1" x14ac:dyDescent="0.3">
      <c r="A3330" s="1"/>
      <c r="B3330" s="6" t="s">
        <v>14</v>
      </c>
      <c r="C3330" s="6">
        <v>1185732</v>
      </c>
      <c r="D3330" s="7">
        <v>44268</v>
      </c>
      <c r="E3330" s="6" t="s">
        <v>15</v>
      </c>
      <c r="F3330" s="6" t="s">
        <v>115</v>
      </c>
      <c r="G3330" s="6" t="s">
        <v>116</v>
      </c>
      <c r="H3330" s="6" t="s">
        <v>17</v>
      </c>
      <c r="I3330" s="8">
        <v>0.4</v>
      </c>
      <c r="J3330" s="9">
        <v>5450</v>
      </c>
      <c r="K3330" s="10">
        <f t="shared" si="26"/>
        <v>2180</v>
      </c>
      <c r="L3330" s="10">
        <f t="shared" si="27"/>
        <v>763</v>
      </c>
      <c r="M3330" s="11">
        <v>0.35</v>
      </c>
      <c r="O3330" s="16"/>
      <c r="P3330" s="14"/>
      <c r="Q3330" s="12"/>
      <c r="R3330" s="13"/>
    </row>
    <row r="3331" spans="1:18" ht="15.75" customHeight="1" x14ac:dyDescent="0.3">
      <c r="A3331" s="1"/>
      <c r="B3331" s="6" t="s">
        <v>14</v>
      </c>
      <c r="C3331" s="6">
        <v>1185732</v>
      </c>
      <c r="D3331" s="7">
        <v>44268</v>
      </c>
      <c r="E3331" s="6" t="s">
        <v>15</v>
      </c>
      <c r="F3331" s="6" t="s">
        <v>115</v>
      </c>
      <c r="G3331" s="6" t="s">
        <v>116</v>
      </c>
      <c r="H3331" s="6" t="s">
        <v>18</v>
      </c>
      <c r="I3331" s="8">
        <v>0.4</v>
      </c>
      <c r="J3331" s="9">
        <v>2500</v>
      </c>
      <c r="K3331" s="10">
        <f t="shared" si="26"/>
        <v>1000</v>
      </c>
      <c r="L3331" s="10">
        <f t="shared" si="27"/>
        <v>350</v>
      </c>
      <c r="M3331" s="11">
        <v>0.35</v>
      </c>
      <c r="O3331" s="16"/>
      <c r="P3331" s="14"/>
      <c r="Q3331" s="12"/>
      <c r="R3331" s="13"/>
    </row>
    <row r="3332" spans="1:18" ht="15.75" customHeight="1" x14ac:dyDescent="0.3">
      <c r="A3332" s="1"/>
      <c r="B3332" s="6" t="s">
        <v>14</v>
      </c>
      <c r="C3332" s="6">
        <v>1185732</v>
      </c>
      <c r="D3332" s="7">
        <v>44268</v>
      </c>
      <c r="E3332" s="6" t="s">
        <v>15</v>
      </c>
      <c r="F3332" s="6" t="s">
        <v>115</v>
      </c>
      <c r="G3332" s="6" t="s">
        <v>116</v>
      </c>
      <c r="H3332" s="6" t="s">
        <v>19</v>
      </c>
      <c r="I3332" s="8">
        <v>0.30000000000000004</v>
      </c>
      <c r="J3332" s="9">
        <v>2750</v>
      </c>
      <c r="K3332" s="10">
        <f t="shared" si="26"/>
        <v>825.00000000000011</v>
      </c>
      <c r="L3332" s="10">
        <f t="shared" si="27"/>
        <v>330.00000000000006</v>
      </c>
      <c r="M3332" s="11">
        <v>0.4</v>
      </c>
      <c r="O3332" s="16"/>
      <c r="P3332" s="14"/>
      <c r="Q3332" s="12"/>
      <c r="R3332" s="13"/>
    </row>
    <row r="3333" spans="1:18" ht="15.75" customHeight="1" x14ac:dyDescent="0.3">
      <c r="A3333" s="1"/>
      <c r="B3333" s="6" t="s">
        <v>14</v>
      </c>
      <c r="C3333" s="6">
        <v>1185732</v>
      </c>
      <c r="D3333" s="7">
        <v>44268</v>
      </c>
      <c r="E3333" s="6" t="s">
        <v>15</v>
      </c>
      <c r="F3333" s="6" t="s">
        <v>115</v>
      </c>
      <c r="G3333" s="6" t="s">
        <v>116</v>
      </c>
      <c r="H3333" s="6" t="s">
        <v>20</v>
      </c>
      <c r="I3333" s="8">
        <v>0.35</v>
      </c>
      <c r="J3333" s="9">
        <v>1250</v>
      </c>
      <c r="K3333" s="10">
        <f t="shared" si="26"/>
        <v>437.5</v>
      </c>
      <c r="L3333" s="10">
        <f t="shared" si="27"/>
        <v>175</v>
      </c>
      <c r="M3333" s="11">
        <v>0.4</v>
      </c>
      <c r="O3333" s="16"/>
      <c r="P3333" s="14"/>
      <c r="Q3333" s="12"/>
      <c r="R3333" s="13"/>
    </row>
    <row r="3334" spans="1:18" ht="15.75" customHeight="1" x14ac:dyDescent="0.3">
      <c r="A3334" s="1"/>
      <c r="B3334" s="6" t="s">
        <v>14</v>
      </c>
      <c r="C3334" s="6">
        <v>1185732</v>
      </c>
      <c r="D3334" s="7">
        <v>44268</v>
      </c>
      <c r="E3334" s="6" t="s">
        <v>15</v>
      </c>
      <c r="F3334" s="6" t="s">
        <v>115</v>
      </c>
      <c r="G3334" s="6" t="s">
        <v>116</v>
      </c>
      <c r="H3334" s="6" t="s">
        <v>21</v>
      </c>
      <c r="I3334" s="8">
        <v>0.5</v>
      </c>
      <c r="J3334" s="9">
        <v>1750</v>
      </c>
      <c r="K3334" s="10">
        <f t="shared" si="26"/>
        <v>875</v>
      </c>
      <c r="L3334" s="10">
        <f t="shared" si="27"/>
        <v>262.5</v>
      </c>
      <c r="M3334" s="11">
        <v>0.3</v>
      </c>
      <c r="O3334" s="16"/>
      <c r="P3334" s="14"/>
      <c r="Q3334" s="12"/>
      <c r="R3334" s="13"/>
    </row>
    <row r="3335" spans="1:18" ht="15.75" customHeight="1" x14ac:dyDescent="0.3">
      <c r="A3335" s="1"/>
      <c r="B3335" s="6" t="s">
        <v>14</v>
      </c>
      <c r="C3335" s="6">
        <v>1185732</v>
      </c>
      <c r="D3335" s="7">
        <v>44268</v>
      </c>
      <c r="E3335" s="6" t="s">
        <v>15</v>
      </c>
      <c r="F3335" s="6" t="s">
        <v>115</v>
      </c>
      <c r="G3335" s="6" t="s">
        <v>116</v>
      </c>
      <c r="H3335" s="6" t="s">
        <v>22</v>
      </c>
      <c r="I3335" s="8">
        <v>0.4</v>
      </c>
      <c r="J3335" s="9">
        <v>2750</v>
      </c>
      <c r="K3335" s="10">
        <f t="shared" si="26"/>
        <v>1100</v>
      </c>
      <c r="L3335" s="10">
        <f t="shared" si="27"/>
        <v>440</v>
      </c>
      <c r="M3335" s="11">
        <v>0.4</v>
      </c>
      <c r="O3335" s="16"/>
      <c r="P3335" s="14"/>
      <c r="Q3335" s="12"/>
      <c r="R3335" s="13"/>
    </row>
    <row r="3336" spans="1:18" ht="15.75" customHeight="1" x14ac:dyDescent="0.3">
      <c r="A3336" s="1"/>
      <c r="B3336" s="6" t="s">
        <v>14</v>
      </c>
      <c r="C3336" s="6">
        <v>1185732</v>
      </c>
      <c r="D3336" s="7">
        <v>44300</v>
      </c>
      <c r="E3336" s="6" t="s">
        <v>15</v>
      </c>
      <c r="F3336" s="6" t="s">
        <v>115</v>
      </c>
      <c r="G3336" s="6" t="s">
        <v>116</v>
      </c>
      <c r="H3336" s="6" t="s">
        <v>17</v>
      </c>
      <c r="I3336" s="8">
        <v>0.4</v>
      </c>
      <c r="J3336" s="9">
        <v>5250</v>
      </c>
      <c r="K3336" s="10">
        <f t="shared" si="26"/>
        <v>2100</v>
      </c>
      <c r="L3336" s="10">
        <f t="shared" si="27"/>
        <v>735</v>
      </c>
      <c r="M3336" s="11">
        <v>0.35</v>
      </c>
      <c r="O3336" s="16"/>
      <c r="P3336" s="14"/>
      <c r="Q3336" s="12"/>
      <c r="R3336" s="13"/>
    </row>
    <row r="3337" spans="1:18" ht="15.75" customHeight="1" x14ac:dyDescent="0.3">
      <c r="A3337" s="1"/>
      <c r="B3337" s="6" t="s">
        <v>14</v>
      </c>
      <c r="C3337" s="6">
        <v>1185732</v>
      </c>
      <c r="D3337" s="7">
        <v>44300</v>
      </c>
      <c r="E3337" s="6" t="s">
        <v>15</v>
      </c>
      <c r="F3337" s="6" t="s">
        <v>115</v>
      </c>
      <c r="G3337" s="6" t="s">
        <v>116</v>
      </c>
      <c r="H3337" s="6" t="s">
        <v>18</v>
      </c>
      <c r="I3337" s="8">
        <v>0.4</v>
      </c>
      <c r="J3337" s="9">
        <v>2250</v>
      </c>
      <c r="K3337" s="10">
        <f t="shared" si="26"/>
        <v>900</v>
      </c>
      <c r="L3337" s="10">
        <f t="shared" si="27"/>
        <v>315</v>
      </c>
      <c r="M3337" s="11">
        <v>0.35</v>
      </c>
      <c r="O3337" s="16"/>
      <c r="P3337" s="14"/>
      <c r="Q3337" s="12"/>
      <c r="R3337" s="13"/>
    </row>
    <row r="3338" spans="1:18" ht="15.75" customHeight="1" x14ac:dyDescent="0.3">
      <c r="A3338" s="1"/>
      <c r="B3338" s="6" t="s">
        <v>14</v>
      </c>
      <c r="C3338" s="6">
        <v>1185732</v>
      </c>
      <c r="D3338" s="7">
        <v>44300</v>
      </c>
      <c r="E3338" s="6" t="s">
        <v>15</v>
      </c>
      <c r="F3338" s="6" t="s">
        <v>115</v>
      </c>
      <c r="G3338" s="6" t="s">
        <v>116</v>
      </c>
      <c r="H3338" s="6" t="s">
        <v>19</v>
      </c>
      <c r="I3338" s="8">
        <v>0.30000000000000004</v>
      </c>
      <c r="J3338" s="9">
        <v>2250</v>
      </c>
      <c r="K3338" s="10">
        <f t="shared" si="26"/>
        <v>675.00000000000011</v>
      </c>
      <c r="L3338" s="10">
        <f t="shared" si="27"/>
        <v>270.00000000000006</v>
      </c>
      <c r="M3338" s="11">
        <v>0.4</v>
      </c>
      <c r="O3338" s="16"/>
      <c r="P3338" s="14"/>
      <c r="Q3338" s="12"/>
      <c r="R3338" s="13"/>
    </row>
    <row r="3339" spans="1:18" ht="15.75" customHeight="1" x14ac:dyDescent="0.3">
      <c r="A3339" s="1"/>
      <c r="B3339" s="6" t="s">
        <v>14</v>
      </c>
      <c r="C3339" s="6">
        <v>1185732</v>
      </c>
      <c r="D3339" s="7">
        <v>44300</v>
      </c>
      <c r="E3339" s="6" t="s">
        <v>15</v>
      </c>
      <c r="F3339" s="6" t="s">
        <v>115</v>
      </c>
      <c r="G3339" s="6" t="s">
        <v>116</v>
      </c>
      <c r="H3339" s="6" t="s">
        <v>20</v>
      </c>
      <c r="I3339" s="8">
        <v>0.35</v>
      </c>
      <c r="J3339" s="9">
        <v>1500</v>
      </c>
      <c r="K3339" s="10">
        <f t="shared" si="26"/>
        <v>525</v>
      </c>
      <c r="L3339" s="10">
        <f t="shared" si="27"/>
        <v>210</v>
      </c>
      <c r="M3339" s="11">
        <v>0.4</v>
      </c>
      <c r="O3339" s="16"/>
      <c r="P3339" s="14"/>
      <c r="Q3339" s="12"/>
      <c r="R3339" s="13"/>
    </row>
    <row r="3340" spans="1:18" ht="15.75" customHeight="1" x14ac:dyDescent="0.3">
      <c r="A3340" s="1"/>
      <c r="B3340" s="6" t="s">
        <v>14</v>
      </c>
      <c r="C3340" s="6">
        <v>1185732</v>
      </c>
      <c r="D3340" s="7">
        <v>44300</v>
      </c>
      <c r="E3340" s="6" t="s">
        <v>15</v>
      </c>
      <c r="F3340" s="6" t="s">
        <v>115</v>
      </c>
      <c r="G3340" s="6" t="s">
        <v>116</v>
      </c>
      <c r="H3340" s="6" t="s">
        <v>21</v>
      </c>
      <c r="I3340" s="8">
        <v>0.5</v>
      </c>
      <c r="J3340" s="9">
        <v>1500</v>
      </c>
      <c r="K3340" s="10">
        <f t="shared" si="26"/>
        <v>750</v>
      </c>
      <c r="L3340" s="10">
        <f t="shared" si="27"/>
        <v>225</v>
      </c>
      <c r="M3340" s="11">
        <v>0.3</v>
      </c>
      <c r="O3340" s="16"/>
      <c r="P3340" s="14"/>
      <c r="Q3340" s="12"/>
      <c r="R3340" s="13"/>
    </row>
    <row r="3341" spans="1:18" ht="15.75" customHeight="1" x14ac:dyDescent="0.3">
      <c r="A3341" s="1"/>
      <c r="B3341" s="6" t="s">
        <v>14</v>
      </c>
      <c r="C3341" s="6">
        <v>1185732</v>
      </c>
      <c r="D3341" s="7">
        <v>44300</v>
      </c>
      <c r="E3341" s="6" t="s">
        <v>15</v>
      </c>
      <c r="F3341" s="6" t="s">
        <v>115</v>
      </c>
      <c r="G3341" s="6" t="s">
        <v>116</v>
      </c>
      <c r="H3341" s="6" t="s">
        <v>22</v>
      </c>
      <c r="I3341" s="8">
        <v>0.4</v>
      </c>
      <c r="J3341" s="9">
        <v>3000</v>
      </c>
      <c r="K3341" s="10">
        <f t="shared" si="26"/>
        <v>1200</v>
      </c>
      <c r="L3341" s="10">
        <f t="shared" si="27"/>
        <v>480</v>
      </c>
      <c r="M3341" s="11">
        <v>0.4</v>
      </c>
      <c r="O3341" s="16"/>
      <c r="P3341" s="14"/>
      <c r="Q3341" s="12"/>
      <c r="R3341" s="13"/>
    </row>
    <row r="3342" spans="1:18" ht="15.75" customHeight="1" x14ac:dyDescent="0.3">
      <c r="A3342" s="1"/>
      <c r="B3342" s="6" t="s">
        <v>14</v>
      </c>
      <c r="C3342" s="6">
        <v>1185732</v>
      </c>
      <c r="D3342" s="7">
        <v>44329</v>
      </c>
      <c r="E3342" s="6" t="s">
        <v>15</v>
      </c>
      <c r="F3342" s="6" t="s">
        <v>115</v>
      </c>
      <c r="G3342" s="6" t="s">
        <v>116</v>
      </c>
      <c r="H3342" s="6" t="s">
        <v>17</v>
      </c>
      <c r="I3342" s="8">
        <v>0.54999999999999993</v>
      </c>
      <c r="J3342" s="9">
        <v>5700</v>
      </c>
      <c r="K3342" s="10">
        <f t="shared" si="26"/>
        <v>3134.9999999999995</v>
      </c>
      <c r="L3342" s="10">
        <f t="shared" si="27"/>
        <v>1097.2499999999998</v>
      </c>
      <c r="M3342" s="11">
        <v>0.35</v>
      </c>
      <c r="O3342" s="16"/>
      <c r="P3342" s="14"/>
      <c r="Q3342" s="12"/>
      <c r="R3342" s="13"/>
    </row>
    <row r="3343" spans="1:18" ht="15.75" customHeight="1" x14ac:dyDescent="0.3">
      <c r="A3343" s="1"/>
      <c r="B3343" s="6" t="s">
        <v>14</v>
      </c>
      <c r="C3343" s="6">
        <v>1185732</v>
      </c>
      <c r="D3343" s="7">
        <v>44329</v>
      </c>
      <c r="E3343" s="6" t="s">
        <v>15</v>
      </c>
      <c r="F3343" s="6" t="s">
        <v>115</v>
      </c>
      <c r="G3343" s="6" t="s">
        <v>116</v>
      </c>
      <c r="H3343" s="6" t="s">
        <v>18</v>
      </c>
      <c r="I3343" s="8">
        <v>0.5</v>
      </c>
      <c r="J3343" s="9">
        <v>2750</v>
      </c>
      <c r="K3343" s="10">
        <f t="shared" si="26"/>
        <v>1375</v>
      </c>
      <c r="L3343" s="10">
        <f t="shared" si="27"/>
        <v>481.24999999999994</v>
      </c>
      <c r="M3343" s="11">
        <v>0.35</v>
      </c>
      <c r="O3343" s="16"/>
      <c r="P3343" s="14"/>
      <c r="Q3343" s="12"/>
      <c r="R3343" s="13"/>
    </row>
    <row r="3344" spans="1:18" ht="15.75" customHeight="1" x14ac:dyDescent="0.3">
      <c r="A3344" s="1"/>
      <c r="B3344" s="6" t="s">
        <v>14</v>
      </c>
      <c r="C3344" s="6">
        <v>1185732</v>
      </c>
      <c r="D3344" s="7">
        <v>44329</v>
      </c>
      <c r="E3344" s="6" t="s">
        <v>15</v>
      </c>
      <c r="F3344" s="6" t="s">
        <v>115</v>
      </c>
      <c r="G3344" s="6" t="s">
        <v>116</v>
      </c>
      <c r="H3344" s="6" t="s">
        <v>19</v>
      </c>
      <c r="I3344" s="8">
        <v>0.45</v>
      </c>
      <c r="J3344" s="9">
        <v>3000</v>
      </c>
      <c r="K3344" s="10">
        <f t="shared" si="26"/>
        <v>1350</v>
      </c>
      <c r="L3344" s="10">
        <f t="shared" si="27"/>
        <v>540</v>
      </c>
      <c r="M3344" s="11">
        <v>0.4</v>
      </c>
      <c r="O3344" s="16"/>
      <c r="P3344" s="14"/>
      <c r="Q3344" s="12"/>
      <c r="R3344" s="13"/>
    </row>
    <row r="3345" spans="1:18" ht="15.75" customHeight="1" x14ac:dyDescent="0.3">
      <c r="A3345" s="1"/>
      <c r="B3345" s="6" t="s">
        <v>14</v>
      </c>
      <c r="C3345" s="6">
        <v>1185732</v>
      </c>
      <c r="D3345" s="7">
        <v>44329</v>
      </c>
      <c r="E3345" s="6" t="s">
        <v>15</v>
      </c>
      <c r="F3345" s="6" t="s">
        <v>115</v>
      </c>
      <c r="G3345" s="6" t="s">
        <v>116</v>
      </c>
      <c r="H3345" s="6" t="s">
        <v>20</v>
      </c>
      <c r="I3345" s="8">
        <v>0.45</v>
      </c>
      <c r="J3345" s="9">
        <v>2500</v>
      </c>
      <c r="K3345" s="10">
        <f t="shared" si="26"/>
        <v>1125</v>
      </c>
      <c r="L3345" s="10">
        <f t="shared" si="27"/>
        <v>450</v>
      </c>
      <c r="M3345" s="11">
        <v>0.4</v>
      </c>
      <c r="O3345" s="16"/>
      <c r="P3345" s="14"/>
      <c r="Q3345" s="12"/>
      <c r="R3345" s="13"/>
    </row>
    <row r="3346" spans="1:18" ht="15.75" customHeight="1" x14ac:dyDescent="0.3">
      <c r="A3346" s="1"/>
      <c r="B3346" s="6" t="s">
        <v>14</v>
      </c>
      <c r="C3346" s="6">
        <v>1185732</v>
      </c>
      <c r="D3346" s="7">
        <v>44329</v>
      </c>
      <c r="E3346" s="6" t="s">
        <v>15</v>
      </c>
      <c r="F3346" s="6" t="s">
        <v>115</v>
      </c>
      <c r="G3346" s="6" t="s">
        <v>116</v>
      </c>
      <c r="H3346" s="6" t="s">
        <v>21</v>
      </c>
      <c r="I3346" s="8">
        <v>0.54999999999999993</v>
      </c>
      <c r="J3346" s="9">
        <v>2750</v>
      </c>
      <c r="K3346" s="10">
        <f t="shared" si="26"/>
        <v>1512.4999999999998</v>
      </c>
      <c r="L3346" s="10">
        <f t="shared" si="27"/>
        <v>453.74999999999994</v>
      </c>
      <c r="M3346" s="11">
        <v>0.3</v>
      </c>
      <c r="O3346" s="16"/>
      <c r="P3346" s="14"/>
      <c r="Q3346" s="12"/>
      <c r="R3346" s="13"/>
    </row>
    <row r="3347" spans="1:18" ht="15.75" customHeight="1" x14ac:dyDescent="0.3">
      <c r="A3347" s="1"/>
      <c r="B3347" s="6" t="s">
        <v>14</v>
      </c>
      <c r="C3347" s="6">
        <v>1185732</v>
      </c>
      <c r="D3347" s="7">
        <v>44329</v>
      </c>
      <c r="E3347" s="6" t="s">
        <v>15</v>
      </c>
      <c r="F3347" s="6" t="s">
        <v>115</v>
      </c>
      <c r="G3347" s="6" t="s">
        <v>116</v>
      </c>
      <c r="H3347" s="6" t="s">
        <v>22</v>
      </c>
      <c r="I3347" s="8">
        <v>0.6</v>
      </c>
      <c r="J3347" s="9">
        <v>4000</v>
      </c>
      <c r="K3347" s="10">
        <f t="shared" si="26"/>
        <v>2400</v>
      </c>
      <c r="L3347" s="10">
        <f t="shared" si="27"/>
        <v>960</v>
      </c>
      <c r="M3347" s="11">
        <v>0.4</v>
      </c>
      <c r="O3347" s="16"/>
      <c r="P3347" s="14"/>
      <c r="Q3347" s="12"/>
      <c r="R3347" s="13"/>
    </row>
    <row r="3348" spans="1:18" ht="15.75" customHeight="1" x14ac:dyDescent="0.3">
      <c r="A3348" s="1"/>
      <c r="B3348" s="6" t="s">
        <v>14</v>
      </c>
      <c r="C3348" s="6">
        <v>1185732</v>
      </c>
      <c r="D3348" s="7">
        <v>44362</v>
      </c>
      <c r="E3348" s="6" t="s">
        <v>15</v>
      </c>
      <c r="F3348" s="6" t="s">
        <v>115</v>
      </c>
      <c r="G3348" s="6" t="s">
        <v>116</v>
      </c>
      <c r="H3348" s="6" t="s">
        <v>17</v>
      </c>
      <c r="I3348" s="8">
        <v>0.54999999999999993</v>
      </c>
      <c r="J3348" s="9">
        <v>6500</v>
      </c>
      <c r="K3348" s="10">
        <f t="shared" si="26"/>
        <v>3574.9999999999995</v>
      </c>
      <c r="L3348" s="10">
        <f t="shared" si="27"/>
        <v>1251.2499999999998</v>
      </c>
      <c r="M3348" s="11">
        <v>0.35</v>
      </c>
      <c r="O3348" s="16"/>
      <c r="P3348" s="14"/>
      <c r="Q3348" s="12"/>
      <c r="R3348" s="13"/>
    </row>
    <row r="3349" spans="1:18" ht="15.75" customHeight="1" x14ac:dyDescent="0.3">
      <c r="A3349" s="1"/>
      <c r="B3349" s="6" t="s">
        <v>14</v>
      </c>
      <c r="C3349" s="6">
        <v>1185732</v>
      </c>
      <c r="D3349" s="7">
        <v>44362</v>
      </c>
      <c r="E3349" s="6" t="s">
        <v>15</v>
      </c>
      <c r="F3349" s="6" t="s">
        <v>115</v>
      </c>
      <c r="G3349" s="6" t="s">
        <v>116</v>
      </c>
      <c r="H3349" s="6" t="s">
        <v>18</v>
      </c>
      <c r="I3349" s="8">
        <v>0.5</v>
      </c>
      <c r="J3349" s="9">
        <v>4000</v>
      </c>
      <c r="K3349" s="10">
        <f t="shared" si="26"/>
        <v>2000</v>
      </c>
      <c r="L3349" s="10">
        <f t="shared" si="27"/>
        <v>700</v>
      </c>
      <c r="M3349" s="11">
        <v>0.35</v>
      </c>
      <c r="O3349" s="16"/>
      <c r="P3349" s="14"/>
      <c r="Q3349" s="12"/>
      <c r="R3349" s="13"/>
    </row>
    <row r="3350" spans="1:18" ht="15.75" customHeight="1" x14ac:dyDescent="0.3">
      <c r="A3350" s="1"/>
      <c r="B3350" s="6" t="s">
        <v>14</v>
      </c>
      <c r="C3350" s="6">
        <v>1185732</v>
      </c>
      <c r="D3350" s="7">
        <v>44362</v>
      </c>
      <c r="E3350" s="6" t="s">
        <v>15</v>
      </c>
      <c r="F3350" s="6" t="s">
        <v>115</v>
      </c>
      <c r="G3350" s="6" t="s">
        <v>116</v>
      </c>
      <c r="H3350" s="6" t="s">
        <v>19</v>
      </c>
      <c r="I3350" s="8">
        <v>0.45</v>
      </c>
      <c r="J3350" s="9">
        <v>3250</v>
      </c>
      <c r="K3350" s="10">
        <f t="shared" si="26"/>
        <v>1462.5</v>
      </c>
      <c r="L3350" s="10">
        <f t="shared" si="27"/>
        <v>585</v>
      </c>
      <c r="M3350" s="11">
        <v>0.4</v>
      </c>
      <c r="O3350" s="16"/>
      <c r="P3350" s="14"/>
      <c r="Q3350" s="12"/>
      <c r="R3350" s="13"/>
    </row>
    <row r="3351" spans="1:18" ht="15.75" customHeight="1" x14ac:dyDescent="0.3">
      <c r="A3351" s="1"/>
      <c r="B3351" s="6" t="s">
        <v>14</v>
      </c>
      <c r="C3351" s="6">
        <v>1185732</v>
      </c>
      <c r="D3351" s="7">
        <v>44362</v>
      </c>
      <c r="E3351" s="6" t="s">
        <v>15</v>
      </c>
      <c r="F3351" s="6" t="s">
        <v>115</v>
      </c>
      <c r="G3351" s="6" t="s">
        <v>116</v>
      </c>
      <c r="H3351" s="6" t="s">
        <v>20</v>
      </c>
      <c r="I3351" s="8">
        <v>0.45</v>
      </c>
      <c r="J3351" s="9">
        <v>3000</v>
      </c>
      <c r="K3351" s="10">
        <f t="shared" si="26"/>
        <v>1350</v>
      </c>
      <c r="L3351" s="10">
        <f t="shared" si="27"/>
        <v>540</v>
      </c>
      <c r="M3351" s="11">
        <v>0.4</v>
      </c>
      <c r="O3351" s="16"/>
      <c r="P3351" s="14"/>
      <c r="Q3351" s="12"/>
      <c r="R3351" s="13"/>
    </row>
    <row r="3352" spans="1:18" ht="15.75" customHeight="1" x14ac:dyDescent="0.3">
      <c r="A3352" s="1"/>
      <c r="B3352" s="6" t="s">
        <v>14</v>
      </c>
      <c r="C3352" s="6">
        <v>1185732</v>
      </c>
      <c r="D3352" s="7">
        <v>44362</v>
      </c>
      <c r="E3352" s="6" t="s">
        <v>15</v>
      </c>
      <c r="F3352" s="6" t="s">
        <v>115</v>
      </c>
      <c r="G3352" s="6" t="s">
        <v>116</v>
      </c>
      <c r="H3352" s="6" t="s">
        <v>21</v>
      </c>
      <c r="I3352" s="8">
        <v>0.54999999999999993</v>
      </c>
      <c r="J3352" s="9">
        <v>3000</v>
      </c>
      <c r="K3352" s="10">
        <f t="shared" si="26"/>
        <v>1649.9999999999998</v>
      </c>
      <c r="L3352" s="10">
        <f t="shared" si="27"/>
        <v>494.99999999999989</v>
      </c>
      <c r="M3352" s="11">
        <v>0.3</v>
      </c>
      <c r="O3352" s="16"/>
      <c r="P3352" s="14"/>
      <c r="Q3352" s="12"/>
      <c r="R3352" s="13"/>
    </row>
    <row r="3353" spans="1:18" ht="15.75" customHeight="1" x14ac:dyDescent="0.3">
      <c r="A3353" s="1"/>
      <c r="B3353" s="6" t="s">
        <v>14</v>
      </c>
      <c r="C3353" s="6">
        <v>1185732</v>
      </c>
      <c r="D3353" s="7">
        <v>44362</v>
      </c>
      <c r="E3353" s="6" t="s">
        <v>15</v>
      </c>
      <c r="F3353" s="6" t="s">
        <v>115</v>
      </c>
      <c r="G3353" s="6" t="s">
        <v>116</v>
      </c>
      <c r="H3353" s="6" t="s">
        <v>22</v>
      </c>
      <c r="I3353" s="8">
        <v>0.6</v>
      </c>
      <c r="J3353" s="9">
        <v>4500</v>
      </c>
      <c r="K3353" s="10">
        <f t="shared" si="26"/>
        <v>2700</v>
      </c>
      <c r="L3353" s="10">
        <f t="shared" si="27"/>
        <v>1080</v>
      </c>
      <c r="M3353" s="11">
        <v>0.4</v>
      </c>
      <c r="O3353" s="16"/>
      <c r="P3353" s="14"/>
      <c r="Q3353" s="12"/>
      <c r="R3353" s="13"/>
    </row>
    <row r="3354" spans="1:18" ht="15.75" customHeight="1" x14ac:dyDescent="0.3">
      <c r="A3354" s="1"/>
      <c r="B3354" s="6" t="s">
        <v>14</v>
      </c>
      <c r="C3354" s="6">
        <v>1185732</v>
      </c>
      <c r="D3354" s="7">
        <v>44390</v>
      </c>
      <c r="E3354" s="6" t="s">
        <v>15</v>
      </c>
      <c r="F3354" s="6" t="s">
        <v>115</v>
      </c>
      <c r="G3354" s="6" t="s">
        <v>116</v>
      </c>
      <c r="H3354" s="6" t="s">
        <v>17</v>
      </c>
      <c r="I3354" s="8">
        <v>0.54999999999999993</v>
      </c>
      <c r="J3354" s="9">
        <v>6750</v>
      </c>
      <c r="K3354" s="10">
        <f t="shared" si="26"/>
        <v>3712.4999999999995</v>
      </c>
      <c r="L3354" s="10">
        <f t="shared" si="27"/>
        <v>1299.3749999999998</v>
      </c>
      <c r="M3354" s="11">
        <v>0.35</v>
      </c>
      <c r="O3354" s="16"/>
      <c r="P3354" s="14"/>
      <c r="Q3354" s="12"/>
      <c r="R3354" s="13"/>
    </row>
    <row r="3355" spans="1:18" ht="15.75" customHeight="1" x14ac:dyDescent="0.3">
      <c r="A3355" s="1"/>
      <c r="B3355" s="6" t="s">
        <v>14</v>
      </c>
      <c r="C3355" s="6">
        <v>1185732</v>
      </c>
      <c r="D3355" s="7">
        <v>44390</v>
      </c>
      <c r="E3355" s="6" t="s">
        <v>15</v>
      </c>
      <c r="F3355" s="6" t="s">
        <v>115</v>
      </c>
      <c r="G3355" s="6" t="s">
        <v>116</v>
      </c>
      <c r="H3355" s="6" t="s">
        <v>18</v>
      </c>
      <c r="I3355" s="8">
        <v>0.5</v>
      </c>
      <c r="J3355" s="9">
        <v>4250</v>
      </c>
      <c r="K3355" s="10">
        <f t="shared" si="26"/>
        <v>2125</v>
      </c>
      <c r="L3355" s="10">
        <f t="shared" si="27"/>
        <v>743.75</v>
      </c>
      <c r="M3355" s="11">
        <v>0.35</v>
      </c>
      <c r="O3355" s="16"/>
      <c r="P3355" s="14"/>
      <c r="Q3355" s="12"/>
      <c r="R3355" s="13"/>
    </row>
    <row r="3356" spans="1:18" ht="15.75" customHeight="1" x14ac:dyDescent="0.3">
      <c r="A3356" s="1"/>
      <c r="B3356" s="6" t="s">
        <v>14</v>
      </c>
      <c r="C3356" s="6">
        <v>1185732</v>
      </c>
      <c r="D3356" s="7">
        <v>44390</v>
      </c>
      <c r="E3356" s="6" t="s">
        <v>15</v>
      </c>
      <c r="F3356" s="6" t="s">
        <v>115</v>
      </c>
      <c r="G3356" s="6" t="s">
        <v>116</v>
      </c>
      <c r="H3356" s="6" t="s">
        <v>19</v>
      </c>
      <c r="I3356" s="8">
        <v>0.45</v>
      </c>
      <c r="J3356" s="9">
        <v>3500</v>
      </c>
      <c r="K3356" s="10">
        <f t="shared" si="26"/>
        <v>1575</v>
      </c>
      <c r="L3356" s="10">
        <f t="shared" si="27"/>
        <v>630</v>
      </c>
      <c r="M3356" s="11">
        <v>0.4</v>
      </c>
      <c r="O3356" s="16"/>
      <c r="P3356" s="14"/>
      <c r="Q3356" s="12"/>
      <c r="R3356" s="13"/>
    </row>
    <row r="3357" spans="1:18" ht="15.75" customHeight="1" x14ac:dyDescent="0.3">
      <c r="A3357" s="1"/>
      <c r="B3357" s="6" t="s">
        <v>14</v>
      </c>
      <c r="C3357" s="6">
        <v>1185732</v>
      </c>
      <c r="D3357" s="7">
        <v>44390</v>
      </c>
      <c r="E3357" s="6" t="s">
        <v>15</v>
      </c>
      <c r="F3357" s="6" t="s">
        <v>115</v>
      </c>
      <c r="G3357" s="6" t="s">
        <v>116</v>
      </c>
      <c r="H3357" s="6" t="s">
        <v>20</v>
      </c>
      <c r="I3357" s="8">
        <v>0.45</v>
      </c>
      <c r="J3357" s="9">
        <v>3000</v>
      </c>
      <c r="K3357" s="10">
        <f t="shared" si="26"/>
        <v>1350</v>
      </c>
      <c r="L3357" s="10">
        <f t="shared" si="27"/>
        <v>540</v>
      </c>
      <c r="M3357" s="11">
        <v>0.4</v>
      </c>
      <c r="O3357" s="16"/>
      <c r="P3357" s="14"/>
      <c r="Q3357" s="12"/>
      <c r="R3357" s="13"/>
    </row>
    <row r="3358" spans="1:18" ht="15.75" customHeight="1" x14ac:dyDescent="0.3">
      <c r="A3358" s="1"/>
      <c r="B3358" s="6" t="s">
        <v>14</v>
      </c>
      <c r="C3358" s="6">
        <v>1185732</v>
      </c>
      <c r="D3358" s="7">
        <v>44390</v>
      </c>
      <c r="E3358" s="6" t="s">
        <v>15</v>
      </c>
      <c r="F3358" s="6" t="s">
        <v>115</v>
      </c>
      <c r="G3358" s="6" t="s">
        <v>116</v>
      </c>
      <c r="H3358" s="6" t="s">
        <v>21</v>
      </c>
      <c r="I3358" s="8">
        <v>0.54999999999999993</v>
      </c>
      <c r="J3358" s="9">
        <v>3250</v>
      </c>
      <c r="K3358" s="10">
        <f t="shared" si="26"/>
        <v>1787.4999999999998</v>
      </c>
      <c r="L3358" s="10">
        <f t="shared" si="27"/>
        <v>536.24999999999989</v>
      </c>
      <c r="M3358" s="11">
        <v>0.3</v>
      </c>
      <c r="O3358" s="16"/>
      <c r="P3358" s="14"/>
      <c r="Q3358" s="12"/>
      <c r="R3358" s="13"/>
    </row>
    <row r="3359" spans="1:18" ht="15.75" customHeight="1" x14ac:dyDescent="0.3">
      <c r="A3359" s="1"/>
      <c r="B3359" s="6" t="s">
        <v>14</v>
      </c>
      <c r="C3359" s="6">
        <v>1185732</v>
      </c>
      <c r="D3359" s="7">
        <v>44390</v>
      </c>
      <c r="E3359" s="6" t="s">
        <v>15</v>
      </c>
      <c r="F3359" s="6" t="s">
        <v>115</v>
      </c>
      <c r="G3359" s="6" t="s">
        <v>116</v>
      </c>
      <c r="H3359" s="6" t="s">
        <v>22</v>
      </c>
      <c r="I3359" s="8">
        <v>0.6</v>
      </c>
      <c r="J3359" s="9">
        <v>5000</v>
      </c>
      <c r="K3359" s="10">
        <f t="shared" si="26"/>
        <v>3000</v>
      </c>
      <c r="L3359" s="10">
        <f t="shared" si="27"/>
        <v>1200</v>
      </c>
      <c r="M3359" s="11">
        <v>0.4</v>
      </c>
      <c r="O3359" s="16"/>
      <c r="P3359" s="14"/>
      <c r="Q3359" s="12"/>
      <c r="R3359" s="13"/>
    </row>
    <row r="3360" spans="1:18" ht="15.75" customHeight="1" x14ac:dyDescent="0.3">
      <c r="A3360" s="1"/>
      <c r="B3360" s="6" t="s">
        <v>14</v>
      </c>
      <c r="C3360" s="6">
        <v>1185732</v>
      </c>
      <c r="D3360" s="7">
        <v>44422</v>
      </c>
      <c r="E3360" s="6" t="s">
        <v>15</v>
      </c>
      <c r="F3360" s="6" t="s">
        <v>115</v>
      </c>
      <c r="G3360" s="6" t="s">
        <v>116</v>
      </c>
      <c r="H3360" s="6" t="s">
        <v>17</v>
      </c>
      <c r="I3360" s="8">
        <v>0.54999999999999993</v>
      </c>
      <c r="J3360" s="9">
        <v>6500</v>
      </c>
      <c r="K3360" s="10">
        <f t="shared" si="26"/>
        <v>3574.9999999999995</v>
      </c>
      <c r="L3360" s="10">
        <f t="shared" si="27"/>
        <v>1251.2499999999998</v>
      </c>
      <c r="M3360" s="11">
        <v>0.35</v>
      </c>
      <c r="O3360" s="16"/>
      <c r="P3360" s="14"/>
      <c r="Q3360" s="12"/>
      <c r="R3360" s="13"/>
    </row>
    <row r="3361" spans="1:18" ht="15.75" customHeight="1" x14ac:dyDescent="0.3">
      <c r="A3361" s="1"/>
      <c r="B3361" s="6" t="s">
        <v>14</v>
      </c>
      <c r="C3361" s="6">
        <v>1185732</v>
      </c>
      <c r="D3361" s="7">
        <v>44422</v>
      </c>
      <c r="E3361" s="6" t="s">
        <v>15</v>
      </c>
      <c r="F3361" s="6" t="s">
        <v>115</v>
      </c>
      <c r="G3361" s="6" t="s">
        <v>116</v>
      </c>
      <c r="H3361" s="6" t="s">
        <v>18</v>
      </c>
      <c r="I3361" s="8">
        <v>0.5</v>
      </c>
      <c r="J3361" s="9">
        <v>4250</v>
      </c>
      <c r="K3361" s="10">
        <f t="shared" si="26"/>
        <v>2125</v>
      </c>
      <c r="L3361" s="10">
        <f t="shared" si="27"/>
        <v>743.75</v>
      </c>
      <c r="M3361" s="11">
        <v>0.35</v>
      </c>
      <c r="O3361" s="16"/>
      <c r="P3361" s="14"/>
      <c r="Q3361" s="12"/>
      <c r="R3361" s="13"/>
    </row>
    <row r="3362" spans="1:18" ht="15.75" customHeight="1" x14ac:dyDescent="0.3">
      <c r="A3362" s="1"/>
      <c r="B3362" s="6" t="s">
        <v>14</v>
      </c>
      <c r="C3362" s="6">
        <v>1185732</v>
      </c>
      <c r="D3362" s="7">
        <v>44422</v>
      </c>
      <c r="E3362" s="6" t="s">
        <v>15</v>
      </c>
      <c r="F3362" s="6" t="s">
        <v>115</v>
      </c>
      <c r="G3362" s="6" t="s">
        <v>116</v>
      </c>
      <c r="H3362" s="6" t="s">
        <v>19</v>
      </c>
      <c r="I3362" s="8">
        <v>0.45</v>
      </c>
      <c r="J3362" s="9">
        <v>3500</v>
      </c>
      <c r="K3362" s="10">
        <f t="shared" si="26"/>
        <v>1575</v>
      </c>
      <c r="L3362" s="10">
        <f t="shared" si="27"/>
        <v>630</v>
      </c>
      <c r="M3362" s="11">
        <v>0.4</v>
      </c>
      <c r="O3362" s="16"/>
      <c r="P3362" s="14"/>
      <c r="Q3362" s="12"/>
      <c r="R3362" s="13"/>
    </row>
    <row r="3363" spans="1:18" ht="15.75" customHeight="1" x14ac:dyDescent="0.3">
      <c r="A3363" s="1"/>
      <c r="B3363" s="6" t="s">
        <v>14</v>
      </c>
      <c r="C3363" s="6">
        <v>1185732</v>
      </c>
      <c r="D3363" s="7">
        <v>44422</v>
      </c>
      <c r="E3363" s="6" t="s">
        <v>15</v>
      </c>
      <c r="F3363" s="6" t="s">
        <v>115</v>
      </c>
      <c r="G3363" s="6" t="s">
        <v>116</v>
      </c>
      <c r="H3363" s="6" t="s">
        <v>20</v>
      </c>
      <c r="I3363" s="8">
        <v>0.45</v>
      </c>
      <c r="J3363" s="9">
        <v>2500</v>
      </c>
      <c r="K3363" s="10">
        <f t="shared" si="26"/>
        <v>1125</v>
      </c>
      <c r="L3363" s="10">
        <f t="shared" si="27"/>
        <v>450</v>
      </c>
      <c r="M3363" s="11">
        <v>0.4</v>
      </c>
      <c r="O3363" s="16"/>
      <c r="P3363" s="14"/>
      <c r="Q3363" s="12"/>
      <c r="R3363" s="13"/>
    </row>
    <row r="3364" spans="1:18" ht="15.75" customHeight="1" x14ac:dyDescent="0.3">
      <c r="A3364" s="1"/>
      <c r="B3364" s="6" t="s">
        <v>14</v>
      </c>
      <c r="C3364" s="6">
        <v>1185732</v>
      </c>
      <c r="D3364" s="7">
        <v>44422</v>
      </c>
      <c r="E3364" s="6" t="s">
        <v>15</v>
      </c>
      <c r="F3364" s="6" t="s">
        <v>115</v>
      </c>
      <c r="G3364" s="6" t="s">
        <v>116</v>
      </c>
      <c r="H3364" s="6" t="s">
        <v>21</v>
      </c>
      <c r="I3364" s="8">
        <v>0.54999999999999993</v>
      </c>
      <c r="J3364" s="9">
        <v>2250</v>
      </c>
      <c r="K3364" s="10">
        <f t="shared" si="26"/>
        <v>1237.4999999999998</v>
      </c>
      <c r="L3364" s="10">
        <f t="shared" si="27"/>
        <v>371.24999999999994</v>
      </c>
      <c r="M3364" s="11">
        <v>0.3</v>
      </c>
      <c r="O3364" s="16"/>
      <c r="P3364" s="14"/>
      <c r="Q3364" s="12"/>
      <c r="R3364" s="13"/>
    </row>
    <row r="3365" spans="1:18" ht="15.75" customHeight="1" x14ac:dyDescent="0.3">
      <c r="A3365" s="1"/>
      <c r="B3365" s="6" t="s">
        <v>14</v>
      </c>
      <c r="C3365" s="6">
        <v>1185732</v>
      </c>
      <c r="D3365" s="7">
        <v>44422</v>
      </c>
      <c r="E3365" s="6" t="s">
        <v>15</v>
      </c>
      <c r="F3365" s="6" t="s">
        <v>115</v>
      </c>
      <c r="G3365" s="6" t="s">
        <v>116</v>
      </c>
      <c r="H3365" s="6" t="s">
        <v>22</v>
      </c>
      <c r="I3365" s="8">
        <v>0.6</v>
      </c>
      <c r="J3365" s="9">
        <v>4000</v>
      </c>
      <c r="K3365" s="10">
        <f t="shared" si="26"/>
        <v>2400</v>
      </c>
      <c r="L3365" s="10">
        <f t="shared" si="27"/>
        <v>960</v>
      </c>
      <c r="M3365" s="11">
        <v>0.4</v>
      </c>
      <c r="O3365" s="16"/>
      <c r="P3365" s="14"/>
      <c r="Q3365" s="12"/>
      <c r="R3365" s="13"/>
    </row>
    <row r="3366" spans="1:18" ht="15.75" customHeight="1" x14ac:dyDescent="0.3">
      <c r="A3366" s="1"/>
      <c r="B3366" s="6" t="s">
        <v>14</v>
      </c>
      <c r="C3366" s="6">
        <v>1185732</v>
      </c>
      <c r="D3366" s="7">
        <v>44452</v>
      </c>
      <c r="E3366" s="6" t="s">
        <v>15</v>
      </c>
      <c r="F3366" s="6" t="s">
        <v>115</v>
      </c>
      <c r="G3366" s="6" t="s">
        <v>116</v>
      </c>
      <c r="H3366" s="6" t="s">
        <v>17</v>
      </c>
      <c r="I3366" s="8">
        <v>0.54999999999999993</v>
      </c>
      <c r="J3366" s="9">
        <v>5250</v>
      </c>
      <c r="K3366" s="10">
        <f t="shared" si="26"/>
        <v>2887.4999999999995</v>
      </c>
      <c r="L3366" s="10">
        <f t="shared" si="27"/>
        <v>1010.6249999999998</v>
      </c>
      <c r="M3366" s="11">
        <v>0.35</v>
      </c>
      <c r="O3366" s="16"/>
      <c r="P3366" s="14"/>
      <c r="Q3366" s="12"/>
      <c r="R3366" s="13"/>
    </row>
    <row r="3367" spans="1:18" ht="15.75" customHeight="1" x14ac:dyDescent="0.3">
      <c r="A3367" s="1"/>
      <c r="B3367" s="6" t="s">
        <v>14</v>
      </c>
      <c r="C3367" s="6">
        <v>1185732</v>
      </c>
      <c r="D3367" s="7">
        <v>44452</v>
      </c>
      <c r="E3367" s="6" t="s">
        <v>15</v>
      </c>
      <c r="F3367" s="6" t="s">
        <v>115</v>
      </c>
      <c r="G3367" s="6" t="s">
        <v>116</v>
      </c>
      <c r="H3367" s="6" t="s">
        <v>18</v>
      </c>
      <c r="I3367" s="8">
        <v>0.5</v>
      </c>
      <c r="J3367" s="9">
        <v>3250</v>
      </c>
      <c r="K3367" s="10">
        <f t="shared" si="26"/>
        <v>1625</v>
      </c>
      <c r="L3367" s="10">
        <f t="shared" si="27"/>
        <v>568.75</v>
      </c>
      <c r="M3367" s="11">
        <v>0.35</v>
      </c>
      <c r="O3367" s="16"/>
      <c r="P3367" s="14"/>
      <c r="Q3367" s="12"/>
      <c r="R3367" s="13"/>
    </row>
    <row r="3368" spans="1:18" ht="15.75" customHeight="1" x14ac:dyDescent="0.3">
      <c r="A3368" s="1"/>
      <c r="B3368" s="6" t="s">
        <v>14</v>
      </c>
      <c r="C3368" s="6">
        <v>1185732</v>
      </c>
      <c r="D3368" s="7">
        <v>44452</v>
      </c>
      <c r="E3368" s="6" t="s">
        <v>15</v>
      </c>
      <c r="F3368" s="6" t="s">
        <v>115</v>
      </c>
      <c r="G3368" s="6" t="s">
        <v>116</v>
      </c>
      <c r="H3368" s="6" t="s">
        <v>19</v>
      </c>
      <c r="I3368" s="8">
        <v>0.45</v>
      </c>
      <c r="J3368" s="9">
        <v>2250</v>
      </c>
      <c r="K3368" s="10">
        <f t="shared" si="26"/>
        <v>1012.5</v>
      </c>
      <c r="L3368" s="10">
        <f t="shared" si="27"/>
        <v>405</v>
      </c>
      <c r="M3368" s="11">
        <v>0.4</v>
      </c>
      <c r="O3368" s="16"/>
      <c r="P3368" s="14"/>
      <c r="Q3368" s="12"/>
      <c r="R3368" s="13"/>
    </row>
    <row r="3369" spans="1:18" ht="15.75" customHeight="1" x14ac:dyDescent="0.3">
      <c r="A3369" s="1"/>
      <c r="B3369" s="6" t="s">
        <v>14</v>
      </c>
      <c r="C3369" s="6">
        <v>1185732</v>
      </c>
      <c r="D3369" s="7">
        <v>44452</v>
      </c>
      <c r="E3369" s="6" t="s">
        <v>15</v>
      </c>
      <c r="F3369" s="6" t="s">
        <v>115</v>
      </c>
      <c r="G3369" s="6" t="s">
        <v>116</v>
      </c>
      <c r="H3369" s="6" t="s">
        <v>20</v>
      </c>
      <c r="I3369" s="8">
        <v>0.45</v>
      </c>
      <c r="J3369" s="9">
        <v>2000</v>
      </c>
      <c r="K3369" s="10">
        <f t="shared" si="26"/>
        <v>900</v>
      </c>
      <c r="L3369" s="10">
        <f t="shared" si="27"/>
        <v>360</v>
      </c>
      <c r="M3369" s="11">
        <v>0.4</v>
      </c>
      <c r="O3369" s="16"/>
      <c r="P3369" s="14"/>
      <c r="Q3369" s="12"/>
      <c r="R3369" s="13"/>
    </row>
    <row r="3370" spans="1:18" ht="15.75" customHeight="1" x14ac:dyDescent="0.3">
      <c r="A3370" s="1"/>
      <c r="B3370" s="6" t="s">
        <v>14</v>
      </c>
      <c r="C3370" s="6">
        <v>1185732</v>
      </c>
      <c r="D3370" s="7">
        <v>44452</v>
      </c>
      <c r="E3370" s="6" t="s">
        <v>15</v>
      </c>
      <c r="F3370" s="6" t="s">
        <v>115</v>
      </c>
      <c r="G3370" s="6" t="s">
        <v>116</v>
      </c>
      <c r="H3370" s="6" t="s">
        <v>21</v>
      </c>
      <c r="I3370" s="8">
        <v>0.54999999999999993</v>
      </c>
      <c r="J3370" s="9">
        <v>2000</v>
      </c>
      <c r="K3370" s="10">
        <f t="shared" si="26"/>
        <v>1099.9999999999998</v>
      </c>
      <c r="L3370" s="10">
        <f t="shared" si="27"/>
        <v>329.99999999999994</v>
      </c>
      <c r="M3370" s="11">
        <v>0.3</v>
      </c>
      <c r="O3370" s="16"/>
      <c r="P3370" s="14"/>
      <c r="Q3370" s="12"/>
      <c r="R3370" s="13"/>
    </row>
    <row r="3371" spans="1:18" ht="15.75" customHeight="1" x14ac:dyDescent="0.3">
      <c r="A3371" s="1"/>
      <c r="B3371" s="6" t="s">
        <v>14</v>
      </c>
      <c r="C3371" s="6">
        <v>1185732</v>
      </c>
      <c r="D3371" s="7">
        <v>44452</v>
      </c>
      <c r="E3371" s="6" t="s">
        <v>15</v>
      </c>
      <c r="F3371" s="6" t="s">
        <v>115</v>
      </c>
      <c r="G3371" s="6" t="s">
        <v>116</v>
      </c>
      <c r="H3371" s="6" t="s">
        <v>22</v>
      </c>
      <c r="I3371" s="8">
        <v>0.6</v>
      </c>
      <c r="J3371" s="9">
        <v>3000</v>
      </c>
      <c r="K3371" s="10">
        <f t="shared" si="26"/>
        <v>1800</v>
      </c>
      <c r="L3371" s="10">
        <f t="shared" si="27"/>
        <v>720</v>
      </c>
      <c r="M3371" s="11">
        <v>0.4</v>
      </c>
      <c r="O3371" s="16"/>
      <c r="P3371" s="14"/>
      <c r="Q3371" s="12"/>
      <c r="R3371" s="13"/>
    </row>
    <row r="3372" spans="1:18" ht="15.75" customHeight="1" x14ac:dyDescent="0.3">
      <c r="A3372" s="1"/>
      <c r="B3372" s="6" t="s">
        <v>14</v>
      </c>
      <c r="C3372" s="6">
        <v>1185732</v>
      </c>
      <c r="D3372" s="7">
        <v>44484</v>
      </c>
      <c r="E3372" s="6" t="s">
        <v>15</v>
      </c>
      <c r="F3372" s="6" t="s">
        <v>115</v>
      </c>
      <c r="G3372" s="6" t="s">
        <v>116</v>
      </c>
      <c r="H3372" s="6" t="s">
        <v>17</v>
      </c>
      <c r="I3372" s="8">
        <v>0.6</v>
      </c>
      <c r="J3372" s="9">
        <v>4750</v>
      </c>
      <c r="K3372" s="10">
        <f t="shared" si="26"/>
        <v>2850</v>
      </c>
      <c r="L3372" s="10">
        <f t="shared" si="27"/>
        <v>997.49999999999989</v>
      </c>
      <c r="M3372" s="11">
        <v>0.35</v>
      </c>
      <c r="O3372" s="16"/>
      <c r="P3372" s="14"/>
      <c r="Q3372" s="12"/>
      <c r="R3372" s="13"/>
    </row>
    <row r="3373" spans="1:18" ht="15.75" customHeight="1" x14ac:dyDescent="0.3">
      <c r="A3373" s="1"/>
      <c r="B3373" s="6" t="s">
        <v>14</v>
      </c>
      <c r="C3373" s="6">
        <v>1185732</v>
      </c>
      <c r="D3373" s="7">
        <v>44484</v>
      </c>
      <c r="E3373" s="6" t="s">
        <v>15</v>
      </c>
      <c r="F3373" s="6" t="s">
        <v>115</v>
      </c>
      <c r="G3373" s="6" t="s">
        <v>116</v>
      </c>
      <c r="H3373" s="6" t="s">
        <v>18</v>
      </c>
      <c r="I3373" s="8">
        <v>0.55000000000000004</v>
      </c>
      <c r="J3373" s="9">
        <v>3000</v>
      </c>
      <c r="K3373" s="10">
        <f t="shared" si="26"/>
        <v>1650.0000000000002</v>
      </c>
      <c r="L3373" s="10">
        <f t="shared" si="27"/>
        <v>577.5</v>
      </c>
      <c r="M3373" s="11">
        <v>0.35</v>
      </c>
      <c r="O3373" s="16"/>
      <c r="P3373" s="14"/>
      <c r="Q3373" s="12"/>
      <c r="R3373" s="13"/>
    </row>
    <row r="3374" spans="1:18" ht="15.75" customHeight="1" x14ac:dyDescent="0.3">
      <c r="A3374" s="1"/>
      <c r="B3374" s="6" t="s">
        <v>14</v>
      </c>
      <c r="C3374" s="6">
        <v>1185732</v>
      </c>
      <c r="D3374" s="7">
        <v>44484</v>
      </c>
      <c r="E3374" s="6" t="s">
        <v>15</v>
      </c>
      <c r="F3374" s="6" t="s">
        <v>115</v>
      </c>
      <c r="G3374" s="6" t="s">
        <v>116</v>
      </c>
      <c r="H3374" s="6" t="s">
        <v>19</v>
      </c>
      <c r="I3374" s="8">
        <v>0.55000000000000004</v>
      </c>
      <c r="J3374" s="9">
        <v>2000</v>
      </c>
      <c r="K3374" s="10">
        <f t="shared" si="26"/>
        <v>1100</v>
      </c>
      <c r="L3374" s="10">
        <f t="shared" si="27"/>
        <v>440</v>
      </c>
      <c r="M3374" s="11">
        <v>0.4</v>
      </c>
      <c r="O3374" s="16"/>
      <c r="P3374" s="14"/>
      <c r="Q3374" s="12"/>
      <c r="R3374" s="13"/>
    </row>
    <row r="3375" spans="1:18" ht="15.75" customHeight="1" x14ac:dyDescent="0.3">
      <c r="A3375" s="1"/>
      <c r="B3375" s="6" t="s">
        <v>14</v>
      </c>
      <c r="C3375" s="6">
        <v>1185732</v>
      </c>
      <c r="D3375" s="7">
        <v>44484</v>
      </c>
      <c r="E3375" s="6" t="s">
        <v>15</v>
      </c>
      <c r="F3375" s="6" t="s">
        <v>115</v>
      </c>
      <c r="G3375" s="6" t="s">
        <v>116</v>
      </c>
      <c r="H3375" s="6" t="s">
        <v>20</v>
      </c>
      <c r="I3375" s="8">
        <v>0.55000000000000004</v>
      </c>
      <c r="J3375" s="9">
        <v>1750</v>
      </c>
      <c r="K3375" s="10">
        <f t="shared" si="26"/>
        <v>962.50000000000011</v>
      </c>
      <c r="L3375" s="10">
        <f t="shared" si="27"/>
        <v>385.00000000000006</v>
      </c>
      <c r="M3375" s="11">
        <v>0.4</v>
      </c>
      <c r="O3375" s="16"/>
      <c r="P3375" s="14"/>
      <c r="Q3375" s="12"/>
      <c r="R3375" s="13"/>
    </row>
    <row r="3376" spans="1:18" ht="15.75" customHeight="1" x14ac:dyDescent="0.3">
      <c r="A3376" s="1"/>
      <c r="B3376" s="6" t="s">
        <v>14</v>
      </c>
      <c r="C3376" s="6">
        <v>1185732</v>
      </c>
      <c r="D3376" s="7">
        <v>44484</v>
      </c>
      <c r="E3376" s="6" t="s">
        <v>15</v>
      </c>
      <c r="F3376" s="6" t="s">
        <v>115</v>
      </c>
      <c r="G3376" s="6" t="s">
        <v>116</v>
      </c>
      <c r="H3376" s="6" t="s">
        <v>21</v>
      </c>
      <c r="I3376" s="8">
        <v>0.65</v>
      </c>
      <c r="J3376" s="9">
        <v>1750</v>
      </c>
      <c r="K3376" s="10">
        <f t="shared" si="26"/>
        <v>1137.5</v>
      </c>
      <c r="L3376" s="10">
        <f t="shared" si="27"/>
        <v>341.25</v>
      </c>
      <c r="M3376" s="11">
        <v>0.3</v>
      </c>
      <c r="O3376" s="16"/>
      <c r="P3376" s="14"/>
      <c r="Q3376" s="12"/>
      <c r="R3376" s="13"/>
    </row>
    <row r="3377" spans="1:18" ht="15.75" customHeight="1" x14ac:dyDescent="0.3">
      <c r="A3377" s="1"/>
      <c r="B3377" s="6" t="s">
        <v>14</v>
      </c>
      <c r="C3377" s="6">
        <v>1185732</v>
      </c>
      <c r="D3377" s="7">
        <v>44484</v>
      </c>
      <c r="E3377" s="6" t="s">
        <v>15</v>
      </c>
      <c r="F3377" s="6" t="s">
        <v>115</v>
      </c>
      <c r="G3377" s="6" t="s">
        <v>116</v>
      </c>
      <c r="H3377" s="6" t="s">
        <v>22</v>
      </c>
      <c r="I3377" s="8">
        <v>0.7</v>
      </c>
      <c r="J3377" s="9">
        <v>3000</v>
      </c>
      <c r="K3377" s="10">
        <f t="shared" si="26"/>
        <v>2100</v>
      </c>
      <c r="L3377" s="10">
        <f t="shared" si="27"/>
        <v>840</v>
      </c>
      <c r="M3377" s="11">
        <v>0.4</v>
      </c>
      <c r="O3377" s="16"/>
      <c r="P3377" s="14"/>
      <c r="Q3377" s="12"/>
      <c r="R3377" s="13"/>
    </row>
    <row r="3378" spans="1:18" ht="15.75" customHeight="1" x14ac:dyDescent="0.3">
      <c r="A3378" s="1"/>
      <c r="B3378" s="6" t="s">
        <v>14</v>
      </c>
      <c r="C3378" s="6">
        <v>1185732</v>
      </c>
      <c r="D3378" s="7">
        <v>44514</v>
      </c>
      <c r="E3378" s="6" t="s">
        <v>15</v>
      </c>
      <c r="F3378" s="6" t="s">
        <v>115</v>
      </c>
      <c r="G3378" s="6" t="s">
        <v>116</v>
      </c>
      <c r="H3378" s="6" t="s">
        <v>17</v>
      </c>
      <c r="I3378" s="8">
        <v>0.65</v>
      </c>
      <c r="J3378" s="9">
        <v>4500</v>
      </c>
      <c r="K3378" s="10">
        <f t="shared" si="26"/>
        <v>2925</v>
      </c>
      <c r="L3378" s="10">
        <f t="shared" si="27"/>
        <v>1023.7499999999999</v>
      </c>
      <c r="M3378" s="11">
        <v>0.35</v>
      </c>
      <c r="O3378" s="16"/>
      <c r="P3378" s="14"/>
      <c r="Q3378" s="12"/>
      <c r="R3378" s="13"/>
    </row>
    <row r="3379" spans="1:18" ht="15.75" customHeight="1" x14ac:dyDescent="0.3">
      <c r="A3379" s="1"/>
      <c r="B3379" s="6" t="s">
        <v>14</v>
      </c>
      <c r="C3379" s="6">
        <v>1185732</v>
      </c>
      <c r="D3379" s="7">
        <v>44514</v>
      </c>
      <c r="E3379" s="6" t="s">
        <v>15</v>
      </c>
      <c r="F3379" s="6" t="s">
        <v>115</v>
      </c>
      <c r="G3379" s="6" t="s">
        <v>116</v>
      </c>
      <c r="H3379" s="6" t="s">
        <v>18</v>
      </c>
      <c r="I3379" s="8">
        <v>0.55000000000000004</v>
      </c>
      <c r="J3379" s="9">
        <v>3250</v>
      </c>
      <c r="K3379" s="10">
        <f t="shared" si="26"/>
        <v>1787.5000000000002</v>
      </c>
      <c r="L3379" s="10">
        <f t="shared" si="27"/>
        <v>625.625</v>
      </c>
      <c r="M3379" s="11">
        <v>0.35</v>
      </c>
      <c r="O3379" s="16"/>
      <c r="P3379" s="14"/>
      <c r="Q3379" s="12"/>
      <c r="R3379" s="13"/>
    </row>
    <row r="3380" spans="1:18" ht="15.75" customHeight="1" x14ac:dyDescent="0.3">
      <c r="A3380" s="1"/>
      <c r="B3380" s="6" t="s">
        <v>14</v>
      </c>
      <c r="C3380" s="6">
        <v>1185732</v>
      </c>
      <c r="D3380" s="7">
        <v>44514</v>
      </c>
      <c r="E3380" s="6" t="s">
        <v>15</v>
      </c>
      <c r="F3380" s="6" t="s">
        <v>115</v>
      </c>
      <c r="G3380" s="6" t="s">
        <v>116</v>
      </c>
      <c r="H3380" s="6" t="s">
        <v>19</v>
      </c>
      <c r="I3380" s="8">
        <v>0.55000000000000004</v>
      </c>
      <c r="J3380" s="9">
        <v>3200</v>
      </c>
      <c r="K3380" s="10">
        <f t="shared" si="26"/>
        <v>1760.0000000000002</v>
      </c>
      <c r="L3380" s="10">
        <f t="shared" si="27"/>
        <v>704.00000000000011</v>
      </c>
      <c r="M3380" s="11">
        <v>0.4</v>
      </c>
      <c r="O3380" s="16"/>
      <c r="P3380" s="14"/>
      <c r="Q3380" s="12"/>
      <c r="R3380" s="13"/>
    </row>
    <row r="3381" spans="1:18" ht="15.75" customHeight="1" x14ac:dyDescent="0.3">
      <c r="A3381" s="1"/>
      <c r="B3381" s="6" t="s">
        <v>14</v>
      </c>
      <c r="C3381" s="6">
        <v>1185732</v>
      </c>
      <c r="D3381" s="7">
        <v>44514</v>
      </c>
      <c r="E3381" s="6" t="s">
        <v>15</v>
      </c>
      <c r="F3381" s="6" t="s">
        <v>115</v>
      </c>
      <c r="G3381" s="6" t="s">
        <v>116</v>
      </c>
      <c r="H3381" s="6" t="s">
        <v>20</v>
      </c>
      <c r="I3381" s="8">
        <v>0.55000000000000004</v>
      </c>
      <c r="J3381" s="9">
        <v>3000</v>
      </c>
      <c r="K3381" s="10">
        <f t="shared" si="26"/>
        <v>1650.0000000000002</v>
      </c>
      <c r="L3381" s="10">
        <f t="shared" si="27"/>
        <v>660.00000000000011</v>
      </c>
      <c r="M3381" s="11">
        <v>0.4</v>
      </c>
      <c r="O3381" s="16"/>
      <c r="P3381" s="14"/>
      <c r="Q3381" s="12"/>
      <c r="R3381" s="13"/>
    </row>
    <row r="3382" spans="1:18" ht="15.75" customHeight="1" x14ac:dyDescent="0.3">
      <c r="A3382" s="1"/>
      <c r="B3382" s="6" t="s">
        <v>14</v>
      </c>
      <c r="C3382" s="6">
        <v>1185732</v>
      </c>
      <c r="D3382" s="7">
        <v>44514</v>
      </c>
      <c r="E3382" s="6" t="s">
        <v>15</v>
      </c>
      <c r="F3382" s="6" t="s">
        <v>115</v>
      </c>
      <c r="G3382" s="6" t="s">
        <v>116</v>
      </c>
      <c r="H3382" s="6" t="s">
        <v>21</v>
      </c>
      <c r="I3382" s="8">
        <v>0.65</v>
      </c>
      <c r="J3382" s="9">
        <v>2750</v>
      </c>
      <c r="K3382" s="10">
        <f t="shared" si="26"/>
        <v>1787.5</v>
      </c>
      <c r="L3382" s="10">
        <f t="shared" si="27"/>
        <v>536.25</v>
      </c>
      <c r="M3382" s="11">
        <v>0.3</v>
      </c>
      <c r="O3382" s="16"/>
      <c r="P3382" s="14"/>
      <c r="Q3382" s="12"/>
      <c r="R3382" s="13"/>
    </row>
    <row r="3383" spans="1:18" ht="15.75" customHeight="1" x14ac:dyDescent="0.3">
      <c r="A3383" s="1"/>
      <c r="B3383" s="6" t="s">
        <v>14</v>
      </c>
      <c r="C3383" s="6">
        <v>1185732</v>
      </c>
      <c r="D3383" s="7">
        <v>44514</v>
      </c>
      <c r="E3383" s="6" t="s">
        <v>15</v>
      </c>
      <c r="F3383" s="6" t="s">
        <v>115</v>
      </c>
      <c r="G3383" s="6" t="s">
        <v>116</v>
      </c>
      <c r="H3383" s="6" t="s">
        <v>22</v>
      </c>
      <c r="I3383" s="8">
        <v>0.7</v>
      </c>
      <c r="J3383" s="9">
        <v>3750</v>
      </c>
      <c r="K3383" s="10">
        <f t="shared" si="26"/>
        <v>2625</v>
      </c>
      <c r="L3383" s="10">
        <f t="shared" si="27"/>
        <v>1050</v>
      </c>
      <c r="M3383" s="11">
        <v>0.4</v>
      </c>
      <c r="O3383" s="16"/>
      <c r="P3383" s="14"/>
      <c r="Q3383" s="12"/>
      <c r="R3383" s="13"/>
    </row>
    <row r="3384" spans="1:18" ht="15.75" customHeight="1" x14ac:dyDescent="0.3">
      <c r="A3384" s="1"/>
      <c r="B3384" s="6" t="s">
        <v>14</v>
      </c>
      <c r="C3384" s="6">
        <v>1185732</v>
      </c>
      <c r="D3384" s="7">
        <v>44543</v>
      </c>
      <c r="E3384" s="6" t="s">
        <v>15</v>
      </c>
      <c r="F3384" s="6" t="s">
        <v>115</v>
      </c>
      <c r="G3384" s="6" t="s">
        <v>116</v>
      </c>
      <c r="H3384" s="6" t="s">
        <v>17</v>
      </c>
      <c r="I3384" s="8">
        <v>0.65</v>
      </c>
      <c r="J3384" s="9">
        <v>6000</v>
      </c>
      <c r="K3384" s="10">
        <f t="shared" si="26"/>
        <v>3900</v>
      </c>
      <c r="L3384" s="10">
        <f t="shared" si="27"/>
        <v>1365</v>
      </c>
      <c r="M3384" s="11">
        <v>0.35</v>
      </c>
      <c r="O3384" s="16"/>
      <c r="P3384" s="14"/>
      <c r="Q3384" s="12"/>
      <c r="R3384" s="13"/>
    </row>
    <row r="3385" spans="1:18" ht="15.75" customHeight="1" x14ac:dyDescent="0.3">
      <c r="A3385" s="1"/>
      <c r="B3385" s="6" t="s">
        <v>14</v>
      </c>
      <c r="C3385" s="6">
        <v>1185732</v>
      </c>
      <c r="D3385" s="7">
        <v>44543</v>
      </c>
      <c r="E3385" s="6" t="s">
        <v>15</v>
      </c>
      <c r="F3385" s="6" t="s">
        <v>115</v>
      </c>
      <c r="G3385" s="6" t="s">
        <v>116</v>
      </c>
      <c r="H3385" s="6" t="s">
        <v>18</v>
      </c>
      <c r="I3385" s="8">
        <v>0.55000000000000004</v>
      </c>
      <c r="J3385" s="9">
        <v>4000</v>
      </c>
      <c r="K3385" s="10">
        <f t="shared" si="26"/>
        <v>2200</v>
      </c>
      <c r="L3385" s="10">
        <f t="shared" si="27"/>
        <v>770</v>
      </c>
      <c r="M3385" s="11">
        <v>0.35</v>
      </c>
      <c r="O3385" s="16"/>
      <c r="P3385" s="14"/>
      <c r="Q3385" s="12"/>
      <c r="R3385" s="13"/>
    </row>
    <row r="3386" spans="1:18" ht="15.75" customHeight="1" x14ac:dyDescent="0.3">
      <c r="A3386" s="1"/>
      <c r="B3386" s="6" t="s">
        <v>14</v>
      </c>
      <c r="C3386" s="6">
        <v>1185732</v>
      </c>
      <c r="D3386" s="7">
        <v>44543</v>
      </c>
      <c r="E3386" s="6" t="s">
        <v>15</v>
      </c>
      <c r="F3386" s="6" t="s">
        <v>115</v>
      </c>
      <c r="G3386" s="6" t="s">
        <v>116</v>
      </c>
      <c r="H3386" s="6" t="s">
        <v>19</v>
      </c>
      <c r="I3386" s="8">
        <v>0.55000000000000004</v>
      </c>
      <c r="J3386" s="9">
        <v>3750</v>
      </c>
      <c r="K3386" s="10">
        <f t="shared" si="26"/>
        <v>2062.5</v>
      </c>
      <c r="L3386" s="10">
        <f t="shared" si="27"/>
        <v>825</v>
      </c>
      <c r="M3386" s="11">
        <v>0.4</v>
      </c>
      <c r="O3386" s="16"/>
      <c r="P3386" s="14"/>
      <c r="Q3386" s="12"/>
      <c r="R3386" s="13"/>
    </row>
    <row r="3387" spans="1:18" ht="15.75" customHeight="1" x14ac:dyDescent="0.3">
      <c r="A3387" s="1"/>
      <c r="B3387" s="6" t="s">
        <v>14</v>
      </c>
      <c r="C3387" s="6">
        <v>1185732</v>
      </c>
      <c r="D3387" s="7">
        <v>44543</v>
      </c>
      <c r="E3387" s="6" t="s">
        <v>15</v>
      </c>
      <c r="F3387" s="6" t="s">
        <v>115</v>
      </c>
      <c r="G3387" s="6" t="s">
        <v>116</v>
      </c>
      <c r="H3387" s="6" t="s">
        <v>20</v>
      </c>
      <c r="I3387" s="8">
        <v>0.55000000000000004</v>
      </c>
      <c r="J3387" s="9">
        <v>3250</v>
      </c>
      <c r="K3387" s="10">
        <f t="shared" si="26"/>
        <v>1787.5000000000002</v>
      </c>
      <c r="L3387" s="10">
        <f t="shared" si="27"/>
        <v>715.00000000000011</v>
      </c>
      <c r="M3387" s="11">
        <v>0.4</v>
      </c>
      <c r="O3387" s="16"/>
      <c r="P3387" s="14"/>
      <c r="Q3387" s="12"/>
      <c r="R3387" s="13"/>
    </row>
    <row r="3388" spans="1:18" ht="15.75" customHeight="1" x14ac:dyDescent="0.3">
      <c r="A3388" s="1"/>
      <c r="B3388" s="6" t="s">
        <v>14</v>
      </c>
      <c r="C3388" s="6">
        <v>1185732</v>
      </c>
      <c r="D3388" s="7">
        <v>44543</v>
      </c>
      <c r="E3388" s="6" t="s">
        <v>15</v>
      </c>
      <c r="F3388" s="6" t="s">
        <v>115</v>
      </c>
      <c r="G3388" s="6" t="s">
        <v>116</v>
      </c>
      <c r="H3388" s="6" t="s">
        <v>21</v>
      </c>
      <c r="I3388" s="8">
        <v>0.65</v>
      </c>
      <c r="J3388" s="9">
        <v>3250</v>
      </c>
      <c r="K3388" s="10">
        <f t="shared" si="26"/>
        <v>2112.5</v>
      </c>
      <c r="L3388" s="10">
        <f t="shared" si="27"/>
        <v>633.75</v>
      </c>
      <c r="M3388" s="11">
        <v>0.3</v>
      </c>
      <c r="O3388" s="16"/>
      <c r="P3388" s="14"/>
      <c r="Q3388" s="12"/>
      <c r="R3388" s="13"/>
    </row>
    <row r="3389" spans="1:18" ht="15.75" customHeight="1" x14ac:dyDescent="0.3">
      <c r="A3389" s="1"/>
      <c r="B3389" s="6" t="s">
        <v>14</v>
      </c>
      <c r="C3389" s="6">
        <v>1185732</v>
      </c>
      <c r="D3389" s="7">
        <v>44543</v>
      </c>
      <c r="E3389" s="6" t="s">
        <v>15</v>
      </c>
      <c r="F3389" s="6" t="s">
        <v>115</v>
      </c>
      <c r="G3389" s="6" t="s">
        <v>116</v>
      </c>
      <c r="H3389" s="6" t="s">
        <v>22</v>
      </c>
      <c r="I3389" s="8">
        <v>0.7</v>
      </c>
      <c r="J3389" s="9">
        <v>4250</v>
      </c>
      <c r="K3389" s="10">
        <f t="shared" si="26"/>
        <v>2975</v>
      </c>
      <c r="L3389" s="10">
        <f t="shared" si="27"/>
        <v>1190</v>
      </c>
      <c r="M3389" s="11">
        <v>0.4</v>
      </c>
      <c r="O3389" s="16"/>
      <c r="P3389" s="14"/>
      <c r="Q3389" s="12"/>
      <c r="R3389" s="13"/>
    </row>
    <row r="3390" spans="1:18" ht="15.75" customHeight="1" x14ac:dyDescent="0.3">
      <c r="A3390" s="1" t="s">
        <v>39</v>
      </c>
      <c r="B3390" s="6" t="s">
        <v>14</v>
      </c>
      <c r="C3390" s="6">
        <v>1185732</v>
      </c>
      <c r="D3390" s="7">
        <v>44206</v>
      </c>
      <c r="E3390" s="6" t="s">
        <v>15</v>
      </c>
      <c r="F3390" s="6" t="s">
        <v>117</v>
      </c>
      <c r="G3390" s="6" t="s">
        <v>118</v>
      </c>
      <c r="H3390" s="6" t="s">
        <v>17</v>
      </c>
      <c r="I3390" s="8">
        <v>0.35000000000000003</v>
      </c>
      <c r="J3390" s="9">
        <v>4750</v>
      </c>
      <c r="K3390" s="10">
        <f t="shared" si="26"/>
        <v>1662.5000000000002</v>
      </c>
      <c r="L3390" s="10">
        <f t="shared" si="27"/>
        <v>581.875</v>
      </c>
      <c r="M3390" s="11">
        <v>0.35</v>
      </c>
      <c r="O3390" s="16"/>
      <c r="P3390" s="14"/>
      <c r="Q3390" s="12"/>
      <c r="R3390" s="13"/>
    </row>
    <row r="3391" spans="1:18" ht="15.75" customHeight="1" x14ac:dyDescent="0.3">
      <c r="A3391" s="1"/>
      <c r="B3391" s="6" t="s">
        <v>14</v>
      </c>
      <c r="C3391" s="6">
        <v>1185732</v>
      </c>
      <c r="D3391" s="7">
        <v>44206</v>
      </c>
      <c r="E3391" s="6" t="s">
        <v>15</v>
      </c>
      <c r="F3391" s="6" t="s">
        <v>117</v>
      </c>
      <c r="G3391" s="6" t="s">
        <v>118</v>
      </c>
      <c r="H3391" s="6" t="s">
        <v>18</v>
      </c>
      <c r="I3391" s="8">
        <v>0.35000000000000003</v>
      </c>
      <c r="J3391" s="9">
        <v>2750</v>
      </c>
      <c r="K3391" s="10">
        <f t="shared" si="26"/>
        <v>962.50000000000011</v>
      </c>
      <c r="L3391" s="10">
        <f t="shared" si="27"/>
        <v>336.875</v>
      </c>
      <c r="M3391" s="11">
        <v>0.35</v>
      </c>
      <c r="O3391" s="16"/>
      <c r="P3391" s="14"/>
      <c r="Q3391" s="12"/>
      <c r="R3391" s="13"/>
    </row>
    <row r="3392" spans="1:18" ht="15.75" customHeight="1" x14ac:dyDescent="0.3">
      <c r="A3392" s="1"/>
      <c r="B3392" s="6" t="s">
        <v>14</v>
      </c>
      <c r="C3392" s="6">
        <v>1185732</v>
      </c>
      <c r="D3392" s="7">
        <v>44206</v>
      </c>
      <c r="E3392" s="6" t="s">
        <v>15</v>
      </c>
      <c r="F3392" s="6" t="s">
        <v>117</v>
      </c>
      <c r="G3392" s="6" t="s">
        <v>118</v>
      </c>
      <c r="H3392" s="6" t="s">
        <v>19</v>
      </c>
      <c r="I3392" s="8">
        <v>0.25000000000000006</v>
      </c>
      <c r="J3392" s="9">
        <v>2750</v>
      </c>
      <c r="K3392" s="10">
        <f t="shared" si="26"/>
        <v>687.50000000000011</v>
      </c>
      <c r="L3392" s="10">
        <f t="shared" si="27"/>
        <v>275.00000000000006</v>
      </c>
      <c r="M3392" s="11">
        <v>0.4</v>
      </c>
      <c r="O3392" s="16"/>
      <c r="P3392" s="14"/>
      <c r="Q3392" s="12"/>
      <c r="R3392" s="13"/>
    </row>
    <row r="3393" spans="1:18" ht="15.75" customHeight="1" x14ac:dyDescent="0.3">
      <c r="A3393" s="1"/>
      <c r="B3393" s="6" t="s">
        <v>14</v>
      </c>
      <c r="C3393" s="6">
        <v>1185732</v>
      </c>
      <c r="D3393" s="7">
        <v>44206</v>
      </c>
      <c r="E3393" s="6" t="s">
        <v>15</v>
      </c>
      <c r="F3393" s="6" t="s">
        <v>117</v>
      </c>
      <c r="G3393" s="6" t="s">
        <v>118</v>
      </c>
      <c r="H3393" s="6" t="s">
        <v>20</v>
      </c>
      <c r="I3393" s="8">
        <v>0.3</v>
      </c>
      <c r="J3393" s="9">
        <v>1250</v>
      </c>
      <c r="K3393" s="10">
        <f t="shared" si="26"/>
        <v>375</v>
      </c>
      <c r="L3393" s="10">
        <f t="shared" si="27"/>
        <v>150</v>
      </c>
      <c r="M3393" s="11">
        <v>0.4</v>
      </c>
      <c r="O3393" s="16"/>
      <c r="P3393" s="14"/>
      <c r="Q3393" s="12"/>
      <c r="R3393" s="13"/>
    </row>
    <row r="3394" spans="1:18" ht="15.75" customHeight="1" x14ac:dyDescent="0.3">
      <c r="A3394" s="1"/>
      <c r="B3394" s="6" t="s">
        <v>14</v>
      </c>
      <c r="C3394" s="6">
        <v>1185732</v>
      </c>
      <c r="D3394" s="7">
        <v>44206</v>
      </c>
      <c r="E3394" s="6" t="s">
        <v>15</v>
      </c>
      <c r="F3394" s="6" t="s">
        <v>117</v>
      </c>
      <c r="G3394" s="6" t="s">
        <v>118</v>
      </c>
      <c r="H3394" s="6" t="s">
        <v>21</v>
      </c>
      <c r="I3394" s="8">
        <v>0.45</v>
      </c>
      <c r="J3394" s="9">
        <v>1750</v>
      </c>
      <c r="K3394" s="10">
        <f t="shared" si="26"/>
        <v>787.5</v>
      </c>
      <c r="L3394" s="10">
        <f t="shared" si="27"/>
        <v>236.25</v>
      </c>
      <c r="M3394" s="11">
        <v>0.3</v>
      </c>
      <c r="O3394" s="16"/>
      <c r="P3394" s="14"/>
      <c r="Q3394" s="12"/>
      <c r="R3394" s="13"/>
    </row>
    <row r="3395" spans="1:18" ht="15.75" customHeight="1" x14ac:dyDescent="0.3">
      <c r="A3395" s="1"/>
      <c r="B3395" s="6" t="s">
        <v>14</v>
      </c>
      <c r="C3395" s="6">
        <v>1185732</v>
      </c>
      <c r="D3395" s="7">
        <v>44206</v>
      </c>
      <c r="E3395" s="6" t="s">
        <v>15</v>
      </c>
      <c r="F3395" s="6" t="s">
        <v>117</v>
      </c>
      <c r="G3395" s="6" t="s">
        <v>118</v>
      </c>
      <c r="H3395" s="6" t="s">
        <v>22</v>
      </c>
      <c r="I3395" s="8">
        <v>0.35000000000000003</v>
      </c>
      <c r="J3395" s="9">
        <v>2750</v>
      </c>
      <c r="K3395" s="10">
        <f t="shared" si="26"/>
        <v>962.50000000000011</v>
      </c>
      <c r="L3395" s="10">
        <f t="shared" si="27"/>
        <v>385.00000000000006</v>
      </c>
      <c r="M3395" s="11">
        <v>0.4</v>
      </c>
      <c r="O3395" s="16"/>
      <c r="P3395" s="14"/>
      <c r="Q3395" s="12"/>
      <c r="R3395" s="13"/>
    </row>
    <row r="3396" spans="1:18" ht="15.75" customHeight="1" x14ac:dyDescent="0.3">
      <c r="A3396" s="1"/>
      <c r="B3396" s="6" t="s">
        <v>14</v>
      </c>
      <c r="C3396" s="6">
        <v>1185732</v>
      </c>
      <c r="D3396" s="7">
        <v>44235</v>
      </c>
      <c r="E3396" s="6" t="s">
        <v>15</v>
      </c>
      <c r="F3396" s="6" t="s">
        <v>117</v>
      </c>
      <c r="G3396" s="6" t="s">
        <v>118</v>
      </c>
      <c r="H3396" s="6" t="s">
        <v>17</v>
      </c>
      <c r="I3396" s="8">
        <v>0.35000000000000003</v>
      </c>
      <c r="J3396" s="9">
        <v>5250</v>
      </c>
      <c r="K3396" s="10">
        <f t="shared" si="26"/>
        <v>1837.5000000000002</v>
      </c>
      <c r="L3396" s="10">
        <f t="shared" si="27"/>
        <v>643.125</v>
      </c>
      <c r="M3396" s="11">
        <v>0.35</v>
      </c>
      <c r="O3396" s="16"/>
      <c r="P3396" s="14"/>
      <c r="Q3396" s="12"/>
      <c r="R3396" s="13"/>
    </row>
    <row r="3397" spans="1:18" ht="15.75" customHeight="1" x14ac:dyDescent="0.3">
      <c r="A3397" s="1"/>
      <c r="B3397" s="6" t="s">
        <v>14</v>
      </c>
      <c r="C3397" s="6">
        <v>1185732</v>
      </c>
      <c r="D3397" s="7">
        <v>44235</v>
      </c>
      <c r="E3397" s="6" t="s">
        <v>15</v>
      </c>
      <c r="F3397" s="6" t="s">
        <v>117</v>
      </c>
      <c r="G3397" s="6" t="s">
        <v>118</v>
      </c>
      <c r="H3397" s="6" t="s">
        <v>18</v>
      </c>
      <c r="I3397" s="8">
        <v>0.35000000000000003</v>
      </c>
      <c r="J3397" s="9">
        <v>1750</v>
      </c>
      <c r="K3397" s="10">
        <f t="shared" si="26"/>
        <v>612.50000000000011</v>
      </c>
      <c r="L3397" s="10">
        <f t="shared" si="27"/>
        <v>214.37500000000003</v>
      </c>
      <c r="M3397" s="11">
        <v>0.35</v>
      </c>
      <c r="O3397" s="16"/>
      <c r="P3397" s="14"/>
      <c r="Q3397" s="12"/>
      <c r="R3397" s="13"/>
    </row>
    <row r="3398" spans="1:18" ht="15.75" customHeight="1" x14ac:dyDescent="0.3">
      <c r="A3398" s="1"/>
      <c r="B3398" s="6" t="s">
        <v>14</v>
      </c>
      <c r="C3398" s="6">
        <v>1185732</v>
      </c>
      <c r="D3398" s="7">
        <v>44235</v>
      </c>
      <c r="E3398" s="6" t="s">
        <v>15</v>
      </c>
      <c r="F3398" s="6" t="s">
        <v>117</v>
      </c>
      <c r="G3398" s="6" t="s">
        <v>118</v>
      </c>
      <c r="H3398" s="6" t="s">
        <v>19</v>
      </c>
      <c r="I3398" s="8">
        <v>0.25000000000000006</v>
      </c>
      <c r="J3398" s="9">
        <v>2250</v>
      </c>
      <c r="K3398" s="10">
        <f t="shared" si="26"/>
        <v>562.50000000000011</v>
      </c>
      <c r="L3398" s="10">
        <f t="shared" si="27"/>
        <v>225.00000000000006</v>
      </c>
      <c r="M3398" s="11">
        <v>0.4</v>
      </c>
      <c r="O3398" s="16"/>
      <c r="P3398" s="14"/>
      <c r="Q3398" s="12"/>
      <c r="R3398" s="13"/>
    </row>
    <row r="3399" spans="1:18" ht="15.75" customHeight="1" x14ac:dyDescent="0.3">
      <c r="A3399" s="1"/>
      <c r="B3399" s="6" t="s">
        <v>14</v>
      </c>
      <c r="C3399" s="6">
        <v>1185732</v>
      </c>
      <c r="D3399" s="7">
        <v>44235</v>
      </c>
      <c r="E3399" s="6" t="s">
        <v>15</v>
      </c>
      <c r="F3399" s="6" t="s">
        <v>117</v>
      </c>
      <c r="G3399" s="6" t="s">
        <v>118</v>
      </c>
      <c r="H3399" s="6" t="s">
        <v>20</v>
      </c>
      <c r="I3399" s="8">
        <v>0.3</v>
      </c>
      <c r="J3399" s="9">
        <v>1000</v>
      </c>
      <c r="K3399" s="10">
        <f t="shared" si="26"/>
        <v>300</v>
      </c>
      <c r="L3399" s="10">
        <f t="shared" si="27"/>
        <v>120</v>
      </c>
      <c r="M3399" s="11">
        <v>0.4</v>
      </c>
      <c r="O3399" s="16"/>
      <c r="P3399" s="14"/>
      <c r="Q3399" s="12"/>
      <c r="R3399" s="13"/>
    </row>
    <row r="3400" spans="1:18" ht="15.75" customHeight="1" x14ac:dyDescent="0.3">
      <c r="A3400" s="1"/>
      <c r="B3400" s="6" t="s">
        <v>14</v>
      </c>
      <c r="C3400" s="6">
        <v>1185732</v>
      </c>
      <c r="D3400" s="7">
        <v>44235</v>
      </c>
      <c r="E3400" s="6" t="s">
        <v>15</v>
      </c>
      <c r="F3400" s="6" t="s">
        <v>117</v>
      </c>
      <c r="G3400" s="6" t="s">
        <v>118</v>
      </c>
      <c r="H3400" s="6" t="s">
        <v>21</v>
      </c>
      <c r="I3400" s="8">
        <v>0.45</v>
      </c>
      <c r="J3400" s="9">
        <v>1750</v>
      </c>
      <c r="K3400" s="10">
        <f t="shared" si="26"/>
        <v>787.5</v>
      </c>
      <c r="L3400" s="10">
        <f t="shared" si="27"/>
        <v>236.25</v>
      </c>
      <c r="M3400" s="11">
        <v>0.3</v>
      </c>
      <c r="O3400" s="16"/>
      <c r="P3400" s="14"/>
      <c r="Q3400" s="12"/>
      <c r="R3400" s="13"/>
    </row>
    <row r="3401" spans="1:18" ht="15.75" customHeight="1" x14ac:dyDescent="0.3">
      <c r="A3401" s="1"/>
      <c r="B3401" s="6" t="s">
        <v>14</v>
      </c>
      <c r="C3401" s="6">
        <v>1185732</v>
      </c>
      <c r="D3401" s="7">
        <v>44235</v>
      </c>
      <c r="E3401" s="6" t="s">
        <v>15</v>
      </c>
      <c r="F3401" s="6" t="s">
        <v>117</v>
      </c>
      <c r="G3401" s="6" t="s">
        <v>118</v>
      </c>
      <c r="H3401" s="6" t="s">
        <v>22</v>
      </c>
      <c r="I3401" s="8">
        <v>0.35000000000000003</v>
      </c>
      <c r="J3401" s="9">
        <v>2750</v>
      </c>
      <c r="K3401" s="10">
        <f t="shared" si="26"/>
        <v>962.50000000000011</v>
      </c>
      <c r="L3401" s="10">
        <f t="shared" si="27"/>
        <v>385.00000000000006</v>
      </c>
      <c r="M3401" s="11">
        <v>0.4</v>
      </c>
      <c r="O3401" s="16"/>
      <c r="P3401" s="14"/>
      <c r="Q3401" s="12"/>
      <c r="R3401" s="13"/>
    </row>
    <row r="3402" spans="1:18" ht="15.75" customHeight="1" x14ac:dyDescent="0.3">
      <c r="A3402" s="1"/>
      <c r="B3402" s="6" t="s">
        <v>14</v>
      </c>
      <c r="C3402" s="6">
        <v>1185732</v>
      </c>
      <c r="D3402" s="7">
        <v>44261</v>
      </c>
      <c r="E3402" s="6" t="s">
        <v>15</v>
      </c>
      <c r="F3402" s="6" t="s">
        <v>117</v>
      </c>
      <c r="G3402" s="6" t="s">
        <v>118</v>
      </c>
      <c r="H3402" s="6" t="s">
        <v>17</v>
      </c>
      <c r="I3402" s="8">
        <v>0.35000000000000003</v>
      </c>
      <c r="J3402" s="9">
        <v>4950</v>
      </c>
      <c r="K3402" s="10">
        <f t="shared" si="26"/>
        <v>1732.5000000000002</v>
      </c>
      <c r="L3402" s="10">
        <f t="shared" si="27"/>
        <v>606.375</v>
      </c>
      <c r="M3402" s="11">
        <v>0.35</v>
      </c>
      <c r="O3402" s="16"/>
      <c r="P3402" s="14"/>
      <c r="Q3402" s="12"/>
      <c r="R3402" s="13"/>
    </row>
    <row r="3403" spans="1:18" ht="15.75" customHeight="1" x14ac:dyDescent="0.3">
      <c r="A3403" s="1"/>
      <c r="B3403" s="6" t="s">
        <v>14</v>
      </c>
      <c r="C3403" s="6">
        <v>1185732</v>
      </c>
      <c r="D3403" s="7">
        <v>44261</v>
      </c>
      <c r="E3403" s="6" t="s">
        <v>15</v>
      </c>
      <c r="F3403" s="6" t="s">
        <v>117</v>
      </c>
      <c r="G3403" s="6" t="s">
        <v>118</v>
      </c>
      <c r="H3403" s="6" t="s">
        <v>18</v>
      </c>
      <c r="I3403" s="8">
        <v>0.35000000000000003</v>
      </c>
      <c r="J3403" s="9">
        <v>2000</v>
      </c>
      <c r="K3403" s="10">
        <f t="shared" si="26"/>
        <v>700.00000000000011</v>
      </c>
      <c r="L3403" s="10">
        <f t="shared" si="27"/>
        <v>245.00000000000003</v>
      </c>
      <c r="M3403" s="11">
        <v>0.35</v>
      </c>
      <c r="O3403" s="16"/>
      <c r="P3403" s="14"/>
      <c r="Q3403" s="12"/>
      <c r="R3403" s="13"/>
    </row>
    <row r="3404" spans="1:18" ht="15.75" customHeight="1" x14ac:dyDescent="0.3">
      <c r="A3404" s="1"/>
      <c r="B3404" s="6" t="s">
        <v>14</v>
      </c>
      <c r="C3404" s="6">
        <v>1185732</v>
      </c>
      <c r="D3404" s="7">
        <v>44261</v>
      </c>
      <c r="E3404" s="6" t="s">
        <v>15</v>
      </c>
      <c r="F3404" s="6" t="s">
        <v>117</v>
      </c>
      <c r="G3404" s="6" t="s">
        <v>118</v>
      </c>
      <c r="H3404" s="6" t="s">
        <v>19</v>
      </c>
      <c r="I3404" s="8">
        <v>0.25000000000000006</v>
      </c>
      <c r="J3404" s="9">
        <v>2250</v>
      </c>
      <c r="K3404" s="10">
        <f t="shared" si="26"/>
        <v>562.50000000000011</v>
      </c>
      <c r="L3404" s="10">
        <f t="shared" si="27"/>
        <v>225.00000000000006</v>
      </c>
      <c r="M3404" s="11">
        <v>0.4</v>
      </c>
      <c r="O3404" s="16"/>
      <c r="P3404" s="14"/>
      <c r="Q3404" s="12"/>
      <c r="R3404" s="13"/>
    </row>
    <row r="3405" spans="1:18" ht="15.75" customHeight="1" x14ac:dyDescent="0.3">
      <c r="A3405" s="1"/>
      <c r="B3405" s="6" t="s">
        <v>14</v>
      </c>
      <c r="C3405" s="6">
        <v>1185732</v>
      </c>
      <c r="D3405" s="7">
        <v>44261</v>
      </c>
      <c r="E3405" s="6" t="s">
        <v>15</v>
      </c>
      <c r="F3405" s="6" t="s">
        <v>117</v>
      </c>
      <c r="G3405" s="6" t="s">
        <v>118</v>
      </c>
      <c r="H3405" s="6" t="s">
        <v>20</v>
      </c>
      <c r="I3405" s="8">
        <v>0.3</v>
      </c>
      <c r="J3405" s="9">
        <v>750</v>
      </c>
      <c r="K3405" s="10">
        <f t="shared" si="26"/>
        <v>225</v>
      </c>
      <c r="L3405" s="10">
        <f t="shared" si="27"/>
        <v>90</v>
      </c>
      <c r="M3405" s="11">
        <v>0.4</v>
      </c>
      <c r="O3405" s="16"/>
      <c r="P3405" s="14"/>
      <c r="Q3405" s="12"/>
      <c r="R3405" s="13"/>
    </row>
    <row r="3406" spans="1:18" ht="15.75" customHeight="1" x14ac:dyDescent="0.3">
      <c r="A3406" s="1"/>
      <c r="B3406" s="6" t="s">
        <v>14</v>
      </c>
      <c r="C3406" s="6">
        <v>1185732</v>
      </c>
      <c r="D3406" s="7">
        <v>44261</v>
      </c>
      <c r="E3406" s="6" t="s">
        <v>15</v>
      </c>
      <c r="F3406" s="6" t="s">
        <v>117</v>
      </c>
      <c r="G3406" s="6" t="s">
        <v>118</v>
      </c>
      <c r="H3406" s="6" t="s">
        <v>21</v>
      </c>
      <c r="I3406" s="8">
        <v>0.45</v>
      </c>
      <c r="J3406" s="9">
        <v>1250</v>
      </c>
      <c r="K3406" s="10">
        <f t="shared" si="26"/>
        <v>562.5</v>
      </c>
      <c r="L3406" s="10">
        <f t="shared" si="27"/>
        <v>168.75</v>
      </c>
      <c r="M3406" s="11">
        <v>0.3</v>
      </c>
      <c r="O3406" s="16"/>
      <c r="P3406" s="14"/>
      <c r="Q3406" s="12"/>
      <c r="R3406" s="13"/>
    </row>
    <row r="3407" spans="1:18" ht="15.75" customHeight="1" x14ac:dyDescent="0.3">
      <c r="A3407" s="1"/>
      <c r="B3407" s="6" t="s">
        <v>14</v>
      </c>
      <c r="C3407" s="6">
        <v>1185732</v>
      </c>
      <c r="D3407" s="7">
        <v>44261</v>
      </c>
      <c r="E3407" s="6" t="s">
        <v>15</v>
      </c>
      <c r="F3407" s="6" t="s">
        <v>117</v>
      </c>
      <c r="G3407" s="6" t="s">
        <v>118</v>
      </c>
      <c r="H3407" s="6" t="s">
        <v>22</v>
      </c>
      <c r="I3407" s="8">
        <v>0.35000000000000003</v>
      </c>
      <c r="J3407" s="9">
        <v>2250</v>
      </c>
      <c r="K3407" s="10">
        <f t="shared" si="26"/>
        <v>787.50000000000011</v>
      </c>
      <c r="L3407" s="10">
        <f t="shared" si="27"/>
        <v>315.00000000000006</v>
      </c>
      <c r="M3407" s="11">
        <v>0.4</v>
      </c>
      <c r="O3407" s="16"/>
      <c r="P3407" s="14"/>
      <c r="Q3407" s="12"/>
      <c r="R3407" s="13"/>
    </row>
    <row r="3408" spans="1:18" ht="15.75" customHeight="1" x14ac:dyDescent="0.3">
      <c r="A3408" s="1"/>
      <c r="B3408" s="6" t="s">
        <v>14</v>
      </c>
      <c r="C3408" s="6">
        <v>1185732</v>
      </c>
      <c r="D3408" s="7">
        <v>44293</v>
      </c>
      <c r="E3408" s="6" t="s">
        <v>15</v>
      </c>
      <c r="F3408" s="6" t="s">
        <v>117</v>
      </c>
      <c r="G3408" s="6" t="s">
        <v>118</v>
      </c>
      <c r="H3408" s="6" t="s">
        <v>17</v>
      </c>
      <c r="I3408" s="8">
        <v>0.35000000000000003</v>
      </c>
      <c r="J3408" s="9">
        <v>4750</v>
      </c>
      <c r="K3408" s="10">
        <f t="shared" si="26"/>
        <v>1662.5000000000002</v>
      </c>
      <c r="L3408" s="10">
        <f t="shared" si="27"/>
        <v>581.875</v>
      </c>
      <c r="M3408" s="11">
        <v>0.35</v>
      </c>
      <c r="O3408" s="16"/>
      <c r="P3408" s="14"/>
      <c r="Q3408" s="12"/>
      <c r="R3408" s="13"/>
    </row>
    <row r="3409" spans="1:18" ht="15.75" customHeight="1" x14ac:dyDescent="0.3">
      <c r="A3409" s="1"/>
      <c r="B3409" s="6" t="s">
        <v>14</v>
      </c>
      <c r="C3409" s="6">
        <v>1185732</v>
      </c>
      <c r="D3409" s="7">
        <v>44293</v>
      </c>
      <c r="E3409" s="6" t="s">
        <v>15</v>
      </c>
      <c r="F3409" s="6" t="s">
        <v>117</v>
      </c>
      <c r="G3409" s="6" t="s">
        <v>118</v>
      </c>
      <c r="H3409" s="6" t="s">
        <v>18</v>
      </c>
      <c r="I3409" s="8">
        <v>0.35000000000000003</v>
      </c>
      <c r="J3409" s="9">
        <v>1750</v>
      </c>
      <c r="K3409" s="10">
        <f t="shared" si="26"/>
        <v>612.50000000000011</v>
      </c>
      <c r="L3409" s="10">
        <f t="shared" si="27"/>
        <v>214.37500000000003</v>
      </c>
      <c r="M3409" s="11">
        <v>0.35</v>
      </c>
      <c r="O3409" s="16"/>
      <c r="P3409" s="14"/>
      <c r="Q3409" s="12"/>
      <c r="R3409" s="13"/>
    </row>
    <row r="3410" spans="1:18" ht="15.75" customHeight="1" x14ac:dyDescent="0.3">
      <c r="A3410" s="1"/>
      <c r="B3410" s="6" t="s">
        <v>14</v>
      </c>
      <c r="C3410" s="6">
        <v>1185732</v>
      </c>
      <c r="D3410" s="7">
        <v>44293</v>
      </c>
      <c r="E3410" s="6" t="s">
        <v>15</v>
      </c>
      <c r="F3410" s="6" t="s">
        <v>117</v>
      </c>
      <c r="G3410" s="6" t="s">
        <v>118</v>
      </c>
      <c r="H3410" s="6" t="s">
        <v>19</v>
      </c>
      <c r="I3410" s="8">
        <v>0.25000000000000006</v>
      </c>
      <c r="J3410" s="9">
        <v>1750</v>
      </c>
      <c r="K3410" s="10">
        <f t="shared" si="26"/>
        <v>437.50000000000011</v>
      </c>
      <c r="L3410" s="10">
        <f t="shared" si="27"/>
        <v>175.00000000000006</v>
      </c>
      <c r="M3410" s="11">
        <v>0.4</v>
      </c>
      <c r="O3410" s="16"/>
      <c r="P3410" s="14"/>
      <c r="Q3410" s="12"/>
      <c r="R3410" s="13"/>
    </row>
    <row r="3411" spans="1:18" ht="15.75" customHeight="1" x14ac:dyDescent="0.3">
      <c r="A3411" s="1"/>
      <c r="B3411" s="6" t="s">
        <v>14</v>
      </c>
      <c r="C3411" s="6">
        <v>1185732</v>
      </c>
      <c r="D3411" s="7">
        <v>44293</v>
      </c>
      <c r="E3411" s="6" t="s">
        <v>15</v>
      </c>
      <c r="F3411" s="6" t="s">
        <v>117</v>
      </c>
      <c r="G3411" s="6" t="s">
        <v>118</v>
      </c>
      <c r="H3411" s="6" t="s">
        <v>20</v>
      </c>
      <c r="I3411" s="8">
        <v>0.3</v>
      </c>
      <c r="J3411" s="9">
        <v>1000</v>
      </c>
      <c r="K3411" s="10">
        <f t="shared" si="26"/>
        <v>300</v>
      </c>
      <c r="L3411" s="10">
        <f t="shared" si="27"/>
        <v>120</v>
      </c>
      <c r="M3411" s="11">
        <v>0.4</v>
      </c>
      <c r="O3411" s="16"/>
      <c r="P3411" s="14"/>
      <c r="Q3411" s="12"/>
      <c r="R3411" s="13"/>
    </row>
    <row r="3412" spans="1:18" ht="15.75" customHeight="1" x14ac:dyDescent="0.3">
      <c r="A3412" s="1"/>
      <c r="B3412" s="6" t="s">
        <v>14</v>
      </c>
      <c r="C3412" s="6">
        <v>1185732</v>
      </c>
      <c r="D3412" s="7">
        <v>44293</v>
      </c>
      <c r="E3412" s="6" t="s">
        <v>15</v>
      </c>
      <c r="F3412" s="6" t="s">
        <v>117</v>
      </c>
      <c r="G3412" s="6" t="s">
        <v>118</v>
      </c>
      <c r="H3412" s="6" t="s">
        <v>21</v>
      </c>
      <c r="I3412" s="8">
        <v>0.45</v>
      </c>
      <c r="J3412" s="9">
        <v>1000</v>
      </c>
      <c r="K3412" s="10">
        <f t="shared" si="26"/>
        <v>450</v>
      </c>
      <c r="L3412" s="10">
        <f t="shared" si="27"/>
        <v>135</v>
      </c>
      <c r="M3412" s="11">
        <v>0.3</v>
      </c>
      <c r="O3412" s="16"/>
      <c r="P3412" s="14"/>
      <c r="Q3412" s="12"/>
      <c r="R3412" s="13"/>
    </row>
    <row r="3413" spans="1:18" ht="15.75" customHeight="1" x14ac:dyDescent="0.3">
      <c r="A3413" s="1"/>
      <c r="B3413" s="6" t="s">
        <v>14</v>
      </c>
      <c r="C3413" s="6">
        <v>1185732</v>
      </c>
      <c r="D3413" s="7">
        <v>44293</v>
      </c>
      <c r="E3413" s="6" t="s">
        <v>15</v>
      </c>
      <c r="F3413" s="6" t="s">
        <v>117</v>
      </c>
      <c r="G3413" s="6" t="s">
        <v>118</v>
      </c>
      <c r="H3413" s="6" t="s">
        <v>22</v>
      </c>
      <c r="I3413" s="8">
        <v>0.35000000000000003</v>
      </c>
      <c r="J3413" s="9">
        <v>2500</v>
      </c>
      <c r="K3413" s="10">
        <f t="shared" si="26"/>
        <v>875.00000000000011</v>
      </c>
      <c r="L3413" s="10">
        <f t="shared" si="27"/>
        <v>350.00000000000006</v>
      </c>
      <c r="M3413" s="11">
        <v>0.4</v>
      </c>
      <c r="O3413" s="16"/>
      <c r="P3413" s="14"/>
      <c r="Q3413" s="12"/>
      <c r="R3413" s="13"/>
    </row>
    <row r="3414" spans="1:18" ht="15.75" customHeight="1" x14ac:dyDescent="0.3">
      <c r="A3414" s="1"/>
      <c r="B3414" s="6" t="s">
        <v>14</v>
      </c>
      <c r="C3414" s="6">
        <v>1185732</v>
      </c>
      <c r="D3414" s="7">
        <v>44322</v>
      </c>
      <c r="E3414" s="6" t="s">
        <v>15</v>
      </c>
      <c r="F3414" s="6" t="s">
        <v>117</v>
      </c>
      <c r="G3414" s="6" t="s">
        <v>118</v>
      </c>
      <c r="H3414" s="6" t="s">
        <v>17</v>
      </c>
      <c r="I3414" s="8">
        <v>0.49999999999999994</v>
      </c>
      <c r="J3414" s="9">
        <v>5200</v>
      </c>
      <c r="K3414" s="10">
        <f t="shared" si="26"/>
        <v>2599.9999999999995</v>
      </c>
      <c r="L3414" s="10">
        <f t="shared" si="27"/>
        <v>909.99999999999977</v>
      </c>
      <c r="M3414" s="11">
        <v>0.35</v>
      </c>
      <c r="O3414" s="16"/>
      <c r="P3414" s="14"/>
      <c r="Q3414" s="12"/>
      <c r="R3414" s="13"/>
    </row>
    <row r="3415" spans="1:18" ht="15.75" customHeight="1" x14ac:dyDescent="0.3">
      <c r="A3415" s="1"/>
      <c r="B3415" s="6" t="s">
        <v>14</v>
      </c>
      <c r="C3415" s="6">
        <v>1185732</v>
      </c>
      <c r="D3415" s="7">
        <v>44322</v>
      </c>
      <c r="E3415" s="6" t="s">
        <v>15</v>
      </c>
      <c r="F3415" s="6" t="s">
        <v>117</v>
      </c>
      <c r="G3415" s="6" t="s">
        <v>118</v>
      </c>
      <c r="H3415" s="6" t="s">
        <v>18</v>
      </c>
      <c r="I3415" s="8">
        <v>0.45</v>
      </c>
      <c r="J3415" s="9">
        <v>2250</v>
      </c>
      <c r="K3415" s="10">
        <f t="shared" si="26"/>
        <v>1012.5</v>
      </c>
      <c r="L3415" s="10">
        <f t="shared" si="27"/>
        <v>354.375</v>
      </c>
      <c r="M3415" s="11">
        <v>0.35</v>
      </c>
      <c r="O3415" s="16"/>
      <c r="P3415" s="14"/>
      <c r="Q3415" s="12"/>
      <c r="R3415" s="13"/>
    </row>
    <row r="3416" spans="1:18" ht="15.75" customHeight="1" x14ac:dyDescent="0.3">
      <c r="A3416" s="1"/>
      <c r="B3416" s="6" t="s">
        <v>14</v>
      </c>
      <c r="C3416" s="6">
        <v>1185732</v>
      </c>
      <c r="D3416" s="7">
        <v>44322</v>
      </c>
      <c r="E3416" s="6" t="s">
        <v>15</v>
      </c>
      <c r="F3416" s="6" t="s">
        <v>117</v>
      </c>
      <c r="G3416" s="6" t="s">
        <v>118</v>
      </c>
      <c r="H3416" s="6" t="s">
        <v>19</v>
      </c>
      <c r="I3416" s="8">
        <v>0.4</v>
      </c>
      <c r="J3416" s="9">
        <v>2500</v>
      </c>
      <c r="K3416" s="10">
        <f t="shared" si="26"/>
        <v>1000</v>
      </c>
      <c r="L3416" s="10">
        <f t="shared" si="27"/>
        <v>400</v>
      </c>
      <c r="M3416" s="11">
        <v>0.4</v>
      </c>
      <c r="O3416" s="16"/>
      <c r="P3416" s="14"/>
      <c r="Q3416" s="12"/>
      <c r="R3416" s="13"/>
    </row>
    <row r="3417" spans="1:18" ht="15.75" customHeight="1" x14ac:dyDescent="0.3">
      <c r="A3417" s="1"/>
      <c r="B3417" s="6" t="s">
        <v>14</v>
      </c>
      <c r="C3417" s="6">
        <v>1185732</v>
      </c>
      <c r="D3417" s="7">
        <v>44322</v>
      </c>
      <c r="E3417" s="6" t="s">
        <v>15</v>
      </c>
      <c r="F3417" s="6" t="s">
        <v>117</v>
      </c>
      <c r="G3417" s="6" t="s">
        <v>118</v>
      </c>
      <c r="H3417" s="6" t="s">
        <v>20</v>
      </c>
      <c r="I3417" s="8">
        <v>0.4</v>
      </c>
      <c r="J3417" s="9">
        <v>2000</v>
      </c>
      <c r="K3417" s="10">
        <f t="shared" si="26"/>
        <v>800</v>
      </c>
      <c r="L3417" s="10">
        <f t="shared" si="27"/>
        <v>320</v>
      </c>
      <c r="M3417" s="11">
        <v>0.4</v>
      </c>
      <c r="O3417" s="16"/>
      <c r="P3417" s="14"/>
      <c r="Q3417" s="12"/>
      <c r="R3417" s="13"/>
    </row>
    <row r="3418" spans="1:18" ht="15.75" customHeight="1" x14ac:dyDescent="0.3">
      <c r="A3418" s="1"/>
      <c r="B3418" s="6" t="s">
        <v>14</v>
      </c>
      <c r="C3418" s="6">
        <v>1185732</v>
      </c>
      <c r="D3418" s="7">
        <v>44322</v>
      </c>
      <c r="E3418" s="6" t="s">
        <v>15</v>
      </c>
      <c r="F3418" s="6" t="s">
        <v>117</v>
      </c>
      <c r="G3418" s="6" t="s">
        <v>118</v>
      </c>
      <c r="H3418" s="6" t="s">
        <v>21</v>
      </c>
      <c r="I3418" s="8">
        <v>0.49999999999999994</v>
      </c>
      <c r="J3418" s="9">
        <v>2250</v>
      </c>
      <c r="K3418" s="10">
        <f t="shared" si="26"/>
        <v>1124.9999999999998</v>
      </c>
      <c r="L3418" s="10">
        <f t="shared" si="27"/>
        <v>337.49999999999994</v>
      </c>
      <c r="M3418" s="11">
        <v>0.3</v>
      </c>
      <c r="O3418" s="16"/>
      <c r="P3418" s="14"/>
      <c r="Q3418" s="12"/>
      <c r="R3418" s="13"/>
    </row>
    <row r="3419" spans="1:18" ht="15.75" customHeight="1" x14ac:dyDescent="0.3">
      <c r="A3419" s="1"/>
      <c r="B3419" s="6" t="s">
        <v>14</v>
      </c>
      <c r="C3419" s="6">
        <v>1185732</v>
      </c>
      <c r="D3419" s="7">
        <v>44322</v>
      </c>
      <c r="E3419" s="6" t="s">
        <v>15</v>
      </c>
      <c r="F3419" s="6" t="s">
        <v>117</v>
      </c>
      <c r="G3419" s="6" t="s">
        <v>118</v>
      </c>
      <c r="H3419" s="6" t="s">
        <v>22</v>
      </c>
      <c r="I3419" s="8">
        <v>0.54999999999999993</v>
      </c>
      <c r="J3419" s="9">
        <v>3500</v>
      </c>
      <c r="K3419" s="10">
        <f t="shared" si="26"/>
        <v>1924.9999999999998</v>
      </c>
      <c r="L3419" s="10">
        <f t="shared" si="27"/>
        <v>770</v>
      </c>
      <c r="M3419" s="11">
        <v>0.4</v>
      </c>
      <c r="O3419" s="16"/>
      <c r="P3419" s="14"/>
      <c r="Q3419" s="12"/>
      <c r="R3419" s="13"/>
    </row>
    <row r="3420" spans="1:18" ht="15.75" customHeight="1" x14ac:dyDescent="0.3">
      <c r="A3420" s="1"/>
      <c r="B3420" s="6" t="s">
        <v>14</v>
      </c>
      <c r="C3420" s="6">
        <v>1185732</v>
      </c>
      <c r="D3420" s="7">
        <v>44355</v>
      </c>
      <c r="E3420" s="6" t="s">
        <v>15</v>
      </c>
      <c r="F3420" s="6" t="s">
        <v>117</v>
      </c>
      <c r="G3420" s="6" t="s">
        <v>118</v>
      </c>
      <c r="H3420" s="6" t="s">
        <v>17</v>
      </c>
      <c r="I3420" s="8">
        <v>0.49999999999999994</v>
      </c>
      <c r="J3420" s="9">
        <v>6000</v>
      </c>
      <c r="K3420" s="10">
        <f t="shared" si="26"/>
        <v>2999.9999999999995</v>
      </c>
      <c r="L3420" s="10">
        <f t="shared" si="27"/>
        <v>1049.9999999999998</v>
      </c>
      <c r="M3420" s="11">
        <v>0.35</v>
      </c>
      <c r="O3420" s="16"/>
      <c r="P3420" s="14"/>
      <c r="Q3420" s="12"/>
      <c r="R3420" s="13"/>
    </row>
    <row r="3421" spans="1:18" ht="15.75" customHeight="1" x14ac:dyDescent="0.3">
      <c r="A3421" s="1"/>
      <c r="B3421" s="6" t="s">
        <v>14</v>
      </c>
      <c r="C3421" s="6">
        <v>1185732</v>
      </c>
      <c r="D3421" s="7">
        <v>44355</v>
      </c>
      <c r="E3421" s="6" t="s">
        <v>15</v>
      </c>
      <c r="F3421" s="6" t="s">
        <v>117</v>
      </c>
      <c r="G3421" s="6" t="s">
        <v>118</v>
      </c>
      <c r="H3421" s="6" t="s">
        <v>18</v>
      </c>
      <c r="I3421" s="8">
        <v>0.45</v>
      </c>
      <c r="J3421" s="9">
        <v>3500</v>
      </c>
      <c r="K3421" s="10">
        <f t="shared" si="26"/>
        <v>1575</v>
      </c>
      <c r="L3421" s="10">
        <f t="shared" si="27"/>
        <v>551.25</v>
      </c>
      <c r="M3421" s="11">
        <v>0.35</v>
      </c>
      <c r="O3421" s="16"/>
      <c r="P3421" s="14"/>
      <c r="Q3421" s="12"/>
      <c r="R3421" s="13"/>
    </row>
    <row r="3422" spans="1:18" ht="15.75" customHeight="1" x14ac:dyDescent="0.3">
      <c r="A3422" s="1"/>
      <c r="B3422" s="6" t="s">
        <v>14</v>
      </c>
      <c r="C3422" s="6">
        <v>1185732</v>
      </c>
      <c r="D3422" s="7">
        <v>44355</v>
      </c>
      <c r="E3422" s="6" t="s">
        <v>15</v>
      </c>
      <c r="F3422" s="6" t="s">
        <v>117</v>
      </c>
      <c r="G3422" s="6" t="s">
        <v>118</v>
      </c>
      <c r="H3422" s="6" t="s">
        <v>19</v>
      </c>
      <c r="I3422" s="8">
        <v>0.4</v>
      </c>
      <c r="J3422" s="9">
        <v>2750</v>
      </c>
      <c r="K3422" s="10">
        <f t="shared" si="26"/>
        <v>1100</v>
      </c>
      <c r="L3422" s="10">
        <f t="shared" si="27"/>
        <v>440</v>
      </c>
      <c r="M3422" s="11">
        <v>0.4</v>
      </c>
      <c r="O3422" s="16"/>
      <c r="P3422" s="14"/>
      <c r="Q3422" s="12"/>
      <c r="R3422" s="13"/>
    </row>
    <row r="3423" spans="1:18" ht="15.75" customHeight="1" x14ac:dyDescent="0.3">
      <c r="A3423" s="1"/>
      <c r="B3423" s="6" t="s">
        <v>14</v>
      </c>
      <c r="C3423" s="6">
        <v>1185732</v>
      </c>
      <c r="D3423" s="7">
        <v>44355</v>
      </c>
      <c r="E3423" s="6" t="s">
        <v>15</v>
      </c>
      <c r="F3423" s="6" t="s">
        <v>117</v>
      </c>
      <c r="G3423" s="6" t="s">
        <v>118</v>
      </c>
      <c r="H3423" s="6" t="s">
        <v>20</v>
      </c>
      <c r="I3423" s="8">
        <v>0.4</v>
      </c>
      <c r="J3423" s="9">
        <v>2500</v>
      </c>
      <c r="K3423" s="10">
        <f t="shared" si="26"/>
        <v>1000</v>
      </c>
      <c r="L3423" s="10">
        <f t="shared" si="27"/>
        <v>400</v>
      </c>
      <c r="M3423" s="11">
        <v>0.4</v>
      </c>
      <c r="O3423" s="16"/>
      <c r="P3423" s="14"/>
      <c r="Q3423" s="12"/>
      <c r="R3423" s="13"/>
    </row>
    <row r="3424" spans="1:18" ht="15.75" customHeight="1" x14ac:dyDescent="0.3">
      <c r="A3424" s="1"/>
      <c r="B3424" s="6" t="s">
        <v>14</v>
      </c>
      <c r="C3424" s="6">
        <v>1185732</v>
      </c>
      <c r="D3424" s="7">
        <v>44355</v>
      </c>
      <c r="E3424" s="6" t="s">
        <v>15</v>
      </c>
      <c r="F3424" s="6" t="s">
        <v>117</v>
      </c>
      <c r="G3424" s="6" t="s">
        <v>118</v>
      </c>
      <c r="H3424" s="6" t="s">
        <v>21</v>
      </c>
      <c r="I3424" s="8">
        <v>0.49999999999999994</v>
      </c>
      <c r="J3424" s="9">
        <v>2500</v>
      </c>
      <c r="K3424" s="10">
        <f t="shared" si="26"/>
        <v>1249.9999999999998</v>
      </c>
      <c r="L3424" s="10">
        <f t="shared" si="27"/>
        <v>374.99999999999994</v>
      </c>
      <c r="M3424" s="11">
        <v>0.3</v>
      </c>
      <c r="O3424" s="16"/>
      <c r="P3424" s="14"/>
      <c r="Q3424" s="12"/>
      <c r="R3424" s="13"/>
    </row>
    <row r="3425" spans="1:18" ht="15.75" customHeight="1" x14ac:dyDescent="0.3">
      <c r="A3425" s="1"/>
      <c r="B3425" s="6" t="s">
        <v>14</v>
      </c>
      <c r="C3425" s="6">
        <v>1185732</v>
      </c>
      <c r="D3425" s="7">
        <v>44355</v>
      </c>
      <c r="E3425" s="6" t="s">
        <v>15</v>
      </c>
      <c r="F3425" s="6" t="s">
        <v>117</v>
      </c>
      <c r="G3425" s="6" t="s">
        <v>118</v>
      </c>
      <c r="H3425" s="6" t="s">
        <v>22</v>
      </c>
      <c r="I3425" s="8">
        <v>0.54999999999999993</v>
      </c>
      <c r="J3425" s="9">
        <v>4000</v>
      </c>
      <c r="K3425" s="10">
        <f t="shared" si="26"/>
        <v>2199.9999999999995</v>
      </c>
      <c r="L3425" s="10">
        <f t="shared" si="27"/>
        <v>879.99999999999989</v>
      </c>
      <c r="M3425" s="11">
        <v>0.4</v>
      </c>
      <c r="O3425" s="16"/>
      <c r="P3425" s="14"/>
      <c r="Q3425" s="12"/>
      <c r="R3425" s="13"/>
    </row>
    <row r="3426" spans="1:18" ht="15.75" customHeight="1" x14ac:dyDescent="0.3">
      <c r="A3426" s="1"/>
      <c r="B3426" s="6" t="s">
        <v>14</v>
      </c>
      <c r="C3426" s="6">
        <v>1185732</v>
      </c>
      <c r="D3426" s="7">
        <v>44383</v>
      </c>
      <c r="E3426" s="6" t="s">
        <v>15</v>
      </c>
      <c r="F3426" s="6" t="s">
        <v>117</v>
      </c>
      <c r="G3426" s="6" t="s">
        <v>118</v>
      </c>
      <c r="H3426" s="6" t="s">
        <v>17</v>
      </c>
      <c r="I3426" s="8">
        <v>0.49999999999999994</v>
      </c>
      <c r="J3426" s="9">
        <v>6250</v>
      </c>
      <c r="K3426" s="10">
        <f t="shared" si="26"/>
        <v>3124.9999999999995</v>
      </c>
      <c r="L3426" s="10">
        <f t="shared" si="27"/>
        <v>1093.7499999999998</v>
      </c>
      <c r="M3426" s="11">
        <v>0.35</v>
      </c>
      <c r="O3426" s="16"/>
      <c r="P3426" s="14"/>
      <c r="Q3426" s="12"/>
      <c r="R3426" s="13"/>
    </row>
    <row r="3427" spans="1:18" ht="15.75" customHeight="1" x14ac:dyDescent="0.3">
      <c r="A3427" s="1"/>
      <c r="B3427" s="6" t="s">
        <v>14</v>
      </c>
      <c r="C3427" s="6">
        <v>1185732</v>
      </c>
      <c r="D3427" s="7">
        <v>44383</v>
      </c>
      <c r="E3427" s="6" t="s">
        <v>15</v>
      </c>
      <c r="F3427" s="6" t="s">
        <v>117</v>
      </c>
      <c r="G3427" s="6" t="s">
        <v>118</v>
      </c>
      <c r="H3427" s="6" t="s">
        <v>18</v>
      </c>
      <c r="I3427" s="8">
        <v>0.45</v>
      </c>
      <c r="J3427" s="9">
        <v>3750</v>
      </c>
      <c r="K3427" s="10">
        <f t="shared" si="26"/>
        <v>1687.5</v>
      </c>
      <c r="L3427" s="10">
        <f t="shared" si="27"/>
        <v>590.625</v>
      </c>
      <c r="M3427" s="11">
        <v>0.35</v>
      </c>
      <c r="O3427" s="16"/>
      <c r="P3427" s="14"/>
      <c r="Q3427" s="12"/>
      <c r="R3427" s="13"/>
    </row>
    <row r="3428" spans="1:18" ht="15.75" customHeight="1" x14ac:dyDescent="0.3">
      <c r="A3428" s="1"/>
      <c r="B3428" s="6" t="s">
        <v>14</v>
      </c>
      <c r="C3428" s="6">
        <v>1185732</v>
      </c>
      <c r="D3428" s="7">
        <v>44383</v>
      </c>
      <c r="E3428" s="6" t="s">
        <v>15</v>
      </c>
      <c r="F3428" s="6" t="s">
        <v>117</v>
      </c>
      <c r="G3428" s="6" t="s">
        <v>118</v>
      </c>
      <c r="H3428" s="6" t="s">
        <v>19</v>
      </c>
      <c r="I3428" s="8">
        <v>0.4</v>
      </c>
      <c r="J3428" s="9">
        <v>3000</v>
      </c>
      <c r="K3428" s="10">
        <f t="shared" si="26"/>
        <v>1200</v>
      </c>
      <c r="L3428" s="10">
        <f t="shared" si="27"/>
        <v>480</v>
      </c>
      <c r="M3428" s="11">
        <v>0.4</v>
      </c>
      <c r="O3428" s="16"/>
      <c r="P3428" s="14"/>
      <c r="Q3428" s="12"/>
      <c r="R3428" s="13"/>
    </row>
    <row r="3429" spans="1:18" ht="15.75" customHeight="1" x14ac:dyDescent="0.3">
      <c r="A3429" s="1"/>
      <c r="B3429" s="6" t="s">
        <v>14</v>
      </c>
      <c r="C3429" s="6">
        <v>1185732</v>
      </c>
      <c r="D3429" s="7">
        <v>44383</v>
      </c>
      <c r="E3429" s="6" t="s">
        <v>15</v>
      </c>
      <c r="F3429" s="6" t="s">
        <v>117</v>
      </c>
      <c r="G3429" s="6" t="s">
        <v>118</v>
      </c>
      <c r="H3429" s="6" t="s">
        <v>20</v>
      </c>
      <c r="I3429" s="8">
        <v>0.4</v>
      </c>
      <c r="J3429" s="9">
        <v>2500</v>
      </c>
      <c r="K3429" s="10">
        <f t="shared" si="26"/>
        <v>1000</v>
      </c>
      <c r="L3429" s="10">
        <f t="shared" si="27"/>
        <v>400</v>
      </c>
      <c r="M3429" s="11">
        <v>0.4</v>
      </c>
      <c r="O3429" s="16"/>
      <c r="P3429" s="14"/>
      <c r="Q3429" s="12"/>
      <c r="R3429" s="13"/>
    </row>
    <row r="3430" spans="1:18" ht="15.75" customHeight="1" x14ac:dyDescent="0.3">
      <c r="A3430" s="1"/>
      <c r="B3430" s="6" t="s">
        <v>14</v>
      </c>
      <c r="C3430" s="6">
        <v>1185732</v>
      </c>
      <c r="D3430" s="7">
        <v>44383</v>
      </c>
      <c r="E3430" s="6" t="s">
        <v>15</v>
      </c>
      <c r="F3430" s="6" t="s">
        <v>117</v>
      </c>
      <c r="G3430" s="6" t="s">
        <v>118</v>
      </c>
      <c r="H3430" s="6" t="s">
        <v>21</v>
      </c>
      <c r="I3430" s="8">
        <v>0.49999999999999994</v>
      </c>
      <c r="J3430" s="9">
        <v>2750</v>
      </c>
      <c r="K3430" s="10">
        <f t="shared" si="26"/>
        <v>1374.9999999999998</v>
      </c>
      <c r="L3430" s="10">
        <f t="shared" si="27"/>
        <v>412.49999999999994</v>
      </c>
      <c r="M3430" s="11">
        <v>0.3</v>
      </c>
      <c r="O3430" s="16"/>
      <c r="P3430" s="14"/>
      <c r="Q3430" s="12"/>
      <c r="R3430" s="13"/>
    </row>
    <row r="3431" spans="1:18" ht="15.75" customHeight="1" x14ac:dyDescent="0.3">
      <c r="A3431" s="1"/>
      <c r="B3431" s="6" t="s">
        <v>14</v>
      </c>
      <c r="C3431" s="6">
        <v>1185732</v>
      </c>
      <c r="D3431" s="7">
        <v>44383</v>
      </c>
      <c r="E3431" s="6" t="s">
        <v>15</v>
      </c>
      <c r="F3431" s="6" t="s">
        <v>117</v>
      </c>
      <c r="G3431" s="6" t="s">
        <v>118</v>
      </c>
      <c r="H3431" s="6" t="s">
        <v>22</v>
      </c>
      <c r="I3431" s="8">
        <v>0.54999999999999993</v>
      </c>
      <c r="J3431" s="9">
        <v>4500</v>
      </c>
      <c r="K3431" s="10">
        <f t="shared" si="26"/>
        <v>2474.9999999999995</v>
      </c>
      <c r="L3431" s="10">
        <f t="shared" si="27"/>
        <v>989.99999999999989</v>
      </c>
      <c r="M3431" s="11">
        <v>0.4</v>
      </c>
      <c r="O3431" s="16"/>
      <c r="P3431" s="14"/>
      <c r="Q3431" s="12"/>
      <c r="R3431" s="13"/>
    </row>
    <row r="3432" spans="1:18" ht="15.75" customHeight="1" x14ac:dyDescent="0.3">
      <c r="A3432" s="1"/>
      <c r="B3432" s="6" t="s">
        <v>14</v>
      </c>
      <c r="C3432" s="6">
        <v>1185732</v>
      </c>
      <c r="D3432" s="7">
        <v>44415</v>
      </c>
      <c r="E3432" s="6" t="s">
        <v>15</v>
      </c>
      <c r="F3432" s="6" t="s">
        <v>117</v>
      </c>
      <c r="G3432" s="6" t="s">
        <v>118</v>
      </c>
      <c r="H3432" s="6" t="s">
        <v>17</v>
      </c>
      <c r="I3432" s="8">
        <v>0.49999999999999994</v>
      </c>
      <c r="J3432" s="9">
        <v>6000</v>
      </c>
      <c r="K3432" s="10">
        <f t="shared" si="26"/>
        <v>2999.9999999999995</v>
      </c>
      <c r="L3432" s="10">
        <f t="shared" si="27"/>
        <v>1049.9999999999998</v>
      </c>
      <c r="M3432" s="11">
        <v>0.35</v>
      </c>
      <c r="O3432" s="16"/>
      <c r="P3432" s="14"/>
      <c r="Q3432" s="12"/>
      <c r="R3432" s="13"/>
    </row>
    <row r="3433" spans="1:18" ht="15.75" customHeight="1" x14ac:dyDescent="0.3">
      <c r="A3433" s="1"/>
      <c r="B3433" s="6" t="s">
        <v>14</v>
      </c>
      <c r="C3433" s="6">
        <v>1185732</v>
      </c>
      <c r="D3433" s="7">
        <v>44415</v>
      </c>
      <c r="E3433" s="6" t="s">
        <v>15</v>
      </c>
      <c r="F3433" s="6" t="s">
        <v>117</v>
      </c>
      <c r="G3433" s="6" t="s">
        <v>118</v>
      </c>
      <c r="H3433" s="6" t="s">
        <v>18</v>
      </c>
      <c r="I3433" s="8">
        <v>0.45</v>
      </c>
      <c r="J3433" s="9">
        <v>3750</v>
      </c>
      <c r="K3433" s="10">
        <f t="shared" si="26"/>
        <v>1687.5</v>
      </c>
      <c r="L3433" s="10">
        <f t="shared" si="27"/>
        <v>590.625</v>
      </c>
      <c r="M3433" s="11">
        <v>0.35</v>
      </c>
      <c r="O3433" s="16"/>
      <c r="P3433" s="14"/>
      <c r="Q3433" s="12"/>
      <c r="R3433" s="13"/>
    </row>
    <row r="3434" spans="1:18" ht="15.75" customHeight="1" x14ac:dyDescent="0.3">
      <c r="A3434" s="1"/>
      <c r="B3434" s="6" t="s">
        <v>14</v>
      </c>
      <c r="C3434" s="6">
        <v>1185732</v>
      </c>
      <c r="D3434" s="7">
        <v>44415</v>
      </c>
      <c r="E3434" s="6" t="s">
        <v>15</v>
      </c>
      <c r="F3434" s="6" t="s">
        <v>117</v>
      </c>
      <c r="G3434" s="6" t="s">
        <v>118</v>
      </c>
      <c r="H3434" s="6" t="s">
        <v>19</v>
      </c>
      <c r="I3434" s="8">
        <v>0.4</v>
      </c>
      <c r="J3434" s="9">
        <v>3000</v>
      </c>
      <c r="K3434" s="10">
        <f t="shared" si="26"/>
        <v>1200</v>
      </c>
      <c r="L3434" s="10">
        <f t="shared" si="27"/>
        <v>480</v>
      </c>
      <c r="M3434" s="11">
        <v>0.4</v>
      </c>
      <c r="O3434" s="16"/>
      <c r="P3434" s="14"/>
      <c r="Q3434" s="12"/>
      <c r="R3434" s="13"/>
    </row>
    <row r="3435" spans="1:18" ht="15.75" customHeight="1" x14ac:dyDescent="0.3">
      <c r="A3435" s="1"/>
      <c r="B3435" s="6" t="s">
        <v>14</v>
      </c>
      <c r="C3435" s="6">
        <v>1185732</v>
      </c>
      <c r="D3435" s="7">
        <v>44415</v>
      </c>
      <c r="E3435" s="6" t="s">
        <v>15</v>
      </c>
      <c r="F3435" s="6" t="s">
        <v>117</v>
      </c>
      <c r="G3435" s="6" t="s">
        <v>118</v>
      </c>
      <c r="H3435" s="6" t="s">
        <v>20</v>
      </c>
      <c r="I3435" s="8">
        <v>0.4</v>
      </c>
      <c r="J3435" s="9">
        <v>2000</v>
      </c>
      <c r="K3435" s="10">
        <f t="shared" si="26"/>
        <v>800</v>
      </c>
      <c r="L3435" s="10">
        <f t="shared" si="27"/>
        <v>320</v>
      </c>
      <c r="M3435" s="11">
        <v>0.4</v>
      </c>
      <c r="O3435" s="16"/>
      <c r="P3435" s="14"/>
      <c r="Q3435" s="12"/>
      <c r="R3435" s="13"/>
    </row>
    <row r="3436" spans="1:18" ht="15.75" customHeight="1" x14ac:dyDescent="0.3">
      <c r="A3436" s="1"/>
      <c r="B3436" s="6" t="s">
        <v>14</v>
      </c>
      <c r="C3436" s="6">
        <v>1185732</v>
      </c>
      <c r="D3436" s="7">
        <v>44415</v>
      </c>
      <c r="E3436" s="6" t="s">
        <v>15</v>
      </c>
      <c r="F3436" s="6" t="s">
        <v>117</v>
      </c>
      <c r="G3436" s="6" t="s">
        <v>118</v>
      </c>
      <c r="H3436" s="6" t="s">
        <v>21</v>
      </c>
      <c r="I3436" s="8">
        <v>0.49999999999999994</v>
      </c>
      <c r="J3436" s="9">
        <v>1750</v>
      </c>
      <c r="K3436" s="10">
        <f t="shared" si="26"/>
        <v>874.99999999999989</v>
      </c>
      <c r="L3436" s="10">
        <f t="shared" si="27"/>
        <v>262.49999999999994</v>
      </c>
      <c r="M3436" s="11">
        <v>0.3</v>
      </c>
      <c r="O3436" s="16"/>
      <c r="P3436" s="14"/>
      <c r="Q3436" s="12"/>
      <c r="R3436" s="13"/>
    </row>
    <row r="3437" spans="1:18" ht="15.75" customHeight="1" x14ac:dyDescent="0.3">
      <c r="A3437" s="1"/>
      <c r="B3437" s="6" t="s">
        <v>14</v>
      </c>
      <c r="C3437" s="6">
        <v>1185732</v>
      </c>
      <c r="D3437" s="7">
        <v>44415</v>
      </c>
      <c r="E3437" s="6" t="s">
        <v>15</v>
      </c>
      <c r="F3437" s="6" t="s">
        <v>117</v>
      </c>
      <c r="G3437" s="6" t="s">
        <v>118</v>
      </c>
      <c r="H3437" s="6" t="s">
        <v>22</v>
      </c>
      <c r="I3437" s="8">
        <v>0.54999999999999993</v>
      </c>
      <c r="J3437" s="9">
        <v>3500</v>
      </c>
      <c r="K3437" s="10">
        <f t="shared" si="26"/>
        <v>1924.9999999999998</v>
      </c>
      <c r="L3437" s="10">
        <f t="shared" si="27"/>
        <v>770</v>
      </c>
      <c r="M3437" s="11">
        <v>0.4</v>
      </c>
      <c r="O3437" s="16"/>
      <c r="P3437" s="14"/>
      <c r="Q3437" s="12"/>
      <c r="R3437" s="13"/>
    </row>
    <row r="3438" spans="1:18" ht="15.75" customHeight="1" x14ac:dyDescent="0.3">
      <c r="A3438" s="1"/>
      <c r="B3438" s="6" t="s">
        <v>14</v>
      </c>
      <c r="C3438" s="6">
        <v>1185732</v>
      </c>
      <c r="D3438" s="7">
        <v>44445</v>
      </c>
      <c r="E3438" s="6" t="s">
        <v>15</v>
      </c>
      <c r="F3438" s="6" t="s">
        <v>117</v>
      </c>
      <c r="G3438" s="6" t="s">
        <v>118</v>
      </c>
      <c r="H3438" s="6" t="s">
        <v>17</v>
      </c>
      <c r="I3438" s="8">
        <v>0.49999999999999994</v>
      </c>
      <c r="J3438" s="9">
        <v>4750</v>
      </c>
      <c r="K3438" s="10">
        <f t="shared" si="26"/>
        <v>2374.9999999999995</v>
      </c>
      <c r="L3438" s="10">
        <f t="shared" si="27"/>
        <v>831.24999999999977</v>
      </c>
      <c r="M3438" s="11">
        <v>0.35</v>
      </c>
      <c r="O3438" s="16"/>
      <c r="P3438" s="14"/>
      <c r="Q3438" s="12"/>
      <c r="R3438" s="13"/>
    </row>
    <row r="3439" spans="1:18" ht="15.75" customHeight="1" x14ac:dyDescent="0.3">
      <c r="A3439" s="1"/>
      <c r="B3439" s="6" t="s">
        <v>14</v>
      </c>
      <c r="C3439" s="6">
        <v>1185732</v>
      </c>
      <c r="D3439" s="7">
        <v>44445</v>
      </c>
      <c r="E3439" s="6" t="s">
        <v>15</v>
      </c>
      <c r="F3439" s="6" t="s">
        <v>117</v>
      </c>
      <c r="G3439" s="6" t="s">
        <v>118</v>
      </c>
      <c r="H3439" s="6" t="s">
        <v>18</v>
      </c>
      <c r="I3439" s="8">
        <v>0.45</v>
      </c>
      <c r="J3439" s="9">
        <v>2750</v>
      </c>
      <c r="K3439" s="10">
        <f t="shared" si="26"/>
        <v>1237.5</v>
      </c>
      <c r="L3439" s="10">
        <f t="shared" si="27"/>
        <v>433.125</v>
      </c>
      <c r="M3439" s="11">
        <v>0.35</v>
      </c>
      <c r="O3439" s="16"/>
      <c r="P3439" s="14"/>
      <c r="Q3439" s="12"/>
      <c r="R3439" s="13"/>
    </row>
    <row r="3440" spans="1:18" ht="15.75" customHeight="1" x14ac:dyDescent="0.3">
      <c r="A3440" s="1"/>
      <c r="B3440" s="6" t="s">
        <v>14</v>
      </c>
      <c r="C3440" s="6">
        <v>1185732</v>
      </c>
      <c r="D3440" s="7">
        <v>44445</v>
      </c>
      <c r="E3440" s="6" t="s">
        <v>15</v>
      </c>
      <c r="F3440" s="6" t="s">
        <v>117</v>
      </c>
      <c r="G3440" s="6" t="s">
        <v>118</v>
      </c>
      <c r="H3440" s="6" t="s">
        <v>19</v>
      </c>
      <c r="I3440" s="8">
        <v>0.4</v>
      </c>
      <c r="J3440" s="9">
        <v>1750</v>
      </c>
      <c r="K3440" s="10">
        <f t="shared" si="26"/>
        <v>700</v>
      </c>
      <c r="L3440" s="10">
        <f t="shared" si="27"/>
        <v>280</v>
      </c>
      <c r="M3440" s="11">
        <v>0.4</v>
      </c>
      <c r="O3440" s="16"/>
      <c r="P3440" s="14"/>
      <c r="Q3440" s="12"/>
      <c r="R3440" s="13"/>
    </row>
    <row r="3441" spans="1:18" ht="15.75" customHeight="1" x14ac:dyDescent="0.3">
      <c r="A3441" s="1"/>
      <c r="B3441" s="6" t="s">
        <v>14</v>
      </c>
      <c r="C3441" s="6">
        <v>1185732</v>
      </c>
      <c r="D3441" s="7">
        <v>44445</v>
      </c>
      <c r="E3441" s="6" t="s">
        <v>15</v>
      </c>
      <c r="F3441" s="6" t="s">
        <v>117</v>
      </c>
      <c r="G3441" s="6" t="s">
        <v>118</v>
      </c>
      <c r="H3441" s="6" t="s">
        <v>20</v>
      </c>
      <c r="I3441" s="8">
        <v>0.4</v>
      </c>
      <c r="J3441" s="9">
        <v>1500</v>
      </c>
      <c r="K3441" s="10">
        <f t="shared" si="26"/>
        <v>600</v>
      </c>
      <c r="L3441" s="10">
        <f t="shared" si="27"/>
        <v>240</v>
      </c>
      <c r="M3441" s="11">
        <v>0.4</v>
      </c>
      <c r="O3441" s="16"/>
      <c r="P3441" s="14"/>
      <c r="Q3441" s="12"/>
      <c r="R3441" s="13"/>
    </row>
    <row r="3442" spans="1:18" ht="15.75" customHeight="1" x14ac:dyDescent="0.3">
      <c r="A3442" s="1"/>
      <c r="B3442" s="6" t="s">
        <v>14</v>
      </c>
      <c r="C3442" s="6">
        <v>1185732</v>
      </c>
      <c r="D3442" s="7">
        <v>44445</v>
      </c>
      <c r="E3442" s="6" t="s">
        <v>15</v>
      </c>
      <c r="F3442" s="6" t="s">
        <v>117</v>
      </c>
      <c r="G3442" s="6" t="s">
        <v>118</v>
      </c>
      <c r="H3442" s="6" t="s">
        <v>21</v>
      </c>
      <c r="I3442" s="8">
        <v>0.49999999999999994</v>
      </c>
      <c r="J3442" s="9">
        <v>1500</v>
      </c>
      <c r="K3442" s="10">
        <f t="shared" si="26"/>
        <v>749.99999999999989</v>
      </c>
      <c r="L3442" s="10">
        <f t="shared" si="27"/>
        <v>224.99999999999997</v>
      </c>
      <c r="M3442" s="11">
        <v>0.3</v>
      </c>
      <c r="O3442" s="16"/>
      <c r="P3442" s="14"/>
      <c r="Q3442" s="12"/>
      <c r="R3442" s="13"/>
    </row>
    <row r="3443" spans="1:18" ht="15.75" customHeight="1" x14ac:dyDescent="0.3">
      <c r="A3443" s="1"/>
      <c r="B3443" s="6" t="s">
        <v>14</v>
      </c>
      <c r="C3443" s="6">
        <v>1185732</v>
      </c>
      <c r="D3443" s="7">
        <v>44445</v>
      </c>
      <c r="E3443" s="6" t="s">
        <v>15</v>
      </c>
      <c r="F3443" s="6" t="s">
        <v>117</v>
      </c>
      <c r="G3443" s="6" t="s">
        <v>118</v>
      </c>
      <c r="H3443" s="6" t="s">
        <v>22</v>
      </c>
      <c r="I3443" s="8">
        <v>0.54999999999999993</v>
      </c>
      <c r="J3443" s="9">
        <v>2500</v>
      </c>
      <c r="K3443" s="10">
        <f t="shared" si="26"/>
        <v>1374.9999999999998</v>
      </c>
      <c r="L3443" s="10">
        <f t="shared" si="27"/>
        <v>549.99999999999989</v>
      </c>
      <c r="M3443" s="11">
        <v>0.4</v>
      </c>
      <c r="O3443" s="16"/>
      <c r="P3443" s="14"/>
      <c r="Q3443" s="12"/>
      <c r="R3443" s="13"/>
    </row>
    <row r="3444" spans="1:18" ht="15.75" customHeight="1" x14ac:dyDescent="0.3">
      <c r="A3444" s="1"/>
      <c r="B3444" s="6" t="s">
        <v>14</v>
      </c>
      <c r="C3444" s="6">
        <v>1185732</v>
      </c>
      <c r="D3444" s="7">
        <v>44477</v>
      </c>
      <c r="E3444" s="6" t="s">
        <v>15</v>
      </c>
      <c r="F3444" s="6" t="s">
        <v>117</v>
      </c>
      <c r="G3444" s="6" t="s">
        <v>118</v>
      </c>
      <c r="H3444" s="6" t="s">
        <v>17</v>
      </c>
      <c r="I3444" s="8">
        <v>0.54999999999999993</v>
      </c>
      <c r="J3444" s="9">
        <v>4250</v>
      </c>
      <c r="K3444" s="10">
        <f t="shared" si="26"/>
        <v>2337.4999999999995</v>
      </c>
      <c r="L3444" s="10">
        <f t="shared" si="27"/>
        <v>818.12499999999977</v>
      </c>
      <c r="M3444" s="11">
        <v>0.35</v>
      </c>
      <c r="O3444" s="16"/>
      <c r="P3444" s="14"/>
      <c r="Q3444" s="12"/>
      <c r="R3444" s="13"/>
    </row>
    <row r="3445" spans="1:18" ht="15.75" customHeight="1" x14ac:dyDescent="0.3">
      <c r="A3445" s="1"/>
      <c r="B3445" s="6" t="s">
        <v>14</v>
      </c>
      <c r="C3445" s="6">
        <v>1185732</v>
      </c>
      <c r="D3445" s="7">
        <v>44477</v>
      </c>
      <c r="E3445" s="6" t="s">
        <v>15</v>
      </c>
      <c r="F3445" s="6" t="s">
        <v>117</v>
      </c>
      <c r="G3445" s="6" t="s">
        <v>118</v>
      </c>
      <c r="H3445" s="6" t="s">
        <v>18</v>
      </c>
      <c r="I3445" s="8">
        <v>0.5</v>
      </c>
      <c r="J3445" s="9">
        <v>2500</v>
      </c>
      <c r="K3445" s="10">
        <f t="shared" si="26"/>
        <v>1250</v>
      </c>
      <c r="L3445" s="10">
        <f t="shared" si="27"/>
        <v>437.5</v>
      </c>
      <c r="M3445" s="11">
        <v>0.35</v>
      </c>
      <c r="O3445" s="16"/>
      <c r="P3445" s="14"/>
      <c r="Q3445" s="12"/>
      <c r="R3445" s="13"/>
    </row>
    <row r="3446" spans="1:18" ht="15.75" customHeight="1" x14ac:dyDescent="0.3">
      <c r="A3446" s="1"/>
      <c r="B3446" s="6" t="s">
        <v>14</v>
      </c>
      <c r="C3446" s="6">
        <v>1185732</v>
      </c>
      <c r="D3446" s="7">
        <v>44477</v>
      </c>
      <c r="E3446" s="6" t="s">
        <v>15</v>
      </c>
      <c r="F3446" s="6" t="s">
        <v>117</v>
      </c>
      <c r="G3446" s="6" t="s">
        <v>118</v>
      </c>
      <c r="H3446" s="6" t="s">
        <v>19</v>
      </c>
      <c r="I3446" s="8">
        <v>0.5</v>
      </c>
      <c r="J3446" s="9">
        <v>1500</v>
      </c>
      <c r="K3446" s="10">
        <f t="shared" si="26"/>
        <v>750</v>
      </c>
      <c r="L3446" s="10">
        <f t="shared" si="27"/>
        <v>300</v>
      </c>
      <c r="M3446" s="11">
        <v>0.4</v>
      </c>
      <c r="O3446" s="16"/>
      <c r="P3446" s="14"/>
      <c r="Q3446" s="12"/>
      <c r="R3446" s="13"/>
    </row>
    <row r="3447" spans="1:18" ht="15.75" customHeight="1" x14ac:dyDescent="0.3">
      <c r="A3447" s="1"/>
      <c r="B3447" s="6" t="s">
        <v>14</v>
      </c>
      <c r="C3447" s="6">
        <v>1185732</v>
      </c>
      <c r="D3447" s="7">
        <v>44477</v>
      </c>
      <c r="E3447" s="6" t="s">
        <v>15</v>
      </c>
      <c r="F3447" s="6" t="s">
        <v>117</v>
      </c>
      <c r="G3447" s="6" t="s">
        <v>118</v>
      </c>
      <c r="H3447" s="6" t="s">
        <v>20</v>
      </c>
      <c r="I3447" s="8">
        <v>0.5</v>
      </c>
      <c r="J3447" s="9">
        <v>1250</v>
      </c>
      <c r="K3447" s="10">
        <f t="shared" si="26"/>
        <v>625</v>
      </c>
      <c r="L3447" s="10">
        <f t="shared" si="27"/>
        <v>250</v>
      </c>
      <c r="M3447" s="11">
        <v>0.4</v>
      </c>
      <c r="O3447" s="16"/>
      <c r="P3447" s="14"/>
      <c r="Q3447" s="12"/>
      <c r="R3447" s="13"/>
    </row>
    <row r="3448" spans="1:18" ht="15.75" customHeight="1" x14ac:dyDescent="0.3">
      <c r="A3448" s="1"/>
      <c r="B3448" s="6" t="s">
        <v>14</v>
      </c>
      <c r="C3448" s="6">
        <v>1185732</v>
      </c>
      <c r="D3448" s="7">
        <v>44477</v>
      </c>
      <c r="E3448" s="6" t="s">
        <v>15</v>
      </c>
      <c r="F3448" s="6" t="s">
        <v>117</v>
      </c>
      <c r="G3448" s="6" t="s">
        <v>118</v>
      </c>
      <c r="H3448" s="6" t="s">
        <v>21</v>
      </c>
      <c r="I3448" s="8">
        <v>0.6</v>
      </c>
      <c r="J3448" s="9">
        <v>1250</v>
      </c>
      <c r="K3448" s="10">
        <f t="shared" si="26"/>
        <v>750</v>
      </c>
      <c r="L3448" s="10">
        <f t="shared" si="27"/>
        <v>225</v>
      </c>
      <c r="M3448" s="11">
        <v>0.3</v>
      </c>
      <c r="O3448" s="16"/>
      <c r="P3448" s="14"/>
      <c r="Q3448" s="12"/>
      <c r="R3448" s="13"/>
    </row>
    <row r="3449" spans="1:18" ht="15.75" customHeight="1" x14ac:dyDescent="0.3">
      <c r="A3449" s="1"/>
      <c r="B3449" s="6" t="s">
        <v>14</v>
      </c>
      <c r="C3449" s="6">
        <v>1185732</v>
      </c>
      <c r="D3449" s="7">
        <v>44477</v>
      </c>
      <c r="E3449" s="6" t="s">
        <v>15</v>
      </c>
      <c r="F3449" s="6" t="s">
        <v>117</v>
      </c>
      <c r="G3449" s="6" t="s">
        <v>118</v>
      </c>
      <c r="H3449" s="6" t="s">
        <v>22</v>
      </c>
      <c r="I3449" s="8">
        <v>0.64999999999999991</v>
      </c>
      <c r="J3449" s="9">
        <v>2500</v>
      </c>
      <c r="K3449" s="10">
        <f t="shared" si="26"/>
        <v>1624.9999999999998</v>
      </c>
      <c r="L3449" s="10">
        <f t="shared" si="27"/>
        <v>650</v>
      </c>
      <c r="M3449" s="11">
        <v>0.4</v>
      </c>
      <c r="O3449" s="16"/>
      <c r="P3449" s="14"/>
      <c r="Q3449" s="12"/>
      <c r="R3449" s="13"/>
    </row>
    <row r="3450" spans="1:18" ht="15.75" customHeight="1" x14ac:dyDescent="0.3">
      <c r="A3450" s="1"/>
      <c r="B3450" s="6" t="s">
        <v>14</v>
      </c>
      <c r="C3450" s="6">
        <v>1185732</v>
      </c>
      <c r="D3450" s="7">
        <v>44507</v>
      </c>
      <c r="E3450" s="6" t="s">
        <v>15</v>
      </c>
      <c r="F3450" s="6" t="s">
        <v>117</v>
      </c>
      <c r="G3450" s="6" t="s">
        <v>118</v>
      </c>
      <c r="H3450" s="6" t="s">
        <v>17</v>
      </c>
      <c r="I3450" s="8">
        <v>0.6</v>
      </c>
      <c r="J3450" s="9">
        <v>4000</v>
      </c>
      <c r="K3450" s="10">
        <f t="shared" si="26"/>
        <v>2400</v>
      </c>
      <c r="L3450" s="10">
        <f t="shared" si="27"/>
        <v>840</v>
      </c>
      <c r="M3450" s="11">
        <v>0.35</v>
      </c>
      <c r="O3450" s="16"/>
      <c r="P3450" s="14"/>
      <c r="Q3450" s="12"/>
      <c r="R3450" s="13"/>
    </row>
    <row r="3451" spans="1:18" ht="15.75" customHeight="1" x14ac:dyDescent="0.3">
      <c r="A3451" s="1"/>
      <c r="B3451" s="6" t="s">
        <v>14</v>
      </c>
      <c r="C3451" s="6">
        <v>1185732</v>
      </c>
      <c r="D3451" s="7">
        <v>44507</v>
      </c>
      <c r="E3451" s="6" t="s">
        <v>15</v>
      </c>
      <c r="F3451" s="6" t="s">
        <v>117</v>
      </c>
      <c r="G3451" s="6" t="s">
        <v>118</v>
      </c>
      <c r="H3451" s="6" t="s">
        <v>18</v>
      </c>
      <c r="I3451" s="8">
        <v>0.5</v>
      </c>
      <c r="J3451" s="9">
        <v>2750</v>
      </c>
      <c r="K3451" s="10">
        <f t="shared" si="26"/>
        <v>1375</v>
      </c>
      <c r="L3451" s="10">
        <f t="shared" si="27"/>
        <v>481.24999999999994</v>
      </c>
      <c r="M3451" s="11">
        <v>0.35</v>
      </c>
      <c r="O3451" s="16"/>
      <c r="P3451" s="14"/>
      <c r="Q3451" s="12"/>
      <c r="R3451" s="13"/>
    </row>
    <row r="3452" spans="1:18" ht="15.75" customHeight="1" x14ac:dyDescent="0.3">
      <c r="A3452" s="1"/>
      <c r="B3452" s="6" t="s">
        <v>14</v>
      </c>
      <c r="C3452" s="6">
        <v>1185732</v>
      </c>
      <c r="D3452" s="7">
        <v>44507</v>
      </c>
      <c r="E3452" s="6" t="s">
        <v>15</v>
      </c>
      <c r="F3452" s="6" t="s">
        <v>117</v>
      </c>
      <c r="G3452" s="6" t="s">
        <v>118</v>
      </c>
      <c r="H3452" s="6" t="s">
        <v>19</v>
      </c>
      <c r="I3452" s="8">
        <v>0.5</v>
      </c>
      <c r="J3452" s="9">
        <v>2700</v>
      </c>
      <c r="K3452" s="10">
        <f t="shared" si="26"/>
        <v>1350</v>
      </c>
      <c r="L3452" s="10">
        <f t="shared" si="27"/>
        <v>540</v>
      </c>
      <c r="M3452" s="11">
        <v>0.4</v>
      </c>
      <c r="O3452" s="16"/>
      <c r="P3452" s="14"/>
      <c r="Q3452" s="12"/>
      <c r="R3452" s="13"/>
    </row>
    <row r="3453" spans="1:18" ht="15.75" customHeight="1" x14ac:dyDescent="0.3">
      <c r="A3453" s="1"/>
      <c r="B3453" s="6" t="s">
        <v>14</v>
      </c>
      <c r="C3453" s="6">
        <v>1185732</v>
      </c>
      <c r="D3453" s="7">
        <v>44507</v>
      </c>
      <c r="E3453" s="6" t="s">
        <v>15</v>
      </c>
      <c r="F3453" s="6" t="s">
        <v>117</v>
      </c>
      <c r="G3453" s="6" t="s">
        <v>118</v>
      </c>
      <c r="H3453" s="6" t="s">
        <v>20</v>
      </c>
      <c r="I3453" s="8">
        <v>0.5</v>
      </c>
      <c r="J3453" s="9">
        <v>2500</v>
      </c>
      <c r="K3453" s="10">
        <f t="shared" si="26"/>
        <v>1250</v>
      </c>
      <c r="L3453" s="10">
        <f t="shared" si="27"/>
        <v>500</v>
      </c>
      <c r="M3453" s="11">
        <v>0.4</v>
      </c>
      <c r="O3453" s="16"/>
      <c r="P3453" s="14"/>
      <c r="Q3453" s="12"/>
      <c r="R3453" s="13"/>
    </row>
    <row r="3454" spans="1:18" ht="15.75" customHeight="1" x14ac:dyDescent="0.3">
      <c r="A3454" s="1"/>
      <c r="B3454" s="6" t="s">
        <v>14</v>
      </c>
      <c r="C3454" s="6">
        <v>1185732</v>
      </c>
      <c r="D3454" s="7">
        <v>44507</v>
      </c>
      <c r="E3454" s="6" t="s">
        <v>15</v>
      </c>
      <c r="F3454" s="6" t="s">
        <v>117</v>
      </c>
      <c r="G3454" s="6" t="s">
        <v>118</v>
      </c>
      <c r="H3454" s="6" t="s">
        <v>21</v>
      </c>
      <c r="I3454" s="8">
        <v>0.6</v>
      </c>
      <c r="J3454" s="9">
        <v>2250</v>
      </c>
      <c r="K3454" s="10">
        <f t="shared" si="26"/>
        <v>1350</v>
      </c>
      <c r="L3454" s="10">
        <f t="shared" si="27"/>
        <v>405</v>
      </c>
      <c r="M3454" s="11">
        <v>0.3</v>
      </c>
      <c r="O3454" s="16"/>
      <c r="P3454" s="14"/>
      <c r="Q3454" s="12"/>
      <c r="R3454" s="13"/>
    </row>
    <row r="3455" spans="1:18" ht="15.75" customHeight="1" x14ac:dyDescent="0.3">
      <c r="A3455" s="1"/>
      <c r="B3455" s="6" t="s">
        <v>14</v>
      </c>
      <c r="C3455" s="6">
        <v>1185732</v>
      </c>
      <c r="D3455" s="7">
        <v>44507</v>
      </c>
      <c r="E3455" s="6" t="s">
        <v>15</v>
      </c>
      <c r="F3455" s="6" t="s">
        <v>117</v>
      </c>
      <c r="G3455" s="6" t="s">
        <v>118</v>
      </c>
      <c r="H3455" s="6" t="s">
        <v>22</v>
      </c>
      <c r="I3455" s="8">
        <v>0.64999999999999991</v>
      </c>
      <c r="J3455" s="9">
        <v>3250</v>
      </c>
      <c r="K3455" s="10">
        <f t="shared" si="26"/>
        <v>2112.4999999999995</v>
      </c>
      <c r="L3455" s="10">
        <f t="shared" si="27"/>
        <v>844.99999999999989</v>
      </c>
      <c r="M3455" s="11">
        <v>0.4</v>
      </c>
      <c r="O3455" s="16"/>
      <c r="P3455" s="14"/>
      <c r="Q3455" s="12"/>
      <c r="R3455" s="13"/>
    </row>
    <row r="3456" spans="1:18" ht="15.75" customHeight="1" x14ac:dyDescent="0.3">
      <c r="A3456" s="1"/>
      <c r="B3456" s="6" t="s">
        <v>14</v>
      </c>
      <c r="C3456" s="6">
        <v>1185732</v>
      </c>
      <c r="D3456" s="7">
        <v>44536</v>
      </c>
      <c r="E3456" s="6" t="s">
        <v>15</v>
      </c>
      <c r="F3456" s="6" t="s">
        <v>117</v>
      </c>
      <c r="G3456" s="6" t="s">
        <v>118</v>
      </c>
      <c r="H3456" s="6" t="s">
        <v>17</v>
      </c>
      <c r="I3456" s="8">
        <v>0.6</v>
      </c>
      <c r="J3456" s="9">
        <v>5500</v>
      </c>
      <c r="K3456" s="10">
        <f t="shared" si="26"/>
        <v>3300</v>
      </c>
      <c r="L3456" s="10">
        <f t="shared" si="27"/>
        <v>1155</v>
      </c>
      <c r="M3456" s="11">
        <v>0.35</v>
      </c>
      <c r="O3456" s="16"/>
      <c r="P3456" s="14"/>
      <c r="Q3456" s="12"/>
      <c r="R3456" s="13"/>
    </row>
    <row r="3457" spans="1:18" ht="15.75" customHeight="1" x14ac:dyDescent="0.3">
      <c r="A3457" s="1"/>
      <c r="B3457" s="6" t="s">
        <v>14</v>
      </c>
      <c r="C3457" s="6">
        <v>1185732</v>
      </c>
      <c r="D3457" s="7">
        <v>44536</v>
      </c>
      <c r="E3457" s="6" t="s">
        <v>15</v>
      </c>
      <c r="F3457" s="6" t="s">
        <v>117</v>
      </c>
      <c r="G3457" s="6" t="s">
        <v>118</v>
      </c>
      <c r="H3457" s="6" t="s">
        <v>18</v>
      </c>
      <c r="I3457" s="8">
        <v>0.5</v>
      </c>
      <c r="J3457" s="9">
        <v>3500</v>
      </c>
      <c r="K3457" s="10">
        <f t="shared" si="26"/>
        <v>1750</v>
      </c>
      <c r="L3457" s="10">
        <f t="shared" si="27"/>
        <v>612.5</v>
      </c>
      <c r="M3457" s="11">
        <v>0.35</v>
      </c>
      <c r="O3457" s="16"/>
      <c r="P3457" s="14"/>
      <c r="Q3457" s="12"/>
      <c r="R3457" s="13"/>
    </row>
    <row r="3458" spans="1:18" ht="15.75" customHeight="1" x14ac:dyDescent="0.3">
      <c r="A3458" s="1"/>
      <c r="B3458" s="6" t="s">
        <v>14</v>
      </c>
      <c r="C3458" s="6">
        <v>1185732</v>
      </c>
      <c r="D3458" s="7">
        <v>44536</v>
      </c>
      <c r="E3458" s="6" t="s">
        <v>15</v>
      </c>
      <c r="F3458" s="6" t="s">
        <v>117</v>
      </c>
      <c r="G3458" s="6" t="s">
        <v>118</v>
      </c>
      <c r="H3458" s="6" t="s">
        <v>19</v>
      </c>
      <c r="I3458" s="8">
        <v>0.5</v>
      </c>
      <c r="J3458" s="9">
        <v>3250</v>
      </c>
      <c r="K3458" s="10">
        <f t="shared" si="26"/>
        <v>1625</v>
      </c>
      <c r="L3458" s="10">
        <f t="shared" si="27"/>
        <v>650</v>
      </c>
      <c r="M3458" s="11">
        <v>0.4</v>
      </c>
      <c r="O3458" s="16"/>
      <c r="P3458" s="14"/>
      <c r="Q3458" s="12"/>
      <c r="R3458" s="13"/>
    </row>
    <row r="3459" spans="1:18" ht="15.75" customHeight="1" x14ac:dyDescent="0.3">
      <c r="A3459" s="1"/>
      <c r="B3459" s="6" t="s">
        <v>14</v>
      </c>
      <c r="C3459" s="6">
        <v>1185732</v>
      </c>
      <c r="D3459" s="7">
        <v>44536</v>
      </c>
      <c r="E3459" s="6" t="s">
        <v>15</v>
      </c>
      <c r="F3459" s="6" t="s">
        <v>117</v>
      </c>
      <c r="G3459" s="6" t="s">
        <v>118</v>
      </c>
      <c r="H3459" s="6" t="s">
        <v>20</v>
      </c>
      <c r="I3459" s="8">
        <v>0.5</v>
      </c>
      <c r="J3459" s="9">
        <v>2750</v>
      </c>
      <c r="K3459" s="10">
        <f t="shared" si="26"/>
        <v>1375</v>
      </c>
      <c r="L3459" s="10">
        <f t="shared" si="27"/>
        <v>550</v>
      </c>
      <c r="M3459" s="11">
        <v>0.4</v>
      </c>
      <c r="O3459" s="16"/>
      <c r="P3459" s="14"/>
      <c r="Q3459" s="12"/>
      <c r="R3459" s="13"/>
    </row>
    <row r="3460" spans="1:18" ht="15.75" customHeight="1" x14ac:dyDescent="0.3">
      <c r="A3460" s="1"/>
      <c r="B3460" s="6" t="s">
        <v>14</v>
      </c>
      <c r="C3460" s="6">
        <v>1185732</v>
      </c>
      <c r="D3460" s="7">
        <v>44536</v>
      </c>
      <c r="E3460" s="6" t="s">
        <v>15</v>
      </c>
      <c r="F3460" s="6" t="s">
        <v>117</v>
      </c>
      <c r="G3460" s="6" t="s">
        <v>118</v>
      </c>
      <c r="H3460" s="6" t="s">
        <v>21</v>
      </c>
      <c r="I3460" s="8">
        <v>0.6</v>
      </c>
      <c r="J3460" s="9">
        <v>2750</v>
      </c>
      <c r="K3460" s="10">
        <f t="shared" si="26"/>
        <v>1650</v>
      </c>
      <c r="L3460" s="10">
        <f t="shared" si="27"/>
        <v>495</v>
      </c>
      <c r="M3460" s="11">
        <v>0.3</v>
      </c>
      <c r="O3460" s="16"/>
      <c r="P3460" s="14"/>
      <c r="Q3460" s="12"/>
      <c r="R3460" s="13"/>
    </row>
    <row r="3461" spans="1:18" ht="15.75" customHeight="1" x14ac:dyDescent="0.3">
      <c r="A3461" s="1"/>
      <c r="B3461" s="6" t="s">
        <v>14</v>
      </c>
      <c r="C3461" s="6">
        <v>1185732</v>
      </c>
      <c r="D3461" s="7">
        <v>44536</v>
      </c>
      <c r="E3461" s="6" t="s">
        <v>15</v>
      </c>
      <c r="F3461" s="6" t="s">
        <v>117</v>
      </c>
      <c r="G3461" s="6" t="s">
        <v>118</v>
      </c>
      <c r="H3461" s="6" t="s">
        <v>22</v>
      </c>
      <c r="I3461" s="8">
        <v>0.64999999999999991</v>
      </c>
      <c r="J3461" s="9">
        <v>3750</v>
      </c>
      <c r="K3461" s="10">
        <f t="shared" si="26"/>
        <v>2437.4999999999995</v>
      </c>
      <c r="L3461" s="10">
        <f t="shared" si="27"/>
        <v>974.99999999999989</v>
      </c>
      <c r="M3461" s="11">
        <v>0.4</v>
      </c>
      <c r="O3461" s="16"/>
      <c r="P3461" s="14"/>
      <c r="Q3461" s="12"/>
      <c r="R3461" s="13"/>
    </row>
    <row r="3462" spans="1:18" ht="15.75" customHeight="1" x14ac:dyDescent="0.3">
      <c r="A3462" s="1" t="s">
        <v>39</v>
      </c>
      <c r="B3462" s="6" t="s">
        <v>14</v>
      </c>
      <c r="C3462" s="6">
        <v>1185732</v>
      </c>
      <c r="D3462" s="7">
        <v>44203</v>
      </c>
      <c r="E3462" s="6" t="s">
        <v>15</v>
      </c>
      <c r="F3462" s="6" t="s">
        <v>119</v>
      </c>
      <c r="G3462" s="6" t="s">
        <v>120</v>
      </c>
      <c r="H3462" s="6" t="s">
        <v>17</v>
      </c>
      <c r="I3462" s="8">
        <v>0.4</v>
      </c>
      <c r="J3462" s="9">
        <v>5000</v>
      </c>
      <c r="K3462" s="10">
        <f t="shared" si="26"/>
        <v>2000</v>
      </c>
      <c r="L3462" s="10">
        <f t="shared" si="27"/>
        <v>800</v>
      </c>
      <c r="M3462" s="11">
        <v>0.4</v>
      </c>
      <c r="O3462" s="16"/>
      <c r="P3462" s="14"/>
      <c r="Q3462" s="12"/>
      <c r="R3462" s="13"/>
    </row>
    <row r="3463" spans="1:18" ht="15.75" customHeight="1" x14ac:dyDescent="0.3">
      <c r="A3463" s="1"/>
      <c r="B3463" s="6" t="s">
        <v>14</v>
      </c>
      <c r="C3463" s="6">
        <v>1185732</v>
      </c>
      <c r="D3463" s="7">
        <v>44203</v>
      </c>
      <c r="E3463" s="6" t="s">
        <v>15</v>
      </c>
      <c r="F3463" s="6" t="s">
        <v>119</v>
      </c>
      <c r="G3463" s="6" t="s">
        <v>120</v>
      </c>
      <c r="H3463" s="6" t="s">
        <v>18</v>
      </c>
      <c r="I3463" s="8">
        <v>0.4</v>
      </c>
      <c r="J3463" s="9">
        <v>3000</v>
      </c>
      <c r="K3463" s="10">
        <f t="shared" si="26"/>
        <v>1200</v>
      </c>
      <c r="L3463" s="10">
        <f t="shared" si="27"/>
        <v>480</v>
      </c>
      <c r="M3463" s="11">
        <v>0.4</v>
      </c>
      <c r="O3463" s="16"/>
      <c r="P3463" s="14"/>
      <c r="Q3463" s="12"/>
      <c r="R3463" s="13"/>
    </row>
    <row r="3464" spans="1:18" ht="15.75" customHeight="1" x14ac:dyDescent="0.3">
      <c r="A3464" s="1"/>
      <c r="B3464" s="6" t="s">
        <v>14</v>
      </c>
      <c r="C3464" s="6">
        <v>1185732</v>
      </c>
      <c r="D3464" s="7">
        <v>44203</v>
      </c>
      <c r="E3464" s="6" t="s">
        <v>15</v>
      </c>
      <c r="F3464" s="6" t="s">
        <v>119</v>
      </c>
      <c r="G3464" s="6" t="s">
        <v>120</v>
      </c>
      <c r="H3464" s="6" t="s">
        <v>19</v>
      </c>
      <c r="I3464" s="8">
        <v>0.30000000000000004</v>
      </c>
      <c r="J3464" s="9">
        <v>3000</v>
      </c>
      <c r="K3464" s="10">
        <f t="shared" si="26"/>
        <v>900.00000000000011</v>
      </c>
      <c r="L3464" s="10">
        <f t="shared" si="27"/>
        <v>270</v>
      </c>
      <c r="M3464" s="11">
        <v>0.3</v>
      </c>
      <c r="O3464" s="16"/>
      <c r="P3464" s="14"/>
      <c r="Q3464" s="12"/>
      <c r="R3464" s="13"/>
    </row>
    <row r="3465" spans="1:18" ht="15.75" customHeight="1" x14ac:dyDescent="0.3">
      <c r="A3465" s="1"/>
      <c r="B3465" s="6" t="s">
        <v>14</v>
      </c>
      <c r="C3465" s="6">
        <v>1185732</v>
      </c>
      <c r="D3465" s="7">
        <v>44203</v>
      </c>
      <c r="E3465" s="6" t="s">
        <v>15</v>
      </c>
      <c r="F3465" s="6" t="s">
        <v>119</v>
      </c>
      <c r="G3465" s="6" t="s">
        <v>120</v>
      </c>
      <c r="H3465" s="6" t="s">
        <v>20</v>
      </c>
      <c r="I3465" s="8">
        <v>0.35</v>
      </c>
      <c r="J3465" s="9">
        <v>1500</v>
      </c>
      <c r="K3465" s="10">
        <f t="shared" si="26"/>
        <v>525</v>
      </c>
      <c r="L3465" s="10">
        <f t="shared" si="27"/>
        <v>157.5</v>
      </c>
      <c r="M3465" s="11">
        <v>0.3</v>
      </c>
      <c r="O3465" s="16"/>
      <c r="P3465" s="14"/>
      <c r="Q3465" s="12"/>
      <c r="R3465" s="13"/>
    </row>
    <row r="3466" spans="1:18" ht="15.75" customHeight="1" x14ac:dyDescent="0.3">
      <c r="A3466" s="1"/>
      <c r="B3466" s="6" t="s">
        <v>14</v>
      </c>
      <c r="C3466" s="6">
        <v>1185732</v>
      </c>
      <c r="D3466" s="7">
        <v>44203</v>
      </c>
      <c r="E3466" s="6" t="s">
        <v>15</v>
      </c>
      <c r="F3466" s="6" t="s">
        <v>119</v>
      </c>
      <c r="G3466" s="6" t="s">
        <v>120</v>
      </c>
      <c r="H3466" s="6" t="s">
        <v>21</v>
      </c>
      <c r="I3466" s="8">
        <v>0.5</v>
      </c>
      <c r="J3466" s="9">
        <v>2000</v>
      </c>
      <c r="K3466" s="10">
        <f t="shared" si="26"/>
        <v>1000</v>
      </c>
      <c r="L3466" s="10">
        <f t="shared" si="27"/>
        <v>300</v>
      </c>
      <c r="M3466" s="11">
        <v>0.3</v>
      </c>
      <c r="O3466" s="16"/>
      <c r="P3466" s="14"/>
      <c r="Q3466" s="12"/>
      <c r="R3466" s="13"/>
    </row>
    <row r="3467" spans="1:18" ht="15.75" customHeight="1" x14ac:dyDescent="0.3">
      <c r="A3467" s="1"/>
      <c r="B3467" s="6" t="s">
        <v>14</v>
      </c>
      <c r="C3467" s="6">
        <v>1185732</v>
      </c>
      <c r="D3467" s="7">
        <v>44203</v>
      </c>
      <c r="E3467" s="6" t="s">
        <v>15</v>
      </c>
      <c r="F3467" s="6" t="s">
        <v>119</v>
      </c>
      <c r="G3467" s="6" t="s">
        <v>120</v>
      </c>
      <c r="H3467" s="6" t="s">
        <v>22</v>
      </c>
      <c r="I3467" s="8">
        <v>0.4</v>
      </c>
      <c r="J3467" s="9">
        <v>3000</v>
      </c>
      <c r="K3467" s="10">
        <f t="shared" si="26"/>
        <v>1200</v>
      </c>
      <c r="L3467" s="10">
        <f t="shared" si="27"/>
        <v>420</v>
      </c>
      <c r="M3467" s="11">
        <v>0.35</v>
      </c>
      <c r="O3467" s="16"/>
      <c r="P3467" s="14"/>
      <c r="Q3467" s="12"/>
      <c r="R3467" s="13"/>
    </row>
    <row r="3468" spans="1:18" ht="15.75" customHeight="1" x14ac:dyDescent="0.3">
      <c r="A3468" s="1"/>
      <c r="B3468" s="6" t="s">
        <v>14</v>
      </c>
      <c r="C3468" s="6">
        <v>1185732</v>
      </c>
      <c r="D3468" s="7">
        <v>44232</v>
      </c>
      <c r="E3468" s="6" t="s">
        <v>15</v>
      </c>
      <c r="F3468" s="6" t="s">
        <v>119</v>
      </c>
      <c r="G3468" s="6" t="s">
        <v>120</v>
      </c>
      <c r="H3468" s="6" t="s">
        <v>17</v>
      </c>
      <c r="I3468" s="8">
        <v>0.4</v>
      </c>
      <c r="J3468" s="9">
        <v>5500</v>
      </c>
      <c r="K3468" s="10">
        <f t="shared" si="26"/>
        <v>2200</v>
      </c>
      <c r="L3468" s="10">
        <f t="shared" si="27"/>
        <v>880</v>
      </c>
      <c r="M3468" s="11">
        <v>0.4</v>
      </c>
      <c r="O3468" s="16"/>
      <c r="P3468" s="14"/>
      <c r="Q3468" s="12"/>
      <c r="R3468" s="13"/>
    </row>
    <row r="3469" spans="1:18" ht="15.75" customHeight="1" x14ac:dyDescent="0.3">
      <c r="A3469" s="1"/>
      <c r="B3469" s="6" t="s">
        <v>14</v>
      </c>
      <c r="C3469" s="6">
        <v>1185732</v>
      </c>
      <c r="D3469" s="7">
        <v>44232</v>
      </c>
      <c r="E3469" s="6" t="s">
        <v>15</v>
      </c>
      <c r="F3469" s="6" t="s">
        <v>119</v>
      </c>
      <c r="G3469" s="6" t="s">
        <v>120</v>
      </c>
      <c r="H3469" s="6" t="s">
        <v>18</v>
      </c>
      <c r="I3469" s="8">
        <v>0.4</v>
      </c>
      <c r="J3469" s="9">
        <v>2000</v>
      </c>
      <c r="K3469" s="10">
        <f t="shared" si="26"/>
        <v>800</v>
      </c>
      <c r="L3469" s="10">
        <f t="shared" si="27"/>
        <v>320</v>
      </c>
      <c r="M3469" s="11">
        <v>0.4</v>
      </c>
      <c r="O3469" s="16"/>
      <c r="P3469" s="14"/>
      <c r="Q3469" s="12"/>
      <c r="R3469" s="13"/>
    </row>
    <row r="3470" spans="1:18" ht="15.75" customHeight="1" x14ac:dyDescent="0.3">
      <c r="A3470" s="1"/>
      <c r="B3470" s="6" t="s">
        <v>14</v>
      </c>
      <c r="C3470" s="6">
        <v>1185732</v>
      </c>
      <c r="D3470" s="7">
        <v>44232</v>
      </c>
      <c r="E3470" s="6" t="s">
        <v>15</v>
      </c>
      <c r="F3470" s="6" t="s">
        <v>119</v>
      </c>
      <c r="G3470" s="6" t="s">
        <v>120</v>
      </c>
      <c r="H3470" s="6" t="s">
        <v>19</v>
      </c>
      <c r="I3470" s="8">
        <v>0.30000000000000004</v>
      </c>
      <c r="J3470" s="9">
        <v>2500</v>
      </c>
      <c r="K3470" s="10">
        <f t="shared" si="26"/>
        <v>750.00000000000011</v>
      </c>
      <c r="L3470" s="10">
        <f t="shared" si="27"/>
        <v>225.00000000000003</v>
      </c>
      <c r="M3470" s="11">
        <v>0.3</v>
      </c>
      <c r="O3470" s="16"/>
      <c r="P3470" s="14"/>
      <c r="Q3470" s="12"/>
      <c r="R3470" s="13"/>
    </row>
    <row r="3471" spans="1:18" ht="15.75" customHeight="1" x14ac:dyDescent="0.3">
      <c r="A3471" s="1"/>
      <c r="B3471" s="6" t="s">
        <v>14</v>
      </c>
      <c r="C3471" s="6">
        <v>1185732</v>
      </c>
      <c r="D3471" s="7">
        <v>44232</v>
      </c>
      <c r="E3471" s="6" t="s">
        <v>15</v>
      </c>
      <c r="F3471" s="6" t="s">
        <v>119</v>
      </c>
      <c r="G3471" s="6" t="s">
        <v>120</v>
      </c>
      <c r="H3471" s="6" t="s">
        <v>20</v>
      </c>
      <c r="I3471" s="8">
        <v>0.35</v>
      </c>
      <c r="J3471" s="9">
        <v>1250</v>
      </c>
      <c r="K3471" s="10">
        <f t="shared" si="26"/>
        <v>437.5</v>
      </c>
      <c r="L3471" s="10">
        <f t="shared" si="27"/>
        <v>131.25</v>
      </c>
      <c r="M3471" s="11">
        <v>0.3</v>
      </c>
      <c r="O3471" s="16"/>
      <c r="P3471" s="14"/>
      <c r="Q3471" s="12"/>
      <c r="R3471" s="13"/>
    </row>
    <row r="3472" spans="1:18" ht="15.75" customHeight="1" x14ac:dyDescent="0.3">
      <c r="A3472" s="1"/>
      <c r="B3472" s="6" t="s">
        <v>14</v>
      </c>
      <c r="C3472" s="6">
        <v>1185732</v>
      </c>
      <c r="D3472" s="7">
        <v>44232</v>
      </c>
      <c r="E3472" s="6" t="s">
        <v>15</v>
      </c>
      <c r="F3472" s="6" t="s">
        <v>119</v>
      </c>
      <c r="G3472" s="6" t="s">
        <v>120</v>
      </c>
      <c r="H3472" s="6" t="s">
        <v>21</v>
      </c>
      <c r="I3472" s="8">
        <v>0.5</v>
      </c>
      <c r="J3472" s="9">
        <v>2000</v>
      </c>
      <c r="K3472" s="10">
        <f t="shared" si="26"/>
        <v>1000</v>
      </c>
      <c r="L3472" s="10">
        <f t="shared" si="27"/>
        <v>300</v>
      </c>
      <c r="M3472" s="11">
        <v>0.3</v>
      </c>
      <c r="O3472" s="16"/>
      <c r="P3472" s="14"/>
      <c r="Q3472" s="12"/>
      <c r="R3472" s="13"/>
    </row>
    <row r="3473" spans="1:18" ht="15.75" customHeight="1" x14ac:dyDescent="0.3">
      <c r="A3473" s="1"/>
      <c r="B3473" s="6" t="s">
        <v>14</v>
      </c>
      <c r="C3473" s="6">
        <v>1185732</v>
      </c>
      <c r="D3473" s="7">
        <v>44232</v>
      </c>
      <c r="E3473" s="6" t="s">
        <v>15</v>
      </c>
      <c r="F3473" s="6" t="s">
        <v>119</v>
      </c>
      <c r="G3473" s="6" t="s">
        <v>120</v>
      </c>
      <c r="H3473" s="6" t="s">
        <v>22</v>
      </c>
      <c r="I3473" s="8">
        <v>0.4</v>
      </c>
      <c r="J3473" s="9">
        <v>3000</v>
      </c>
      <c r="K3473" s="10">
        <f t="shared" si="26"/>
        <v>1200</v>
      </c>
      <c r="L3473" s="10">
        <f t="shared" si="27"/>
        <v>420</v>
      </c>
      <c r="M3473" s="11">
        <v>0.35</v>
      </c>
      <c r="O3473" s="16"/>
      <c r="P3473" s="14"/>
      <c r="Q3473" s="12"/>
      <c r="R3473" s="13"/>
    </row>
    <row r="3474" spans="1:18" ht="15.75" customHeight="1" x14ac:dyDescent="0.3">
      <c r="A3474" s="1"/>
      <c r="B3474" s="6" t="s">
        <v>14</v>
      </c>
      <c r="C3474" s="6">
        <v>1185732</v>
      </c>
      <c r="D3474" s="7">
        <v>44258</v>
      </c>
      <c r="E3474" s="6" t="s">
        <v>15</v>
      </c>
      <c r="F3474" s="6" t="s">
        <v>119</v>
      </c>
      <c r="G3474" s="6" t="s">
        <v>120</v>
      </c>
      <c r="H3474" s="6" t="s">
        <v>17</v>
      </c>
      <c r="I3474" s="8">
        <v>0.4</v>
      </c>
      <c r="J3474" s="9">
        <v>5200</v>
      </c>
      <c r="K3474" s="10">
        <f t="shared" si="26"/>
        <v>2080</v>
      </c>
      <c r="L3474" s="10">
        <f t="shared" si="27"/>
        <v>832</v>
      </c>
      <c r="M3474" s="11">
        <v>0.4</v>
      </c>
      <c r="O3474" s="16"/>
      <c r="P3474" s="14"/>
      <c r="Q3474" s="12"/>
      <c r="R3474" s="13"/>
    </row>
    <row r="3475" spans="1:18" ht="15.75" customHeight="1" x14ac:dyDescent="0.3">
      <c r="A3475" s="1"/>
      <c r="B3475" s="6" t="s">
        <v>14</v>
      </c>
      <c r="C3475" s="6">
        <v>1185732</v>
      </c>
      <c r="D3475" s="7">
        <v>44258</v>
      </c>
      <c r="E3475" s="6" t="s">
        <v>15</v>
      </c>
      <c r="F3475" s="6" t="s">
        <v>119</v>
      </c>
      <c r="G3475" s="6" t="s">
        <v>120</v>
      </c>
      <c r="H3475" s="6" t="s">
        <v>18</v>
      </c>
      <c r="I3475" s="8">
        <v>0.4</v>
      </c>
      <c r="J3475" s="9">
        <v>2250</v>
      </c>
      <c r="K3475" s="10">
        <f t="shared" si="26"/>
        <v>900</v>
      </c>
      <c r="L3475" s="10">
        <f t="shared" si="27"/>
        <v>360</v>
      </c>
      <c r="M3475" s="11">
        <v>0.4</v>
      </c>
      <c r="O3475" s="16"/>
      <c r="P3475" s="14"/>
      <c r="Q3475" s="12"/>
      <c r="R3475" s="13"/>
    </row>
    <row r="3476" spans="1:18" ht="15.75" customHeight="1" x14ac:dyDescent="0.3">
      <c r="A3476" s="1"/>
      <c r="B3476" s="6" t="s">
        <v>14</v>
      </c>
      <c r="C3476" s="6">
        <v>1185732</v>
      </c>
      <c r="D3476" s="7">
        <v>44258</v>
      </c>
      <c r="E3476" s="6" t="s">
        <v>15</v>
      </c>
      <c r="F3476" s="6" t="s">
        <v>119</v>
      </c>
      <c r="G3476" s="6" t="s">
        <v>120</v>
      </c>
      <c r="H3476" s="6" t="s">
        <v>19</v>
      </c>
      <c r="I3476" s="8">
        <v>0.30000000000000004</v>
      </c>
      <c r="J3476" s="9">
        <v>2500</v>
      </c>
      <c r="K3476" s="10">
        <f t="shared" si="26"/>
        <v>750.00000000000011</v>
      </c>
      <c r="L3476" s="10">
        <f t="shared" si="27"/>
        <v>225.00000000000003</v>
      </c>
      <c r="M3476" s="11">
        <v>0.3</v>
      </c>
      <c r="O3476" s="16"/>
      <c r="P3476" s="14"/>
      <c r="Q3476" s="12"/>
      <c r="R3476" s="13"/>
    </row>
    <row r="3477" spans="1:18" ht="15.75" customHeight="1" x14ac:dyDescent="0.3">
      <c r="A3477" s="1"/>
      <c r="B3477" s="6" t="s">
        <v>14</v>
      </c>
      <c r="C3477" s="6">
        <v>1185732</v>
      </c>
      <c r="D3477" s="7">
        <v>44258</v>
      </c>
      <c r="E3477" s="6" t="s">
        <v>15</v>
      </c>
      <c r="F3477" s="6" t="s">
        <v>119</v>
      </c>
      <c r="G3477" s="6" t="s">
        <v>120</v>
      </c>
      <c r="H3477" s="6" t="s">
        <v>20</v>
      </c>
      <c r="I3477" s="8">
        <v>0.35</v>
      </c>
      <c r="J3477" s="9">
        <v>1000</v>
      </c>
      <c r="K3477" s="10">
        <f t="shared" si="26"/>
        <v>350</v>
      </c>
      <c r="L3477" s="10">
        <f t="shared" si="27"/>
        <v>105</v>
      </c>
      <c r="M3477" s="11">
        <v>0.3</v>
      </c>
      <c r="O3477" s="16"/>
      <c r="P3477" s="14"/>
      <c r="Q3477" s="12"/>
      <c r="R3477" s="13"/>
    </row>
    <row r="3478" spans="1:18" ht="15.75" customHeight="1" x14ac:dyDescent="0.3">
      <c r="A3478" s="1"/>
      <c r="B3478" s="6" t="s">
        <v>14</v>
      </c>
      <c r="C3478" s="6">
        <v>1185732</v>
      </c>
      <c r="D3478" s="7">
        <v>44258</v>
      </c>
      <c r="E3478" s="6" t="s">
        <v>15</v>
      </c>
      <c r="F3478" s="6" t="s">
        <v>119</v>
      </c>
      <c r="G3478" s="6" t="s">
        <v>120</v>
      </c>
      <c r="H3478" s="6" t="s">
        <v>21</v>
      </c>
      <c r="I3478" s="8">
        <v>0.5</v>
      </c>
      <c r="J3478" s="9">
        <v>1500</v>
      </c>
      <c r="K3478" s="10">
        <f t="shared" si="26"/>
        <v>750</v>
      </c>
      <c r="L3478" s="10">
        <f t="shared" si="27"/>
        <v>225</v>
      </c>
      <c r="M3478" s="11">
        <v>0.3</v>
      </c>
      <c r="O3478" s="16"/>
      <c r="P3478" s="14"/>
      <c r="Q3478" s="12"/>
      <c r="R3478" s="13"/>
    </row>
    <row r="3479" spans="1:18" ht="15.75" customHeight="1" x14ac:dyDescent="0.3">
      <c r="A3479" s="1"/>
      <c r="B3479" s="6" t="s">
        <v>14</v>
      </c>
      <c r="C3479" s="6">
        <v>1185732</v>
      </c>
      <c r="D3479" s="7">
        <v>44258</v>
      </c>
      <c r="E3479" s="6" t="s">
        <v>15</v>
      </c>
      <c r="F3479" s="6" t="s">
        <v>119</v>
      </c>
      <c r="G3479" s="6" t="s">
        <v>120</v>
      </c>
      <c r="H3479" s="6" t="s">
        <v>22</v>
      </c>
      <c r="I3479" s="8">
        <v>0.4</v>
      </c>
      <c r="J3479" s="9">
        <v>2500</v>
      </c>
      <c r="K3479" s="10">
        <f t="shared" si="26"/>
        <v>1000</v>
      </c>
      <c r="L3479" s="10">
        <f t="shared" si="27"/>
        <v>350</v>
      </c>
      <c r="M3479" s="11">
        <v>0.35</v>
      </c>
      <c r="O3479" s="16"/>
      <c r="P3479" s="14"/>
      <c r="Q3479" s="12"/>
      <c r="R3479" s="13"/>
    </row>
    <row r="3480" spans="1:18" ht="15.75" customHeight="1" x14ac:dyDescent="0.3">
      <c r="A3480" s="1"/>
      <c r="B3480" s="6" t="s">
        <v>14</v>
      </c>
      <c r="C3480" s="6">
        <v>1185732</v>
      </c>
      <c r="D3480" s="7">
        <v>44290</v>
      </c>
      <c r="E3480" s="6" t="s">
        <v>15</v>
      </c>
      <c r="F3480" s="6" t="s">
        <v>119</v>
      </c>
      <c r="G3480" s="6" t="s">
        <v>120</v>
      </c>
      <c r="H3480" s="6" t="s">
        <v>17</v>
      </c>
      <c r="I3480" s="8">
        <v>0.4</v>
      </c>
      <c r="J3480" s="9">
        <v>5000</v>
      </c>
      <c r="K3480" s="10">
        <f t="shared" si="26"/>
        <v>2000</v>
      </c>
      <c r="L3480" s="10">
        <f t="shared" si="27"/>
        <v>800</v>
      </c>
      <c r="M3480" s="11">
        <v>0.4</v>
      </c>
      <c r="O3480" s="16"/>
      <c r="P3480" s="14"/>
      <c r="Q3480" s="12"/>
      <c r="R3480" s="13"/>
    </row>
    <row r="3481" spans="1:18" ht="15.75" customHeight="1" x14ac:dyDescent="0.3">
      <c r="A3481" s="1"/>
      <c r="B3481" s="6" t="s">
        <v>14</v>
      </c>
      <c r="C3481" s="6">
        <v>1185732</v>
      </c>
      <c r="D3481" s="7">
        <v>44290</v>
      </c>
      <c r="E3481" s="6" t="s">
        <v>15</v>
      </c>
      <c r="F3481" s="6" t="s">
        <v>119</v>
      </c>
      <c r="G3481" s="6" t="s">
        <v>120</v>
      </c>
      <c r="H3481" s="6" t="s">
        <v>18</v>
      </c>
      <c r="I3481" s="8">
        <v>0.4</v>
      </c>
      <c r="J3481" s="9">
        <v>2000</v>
      </c>
      <c r="K3481" s="10">
        <f t="shared" si="26"/>
        <v>800</v>
      </c>
      <c r="L3481" s="10">
        <f t="shared" si="27"/>
        <v>320</v>
      </c>
      <c r="M3481" s="11">
        <v>0.4</v>
      </c>
      <c r="O3481" s="16"/>
      <c r="P3481" s="14"/>
      <c r="Q3481" s="12"/>
      <c r="R3481" s="13"/>
    </row>
    <row r="3482" spans="1:18" ht="15.75" customHeight="1" x14ac:dyDescent="0.3">
      <c r="A3482" s="1"/>
      <c r="B3482" s="6" t="s">
        <v>14</v>
      </c>
      <c r="C3482" s="6">
        <v>1185732</v>
      </c>
      <c r="D3482" s="7">
        <v>44290</v>
      </c>
      <c r="E3482" s="6" t="s">
        <v>15</v>
      </c>
      <c r="F3482" s="6" t="s">
        <v>119</v>
      </c>
      <c r="G3482" s="6" t="s">
        <v>120</v>
      </c>
      <c r="H3482" s="6" t="s">
        <v>19</v>
      </c>
      <c r="I3482" s="8">
        <v>0.30000000000000004</v>
      </c>
      <c r="J3482" s="9">
        <v>2000</v>
      </c>
      <c r="K3482" s="10">
        <f t="shared" si="26"/>
        <v>600.00000000000011</v>
      </c>
      <c r="L3482" s="10">
        <f t="shared" si="27"/>
        <v>180.00000000000003</v>
      </c>
      <c r="M3482" s="11">
        <v>0.3</v>
      </c>
      <c r="O3482" s="16"/>
      <c r="P3482" s="14"/>
      <c r="Q3482" s="12"/>
      <c r="R3482" s="13"/>
    </row>
    <row r="3483" spans="1:18" ht="15.75" customHeight="1" x14ac:dyDescent="0.3">
      <c r="A3483" s="1"/>
      <c r="B3483" s="6" t="s">
        <v>14</v>
      </c>
      <c r="C3483" s="6">
        <v>1185732</v>
      </c>
      <c r="D3483" s="7">
        <v>44290</v>
      </c>
      <c r="E3483" s="6" t="s">
        <v>15</v>
      </c>
      <c r="F3483" s="6" t="s">
        <v>119</v>
      </c>
      <c r="G3483" s="6" t="s">
        <v>120</v>
      </c>
      <c r="H3483" s="6" t="s">
        <v>20</v>
      </c>
      <c r="I3483" s="8">
        <v>0.35</v>
      </c>
      <c r="J3483" s="9">
        <v>1250</v>
      </c>
      <c r="K3483" s="10">
        <f t="shared" si="26"/>
        <v>437.5</v>
      </c>
      <c r="L3483" s="10">
        <f t="shared" si="27"/>
        <v>131.25</v>
      </c>
      <c r="M3483" s="11">
        <v>0.3</v>
      </c>
      <c r="O3483" s="16"/>
      <c r="P3483" s="14"/>
      <c r="Q3483" s="12"/>
      <c r="R3483" s="13"/>
    </row>
    <row r="3484" spans="1:18" ht="15.75" customHeight="1" x14ac:dyDescent="0.3">
      <c r="A3484" s="1"/>
      <c r="B3484" s="6" t="s">
        <v>14</v>
      </c>
      <c r="C3484" s="6">
        <v>1185732</v>
      </c>
      <c r="D3484" s="7">
        <v>44290</v>
      </c>
      <c r="E3484" s="6" t="s">
        <v>15</v>
      </c>
      <c r="F3484" s="6" t="s">
        <v>119</v>
      </c>
      <c r="G3484" s="6" t="s">
        <v>120</v>
      </c>
      <c r="H3484" s="6" t="s">
        <v>21</v>
      </c>
      <c r="I3484" s="8">
        <v>0.5</v>
      </c>
      <c r="J3484" s="9">
        <v>1250</v>
      </c>
      <c r="K3484" s="10">
        <f t="shared" si="26"/>
        <v>625</v>
      </c>
      <c r="L3484" s="10">
        <f t="shared" si="27"/>
        <v>187.5</v>
      </c>
      <c r="M3484" s="11">
        <v>0.3</v>
      </c>
      <c r="O3484" s="16"/>
      <c r="P3484" s="14"/>
      <c r="Q3484" s="12"/>
      <c r="R3484" s="13"/>
    </row>
    <row r="3485" spans="1:18" ht="15.75" customHeight="1" x14ac:dyDescent="0.3">
      <c r="A3485" s="1"/>
      <c r="B3485" s="6" t="s">
        <v>14</v>
      </c>
      <c r="C3485" s="6">
        <v>1185732</v>
      </c>
      <c r="D3485" s="7">
        <v>44290</v>
      </c>
      <c r="E3485" s="6" t="s">
        <v>15</v>
      </c>
      <c r="F3485" s="6" t="s">
        <v>119</v>
      </c>
      <c r="G3485" s="6" t="s">
        <v>120</v>
      </c>
      <c r="H3485" s="6" t="s">
        <v>22</v>
      </c>
      <c r="I3485" s="8">
        <v>0.4</v>
      </c>
      <c r="J3485" s="9">
        <v>2750</v>
      </c>
      <c r="K3485" s="10">
        <f t="shared" si="26"/>
        <v>1100</v>
      </c>
      <c r="L3485" s="10">
        <f t="shared" si="27"/>
        <v>385</v>
      </c>
      <c r="M3485" s="11">
        <v>0.35</v>
      </c>
      <c r="O3485" s="16"/>
      <c r="P3485" s="14"/>
      <c r="Q3485" s="12"/>
      <c r="R3485" s="13"/>
    </row>
    <row r="3486" spans="1:18" ht="15.75" customHeight="1" x14ac:dyDescent="0.3">
      <c r="A3486" s="1"/>
      <c r="B3486" s="6" t="s">
        <v>14</v>
      </c>
      <c r="C3486" s="6">
        <v>1185732</v>
      </c>
      <c r="D3486" s="7">
        <v>44319</v>
      </c>
      <c r="E3486" s="6" t="s">
        <v>15</v>
      </c>
      <c r="F3486" s="6" t="s">
        <v>119</v>
      </c>
      <c r="G3486" s="6" t="s">
        <v>120</v>
      </c>
      <c r="H3486" s="6" t="s">
        <v>17</v>
      </c>
      <c r="I3486" s="8">
        <v>0.54999999999999993</v>
      </c>
      <c r="J3486" s="9">
        <v>5450</v>
      </c>
      <c r="K3486" s="10">
        <f t="shared" si="26"/>
        <v>2997.4999999999995</v>
      </c>
      <c r="L3486" s="10">
        <f t="shared" si="27"/>
        <v>1198.9999999999998</v>
      </c>
      <c r="M3486" s="11">
        <v>0.4</v>
      </c>
      <c r="O3486" s="16"/>
      <c r="P3486" s="14"/>
      <c r="Q3486" s="12"/>
      <c r="R3486" s="13"/>
    </row>
    <row r="3487" spans="1:18" ht="15.75" customHeight="1" x14ac:dyDescent="0.3">
      <c r="A3487" s="1"/>
      <c r="B3487" s="6" t="s">
        <v>14</v>
      </c>
      <c r="C3487" s="6">
        <v>1185732</v>
      </c>
      <c r="D3487" s="7">
        <v>44319</v>
      </c>
      <c r="E3487" s="6" t="s">
        <v>15</v>
      </c>
      <c r="F3487" s="6" t="s">
        <v>119</v>
      </c>
      <c r="G3487" s="6" t="s">
        <v>120</v>
      </c>
      <c r="H3487" s="6" t="s">
        <v>18</v>
      </c>
      <c r="I3487" s="8">
        <v>0.5</v>
      </c>
      <c r="J3487" s="9">
        <v>2500</v>
      </c>
      <c r="K3487" s="10">
        <f t="shared" si="26"/>
        <v>1250</v>
      </c>
      <c r="L3487" s="10">
        <f t="shared" si="27"/>
        <v>500</v>
      </c>
      <c r="M3487" s="11">
        <v>0.4</v>
      </c>
      <c r="O3487" s="16"/>
      <c r="P3487" s="14"/>
      <c r="Q3487" s="12"/>
      <c r="R3487" s="13"/>
    </row>
    <row r="3488" spans="1:18" ht="15.75" customHeight="1" x14ac:dyDescent="0.3">
      <c r="A3488" s="1"/>
      <c r="B3488" s="6" t="s">
        <v>14</v>
      </c>
      <c r="C3488" s="6">
        <v>1185732</v>
      </c>
      <c r="D3488" s="7">
        <v>44319</v>
      </c>
      <c r="E3488" s="6" t="s">
        <v>15</v>
      </c>
      <c r="F3488" s="6" t="s">
        <v>119</v>
      </c>
      <c r="G3488" s="6" t="s">
        <v>120</v>
      </c>
      <c r="H3488" s="6" t="s">
        <v>19</v>
      </c>
      <c r="I3488" s="8">
        <v>0.45</v>
      </c>
      <c r="J3488" s="9">
        <v>2750</v>
      </c>
      <c r="K3488" s="10">
        <f t="shared" si="26"/>
        <v>1237.5</v>
      </c>
      <c r="L3488" s="10">
        <f t="shared" si="27"/>
        <v>371.25</v>
      </c>
      <c r="M3488" s="11">
        <v>0.3</v>
      </c>
      <c r="O3488" s="16"/>
      <c r="P3488" s="14"/>
      <c r="Q3488" s="12"/>
      <c r="R3488" s="13"/>
    </row>
    <row r="3489" spans="1:18" ht="15.75" customHeight="1" x14ac:dyDescent="0.3">
      <c r="A3489" s="1"/>
      <c r="B3489" s="6" t="s">
        <v>14</v>
      </c>
      <c r="C3489" s="6">
        <v>1185732</v>
      </c>
      <c r="D3489" s="7">
        <v>44319</v>
      </c>
      <c r="E3489" s="6" t="s">
        <v>15</v>
      </c>
      <c r="F3489" s="6" t="s">
        <v>119</v>
      </c>
      <c r="G3489" s="6" t="s">
        <v>120</v>
      </c>
      <c r="H3489" s="6" t="s">
        <v>20</v>
      </c>
      <c r="I3489" s="8">
        <v>0.45</v>
      </c>
      <c r="J3489" s="9">
        <v>2250</v>
      </c>
      <c r="K3489" s="10">
        <f t="shared" si="26"/>
        <v>1012.5</v>
      </c>
      <c r="L3489" s="10">
        <f t="shared" si="27"/>
        <v>303.75</v>
      </c>
      <c r="M3489" s="11">
        <v>0.3</v>
      </c>
      <c r="O3489" s="16"/>
      <c r="P3489" s="14"/>
      <c r="Q3489" s="12"/>
      <c r="R3489" s="13"/>
    </row>
    <row r="3490" spans="1:18" ht="15.75" customHeight="1" x14ac:dyDescent="0.3">
      <c r="A3490" s="1"/>
      <c r="B3490" s="6" t="s">
        <v>14</v>
      </c>
      <c r="C3490" s="6">
        <v>1185732</v>
      </c>
      <c r="D3490" s="7">
        <v>44319</v>
      </c>
      <c r="E3490" s="6" t="s">
        <v>15</v>
      </c>
      <c r="F3490" s="6" t="s">
        <v>119</v>
      </c>
      <c r="G3490" s="6" t="s">
        <v>120</v>
      </c>
      <c r="H3490" s="6" t="s">
        <v>21</v>
      </c>
      <c r="I3490" s="8">
        <v>0.54999999999999993</v>
      </c>
      <c r="J3490" s="9">
        <v>2500</v>
      </c>
      <c r="K3490" s="10">
        <f t="shared" si="26"/>
        <v>1374.9999999999998</v>
      </c>
      <c r="L3490" s="10">
        <f t="shared" si="27"/>
        <v>412.49999999999994</v>
      </c>
      <c r="M3490" s="11">
        <v>0.3</v>
      </c>
      <c r="O3490" s="16"/>
      <c r="P3490" s="14"/>
      <c r="Q3490" s="12"/>
      <c r="R3490" s="13"/>
    </row>
    <row r="3491" spans="1:18" ht="15.75" customHeight="1" x14ac:dyDescent="0.3">
      <c r="A3491" s="1"/>
      <c r="B3491" s="6" t="s">
        <v>14</v>
      </c>
      <c r="C3491" s="6">
        <v>1185732</v>
      </c>
      <c r="D3491" s="7">
        <v>44319</v>
      </c>
      <c r="E3491" s="6" t="s">
        <v>15</v>
      </c>
      <c r="F3491" s="6" t="s">
        <v>119</v>
      </c>
      <c r="G3491" s="6" t="s">
        <v>120</v>
      </c>
      <c r="H3491" s="6" t="s">
        <v>22</v>
      </c>
      <c r="I3491" s="8">
        <v>0.6</v>
      </c>
      <c r="J3491" s="9">
        <v>3750</v>
      </c>
      <c r="K3491" s="10">
        <f t="shared" si="26"/>
        <v>2250</v>
      </c>
      <c r="L3491" s="10">
        <f t="shared" si="27"/>
        <v>787.5</v>
      </c>
      <c r="M3491" s="11">
        <v>0.35</v>
      </c>
      <c r="O3491" s="16"/>
      <c r="P3491" s="14"/>
      <c r="Q3491" s="12"/>
      <c r="R3491" s="13"/>
    </row>
    <row r="3492" spans="1:18" ht="15.75" customHeight="1" x14ac:dyDescent="0.3">
      <c r="A3492" s="1"/>
      <c r="B3492" s="6" t="s">
        <v>14</v>
      </c>
      <c r="C3492" s="6">
        <v>1185732</v>
      </c>
      <c r="D3492" s="7">
        <v>44352</v>
      </c>
      <c r="E3492" s="6" t="s">
        <v>15</v>
      </c>
      <c r="F3492" s="6" t="s">
        <v>119</v>
      </c>
      <c r="G3492" s="6" t="s">
        <v>120</v>
      </c>
      <c r="H3492" s="6" t="s">
        <v>17</v>
      </c>
      <c r="I3492" s="8">
        <v>0.54999999999999993</v>
      </c>
      <c r="J3492" s="9">
        <v>6250</v>
      </c>
      <c r="K3492" s="10">
        <f t="shared" si="26"/>
        <v>3437.4999999999995</v>
      </c>
      <c r="L3492" s="10">
        <f t="shared" si="27"/>
        <v>1375</v>
      </c>
      <c r="M3492" s="11">
        <v>0.4</v>
      </c>
      <c r="O3492" s="16"/>
      <c r="P3492" s="14"/>
      <c r="Q3492" s="12"/>
      <c r="R3492" s="13"/>
    </row>
    <row r="3493" spans="1:18" ht="15.75" customHeight="1" x14ac:dyDescent="0.3">
      <c r="A3493" s="1"/>
      <c r="B3493" s="6" t="s">
        <v>14</v>
      </c>
      <c r="C3493" s="6">
        <v>1185732</v>
      </c>
      <c r="D3493" s="7">
        <v>44352</v>
      </c>
      <c r="E3493" s="6" t="s">
        <v>15</v>
      </c>
      <c r="F3493" s="6" t="s">
        <v>119</v>
      </c>
      <c r="G3493" s="6" t="s">
        <v>120</v>
      </c>
      <c r="H3493" s="6" t="s">
        <v>18</v>
      </c>
      <c r="I3493" s="8">
        <v>0.5</v>
      </c>
      <c r="J3493" s="9">
        <v>3750</v>
      </c>
      <c r="K3493" s="10">
        <f t="shared" si="26"/>
        <v>1875</v>
      </c>
      <c r="L3493" s="10">
        <f t="shared" si="27"/>
        <v>750</v>
      </c>
      <c r="M3493" s="11">
        <v>0.4</v>
      </c>
      <c r="O3493" s="16"/>
      <c r="P3493" s="14"/>
      <c r="Q3493" s="12"/>
      <c r="R3493" s="13"/>
    </row>
    <row r="3494" spans="1:18" ht="15.75" customHeight="1" x14ac:dyDescent="0.3">
      <c r="A3494" s="1"/>
      <c r="B3494" s="6" t="s">
        <v>14</v>
      </c>
      <c r="C3494" s="6">
        <v>1185732</v>
      </c>
      <c r="D3494" s="7">
        <v>44352</v>
      </c>
      <c r="E3494" s="6" t="s">
        <v>15</v>
      </c>
      <c r="F3494" s="6" t="s">
        <v>119</v>
      </c>
      <c r="G3494" s="6" t="s">
        <v>120</v>
      </c>
      <c r="H3494" s="6" t="s">
        <v>19</v>
      </c>
      <c r="I3494" s="8">
        <v>0.45</v>
      </c>
      <c r="J3494" s="9">
        <v>3000</v>
      </c>
      <c r="K3494" s="10">
        <f t="shared" si="26"/>
        <v>1350</v>
      </c>
      <c r="L3494" s="10">
        <f t="shared" si="27"/>
        <v>405</v>
      </c>
      <c r="M3494" s="11">
        <v>0.3</v>
      </c>
      <c r="O3494" s="16"/>
      <c r="P3494" s="14"/>
      <c r="Q3494" s="12"/>
      <c r="R3494" s="13"/>
    </row>
    <row r="3495" spans="1:18" ht="15.75" customHeight="1" x14ac:dyDescent="0.3">
      <c r="A3495" s="1"/>
      <c r="B3495" s="6" t="s">
        <v>14</v>
      </c>
      <c r="C3495" s="6">
        <v>1185732</v>
      </c>
      <c r="D3495" s="7">
        <v>44352</v>
      </c>
      <c r="E3495" s="6" t="s">
        <v>15</v>
      </c>
      <c r="F3495" s="6" t="s">
        <v>119</v>
      </c>
      <c r="G3495" s="6" t="s">
        <v>120</v>
      </c>
      <c r="H3495" s="6" t="s">
        <v>20</v>
      </c>
      <c r="I3495" s="8">
        <v>0.45</v>
      </c>
      <c r="J3495" s="9">
        <v>2750</v>
      </c>
      <c r="K3495" s="10">
        <f t="shared" si="26"/>
        <v>1237.5</v>
      </c>
      <c r="L3495" s="10">
        <f t="shared" si="27"/>
        <v>371.25</v>
      </c>
      <c r="M3495" s="11">
        <v>0.3</v>
      </c>
      <c r="O3495" s="16"/>
      <c r="P3495" s="14"/>
      <c r="Q3495" s="12"/>
      <c r="R3495" s="13"/>
    </row>
    <row r="3496" spans="1:18" ht="15.75" customHeight="1" x14ac:dyDescent="0.3">
      <c r="A3496" s="1"/>
      <c r="B3496" s="6" t="s">
        <v>14</v>
      </c>
      <c r="C3496" s="6">
        <v>1185732</v>
      </c>
      <c r="D3496" s="7">
        <v>44352</v>
      </c>
      <c r="E3496" s="6" t="s">
        <v>15</v>
      </c>
      <c r="F3496" s="6" t="s">
        <v>119</v>
      </c>
      <c r="G3496" s="6" t="s">
        <v>120</v>
      </c>
      <c r="H3496" s="6" t="s">
        <v>21</v>
      </c>
      <c r="I3496" s="8">
        <v>0.54999999999999993</v>
      </c>
      <c r="J3496" s="9">
        <v>2750</v>
      </c>
      <c r="K3496" s="10">
        <f t="shared" si="26"/>
        <v>1512.4999999999998</v>
      </c>
      <c r="L3496" s="10">
        <f t="shared" si="27"/>
        <v>453.74999999999994</v>
      </c>
      <c r="M3496" s="11">
        <v>0.3</v>
      </c>
      <c r="O3496" s="16"/>
      <c r="P3496" s="14"/>
      <c r="Q3496" s="12"/>
      <c r="R3496" s="13"/>
    </row>
    <row r="3497" spans="1:18" ht="15.75" customHeight="1" x14ac:dyDescent="0.3">
      <c r="A3497" s="1"/>
      <c r="B3497" s="6" t="s">
        <v>14</v>
      </c>
      <c r="C3497" s="6">
        <v>1185732</v>
      </c>
      <c r="D3497" s="7">
        <v>44352</v>
      </c>
      <c r="E3497" s="6" t="s">
        <v>15</v>
      </c>
      <c r="F3497" s="6" t="s">
        <v>119</v>
      </c>
      <c r="G3497" s="6" t="s">
        <v>120</v>
      </c>
      <c r="H3497" s="6" t="s">
        <v>22</v>
      </c>
      <c r="I3497" s="8">
        <v>0.6</v>
      </c>
      <c r="J3497" s="9">
        <v>4250</v>
      </c>
      <c r="K3497" s="10">
        <f t="shared" si="26"/>
        <v>2550</v>
      </c>
      <c r="L3497" s="10">
        <f t="shared" si="27"/>
        <v>892.5</v>
      </c>
      <c r="M3497" s="11">
        <v>0.35</v>
      </c>
      <c r="O3497" s="16"/>
      <c r="P3497" s="14"/>
      <c r="Q3497" s="12"/>
      <c r="R3497" s="13"/>
    </row>
    <row r="3498" spans="1:18" ht="15.75" customHeight="1" x14ac:dyDescent="0.3">
      <c r="A3498" s="1"/>
      <c r="B3498" s="6" t="s">
        <v>14</v>
      </c>
      <c r="C3498" s="6">
        <v>1185732</v>
      </c>
      <c r="D3498" s="7">
        <v>44380</v>
      </c>
      <c r="E3498" s="6" t="s">
        <v>15</v>
      </c>
      <c r="F3498" s="6" t="s">
        <v>119</v>
      </c>
      <c r="G3498" s="6" t="s">
        <v>120</v>
      </c>
      <c r="H3498" s="6" t="s">
        <v>17</v>
      </c>
      <c r="I3498" s="8">
        <v>0.54999999999999993</v>
      </c>
      <c r="J3498" s="9">
        <v>6500</v>
      </c>
      <c r="K3498" s="10">
        <f t="shared" si="26"/>
        <v>3574.9999999999995</v>
      </c>
      <c r="L3498" s="10">
        <f t="shared" si="27"/>
        <v>1430</v>
      </c>
      <c r="M3498" s="11">
        <v>0.4</v>
      </c>
      <c r="O3498" s="16"/>
      <c r="P3498" s="14"/>
      <c r="Q3498" s="12"/>
      <c r="R3498" s="13"/>
    </row>
    <row r="3499" spans="1:18" ht="15.75" customHeight="1" x14ac:dyDescent="0.3">
      <c r="A3499" s="1"/>
      <c r="B3499" s="6" t="s">
        <v>14</v>
      </c>
      <c r="C3499" s="6">
        <v>1185732</v>
      </c>
      <c r="D3499" s="7">
        <v>44380</v>
      </c>
      <c r="E3499" s="6" t="s">
        <v>15</v>
      </c>
      <c r="F3499" s="6" t="s">
        <v>119</v>
      </c>
      <c r="G3499" s="6" t="s">
        <v>120</v>
      </c>
      <c r="H3499" s="6" t="s">
        <v>18</v>
      </c>
      <c r="I3499" s="8">
        <v>0.5</v>
      </c>
      <c r="J3499" s="9">
        <v>4000</v>
      </c>
      <c r="K3499" s="10">
        <f t="shared" si="26"/>
        <v>2000</v>
      </c>
      <c r="L3499" s="10">
        <f t="shared" si="27"/>
        <v>800</v>
      </c>
      <c r="M3499" s="11">
        <v>0.4</v>
      </c>
      <c r="O3499" s="16"/>
      <c r="P3499" s="14"/>
      <c r="Q3499" s="12"/>
      <c r="R3499" s="13"/>
    </row>
    <row r="3500" spans="1:18" ht="15.75" customHeight="1" x14ac:dyDescent="0.3">
      <c r="A3500" s="1"/>
      <c r="B3500" s="6" t="s">
        <v>14</v>
      </c>
      <c r="C3500" s="6">
        <v>1185732</v>
      </c>
      <c r="D3500" s="7">
        <v>44380</v>
      </c>
      <c r="E3500" s="6" t="s">
        <v>15</v>
      </c>
      <c r="F3500" s="6" t="s">
        <v>119</v>
      </c>
      <c r="G3500" s="6" t="s">
        <v>120</v>
      </c>
      <c r="H3500" s="6" t="s">
        <v>19</v>
      </c>
      <c r="I3500" s="8">
        <v>0.45</v>
      </c>
      <c r="J3500" s="9">
        <v>3250</v>
      </c>
      <c r="K3500" s="10">
        <f t="shared" si="26"/>
        <v>1462.5</v>
      </c>
      <c r="L3500" s="10">
        <f t="shared" si="27"/>
        <v>438.75</v>
      </c>
      <c r="M3500" s="11">
        <v>0.3</v>
      </c>
      <c r="O3500" s="16"/>
      <c r="P3500" s="14"/>
      <c r="Q3500" s="12"/>
      <c r="R3500" s="13"/>
    </row>
    <row r="3501" spans="1:18" ht="15.75" customHeight="1" x14ac:dyDescent="0.3">
      <c r="A3501" s="1"/>
      <c r="B3501" s="6" t="s">
        <v>14</v>
      </c>
      <c r="C3501" s="6">
        <v>1185732</v>
      </c>
      <c r="D3501" s="7">
        <v>44380</v>
      </c>
      <c r="E3501" s="6" t="s">
        <v>15</v>
      </c>
      <c r="F3501" s="6" t="s">
        <v>119</v>
      </c>
      <c r="G3501" s="6" t="s">
        <v>120</v>
      </c>
      <c r="H3501" s="6" t="s">
        <v>20</v>
      </c>
      <c r="I3501" s="8">
        <v>0.45</v>
      </c>
      <c r="J3501" s="9">
        <v>2750</v>
      </c>
      <c r="K3501" s="10">
        <f t="shared" si="26"/>
        <v>1237.5</v>
      </c>
      <c r="L3501" s="10">
        <f t="shared" si="27"/>
        <v>371.25</v>
      </c>
      <c r="M3501" s="11">
        <v>0.3</v>
      </c>
      <c r="O3501" s="16"/>
      <c r="P3501" s="14"/>
      <c r="Q3501" s="12"/>
      <c r="R3501" s="13"/>
    </row>
    <row r="3502" spans="1:18" ht="15.75" customHeight="1" x14ac:dyDescent="0.3">
      <c r="A3502" s="1"/>
      <c r="B3502" s="6" t="s">
        <v>14</v>
      </c>
      <c r="C3502" s="6">
        <v>1185732</v>
      </c>
      <c r="D3502" s="7">
        <v>44380</v>
      </c>
      <c r="E3502" s="6" t="s">
        <v>15</v>
      </c>
      <c r="F3502" s="6" t="s">
        <v>119</v>
      </c>
      <c r="G3502" s="6" t="s">
        <v>120</v>
      </c>
      <c r="H3502" s="6" t="s">
        <v>21</v>
      </c>
      <c r="I3502" s="8">
        <v>0.54999999999999993</v>
      </c>
      <c r="J3502" s="9">
        <v>3000</v>
      </c>
      <c r="K3502" s="10">
        <f t="shared" si="26"/>
        <v>1649.9999999999998</v>
      </c>
      <c r="L3502" s="10">
        <f t="shared" si="27"/>
        <v>494.99999999999989</v>
      </c>
      <c r="M3502" s="11">
        <v>0.3</v>
      </c>
      <c r="O3502" s="16"/>
      <c r="P3502" s="14"/>
      <c r="Q3502" s="12"/>
      <c r="R3502" s="13"/>
    </row>
    <row r="3503" spans="1:18" ht="15.75" customHeight="1" x14ac:dyDescent="0.3">
      <c r="A3503" s="1"/>
      <c r="B3503" s="6" t="s">
        <v>14</v>
      </c>
      <c r="C3503" s="6">
        <v>1185732</v>
      </c>
      <c r="D3503" s="7">
        <v>44380</v>
      </c>
      <c r="E3503" s="6" t="s">
        <v>15</v>
      </c>
      <c r="F3503" s="6" t="s">
        <v>119</v>
      </c>
      <c r="G3503" s="6" t="s">
        <v>120</v>
      </c>
      <c r="H3503" s="6" t="s">
        <v>22</v>
      </c>
      <c r="I3503" s="8">
        <v>0.6</v>
      </c>
      <c r="J3503" s="9">
        <v>4750</v>
      </c>
      <c r="K3503" s="10">
        <f t="shared" si="26"/>
        <v>2850</v>
      </c>
      <c r="L3503" s="10">
        <f t="shared" si="27"/>
        <v>997.49999999999989</v>
      </c>
      <c r="M3503" s="11">
        <v>0.35</v>
      </c>
      <c r="O3503" s="16"/>
      <c r="P3503" s="14"/>
      <c r="Q3503" s="12"/>
      <c r="R3503" s="13"/>
    </row>
    <row r="3504" spans="1:18" ht="15.75" customHeight="1" x14ac:dyDescent="0.3">
      <c r="A3504" s="1"/>
      <c r="B3504" s="6" t="s">
        <v>14</v>
      </c>
      <c r="C3504" s="6">
        <v>1185732</v>
      </c>
      <c r="D3504" s="7">
        <v>44412</v>
      </c>
      <c r="E3504" s="6" t="s">
        <v>15</v>
      </c>
      <c r="F3504" s="6" t="s">
        <v>119</v>
      </c>
      <c r="G3504" s="6" t="s">
        <v>120</v>
      </c>
      <c r="H3504" s="6" t="s">
        <v>17</v>
      </c>
      <c r="I3504" s="8">
        <v>0.54999999999999993</v>
      </c>
      <c r="J3504" s="9">
        <v>6250</v>
      </c>
      <c r="K3504" s="10">
        <f t="shared" si="26"/>
        <v>3437.4999999999995</v>
      </c>
      <c r="L3504" s="10">
        <f t="shared" si="27"/>
        <v>1375</v>
      </c>
      <c r="M3504" s="11">
        <v>0.4</v>
      </c>
      <c r="O3504" s="16"/>
      <c r="P3504" s="14"/>
      <c r="Q3504" s="12"/>
      <c r="R3504" s="13"/>
    </row>
    <row r="3505" spans="1:18" ht="15.75" customHeight="1" x14ac:dyDescent="0.3">
      <c r="A3505" s="1"/>
      <c r="B3505" s="6" t="s">
        <v>14</v>
      </c>
      <c r="C3505" s="6">
        <v>1185732</v>
      </c>
      <c r="D3505" s="7">
        <v>44412</v>
      </c>
      <c r="E3505" s="6" t="s">
        <v>15</v>
      </c>
      <c r="F3505" s="6" t="s">
        <v>119</v>
      </c>
      <c r="G3505" s="6" t="s">
        <v>120</v>
      </c>
      <c r="H3505" s="6" t="s">
        <v>18</v>
      </c>
      <c r="I3505" s="8">
        <v>0.5</v>
      </c>
      <c r="J3505" s="9">
        <v>4000</v>
      </c>
      <c r="K3505" s="10">
        <f t="shared" si="26"/>
        <v>2000</v>
      </c>
      <c r="L3505" s="10">
        <f t="shared" si="27"/>
        <v>800</v>
      </c>
      <c r="M3505" s="11">
        <v>0.4</v>
      </c>
      <c r="O3505" s="16"/>
      <c r="P3505" s="14"/>
      <c r="Q3505" s="12"/>
      <c r="R3505" s="13"/>
    </row>
    <row r="3506" spans="1:18" ht="15.75" customHeight="1" x14ac:dyDescent="0.3">
      <c r="A3506" s="1"/>
      <c r="B3506" s="6" t="s">
        <v>14</v>
      </c>
      <c r="C3506" s="6">
        <v>1185732</v>
      </c>
      <c r="D3506" s="7">
        <v>44412</v>
      </c>
      <c r="E3506" s="6" t="s">
        <v>15</v>
      </c>
      <c r="F3506" s="6" t="s">
        <v>119</v>
      </c>
      <c r="G3506" s="6" t="s">
        <v>120</v>
      </c>
      <c r="H3506" s="6" t="s">
        <v>19</v>
      </c>
      <c r="I3506" s="8">
        <v>0.45</v>
      </c>
      <c r="J3506" s="9">
        <v>3250</v>
      </c>
      <c r="K3506" s="10">
        <f t="shared" si="26"/>
        <v>1462.5</v>
      </c>
      <c r="L3506" s="10">
        <f t="shared" si="27"/>
        <v>438.75</v>
      </c>
      <c r="M3506" s="11">
        <v>0.3</v>
      </c>
      <c r="O3506" s="16"/>
      <c r="P3506" s="14"/>
      <c r="Q3506" s="12"/>
      <c r="R3506" s="13"/>
    </row>
    <row r="3507" spans="1:18" ht="15.75" customHeight="1" x14ac:dyDescent="0.3">
      <c r="A3507" s="1"/>
      <c r="B3507" s="6" t="s">
        <v>14</v>
      </c>
      <c r="C3507" s="6">
        <v>1185732</v>
      </c>
      <c r="D3507" s="7">
        <v>44412</v>
      </c>
      <c r="E3507" s="6" t="s">
        <v>15</v>
      </c>
      <c r="F3507" s="6" t="s">
        <v>119</v>
      </c>
      <c r="G3507" s="6" t="s">
        <v>120</v>
      </c>
      <c r="H3507" s="6" t="s">
        <v>20</v>
      </c>
      <c r="I3507" s="8">
        <v>0.45</v>
      </c>
      <c r="J3507" s="9">
        <v>2250</v>
      </c>
      <c r="K3507" s="10">
        <f t="shared" si="26"/>
        <v>1012.5</v>
      </c>
      <c r="L3507" s="10">
        <f t="shared" si="27"/>
        <v>303.75</v>
      </c>
      <c r="M3507" s="11">
        <v>0.3</v>
      </c>
      <c r="O3507" s="16"/>
      <c r="P3507" s="14"/>
      <c r="Q3507" s="12"/>
      <c r="R3507" s="13"/>
    </row>
    <row r="3508" spans="1:18" ht="15.75" customHeight="1" x14ac:dyDescent="0.3">
      <c r="A3508" s="1"/>
      <c r="B3508" s="6" t="s">
        <v>14</v>
      </c>
      <c r="C3508" s="6">
        <v>1185732</v>
      </c>
      <c r="D3508" s="7">
        <v>44412</v>
      </c>
      <c r="E3508" s="6" t="s">
        <v>15</v>
      </c>
      <c r="F3508" s="6" t="s">
        <v>119</v>
      </c>
      <c r="G3508" s="6" t="s">
        <v>120</v>
      </c>
      <c r="H3508" s="6" t="s">
        <v>21</v>
      </c>
      <c r="I3508" s="8">
        <v>0.54999999999999993</v>
      </c>
      <c r="J3508" s="9">
        <v>2000</v>
      </c>
      <c r="K3508" s="10">
        <f t="shared" si="26"/>
        <v>1099.9999999999998</v>
      </c>
      <c r="L3508" s="10">
        <f t="shared" si="27"/>
        <v>329.99999999999994</v>
      </c>
      <c r="M3508" s="11">
        <v>0.3</v>
      </c>
      <c r="O3508" s="16"/>
      <c r="P3508" s="14"/>
      <c r="Q3508" s="12"/>
      <c r="R3508" s="13"/>
    </row>
    <row r="3509" spans="1:18" ht="15.75" customHeight="1" x14ac:dyDescent="0.3">
      <c r="A3509" s="1"/>
      <c r="B3509" s="6" t="s">
        <v>14</v>
      </c>
      <c r="C3509" s="6">
        <v>1185732</v>
      </c>
      <c r="D3509" s="7">
        <v>44412</v>
      </c>
      <c r="E3509" s="6" t="s">
        <v>15</v>
      </c>
      <c r="F3509" s="6" t="s">
        <v>119</v>
      </c>
      <c r="G3509" s="6" t="s">
        <v>120</v>
      </c>
      <c r="H3509" s="6" t="s">
        <v>22</v>
      </c>
      <c r="I3509" s="8">
        <v>0.6</v>
      </c>
      <c r="J3509" s="9">
        <v>3750</v>
      </c>
      <c r="K3509" s="10">
        <f t="shared" si="26"/>
        <v>2250</v>
      </c>
      <c r="L3509" s="10">
        <f t="shared" si="27"/>
        <v>787.5</v>
      </c>
      <c r="M3509" s="11">
        <v>0.35</v>
      </c>
      <c r="O3509" s="16"/>
      <c r="P3509" s="14"/>
      <c r="Q3509" s="12"/>
      <c r="R3509" s="13"/>
    </row>
    <row r="3510" spans="1:18" ht="15.75" customHeight="1" x14ac:dyDescent="0.3">
      <c r="A3510" s="1"/>
      <c r="B3510" s="6" t="s">
        <v>14</v>
      </c>
      <c r="C3510" s="6">
        <v>1185732</v>
      </c>
      <c r="D3510" s="7">
        <v>44442</v>
      </c>
      <c r="E3510" s="6" t="s">
        <v>15</v>
      </c>
      <c r="F3510" s="6" t="s">
        <v>119</v>
      </c>
      <c r="G3510" s="6" t="s">
        <v>120</v>
      </c>
      <c r="H3510" s="6" t="s">
        <v>17</v>
      </c>
      <c r="I3510" s="8">
        <v>0.54999999999999993</v>
      </c>
      <c r="J3510" s="9">
        <v>5000</v>
      </c>
      <c r="K3510" s="10">
        <f t="shared" si="26"/>
        <v>2749.9999999999995</v>
      </c>
      <c r="L3510" s="10">
        <f t="shared" si="27"/>
        <v>1099.9999999999998</v>
      </c>
      <c r="M3510" s="11">
        <v>0.4</v>
      </c>
      <c r="O3510" s="16"/>
      <c r="P3510" s="14"/>
      <c r="Q3510" s="12"/>
      <c r="R3510" s="13"/>
    </row>
    <row r="3511" spans="1:18" ht="15.75" customHeight="1" x14ac:dyDescent="0.3">
      <c r="A3511" s="1"/>
      <c r="B3511" s="6" t="s">
        <v>14</v>
      </c>
      <c r="C3511" s="6">
        <v>1185732</v>
      </c>
      <c r="D3511" s="7">
        <v>44442</v>
      </c>
      <c r="E3511" s="6" t="s">
        <v>15</v>
      </c>
      <c r="F3511" s="6" t="s">
        <v>119</v>
      </c>
      <c r="G3511" s="6" t="s">
        <v>120</v>
      </c>
      <c r="H3511" s="6" t="s">
        <v>18</v>
      </c>
      <c r="I3511" s="8">
        <v>0.5</v>
      </c>
      <c r="J3511" s="9">
        <v>3000</v>
      </c>
      <c r="K3511" s="10">
        <f t="shared" si="26"/>
        <v>1500</v>
      </c>
      <c r="L3511" s="10">
        <f t="shared" si="27"/>
        <v>600</v>
      </c>
      <c r="M3511" s="11">
        <v>0.4</v>
      </c>
      <c r="O3511" s="16"/>
      <c r="P3511" s="14"/>
      <c r="Q3511" s="12"/>
      <c r="R3511" s="13"/>
    </row>
    <row r="3512" spans="1:18" ht="15.75" customHeight="1" x14ac:dyDescent="0.3">
      <c r="A3512" s="1"/>
      <c r="B3512" s="6" t="s">
        <v>14</v>
      </c>
      <c r="C3512" s="6">
        <v>1185732</v>
      </c>
      <c r="D3512" s="7">
        <v>44442</v>
      </c>
      <c r="E3512" s="6" t="s">
        <v>15</v>
      </c>
      <c r="F3512" s="6" t="s">
        <v>119</v>
      </c>
      <c r="G3512" s="6" t="s">
        <v>120</v>
      </c>
      <c r="H3512" s="6" t="s">
        <v>19</v>
      </c>
      <c r="I3512" s="8">
        <v>0.45</v>
      </c>
      <c r="J3512" s="9">
        <v>2000</v>
      </c>
      <c r="K3512" s="10">
        <f t="shared" si="26"/>
        <v>900</v>
      </c>
      <c r="L3512" s="10">
        <f t="shared" si="27"/>
        <v>270</v>
      </c>
      <c r="M3512" s="11">
        <v>0.3</v>
      </c>
      <c r="O3512" s="16"/>
      <c r="P3512" s="14"/>
      <c r="Q3512" s="12"/>
      <c r="R3512" s="13"/>
    </row>
    <row r="3513" spans="1:18" ht="15.75" customHeight="1" x14ac:dyDescent="0.3">
      <c r="A3513" s="1"/>
      <c r="B3513" s="6" t="s">
        <v>14</v>
      </c>
      <c r="C3513" s="6">
        <v>1185732</v>
      </c>
      <c r="D3513" s="7">
        <v>44442</v>
      </c>
      <c r="E3513" s="6" t="s">
        <v>15</v>
      </c>
      <c r="F3513" s="6" t="s">
        <v>119</v>
      </c>
      <c r="G3513" s="6" t="s">
        <v>120</v>
      </c>
      <c r="H3513" s="6" t="s">
        <v>20</v>
      </c>
      <c r="I3513" s="8">
        <v>0.45</v>
      </c>
      <c r="J3513" s="9">
        <v>1750</v>
      </c>
      <c r="K3513" s="10">
        <f t="shared" si="26"/>
        <v>787.5</v>
      </c>
      <c r="L3513" s="10">
        <f t="shared" si="27"/>
        <v>236.25</v>
      </c>
      <c r="M3513" s="11">
        <v>0.3</v>
      </c>
      <c r="O3513" s="16"/>
      <c r="P3513" s="14"/>
      <c r="Q3513" s="12"/>
      <c r="R3513" s="13"/>
    </row>
    <row r="3514" spans="1:18" ht="15.75" customHeight="1" x14ac:dyDescent="0.3">
      <c r="A3514" s="1"/>
      <c r="B3514" s="6" t="s">
        <v>14</v>
      </c>
      <c r="C3514" s="6">
        <v>1185732</v>
      </c>
      <c r="D3514" s="7">
        <v>44442</v>
      </c>
      <c r="E3514" s="6" t="s">
        <v>15</v>
      </c>
      <c r="F3514" s="6" t="s">
        <v>119</v>
      </c>
      <c r="G3514" s="6" t="s">
        <v>120</v>
      </c>
      <c r="H3514" s="6" t="s">
        <v>21</v>
      </c>
      <c r="I3514" s="8">
        <v>0.54999999999999993</v>
      </c>
      <c r="J3514" s="9">
        <v>1750</v>
      </c>
      <c r="K3514" s="10">
        <f t="shared" si="26"/>
        <v>962.49999999999989</v>
      </c>
      <c r="L3514" s="10">
        <f t="shared" si="27"/>
        <v>288.74999999999994</v>
      </c>
      <c r="M3514" s="11">
        <v>0.3</v>
      </c>
      <c r="O3514" s="16"/>
      <c r="P3514" s="14"/>
      <c r="Q3514" s="12"/>
      <c r="R3514" s="13"/>
    </row>
    <row r="3515" spans="1:18" ht="15.75" customHeight="1" x14ac:dyDescent="0.3">
      <c r="A3515" s="1"/>
      <c r="B3515" s="6" t="s">
        <v>14</v>
      </c>
      <c r="C3515" s="6">
        <v>1185732</v>
      </c>
      <c r="D3515" s="7">
        <v>44442</v>
      </c>
      <c r="E3515" s="6" t="s">
        <v>15</v>
      </c>
      <c r="F3515" s="6" t="s">
        <v>119</v>
      </c>
      <c r="G3515" s="6" t="s">
        <v>120</v>
      </c>
      <c r="H3515" s="6" t="s">
        <v>22</v>
      </c>
      <c r="I3515" s="8">
        <v>0.6</v>
      </c>
      <c r="J3515" s="9">
        <v>2750</v>
      </c>
      <c r="K3515" s="10">
        <f t="shared" si="26"/>
        <v>1650</v>
      </c>
      <c r="L3515" s="10">
        <f t="shared" si="27"/>
        <v>577.5</v>
      </c>
      <c r="M3515" s="11">
        <v>0.35</v>
      </c>
      <c r="O3515" s="16"/>
      <c r="P3515" s="14"/>
      <c r="Q3515" s="12"/>
      <c r="R3515" s="13"/>
    </row>
    <row r="3516" spans="1:18" ht="15.75" customHeight="1" x14ac:dyDescent="0.3">
      <c r="A3516" s="1"/>
      <c r="B3516" s="6" t="s">
        <v>14</v>
      </c>
      <c r="C3516" s="6">
        <v>1185732</v>
      </c>
      <c r="D3516" s="7">
        <v>44474</v>
      </c>
      <c r="E3516" s="6" t="s">
        <v>15</v>
      </c>
      <c r="F3516" s="6" t="s">
        <v>119</v>
      </c>
      <c r="G3516" s="6" t="s">
        <v>120</v>
      </c>
      <c r="H3516" s="6" t="s">
        <v>17</v>
      </c>
      <c r="I3516" s="8">
        <v>0.6</v>
      </c>
      <c r="J3516" s="9">
        <v>4500</v>
      </c>
      <c r="K3516" s="10">
        <f t="shared" si="26"/>
        <v>2700</v>
      </c>
      <c r="L3516" s="10">
        <f t="shared" si="27"/>
        <v>1080</v>
      </c>
      <c r="M3516" s="11">
        <v>0.4</v>
      </c>
      <c r="O3516" s="16"/>
      <c r="P3516" s="14"/>
      <c r="Q3516" s="12"/>
      <c r="R3516" s="13"/>
    </row>
    <row r="3517" spans="1:18" ht="15.75" customHeight="1" x14ac:dyDescent="0.3">
      <c r="A3517" s="1"/>
      <c r="B3517" s="6" t="s">
        <v>14</v>
      </c>
      <c r="C3517" s="6">
        <v>1185732</v>
      </c>
      <c r="D3517" s="7">
        <v>44474</v>
      </c>
      <c r="E3517" s="6" t="s">
        <v>15</v>
      </c>
      <c r="F3517" s="6" t="s">
        <v>119</v>
      </c>
      <c r="G3517" s="6" t="s">
        <v>120</v>
      </c>
      <c r="H3517" s="6" t="s">
        <v>18</v>
      </c>
      <c r="I3517" s="8">
        <v>0.55000000000000004</v>
      </c>
      <c r="J3517" s="9">
        <v>2750</v>
      </c>
      <c r="K3517" s="10">
        <f t="shared" si="26"/>
        <v>1512.5000000000002</v>
      </c>
      <c r="L3517" s="10">
        <f t="shared" si="27"/>
        <v>605.00000000000011</v>
      </c>
      <c r="M3517" s="11">
        <v>0.4</v>
      </c>
      <c r="O3517" s="16"/>
      <c r="P3517" s="14"/>
      <c r="Q3517" s="12"/>
      <c r="R3517" s="13"/>
    </row>
    <row r="3518" spans="1:18" ht="15.75" customHeight="1" x14ac:dyDescent="0.3">
      <c r="A3518" s="1"/>
      <c r="B3518" s="6" t="s">
        <v>14</v>
      </c>
      <c r="C3518" s="6">
        <v>1185732</v>
      </c>
      <c r="D3518" s="7">
        <v>44474</v>
      </c>
      <c r="E3518" s="6" t="s">
        <v>15</v>
      </c>
      <c r="F3518" s="6" t="s">
        <v>119</v>
      </c>
      <c r="G3518" s="6" t="s">
        <v>120</v>
      </c>
      <c r="H3518" s="6" t="s">
        <v>19</v>
      </c>
      <c r="I3518" s="8">
        <v>0.55000000000000004</v>
      </c>
      <c r="J3518" s="9">
        <v>1750</v>
      </c>
      <c r="K3518" s="10">
        <f t="shared" si="26"/>
        <v>962.50000000000011</v>
      </c>
      <c r="L3518" s="10">
        <f t="shared" si="27"/>
        <v>288.75</v>
      </c>
      <c r="M3518" s="11">
        <v>0.3</v>
      </c>
      <c r="O3518" s="16"/>
      <c r="P3518" s="14"/>
      <c r="Q3518" s="12"/>
      <c r="R3518" s="13"/>
    </row>
    <row r="3519" spans="1:18" ht="15.75" customHeight="1" x14ac:dyDescent="0.3">
      <c r="A3519" s="1"/>
      <c r="B3519" s="6" t="s">
        <v>14</v>
      </c>
      <c r="C3519" s="6">
        <v>1185732</v>
      </c>
      <c r="D3519" s="7">
        <v>44474</v>
      </c>
      <c r="E3519" s="6" t="s">
        <v>15</v>
      </c>
      <c r="F3519" s="6" t="s">
        <v>119</v>
      </c>
      <c r="G3519" s="6" t="s">
        <v>120</v>
      </c>
      <c r="H3519" s="6" t="s">
        <v>20</v>
      </c>
      <c r="I3519" s="8">
        <v>0.55000000000000004</v>
      </c>
      <c r="J3519" s="9">
        <v>1500</v>
      </c>
      <c r="K3519" s="10">
        <f t="shared" si="26"/>
        <v>825.00000000000011</v>
      </c>
      <c r="L3519" s="10">
        <f t="shared" si="27"/>
        <v>247.50000000000003</v>
      </c>
      <c r="M3519" s="11">
        <v>0.3</v>
      </c>
      <c r="O3519" s="16"/>
      <c r="P3519" s="14"/>
      <c r="Q3519" s="12"/>
      <c r="R3519" s="13"/>
    </row>
    <row r="3520" spans="1:18" ht="15.75" customHeight="1" x14ac:dyDescent="0.3">
      <c r="A3520" s="1"/>
      <c r="B3520" s="6" t="s">
        <v>14</v>
      </c>
      <c r="C3520" s="6">
        <v>1185732</v>
      </c>
      <c r="D3520" s="7">
        <v>44474</v>
      </c>
      <c r="E3520" s="6" t="s">
        <v>15</v>
      </c>
      <c r="F3520" s="6" t="s">
        <v>119</v>
      </c>
      <c r="G3520" s="6" t="s">
        <v>120</v>
      </c>
      <c r="H3520" s="6" t="s">
        <v>21</v>
      </c>
      <c r="I3520" s="8">
        <v>0.65</v>
      </c>
      <c r="J3520" s="9">
        <v>1500</v>
      </c>
      <c r="K3520" s="10">
        <f t="shared" si="26"/>
        <v>975</v>
      </c>
      <c r="L3520" s="10">
        <f t="shared" si="27"/>
        <v>292.5</v>
      </c>
      <c r="M3520" s="11">
        <v>0.3</v>
      </c>
      <c r="O3520" s="16"/>
      <c r="P3520" s="14"/>
      <c r="Q3520" s="12"/>
      <c r="R3520" s="13"/>
    </row>
    <row r="3521" spans="1:18" ht="15.75" customHeight="1" x14ac:dyDescent="0.3">
      <c r="A3521" s="1"/>
      <c r="B3521" s="6" t="s">
        <v>14</v>
      </c>
      <c r="C3521" s="6">
        <v>1185732</v>
      </c>
      <c r="D3521" s="7">
        <v>44474</v>
      </c>
      <c r="E3521" s="6" t="s">
        <v>15</v>
      </c>
      <c r="F3521" s="6" t="s">
        <v>119</v>
      </c>
      <c r="G3521" s="6" t="s">
        <v>120</v>
      </c>
      <c r="H3521" s="6" t="s">
        <v>22</v>
      </c>
      <c r="I3521" s="8">
        <v>0.7</v>
      </c>
      <c r="J3521" s="9">
        <v>2750</v>
      </c>
      <c r="K3521" s="10">
        <f t="shared" si="26"/>
        <v>1924.9999999999998</v>
      </c>
      <c r="L3521" s="10">
        <f t="shared" si="27"/>
        <v>673.74999999999989</v>
      </c>
      <c r="M3521" s="11">
        <v>0.35</v>
      </c>
      <c r="O3521" s="16"/>
      <c r="P3521" s="14"/>
      <c r="Q3521" s="12"/>
      <c r="R3521" s="13"/>
    </row>
    <row r="3522" spans="1:18" ht="15.75" customHeight="1" x14ac:dyDescent="0.3">
      <c r="A3522" s="1"/>
      <c r="B3522" s="6" t="s">
        <v>14</v>
      </c>
      <c r="C3522" s="6">
        <v>1185732</v>
      </c>
      <c r="D3522" s="7">
        <v>44504</v>
      </c>
      <c r="E3522" s="6" t="s">
        <v>15</v>
      </c>
      <c r="F3522" s="6" t="s">
        <v>119</v>
      </c>
      <c r="G3522" s="6" t="s">
        <v>120</v>
      </c>
      <c r="H3522" s="6" t="s">
        <v>17</v>
      </c>
      <c r="I3522" s="8">
        <v>0.65</v>
      </c>
      <c r="J3522" s="9">
        <v>4250</v>
      </c>
      <c r="K3522" s="10">
        <f t="shared" si="26"/>
        <v>2762.5</v>
      </c>
      <c r="L3522" s="10">
        <f t="shared" si="27"/>
        <v>1105</v>
      </c>
      <c r="M3522" s="11">
        <v>0.4</v>
      </c>
      <c r="O3522" s="16"/>
      <c r="P3522" s="14"/>
      <c r="Q3522" s="12"/>
      <c r="R3522" s="13"/>
    </row>
    <row r="3523" spans="1:18" ht="15.75" customHeight="1" x14ac:dyDescent="0.3">
      <c r="A3523" s="1"/>
      <c r="B3523" s="6" t="s">
        <v>14</v>
      </c>
      <c r="C3523" s="6">
        <v>1185732</v>
      </c>
      <c r="D3523" s="7">
        <v>44504</v>
      </c>
      <c r="E3523" s="6" t="s">
        <v>15</v>
      </c>
      <c r="F3523" s="6" t="s">
        <v>119</v>
      </c>
      <c r="G3523" s="6" t="s">
        <v>120</v>
      </c>
      <c r="H3523" s="6" t="s">
        <v>18</v>
      </c>
      <c r="I3523" s="8">
        <v>0.55000000000000004</v>
      </c>
      <c r="J3523" s="9">
        <v>3000</v>
      </c>
      <c r="K3523" s="10">
        <f t="shared" si="26"/>
        <v>1650.0000000000002</v>
      </c>
      <c r="L3523" s="10">
        <f t="shared" si="27"/>
        <v>660.00000000000011</v>
      </c>
      <c r="M3523" s="11">
        <v>0.4</v>
      </c>
      <c r="O3523" s="16"/>
      <c r="P3523" s="14"/>
      <c r="Q3523" s="12"/>
      <c r="R3523" s="13"/>
    </row>
    <row r="3524" spans="1:18" ht="15.75" customHeight="1" x14ac:dyDescent="0.3">
      <c r="A3524" s="1"/>
      <c r="B3524" s="6" t="s">
        <v>14</v>
      </c>
      <c r="C3524" s="6">
        <v>1185732</v>
      </c>
      <c r="D3524" s="7">
        <v>44504</v>
      </c>
      <c r="E3524" s="6" t="s">
        <v>15</v>
      </c>
      <c r="F3524" s="6" t="s">
        <v>119</v>
      </c>
      <c r="G3524" s="6" t="s">
        <v>120</v>
      </c>
      <c r="H3524" s="6" t="s">
        <v>19</v>
      </c>
      <c r="I3524" s="8">
        <v>0.55000000000000004</v>
      </c>
      <c r="J3524" s="9">
        <v>2950</v>
      </c>
      <c r="K3524" s="10">
        <f t="shared" si="26"/>
        <v>1622.5000000000002</v>
      </c>
      <c r="L3524" s="10">
        <f t="shared" si="27"/>
        <v>486.75000000000006</v>
      </c>
      <c r="M3524" s="11">
        <v>0.3</v>
      </c>
      <c r="O3524" s="16"/>
      <c r="P3524" s="14"/>
      <c r="Q3524" s="12"/>
      <c r="R3524" s="13"/>
    </row>
    <row r="3525" spans="1:18" ht="15.75" customHeight="1" x14ac:dyDescent="0.3">
      <c r="A3525" s="1"/>
      <c r="B3525" s="6" t="s">
        <v>14</v>
      </c>
      <c r="C3525" s="6">
        <v>1185732</v>
      </c>
      <c r="D3525" s="7">
        <v>44504</v>
      </c>
      <c r="E3525" s="6" t="s">
        <v>15</v>
      </c>
      <c r="F3525" s="6" t="s">
        <v>119</v>
      </c>
      <c r="G3525" s="6" t="s">
        <v>120</v>
      </c>
      <c r="H3525" s="6" t="s">
        <v>20</v>
      </c>
      <c r="I3525" s="8">
        <v>0.55000000000000004</v>
      </c>
      <c r="J3525" s="9">
        <v>2750</v>
      </c>
      <c r="K3525" s="10">
        <f t="shared" si="26"/>
        <v>1512.5000000000002</v>
      </c>
      <c r="L3525" s="10">
        <f t="shared" si="27"/>
        <v>453.75000000000006</v>
      </c>
      <c r="M3525" s="11">
        <v>0.3</v>
      </c>
      <c r="O3525" s="16"/>
      <c r="P3525" s="14"/>
      <c r="Q3525" s="12"/>
      <c r="R3525" s="13"/>
    </row>
    <row r="3526" spans="1:18" ht="15.75" customHeight="1" x14ac:dyDescent="0.3">
      <c r="A3526" s="1"/>
      <c r="B3526" s="6" t="s">
        <v>14</v>
      </c>
      <c r="C3526" s="6">
        <v>1185732</v>
      </c>
      <c r="D3526" s="7">
        <v>44504</v>
      </c>
      <c r="E3526" s="6" t="s">
        <v>15</v>
      </c>
      <c r="F3526" s="6" t="s">
        <v>119</v>
      </c>
      <c r="G3526" s="6" t="s">
        <v>120</v>
      </c>
      <c r="H3526" s="6" t="s">
        <v>21</v>
      </c>
      <c r="I3526" s="8">
        <v>0.65</v>
      </c>
      <c r="J3526" s="9">
        <v>2500</v>
      </c>
      <c r="K3526" s="10">
        <f t="shared" si="26"/>
        <v>1625</v>
      </c>
      <c r="L3526" s="10">
        <f t="shared" si="27"/>
        <v>487.5</v>
      </c>
      <c r="M3526" s="11">
        <v>0.3</v>
      </c>
      <c r="O3526" s="16"/>
      <c r="P3526" s="14"/>
      <c r="Q3526" s="12"/>
      <c r="R3526" s="13"/>
    </row>
    <row r="3527" spans="1:18" ht="15.75" customHeight="1" x14ac:dyDescent="0.3">
      <c r="A3527" s="1"/>
      <c r="B3527" s="6" t="s">
        <v>14</v>
      </c>
      <c r="C3527" s="6">
        <v>1185732</v>
      </c>
      <c r="D3527" s="7">
        <v>44504</v>
      </c>
      <c r="E3527" s="6" t="s">
        <v>15</v>
      </c>
      <c r="F3527" s="6" t="s">
        <v>119</v>
      </c>
      <c r="G3527" s="6" t="s">
        <v>120</v>
      </c>
      <c r="H3527" s="6" t="s">
        <v>22</v>
      </c>
      <c r="I3527" s="8">
        <v>0.7</v>
      </c>
      <c r="J3527" s="9">
        <v>3500</v>
      </c>
      <c r="K3527" s="10">
        <f t="shared" si="26"/>
        <v>2450</v>
      </c>
      <c r="L3527" s="10">
        <f t="shared" si="27"/>
        <v>857.5</v>
      </c>
      <c r="M3527" s="11">
        <v>0.35</v>
      </c>
      <c r="O3527" s="16"/>
      <c r="P3527" s="14"/>
      <c r="Q3527" s="12"/>
      <c r="R3527" s="13"/>
    </row>
    <row r="3528" spans="1:18" ht="15.75" customHeight="1" x14ac:dyDescent="0.3">
      <c r="A3528" s="1"/>
      <c r="B3528" s="6" t="s">
        <v>14</v>
      </c>
      <c r="C3528" s="6">
        <v>1185732</v>
      </c>
      <c r="D3528" s="7">
        <v>44533</v>
      </c>
      <c r="E3528" s="6" t="s">
        <v>15</v>
      </c>
      <c r="F3528" s="6" t="s">
        <v>119</v>
      </c>
      <c r="G3528" s="6" t="s">
        <v>120</v>
      </c>
      <c r="H3528" s="6" t="s">
        <v>17</v>
      </c>
      <c r="I3528" s="8">
        <v>0.65</v>
      </c>
      <c r="J3528" s="9">
        <v>5750</v>
      </c>
      <c r="K3528" s="10">
        <f t="shared" si="26"/>
        <v>3737.5</v>
      </c>
      <c r="L3528" s="10">
        <f t="shared" si="27"/>
        <v>1495</v>
      </c>
      <c r="M3528" s="11">
        <v>0.4</v>
      </c>
      <c r="O3528" s="16"/>
      <c r="P3528" s="14"/>
      <c r="Q3528" s="12"/>
      <c r="R3528" s="13"/>
    </row>
    <row r="3529" spans="1:18" ht="15.75" customHeight="1" x14ac:dyDescent="0.3">
      <c r="A3529" s="1"/>
      <c r="B3529" s="6" t="s">
        <v>14</v>
      </c>
      <c r="C3529" s="6">
        <v>1185732</v>
      </c>
      <c r="D3529" s="7">
        <v>44533</v>
      </c>
      <c r="E3529" s="6" t="s">
        <v>15</v>
      </c>
      <c r="F3529" s="6" t="s">
        <v>119</v>
      </c>
      <c r="G3529" s="6" t="s">
        <v>120</v>
      </c>
      <c r="H3529" s="6" t="s">
        <v>18</v>
      </c>
      <c r="I3529" s="8">
        <v>0.55000000000000004</v>
      </c>
      <c r="J3529" s="9">
        <v>3750</v>
      </c>
      <c r="K3529" s="10">
        <f t="shared" si="26"/>
        <v>2062.5</v>
      </c>
      <c r="L3529" s="10">
        <f t="shared" si="27"/>
        <v>825</v>
      </c>
      <c r="M3529" s="11">
        <v>0.4</v>
      </c>
      <c r="O3529" s="16"/>
      <c r="P3529" s="14"/>
      <c r="Q3529" s="12"/>
      <c r="R3529" s="13"/>
    </row>
    <row r="3530" spans="1:18" ht="15.75" customHeight="1" x14ac:dyDescent="0.3">
      <c r="A3530" s="1"/>
      <c r="B3530" s="6" t="s">
        <v>14</v>
      </c>
      <c r="C3530" s="6">
        <v>1185732</v>
      </c>
      <c r="D3530" s="7">
        <v>44533</v>
      </c>
      <c r="E3530" s="6" t="s">
        <v>15</v>
      </c>
      <c r="F3530" s="6" t="s">
        <v>119</v>
      </c>
      <c r="G3530" s="6" t="s">
        <v>120</v>
      </c>
      <c r="H3530" s="6" t="s">
        <v>19</v>
      </c>
      <c r="I3530" s="8">
        <v>0.55000000000000004</v>
      </c>
      <c r="J3530" s="9">
        <v>3500</v>
      </c>
      <c r="K3530" s="10">
        <f t="shared" si="26"/>
        <v>1925.0000000000002</v>
      </c>
      <c r="L3530" s="10">
        <f t="shared" si="27"/>
        <v>577.5</v>
      </c>
      <c r="M3530" s="11">
        <v>0.3</v>
      </c>
      <c r="O3530" s="16"/>
      <c r="P3530" s="14"/>
      <c r="Q3530" s="12"/>
      <c r="R3530" s="13"/>
    </row>
    <row r="3531" spans="1:18" ht="15.75" customHeight="1" x14ac:dyDescent="0.3">
      <c r="A3531" s="1"/>
      <c r="B3531" s="6" t="s">
        <v>14</v>
      </c>
      <c r="C3531" s="6">
        <v>1185732</v>
      </c>
      <c r="D3531" s="7">
        <v>44533</v>
      </c>
      <c r="E3531" s="6" t="s">
        <v>15</v>
      </c>
      <c r="F3531" s="6" t="s">
        <v>119</v>
      </c>
      <c r="G3531" s="6" t="s">
        <v>120</v>
      </c>
      <c r="H3531" s="6" t="s">
        <v>20</v>
      </c>
      <c r="I3531" s="8">
        <v>0.55000000000000004</v>
      </c>
      <c r="J3531" s="9">
        <v>3000</v>
      </c>
      <c r="K3531" s="10">
        <f t="shared" si="26"/>
        <v>1650.0000000000002</v>
      </c>
      <c r="L3531" s="10">
        <f t="shared" si="27"/>
        <v>495.00000000000006</v>
      </c>
      <c r="M3531" s="11">
        <v>0.3</v>
      </c>
      <c r="O3531" s="16"/>
      <c r="P3531" s="14"/>
      <c r="Q3531" s="12"/>
      <c r="R3531" s="13"/>
    </row>
    <row r="3532" spans="1:18" ht="15.75" customHeight="1" x14ac:dyDescent="0.3">
      <c r="A3532" s="1"/>
      <c r="B3532" s="6" t="s">
        <v>14</v>
      </c>
      <c r="C3532" s="6">
        <v>1185732</v>
      </c>
      <c r="D3532" s="7">
        <v>44533</v>
      </c>
      <c r="E3532" s="6" t="s">
        <v>15</v>
      </c>
      <c r="F3532" s="6" t="s">
        <v>119</v>
      </c>
      <c r="G3532" s="6" t="s">
        <v>120</v>
      </c>
      <c r="H3532" s="6" t="s">
        <v>21</v>
      </c>
      <c r="I3532" s="8">
        <v>0.65</v>
      </c>
      <c r="J3532" s="9">
        <v>3000</v>
      </c>
      <c r="K3532" s="10">
        <f t="shared" si="26"/>
        <v>1950</v>
      </c>
      <c r="L3532" s="10">
        <f t="shared" si="27"/>
        <v>585</v>
      </c>
      <c r="M3532" s="11">
        <v>0.3</v>
      </c>
      <c r="O3532" s="16"/>
      <c r="P3532" s="14"/>
      <c r="Q3532" s="12"/>
      <c r="R3532" s="13"/>
    </row>
    <row r="3533" spans="1:18" ht="15.75" customHeight="1" x14ac:dyDescent="0.3">
      <c r="A3533" s="1"/>
      <c r="B3533" s="6" t="s">
        <v>14</v>
      </c>
      <c r="C3533" s="6">
        <v>1185732</v>
      </c>
      <c r="D3533" s="7">
        <v>44533</v>
      </c>
      <c r="E3533" s="6" t="s">
        <v>15</v>
      </c>
      <c r="F3533" s="6" t="s">
        <v>119</v>
      </c>
      <c r="G3533" s="6" t="s">
        <v>120</v>
      </c>
      <c r="H3533" s="6" t="s">
        <v>22</v>
      </c>
      <c r="I3533" s="8">
        <v>0.7</v>
      </c>
      <c r="J3533" s="9">
        <v>4000</v>
      </c>
      <c r="K3533" s="10">
        <f t="shared" si="26"/>
        <v>2800</v>
      </c>
      <c r="L3533" s="10">
        <f t="shared" si="27"/>
        <v>979.99999999999989</v>
      </c>
      <c r="M3533" s="11">
        <v>0.35</v>
      </c>
      <c r="O3533" s="16"/>
      <c r="P3533" s="14"/>
      <c r="Q3533" s="12"/>
      <c r="R3533" s="13"/>
    </row>
    <row r="3534" spans="1:18" ht="15.75" customHeight="1" x14ac:dyDescent="0.3">
      <c r="A3534" s="1" t="s">
        <v>39</v>
      </c>
      <c r="B3534" s="6" t="s">
        <v>14</v>
      </c>
      <c r="C3534" s="6">
        <v>1185732</v>
      </c>
      <c r="D3534" s="7">
        <v>44206</v>
      </c>
      <c r="E3534" s="6" t="s">
        <v>15</v>
      </c>
      <c r="F3534" s="6" t="s">
        <v>121</v>
      </c>
      <c r="G3534" s="6" t="s">
        <v>122</v>
      </c>
      <c r="H3534" s="6" t="s">
        <v>17</v>
      </c>
      <c r="I3534" s="8">
        <v>0.35000000000000003</v>
      </c>
      <c r="J3534" s="9">
        <v>4250</v>
      </c>
      <c r="K3534" s="10">
        <f t="shared" si="26"/>
        <v>1487.5000000000002</v>
      </c>
      <c r="L3534" s="10">
        <f t="shared" si="27"/>
        <v>520.625</v>
      </c>
      <c r="M3534" s="11">
        <v>0.35</v>
      </c>
      <c r="O3534" s="16"/>
      <c r="P3534" s="14"/>
      <c r="Q3534" s="12"/>
      <c r="R3534" s="13"/>
    </row>
    <row r="3535" spans="1:18" ht="15.75" customHeight="1" x14ac:dyDescent="0.3">
      <c r="A3535" s="1"/>
      <c r="B3535" s="6" t="s">
        <v>14</v>
      </c>
      <c r="C3535" s="6">
        <v>1185732</v>
      </c>
      <c r="D3535" s="7">
        <v>44206</v>
      </c>
      <c r="E3535" s="6" t="s">
        <v>15</v>
      </c>
      <c r="F3535" s="6" t="s">
        <v>121</v>
      </c>
      <c r="G3535" s="6" t="s">
        <v>122</v>
      </c>
      <c r="H3535" s="6" t="s">
        <v>18</v>
      </c>
      <c r="I3535" s="8">
        <v>0.35000000000000003</v>
      </c>
      <c r="J3535" s="9">
        <v>2250</v>
      </c>
      <c r="K3535" s="10">
        <f t="shared" si="26"/>
        <v>787.50000000000011</v>
      </c>
      <c r="L3535" s="10">
        <f t="shared" si="27"/>
        <v>275.625</v>
      </c>
      <c r="M3535" s="11">
        <v>0.35</v>
      </c>
      <c r="O3535" s="16"/>
      <c r="P3535" s="14"/>
      <c r="Q3535" s="12"/>
      <c r="R3535" s="13"/>
    </row>
    <row r="3536" spans="1:18" ht="15.75" customHeight="1" x14ac:dyDescent="0.3">
      <c r="A3536" s="1"/>
      <c r="B3536" s="6" t="s">
        <v>14</v>
      </c>
      <c r="C3536" s="6">
        <v>1185732</v>
      </c>
      <c r="D3536" s="7">
        <v>44206</v>
      </c>
      <c r="E3536" s="6" t="s">
        <v>15</v>
      </c>
      <c r="F3536" s="6" t="s">
        <v>121</v>
      </c>
      <c r="G3536" s="6" t="s">
        <v>122</v>
      </c>
      <c r="H3536" s="6" t="s">
        <v>19</v>
      </c>
      <c r="I3536" s="8">
        <v>0.25000000000000006</v>
      </c>
      <c r="J3536" s="9">
        <v>2250</v>
      </c>
      <c r="K3536" s="10">
        <f t="shared" si="26"/>
        <v>562.50000000000011</v>
      </c>
      <c r="L3536" s="10">
        <f t="shared" si="27"/>
        <v>225.00000000000006</v>
      </c>
      <c r="M3536" s="11">
        <v>0.4</v>
      </c>
      <c r="O3536" s="16"/>
      <c r="P3536" s="14"/>
      <c r="Q3536" s="12"/>
      <c r="R3536" s="13"/>
    </row>
    <row r="3537" spans="1:18" ht="15.75" customHeight="1" x14ac:dyDescent="0.3">
      <c r="A3537" s="1"/>
      <c r="B3537" s="6" t="s">
        <v>14</v>
      </c>
      <c r="C3537" s="6">
        <v>1185732</v>
      </c>
      <c r="D3537" s="7">
        <v>44206</v>
      </c>
      <c r="E3537" s="6" t="s">
        <v>15</v>
      </c>
      <c r="F3537" s="6" t="s">
        <v>121</v>
      </c>
      <c r="G3537" s="6" t="s">
        <v>122</v>
      </c>
      <c r="H3537" s="6" t="s">
        <v>20</v>
      </c>
      <c r="I3537" s="8">
        <v>0.3</v>
      </c>
      <c r="J3537" s="9">
        <v>750</v>
      </c>
      <c r="K3537" s="10">
        <f t="shared" si="26"/>
        <v>225</v>
      </c>
      <c r="L3537" s="10">
        <f t="shared" si="27"/>
        <v>90</v>
      </c>
      <c r="M3537" s="11">
        <v>0.4</v>
      </c>
      <c r="O3537" s="16"/>
      <c r="P3537" s="14"/>
      <c r="Q3537" s="12"/>
      <c r="R3537" s="13"/>
    </row>
    <row r="3538" spans="1:18" ht="15.75" customHeight="1" x14ac:dyDescent="0.3">
      <c r="A3538" s="1"/>
      <c r="B3538" s="6" t="s">
        <v>14</v>
      </c>
      <c r="C3538" s="6">
        <v>1185732</v>
      </c>
      <c r="D3538" s="7">
        <v>44206</v>
      </c>
      <c r="E3538" s="6" t="s">
        <v>15</v>
      </c>
      <c r="F3538" s="6" t="s">
        <v>121</v>
      </c>
      <c r="G3538" s="6" t="s">
        <v>122</v>
      </c>
      <c r="H3538" s="6" t="s">
        <v>21</v>
      </c>
      <c r="I3538" s="8">
        <v>0.45</v>
      </c>
      <c r="J3538" s="9">
        <v>1250</v>
      </c>
      <c r="K3538" s="10">
        <f t="shared" si="26"/>
        <v>562.5</v>
      </c>
      <c r="L3538" s="10">
        <f t="shared" si="27"/>
        <v>168.75</v>
      </c>
      <c r="M3538" s="11">
        <v>0.3</v>
      </c>
      <c r="O3538" s="16"/>
      <c r="P3538" s="14"/>
      <c r="Q3538" s="12"/>
      <c r="R3538" s="13"/>
    </row>
    <row r="3539" spans="1:18" ht="15.75" customHeight="1" x14ac:dyDescent="0.3">
      <c r="A3539" s="1"/>
      <c r="B3539" s="6" t="s">
        <v>14</v>
      </c>
      <c r="C3539" s="6">
        <v>1185732</v>
      </c>
      <c r="D3539" s="7">
        <v>44206</v>
      </c>
      <c r="E3539" s="6" t="s">
        <v>15</v>
      </c>
      <c r="F3539" s="6" t="s">
        <v>121</v>
      </c>
      <c r="G3539" s="6" t="s">
        <v>122</v>
      </c>
      <c r="H3539" s="6" t="s">
        <v>22</v>
      </c>
      <c r="I3539" s="8">
        <v>0.35000000000000003</v>
      </c>
      <c r="J3539" s="9">
        <v>2250</v>
      </c>
      <c r="K3539" s="10">
        <f t="shared" si="26"/>
        <v>787.50000000000011</v>
      </c>
      <c r="L3539" s="10">
        <f t="shared" si="27"/>
        <v>315.00000000000006</v>
      </c>
      <c r="M3539" s="11">
        <v>0.4</v>
      </c>
      <c r="O3539" s="16"/>
      <c r="P3539" s="14"/>
      <c r="Q3539" s="12"/>
      <c r="R3539" s="13"/>
    </row>
    <row r="3540" spans="1:18" ht="15.75" customHeight="1" x14ac:dyDescent="0.3">
      <c r="A3540" s="1"/>
      <c r="B3540" s="6" t="s">
        <v>14</v>
      </c>
      <c r="C3540" s="6">
        <v>1185732</v>
      </c>
      <c r="D3540" s="7">
        <v>44235</v>
      </c>
      <c r="E3540" s="6" t="s">
        <v>15</v>
      </c>
      <c r="F3540" s="6" t="s">
        <v>121</v>
      </c>
      <c r="G3540" s="6" t="s">
        <v>122</v>
      </c>
      <c r="H3540" s="6" t="s">
        <v>17</v>
      </c>
      <c r="I3540" s="8">
        <v>0.35000000000000003</v>
      </c>
      <c r="J3540" s="9">
        <v>4750</v>
      </c>
      <c r="K3540" s="10">
        <f t="shared" si="26"/>
        <v>1662.5000000000002</v>
      </c>
      <c r="L3540" s="10">
        <f t="shared" si="27"/>
        <v>581.875</v>
      </c>
      <c r="M3540" s="11">
        <v>0.35</v>
      </c>
      <c r="O3540" s="16"/>
      <c r="P3540" s="14"/>
      <c r="Q3540" s="12"/>
      <c r="R3540" s="13"/>
    </row>
    <row r="3541" spans="1:18" ht="15.75" customHeight="1" x14ac:dyDescent="0.3">
      <c r="A3541" s="1"/>
      <c r="B3541" s="6" t="s">
        <v>14</v>
      </c>
      <c r="C3541" s="6">
        <v>1185732</v>
      </c>
      <c r="D3541" s="7">
        <v>44235</v>
      </c>
      <c r="E3541" s="6" t="s">
        <v>15</v>
      </c>
      <c r="F3541" s="6" t="s">
        <v>121</v>
      </c>
      <c r="G3541" s="6" t="s">
        <v>122</v>
      </c>
      <c r="H3541" s="6" t="s">
        <v>18</v>
      </c>
      <c r="I3541" s="8">
        <v>0.35000000000000003</v>
      </c>
      <c r="J3541" s="9">
        <v>1250</v>
      </c>
      <c r="K3541" s="10">
        <f t="shared" si="26"/>
        <v>437.50000000000006</v>
      </c>
      <c r="L3541" s="10">
        <f t="shared" si="27"/>
        <v>153.125</v>
      </c>
      <c r="M3541" s="11">
        <v>0.35</v>
      </c>
      <c r="O3541" s="16"/>
      <c r="P3541" s="14"/>
      <c r="Q3541" s="12"/>
      <c r="R3541" s="13"/>
    </row>
    <row r="3542" spans="1:18" ht="15.75" customHeight="1" x14ac:dyDescent="0.3">
      <c r="A3542" s="1"/>
      <c r="B3542" s="6" t="s">
        <v>14</v>
      </c>
      <c r="C3542" s="6">
        <v>1185732</v>
      </c>
      <c r="D3542" s="7">
        <v>44235</v>
      </c>
      <c r="E3542" s="6" t="s">
        <v>15</v>
      </c>
      <c r="F3542" s="6" t="s">
        <v>121</v>
      </c>
      <c r="G3542" s="6" t="s">
        <v>122</v>
      </c>
      <c r="H3542" s="6" t="s">
        <v>19</v>
      </c>
      <c r="I3542" s="8">
        <v>0.25000000000000006</v>
      </c>
      <c r="J3542" s="9">
        <v>1750</v>
      </c>
      <c r="K3542" s="10">
        <f t="shared" si="26"/>
        <v>437.50000000000011</v>
      </c>
      <c r="L3542" s="10">
        <f t="shared" si="27"/>
        <v>175.00000000000006</v>
      </c>
      <c r="M3542" s="11">
        <v>0.4</v>
      </c>
      <c r="O3542" s="16"/>
      <c r="P3542" s="14"/>
      <c r="Q3542" s="12"/>
      <c r="R3542" s="13"/>
    </row>
    <row r="3543" spans="1:18" ht="15.75" customHeight="1" x14ac:dyDescent="0.3">
      <c r="A3543" s="1"/>
      <c r="B3543" s="6" t="s">
        <v>14</v>
      </c>
      <c r="C3543" s="6">
        <v>1185732</v>
      </c>
      <c r="D3543" s="7">
        <v>44235</v>
      </c>
      <c r="E3543" s="6" t="s">
        <v>15</v>
      </c>
      <c r="F3543" s="6" t="s">
        <v>121</v>
      </c>
      <c r="G3543" s="6" t="s">
        <v>122</v>
      </c>
      <c r="H3543" s="6" t="s">
        <v>20</v>
      </c>
      <c r="I3543" s="8">
        <v>0.3</v>
      </c>
      <c r="J3543" s="9">
        <v>500</v>
      </c>
      <c r="K3543" s="10">
        <f t="shared" si="26"/>
        <v>150</v>
      </c>
      <c r="L3543" s="10">
        <f t="shared" si="27"/>
        <v>60</v>
      </c>
      <c r="M3543" s="11">
        <v>0.4</v>
      </c>
      <c r="O3543" s="16"/>
      <c r="P3543" s="14"/>
      <c r="Q3543" s="12"/>
      <c r="R3543" s="13"/>
    </row>
    <row r="3544" spans="1:18" ht="15.75" customHeight="1" x14ac:dyDescent="0.3">
      <c r="A3544" s="1"/>
      <c r="B3544" s="6" t="s">
        <v>14</v>
      </c>
      <c r="C3544" s="6">
        <v>1185732</v>
      </c>
      <c r="D3544" s="7">
        <v>44235</v>
      </c>
      <c r="E3544" s="6" t="s">
        <v>15</v>
      </c>
      <c r="F3544" s="6" t="s">
        <v>121</v>
      </c>
      <c r="G3544" s="6" t="s">
        <v>122</v>
      </c>
      <c r="H3544" s="6" t="s">
        <v>21</v>
      </c>
      <c r="I3544" s="8">
        <v>0.45</v>
      </c>
      <c r="J3544" s="9">
        <v>1250</v>
      </c>
      <c r="K3544" s="10">
        <f t="shared" si="26"/>
        <v>562.5</v>
      </c>
      <c r="L3544" s="10">
        <f t="shared" si="27"/>
        <v>168.75</v>
      </c>
      <c r="M3544" s="11">
        <v>0.3</v>
      </c>
      <c r="O3544" s="16"/>
      <c r="P3544" s="14"/>
      <c r="Q3544" s="12"/>
      <c r="R3544" s="13"/>
    </row>
    <row r="3545" spans="1:18" ht="15.75" customHeight="1" x14ac:dyDescent="0.3">
      <c r="A3545" s="1"/>
      <c r="B3545" s="6" t="s">
        <v>14</v>
      </c>
      <c r="C3545" s="6">
        <v>1185732</v>
      </c>
      <c r="D3545" s="7">
        <v>44235</v>
      </c>
      <c r="E3545" s="6" t="s">
        <v>15</v>
      </c>
      <c r="F3545" s="6" t="s">
        <v>121</v>
      </c>
      <c r="G3545" s="6" t="s">
        <v>122</v>
      </c>
      <c r="H3545" s="6" t="s">
        <v>22</v>
      </c>
      <c r="I3545" s="8">
        <v>0.35000000000000003</v>
      </c>
      <c r="J3545" s="9">
        <v>2250</v>
      </c>
      <c r="K3545" s="10">
        <f t="shared" si="26"/>
        <v>787.50000000000011</v>
      </c>
      <c r="L3545" s="10">
        <f t="shared" si="27"/>
        <v>315.00000000000006</v>
      </c>
      <c r="M3545" s="11">
        <v>0.4</v>
      </c>
      <c r="O3545" s="16"/>
      <c r="P3545" s="14"/>
      <c r="Q3545" s="12"/>
      <c r="R3545" s="13"/>
    </row>
    <row r="3546" spans="1:18" ht="15.75" customHeight="1" x14ac:dyDescent="0.3">
      <c r="A3546" s="1"/>
      <c r="B3546" s="6" t="s">
        <v>14</v>
      </c>
      <c r="C3546" s="6">
        <v>1185732</v>
      </c>
      <c r="D3546" s="7">
        <v>44261</v>
      </c>
      <c r="E3546" s="6" t="s">
        <v>15</v>
      </c>
      <c r="F3546" s="6" t="s">
        <v>121</v>
      </c>
      <c r="G3546" s="6" t="s">
        <v>122</v>
      </c>
      <c r="H3546" s="6" t="s">
        <v>17</v>
      </c>
      <c r="I3546" s="8">
        <v>0.35000000000000003</v>
      </c>
      <c r="J3546" s="9">
        <v>4450</v>
      </c>
      <c r="K3546" s="10">
        <f t="shared" si="26"/>
        <v>1557.5000000000002</v>
      </c>
      <c r="L3546" s="10">
        <f t="shared" si="27"/>
        <v>545.125</v>
      </c>
      <c r="M3546" s="11">
        <v>0.35</v>
      </c>
      <c r="O3546" s="16"/>
      <c r="P3546" s="14"/>
      <c r="Q3546" s="12"/>
      <c r="R3546" s="13"/>
    </row>
    <row r="3547" spans="1:18" ht="15.75" customHeight="1" x14ac:dyDescent="0.3">
      <c r="A3547" s="1"/>
      <c r="B3547" s="6" t="s">
        <v>14</v>
      </c>
      <c r="C3547" s="6">
        <v>1185732</v>
      </c>
      <c r="D3547" s="7">
        <v>44261</v>
      </c>
      <c r="E3547" s="6" t="s">
        <v>15</v>
      </c>
      <c r="F3547" s="6" t="s">
        <v>121</v>
      </c>
      <c r="G3547" s="6" t="s">
        <v>122</v>
      </c>
      <c r="H3547" s="6" t="s">
        <v>18</v>
      </c>
      <c r="I3547" s="8">
        <v>0.35000000000000003</v>
      </c>
      <c r="J3547" s="9">
        <v>1500</v>
      </c>
      <c r="K3547" s="10">
        <f t="shared" si="26"/>
        <v>525</v>
      </c>
      <c r="L3547" s="10">
        <f t="shared" si="27"/>
        <v>183.75</v>
      </c>
      <c r="M3547" s="11">
        <v>0.35</v>
      </c>
      <c r="O3547" s="16"/>
      <c r="P3547" s="14"/>
      <c r="Q3547" s="12"/>
      <c r="R3547" s="13"/>
    </row>
    <row r="3548" spans="1:18" ht="15.75" customHeight="1" x14ac:dyDescent="0.3">
      <c r="A3548" s="1"/>
      <c r="B3548" s="6" t="s">
        <v>14</v>
      </c>
      <c r="C3548" s="6">
        <v>1185732</v>
      </c>
      <c r="D3548" s="7">
        <v>44261</v>
      </c>
      <c r="E3548" s="6" t="s">
        <v>15</v>
      </c>
      <c r="F3548" s="6" t="s">
        <v>121</v>
      </c>
      <c r="G3548" s="6" t="s">
        <v>122</v>
      </c>
      <c r="H3548" s="6" t="s">
        <v>19</v>
      </c>
      <c r="I3548" s="8">
        <v>0.25000000000000006</v>
      </c>
      <c r="J3548" s="9">
        <v>1750</v>
      </c>
      <c r="K3548" s="10">
        <f t="shared" si="26"/>
        <v>437.50000000000011</v>
      </c>
      <c r="L3548" s="10">
        <f t="shared" si="27"/>
        <v>175.00000000000006</v>
      </c>
      <c r="M3548" s="11">
        <v>0.4</v>
      </c>
      <c r="O3548" s="16"/>
      <c r="P3548" s="14"/>
      <c r="Q3548" s="12"/>
      <c r="R3548" s="13"/>
    </row>
    <row r="3549" spans="1:18" ht="15.75" customHeight="1" x14ac:dyDescent="0.3">
      <c r="A3549" s="1"/>
      <c r="B3549" s="6" t="s">
        <v>14</v>
      </c>
      <c r="C3549" s="6">
        <v>1185732</v>
      </c>
      <c r="D3549" s="7">
        <v>44261</v>
      </c>
      <c r="E3549" s="6" t="s">
        <v>15</v>
      </c>
      <c r="F3549" s="6" t="s">
        <v>121</v>
      </c>
      <c r="G3549" s="6" t="s">
        <v>122</v>
      </c>
      <c r="H3549" s="6" t="s">
        <v>20</v>
      </c>
      <c r="I3549" s="8">
        <v>0.3</v>
      </c>
      <c r="J3549" s="9">
        <v>250</v>
      </c>
      <c r="K3549" s="10">
        <f t="shared" si="26"/>
        <v>75</v>
      </c>
      <c r="L3549" s="10">
        <f t="shared" si="27"/>
        <v>30</v>
      </c>
      <c r="M3549" s="11">
        <v>0.4</v>
      </c>
      <c r="O3549" s="16"/>
      <c r="P3549" s="14"/>
      <c r="Q3549" s="12"/>
      <c r="R3549" s="13"/>
    </row>
    <row r="3550" spans="1:18" ht="15.75" customHeight="1" x14ac:dyDescent="0.3">
      <c r="A3550" s="1"/>
      <c r="B3550" s="6" t="s">
        <v>14</v>
      </c>
      <c r="C3550" s="6">
        <v>1185732</v>
      </c>
      <c r="D3550" s="7">
        <v>44261</v>
      </c>
      <c r="E3550" s="6" t="s">
        <v>15</v>
      </c>
      <c r="F3550" s="6" t="s">
        <v>121</v>
      </c>
      <c r="G3550" s="6" t="s">
        <v>122</v>
      </c>
      <c r="H3550" s="6" t="s">
        <v>21</v>
      </c>
      <c r="I3550" s="8">
        <v>0.45</v>
      </c>
      <c r="J3550" s="9">
        <v>750</v>
      </c>
      <c r="K3550" s="10">
        <f t="shared" si="26"/>
        <v>337.5</v>
      </c>
      <c r="L3550" s="10">
        <f t="shared" si="27"/>
        <v>101.25</v>
      </c>
      <c r="M3550" s="11">
        <v>0.3</v>
      </c>
      <c r="O3550" s="16"/>
      <c r="P3550" s="14"/>
      <c r="Q3550" s="12"/>
      <c r="R3550" s="13"/>
    </row>
    <row r="3551" spans="1:18" ht="15.75" customHeight="1" x14ac:dyDescent="0.3">
      <c r="A3551" s="1"/>
      <c r="B3551" s="6" t="s">
        <v>14</v>
      </c>
      <c r="C3551" s="6">
        <v>1185732</v>
      </c>
      <c r="D3551" s="7">
        <v>44261</v>
      </c>
      <c r="E3551" s="6" t="s">
        <v>15</v>
      </c>
      <c r="F3551" s="6" t="s">
        <v>121</v>
      </c>
      <c r="G3551" s="6" t="s">
        <v>122</v>
      </c>
      <c r="H3551" s="6" t="s">
        <v>22</v>
      </c>
      <c r="I3551" s="8">
        <v>0.35000000000000003</v>
      </c>
      <c r="J3551" s="9">
        <v>1750</v>
      </c>
      <c r="K3551" s="10">
        <f t="shared" si="26"/>
        <v>612.50000000000011</v>
      </c>
      <c r="L3551" s="10">
        <f t="shared" si="27"/>
        <v>245.00000000000006</v>
      </c>
      <c r="M3551" s="11">
        <v>0.4</v>
      </c>
      <c r="O3551" s="16"/>
      <c r="P3551" s="14"/>
      <c r="Q3551" s="12"/>
      <c r="R3551" s="13"/>
    </row>
    <row r="3552" spans="1:18" ht="15.75" customHeight="1" x14ac:dyDescent="0.3">
      <c r="A3552" s="1"/>
      <c r="B3552" s="6" t="s">
        <v>14</v>
      </c>
      <c r="C3552" s="6">
        <v>1185732</v>
      </c>
      <c r="D3552" s="7">
        <v>44293</v>
      </c>
      <c r="E3552" s="6" t="s">
        <v>15</v>
      </c>
      <c r="F3552" s="6" t="s">
        <v>121</v>
      </c>
      <c r="G3552" s="6" t="s">
        <v>122</v>
      </c>
      <c r="H3552" s="6" t="s">
        <v>17</v>
      </c>
      <c r="I3552" s="8">
        <v>0.35000000000000003</v>
      </c>
      <c r="J3552" s="9">
        <v>4250</v>
      </c>
      <c r="K3552" s="10">
        <f t="shared" si="26"/>
        <v>1487.5000000000002</v>
      </c>
      <c r="L3552" s="10">
        <f t="shared" si="27"/>
        <v>520.625</v>
      </c>
      <c r="M3552" s="11">
        <v>0.35</v>
      </c>
      <c r="O3552" s="16"/>
      <c r="P3552" s="14"/>
      <c r="Q3552" s="12"/>
      <c r="R3552" s="13"/>
    </row>
    <row r="3553" spans="1:18" ht="15.75" customHeight="1" x14ac:dyDescent="0.3">
      <c r="A3553" s="1"/>
      <c r="B3553" s="6" t="s">
        <v>14</v>
      </c>
      <c r="C3553" s="6">
        <v>1185732</v>
      </c>
      <c r="D3553" s="7">
        <v>44293</v>
      </c>
      <c r="E3553" s="6" t="s">
        <v>15</v>
      </c>
      <c r="F3553" s="6" t="s">
        <v>121</v>
      </c>
      <c r="G3553" s="6" t="s">
        <v>122</v>
      </c>
      <c r="H3553" s="6" t="s">
        <v>18</v>
      </c>
      <c r="I3553" s="8">
        <v>0.35000000000000003</v>
      </c>
      <c r="J3553" s="9">
        <v>1250</v>
      </c>
      <c r="K3553" s="10">
        <f t="shared" si="26"/>
        <v>437.50000000000006</v>
      </c>
      <c r="L3553" s="10">
        <f t="shared" si="27"/>
        <v>153.125</v>
      </c>
      <c r="M3553" s="11">
        <v>0.35</v>
      </c>
      <c r="O3553" s="16"/>
      <c r="P3553" s="14"/>
      <c r="Q3553" s="12"/>
      <c r="R3553" s="13"/>
    </row>
    <row r="3554" spans="1:18" ht="15.75" customHeight="1" x14ac:dyDescent="0.3">
      <c r="A3554" s="1"/>
      <c r="B3554" s="6" t="s">
        <v>14</v>
      </c>
      <c r="C3554" s="6">
        <v>1185732</v>
      </c>
      <c r="D3554" s="7">
        <v>44293</v>
      </c>
      <c r="E3554" s="6" t="s">
        <v>15</v>
      </c>
      <c r="F3554" s="6" t="s">
        <v>121</v>
      </c>
      <c r="G3554" s="6" t="s">
        <v>122</v>
      </c>
      <c r="H3554" s="6" t="s">
        <v>19</v>
      </c>
      <c r="I3554" s="8">
        <v>0.25000000000000006</v>
      </c>
      <c r="J3554" s="9">
        <v>1250</v>
      </c>
      <c r="K3554" s="10">
        <f t="shared" si="26"/>
        <v>312.50000000000006</v>
      </c>
      <c r="L3554" s="10">
        <f t="shared" si="27"/>
        <v>125.00000000000003</v>
      </c>
      <c r="M3554" s="11">
        <v>0.4</v>
      </c>
      <c r="O3554" s="16"/>
      <c r="P3554" s="14"/>
      <c r="Q3554" s="12"/>
      <c r="R3554" s="13"/>
    </row>
    <row r="3555" spans="1:18" ht="15.75" customHeight="1" x14ac:dyDescent="0.3">
      <c r="A3555" s="1"/>
      <c r="B3555" s="6" t="s">
        <v>14</v>
      </c>
      <c r="C3555" s="6">
        <v>1185732</v>
      </c>
      <c r="D3555" s="7">
        <v>44293</v>
      </c>
      <c r="E3555" s="6" t="s">
        <v>15</v>
      </c>
      <c r="F3555" s="6" t="s">
        <v>121</v>
      </c>
      <c r="G3555" s="6" t="s">
        <v>122</v>
      </c>
      <c r="H3555" s="6" t="s">
        <v>20</v>
      </c>
      <c r="I3555" s="8">
        <v>0.3</v>
      </c>
      <c r="J3555" s="9">
        <v>500</v>
      </c>
      <c r="K3555" s="10">
        <f t="shared" si="26"/>
        <v>150</v>
      </c>
      <c r="L3555" s="10">
        <f t="shared" si="27"/>
        <v>60</v>
      </c>
      <c r="M3555" s="11">
        <v>0.4</v>
      </c>
      <c r="O3555" s="16"/>
      <c r="P3555" s="14"/>
      <c r="Q3555" s="12"/>
      <c r="R3555" s="13"/>
    </row>
    <row r="3556" spans="1:18" ht="15.75" customHeight="1" x14ac:dyDescent="0.3">
      <c r="A3556" s="1"/>
      <c r="B3556" s="6" t="s">
        <v>14</v>
      </c>
      <c r="C3556" s="6">
        <v>1185732</v>
      </c>
      <c r="D3556" s="7">
        <v>44293</v>
      </c>
      <c r="E3556" s="6" t="s">
        <v>15</v>
      </c>
      <c r="F3556" s="6" t="s">
        <v>121</v>
      </c>
      <c r="G3556" s="6" t="s">
        <v>122</v>
      </c>
      <c r="H3556" s="6" t="s">
        <v>21</v>
      </c>
      <c r="I3556" s="8">
        <v>0.45</v>
      </c>
      <c r="J3556" s="9">
        <v>500</v>
      </c>
      <c r="K3556" s="10">
        <f t="shared" si="26"/>
        <v>225</v>
      </c>
      <c r="L3556" s="10">
        <f t="shared" si="27"/>
        <v>67.5</v>
      </c>
      <c r="M3556" s="11">
        <v>0.3</v>
      </c>
      <c r="O3556" s="16"/>
      <c r="P3556" s="14"/>
      <c r="Q3556" s="12"/>
      <c r="R3556" s="13"/>
    </row>
    <row r="3557" spans="1:18" ht="15.75" customHeight="1" x14ac:dyDescent="0.3">
      <c r="A3557" s="1"/>
      <c r="B3557" s="6" t="s">
        <v>14</v>
      </c>
      <c r="C3557" s="6">
        <v>1185732</v>
      </c>
      <c r="D3557" s="7">
        <v>44293</v>
      </c>
      <c r="E3557" s="6" t="s">
        <v>15</v>
      </c>
      <c r="F3557" s="6" t="s">
        <v>121</v>
      </c>
      <c r="G3557" s="6" t="s">
        <v>122</v>
      </c>
      <c r="H3557" s="6" t="s">
        <v>22</v>
      </c>
      <c r="I3557" s="8">
        <v>0.35000000000000003</v>
      </c>
      <c r="J3557" s="9">
        <v>2000</v>
      </c>
      <c r="K3557" s="10">
        <f t="shared" si="26"/>
        <v>700.00000000000011</v>
      </c>
      <c r="L3557" s="10">
        <f t="shared" si="27"/>
        <v>280.00000000000006</v>
      </c>
      <c r="M3557" s="11">
        <v>0.4</v>
      </c>
      <c r="O3557" s="16"/>
      <c r="P3557" s="14"/>
      <c r="Q3557" s="12"/>
      <c r="R3557" s="13"/>
    </row>
    <row r="3558" spans="1:18" ht="15.75" customHeight="1" x14ac:dyDescent="0.3">
      <c r="A3558" s="1"/>
      <c r="B3558" s="6" t="s">
        <v>14</v>
      </c>
      <c r="C3558" s="6">
        <v>1185732</v>
      </c>
      <c r="D3558" s="7">
        <v>44322</v>
      </c>
      <c r="E3558" s="6" t="s">
        <v>15</v>
      </c>
      <c r="F3558" s="6" t="s">
        <v>121</v>
      </c>
      <c r="G3558" s="6" t="s">
        <v>122</v>
      </c>
      <c r="H3558" s="6" t="s">
        <v>17</v>
      </c>
      <c r="I3558" s="8">
        <v>0.49999999999999994</v>
      </c>
      <c r="J3558" s="9">
        <v>4700</v>
      </c>
      <c r="K3558" s="10">
        <f t="shared" si="26"/>
        <v>2349.9999999999995</v>
      </c>
      <c r="L3558" s="10">
        <f t="shared" si="27"/>
        <v>822.49999999999977</v>
      </c>
      <c r="M3558" s="11">
        <v>0.35</v>
      </c>
      <c r="O3558" s="16"/>
      <c r="P3558" s="14"/>
      <c r="Q3558" s="12"/>
      <c r="R3558" s="13"/>
    </row>
    <row r="3559" spans="1:18" ht="15.75" customHeight="1" x14ac:dyDescent="0.3">
      <c r="A3559" s="1"/>
      <c r="B3559" s="6" t="s">
        <v>14</v>
      </c>
      <c r="C3559" s="6">
        <v>1185732</v>
      </c>
      <c r="D3559" s="7">
        <v>44322</v>
      </c>
      <c r="E3559" s="6" t="s">
        <v>15</v>
      </c>
      <c r="F3559" s="6" t="s">
        <v>121</v>
      </c>
      <c r="G3559" s="6" t="s">
        <v>122</v>
      </c>
      <c r="H3559" s="6" t="s">
        <v>18</v>
      </c>
      <c r="I3559" s="8">
        <v>0.45</v>
      </c>
      <c r="J3559" s="9">
        <v>1750</v>
      </c>
      <c r="K3559" s="10">
        <f t="shared" si="26"/>
        <v>787.5</v>
      </c>
      <c r="L3559" s="10">
        <f t="shared" si="27"/>
        <v>275.625</v>
      </c>
      <c r="M3559" s="11">
        <v>0.35</v>
      </c>
      <c r="O3559" s="16"/>
      <c r="P3559" s="14"/>
      <c r="Q3559" s="12"/>
      <c r="R3559" s="13"/>
    </row>
    <row r="3560" spans="1:18" ht="15.75" customHeight="1" x14ac:dyDescent="0.3">
      <c r="A3560" s="1"/>
      <c r="B3560" s="6" t="s">
        <v>14</v>
      </c>
      <c r="C3560" s="6">
        <v>1185732</v>
      </c>
      <c r="D3560" s="7">
        <v>44322</v>
      </c>
      <c r="E3560" s="6" t="s">
        <v>15</v>
      </c>
      <c r="F3560" s="6" t="s">
        <v>121</v>
      </c>
      <c r="G3560" s="6" t="s">
        <v>122</v>
      </c>
      <c r="H3560" s="6" t="s">
        <v>19</v>
      </c>
      <c r="I3560" s="8">
        <v>0.4</v>
      </c>
      <c r="J3560" s="9">
        <v>2000</v>
      </c>
      <c r="K3560" s="10">
        <f t="shared" si="26"/>
        <v>800</v>
      </c>
      <c r="L3560" s="10">
        <f t="shared" si="27"/>
        <v>320</v>
      </c>
      <c r="M3560" s="11">
        <v>0.4</v>
      </c>
      <c r="O3560" s="16"/>
      <c r="P3560" s="14"/>
      <c r="Q3560" s="12"/>
      <c r="R3560" s="13"/>
    </row>
    <row r="3561" spans="1:18" ht="15.75" customHeight="1" x14ac:dyDescent="0.3">
      <c r="A3561" s="1"/>
      <c r="B3561" s="6" t="s">
        <v>14</v>
      </c>
      <c r="C3561" s="6">
        <v>1185732</v>
      </c>
      <c r="D3561" s="7">
        <v>44322</v>
      </c>
      <c r="E3561" s="6" t="s">
        <v>15</v>
      </c>
      <c r="F3561" s="6" t="s">
        <v>121</v>
      </c>
      <c r="G3561" s="6" t="s">
        <v>122</v>
      </c>
      <c r="H3561" s="6" t="s">
        <v>20</v>
      </c>
      <c r="I3561" s="8">
        <v>0.4</v>
      </c>
      <c r="J3561" s="9">
        <v>1500</v>
      </c>
      <c r="K3561" s="10">
        <f t="shared" si="26"/>
        <v>600</v>
      </c>
      <c r="L3561" s="10">
        <f t="shared" si="27"/>
        <v>240</v>
      </c>
      <c r="M3561" s="11">
        <v>0.4</v>
      </c>
      <c r="O3561" s="16"/>
      <c r="P3561" s="14"/>
      <c r="Q3561" s="12"/>
      <c r="R3561" s="13"/>
    </row>
    <row r="3562" spans="1:18" ht="15.75" customHeight="1" x14ac:dyDescent="0.3">
      <c r="A3562" s="1"/>
      <c r="B3562" s="6" t="s">
        <v>14</v>
      </c>
      <c r="C3562" s="6">
        <v>1185732</v>
      </c>
      <c r="D3562" s="7">
        <v>44322</v>
      </c>
      <c r="E3562" s="6" t="s">
        <v>15</v>
      </c>
      <c r="F3562" s="6" t="s">
        <v>121</v>
      </c>
      <c r="G3562" s="6" t="s">
        <v>122</v>
      </c>
      <c r="H3562" s="6" t="s">
        <v>21</v>
      </c>
      <c r="I3562" s="8">
        <v>0.49999999999999994</v>
      </c>
      <c r="J3562" s="9">
        <v>1750</v>
      </c>
      <c r="K3562" s="10">
        <f t="shared" si="26"/>
        <v>874.99999999999989</v>
      </c>
      <c r="L3562" s="10">
        <f t="shared" si="27"/>
        <v>262.49999999999994</v>
      </c>
      <c r="M3562" s="11">
        <v>0.3</v>
      </c>
      <c r="O3562" s="16"/>
      <c r="P3562" s="14"/>
      <c r="Q3562" s="12"/>
      <c r="R3562" s="13"/>
    </row>
    <row r="3563" spans="1:18" ht="15.75" customHeight="1" x14ac:dyDescent="0.3">
      <c r="A3563" s="1"/>
      <c r="B3563" s="6" t="s">
        <v>14</v>
      </c>
      <c r="C3563" s="6">
        <v>1185732</v>
      </c>
      <c r="D3563" s="7">
        <v>44322</v>
      </c>
      <c r="E3563" s="6" t="s">
        <v>15</v>
      </c>
      <c r="F3563" s="6" t="s">
        <v>121</v>
      </c>
      <c r="G3563" s="6" t="s">
        <v>122</v>
      </c>
      <c r="H3563" s="6" t="s">
        <v>22</v>
      </c>
      <c r="I3563" s="8">
        <v>0.54999999999999993</v>
      </c>
      <c r="J3563" s="9">
        <v>3000</v>
      </c>
      <c r="K3563" s="10">
        <f t="shared" si="26"/>
        <v>1649.9999999999998</v>
      </c>
      <c r="L3563" s="10">
        <f t="shared" si="27"/>
        <v>660</v>
      </c>
      <c r="M3563" s="11">
        <v>0.4</v>
      </c>
      <c r="O3563" s="16"/>
      <c r="P3563" s="14"/>
      <c r="Q3563" s="12"/>
      <c r="R3563" s="13"/>
    </row>
    <row r="3564" spans="1:18" ht="15.75" customHeight="1" x14ac:dyDescent="0.3">
      <c r="A3564" s="1"/>
      <c r="B3564" s="6" t="s">
        <v>14</v>
      </c>
      <c r="C3564" s="6">
        <v>1185732</v>
      </c>
      <c r="D3564" s="7">
        <v>44355</v>
      </c>
      <c r="E3564" s="6" t="s">
        <v>15</v>
      </c>
      <c r="F3564" s="6" t="s">
        <v>121</v>
      </c>
      <c r="G3564" s="6" t="s">
        <v>122</v>
      </c>
      <c r="H3564" s="6" t="s">
        <v>17</v>
      </c>
      <c r="I3564" s="8">
        <v>0.49999999999999994</v>
      </c>
      <c r="J3564" s="9">
        <v>5500</v>
      </c>
      <c r="K3564" s="10">
        <f t="shared" si="26"/>
        <v>2749.9999999999995</v>
      </c>
      <c r="L3564" s="10">
        <f t="shared" si="27"/>
        <v>962.49999999999977</v>
      </c>
      <c r="M3564" s="11">
        <v>0.35</v>
      </c>
      <c r="O3564" s="16"/>
      <c r="P3564" s="14"/>
      <c r="Q3564" s="12"/>
      <c r="R3564" s="13"/>
    </row>
    <row r="3565" spans="1:18" ht="15.75" customHeight="1" x14ac:dyDescent="0.3">
      <c r="A3565" s="1"/>
      <c r="B3565" s="6" t="s">
        <v>14</v>
      </c>
      <c r="C3565" s="6">
        <v>1185732</v>
      </c>
      <c r="D3565" s="7">
        <v>44355</v>
      </c>
      <c r="E3565" s="6" t="s">
        <v>15</v>
      </c>
      <c r="F3565" s="6" t="s">
        <v>121</v>
      </c>
      <c r="G3565" s="6" t="s">
        <v>122</v>
      </c>
      <c r="H3565" s="6" t="s">
        <v>18</v>
      </c>
      <c r="I3565" s="8">
        <v>0.45</v>
      </c>
      <c r="J3565" s="9">
        <v>3000</v>
      </c>
      <c r="K3565" s="10">
        <f t="shared" si="26"/>
        <v>1350</v>
      </c>
      <c r="L3565" s="10">
        <f t="shared" si="27"/>
        <v>472.49999999999994</v>
      </c>
      <c r="M3565" s="11">
        <v>0.35</v>
      </c>
      <c r="O3565" s="16"/>
      <c r="P3565" s="14"/>
      <c r="Q3565" s="12"/>
      <c r="R3565" s="13"/>
    </row>
    <row r="3566" spans="1:18" ht="15.75" customHeight="1" x14ac:dyDescent="0.3">
      <c r="A3566" s="1"/>
      <c r="B3566" s="6" t="s">
        <v>14</v>
      </c>
      <c r="C3566" s="6">
        <v>1185732</v>
      </c>
      <c r="D3566" s="7">
        <v>44355</v>
      </c>
      <c r="E3566" s="6" t="s">
        <v>15</v>
      </c>
      <c r="F3566" s="6" t="s">
        <v>121</v>
      </c>
      <c r="G3566" s="6" t="s">
        <v>122</v>
      </c>
      <c r="H3566" s="6" t="s">
        <v>19</v>
      </c>
      <c r="I3566" s="8">
        <v>0.4</v>
      </c>
      <c r="J3566" s="9">
        <v>2250</v>
      </c>
      <c r="K3566" s="10">
        <f t="shared" si="26"/>
        <v>900</v>
      </c>
      <c r="L3566" s="10">
        <f t="shared" si="27"/>
        <v>360</v>
      </c>
      <c r="M3566" s="11">
        <v>0.4</v>
      </c>
      <c r="O3566" s="16"/>
      <c r="P3566" s="14"/>
      <c r="Q3566" s="12"/>
      <c r="R3566" s="13"/>
    </row>
    <row r="3567" spans="1:18" ht="15.75" customHeight="1" x14ac:dyDescent="0.3">
      <c r="A3567" s="1"/>
      <c r="B3567" s="6" t="s">
        <v>14</v>
      </c>
      <c r="C3567" s="6">
        <v>1185732</v>
      </c>
      <c r="D3567" s="7">
        <v>44355</v>
      </c>
      <c r="E3567" s="6" t="s">
        <v>15</v>
      </c>
      <c r="F3567" s="6" t="s">
        <v>121</v>
      </c>
      <c r="G3567" s="6" t="s">
        <v>122</v>
      </c>
      <c r="H3567" s="6" t="s">
        <v>20</v>
      </c>
      <c r="I3567" s="8">
        <v>0.4</v>
      </c>
      <c r="J3567" s="9">
        <v>2000</v>
      </c>
      <c r="K3567" s="10">
        <f t="shared" si="26"/>
        <v>800</v>
      </c>
      <c r="L3567" s="10">
        <f t="shared" si="27"/>
        <v>320</v>
      </c>
      <c r="M3567" s="11">
        <v>0.4</v>
      </c>
      <c r="O3567" s="16"/>
      <c r="P3567" s="14"/>
      <c r="Q3567" s="12"/>
      <c r="R3567" s="13"/>
    </row>
    <row r="3568" spans="1:18" ht="15.75" customHeight="1" x14ac:dyDescent="0.3">
      <c r="A3568" s="1"/>
      <c r="B3568" s="6" t="s">
        <v>14</v>
      </c>
      <c r="C3568" s="6">
        <v>1185732</v>
      </c>
      <c r="D3568" s="7">
        <v>44355</v>
      </c>
      <c r="E3568" s="6" t="s">
        <v>15</v>
      </c>
      <c r="F3568" s="6" t="s">
        <v>121</v>
      </c>
      <c r="G3568" s="6" t="s">
        <v>122</v>
      </c>
      <c r="H3568" s="6" t="s">
        <v>21</v>
      </c>
      <c r="I3568" s="8">
        <v>0.49999999999999994</v>
      </c>
      <c r="J3568" s="9">
        <v>2000</v>
      </c>
      <c r="K3568" s="10">
        <f t="shared" si="26"/>
        <v>999.99999999999989</v>
      </c>
      <c r="L3568" s="10">
        <f t="shared" si="27"/>
        <v>299.99999999999994</v>
      </c>
      <c r="M3568" s="11">
        <v>0.3</v>
      </c>
      <c r="O3568" s="16"/>
      <c r="P3568" s="14"/>
      <c r="Q3568" s="12"/>
      <c r="R3568" s="13"/>
    </row>
    <row r="3569" spans="1:18" ht="15.75" customHeight="1" x14ac:dyDescent="0.3">
      <c r="A3569" s="1"/>
      <c r="B3569" s="6" t="s">
        <v>14</v>
      </c>
      <c r="C3569" s="6">
        <v>1185732</v>
      </c>
      <c r="D3569" s="7">
        <v>44355</v>
      </c>
      <c r="E3569" s="6" t="s">
        <v>15</v>
      </c>
      <c r="F3569" s="6" t="s">
        <v>121</v>
      </c>
      <c r="G3569" s="6" t="s">
        <v>122</v>
      </c>
      <c r="H3569" s="6" t="s">
        <v>22</v>
      </c>
      <c r="I3569" s="8">
        <v>0.54999999999999993</v>
      </c>
      <c r="J3569" s="9">
        <v>3500</v>
      </c>
      <c r="K3569" s="10">
        <f t="shared" si="26"/>
        <v>1924.9999999999998</v>
      </c>
      <c r="L3569" s="10">
        <f t="shared" si="27"/>
        <v>770</v>
      </c>
      <c r="M3569" s="11">
        <v>0.4</v>
      </c>
      <c r="O3569" s="16"/>
      <c r="P3569" s="14"/>
      <c r="Q3569" s="12"/>
      <c r="R3569" s="13"/>
    </row>
    <row r="3570" spans="1:18" ht="15.75" customHeight="1" x14ac:dyDescent="0.3">
      <c r="A3570" s="1"/>
      <c r="B3570" s="6" t="s">
        <v>14</v>
      </c>
      <c r="C3570" s="6">
        <v>1185732</v>
      </c>
      <c r="D3570" s="7">
        <v>44383</v>
      </c>
      <c r="E3570" s="6" t="s">
        <v>15</v>
      </c>
      <c r="F3570" s="6" t="s">
        <v>121</v>
      </c>
      <c r="G3570" s="6" t="s">
        <v>122</v>
      </c>
      <c r="H3570" s="6" t="s">
        <v>17</v>
      </c>
      <c r="I3570" s="8">
        <v>0.49999999999999994</v>
      </c>
      <c r="J3570" s="9">
        <v>5750</v>
      </c>
      <c r="K3570" s="10">
        <f t="shared" si="26"/>
        <v>2874.9999999999995</v>
      </c>
      <c r="L3570" s="10">
        <f t="shared" si="27"/>
        <v>1006.2499999999998</v>
      </c>
      <c r="M3570" s="11">
        <v>0.35</v>
      </c>
      <c r="O3570" s="16"/>
      <c r="P3570" s="14"/>
      <c r="Q3570" s="12"/>
      <c r="R3570" s="13"/>
    </row>
    <row r="3571" spans="1:18" ht="15.75" customHeight="1" x14ac:dyDescent="0.3">
      <c r="A3571" s="1"/>
      <c r="B3571" s="6" t="s">
        <v>14</v>
      </c>
      <c r="C3571" s="6">
        <v>1185732</v>
      </c>
      <c r="D3571" s="7">
        <v>44383</v>
      </c>
      <c r="E3571" s="6" t="s">
        <v>15</v>
      </c>
      <c r="F3571" s="6" t="s">
        <v>121</v>
      </c>
      <c r="G3571" s="6" t="s">
        <v>122</v>
      </c>
      <c r="H3571" s="6" t="s">
        <v>18</v>
      </c>
      <c r="I3571" s="8">
        <v>0.45</v>
      </c>
      <c r="J3571" s="9">
        <v>3250</v>
      </c>
      <c r="K3571" s="10">
        <f t="shared" si="26"/>
        <v>1462.5</v>
      </c>
      <c r="L3571" s="10">
        <f t="shared" si="27"/>
        <v>511.87499999999994</v>
      </c>
      <c r="M3571" s="11">
        <v>0.35</v>
      </c>
      <c r="O3571" s="16"/>
      <c r="P3571" s="14"/>
      <c r="Q3571" s="12"/>
      <c r="R3571" s="13"/>
    </row>
    <row r="3572" spans="1:18" ht="15.75" customHeight="1" x14ac:dyDescent="0.3">
      <c r="A3572" s="1"/>
      <c r="B3572" s="6" t="s">
        <v>14</v>
      </c>
      <c r="C3572" s="6">
        <v>1185732</v>
      </c>
      <c r="D3572" s="7">
        <v>44383</v>
      </c>
      <c r="E3572" s="6" t="s">
        <v>15</v>
      </c>
      <c r="F3572" s="6" t="s">
        <v>121</v>
      </c>
      <c r="G3572" s="6" t="s">
        <v>122</v>
      </c>
      <c r="H3572" s="6" t="s">
        <v>19</v>
      </c>
      <c r="I3572" s="8">
        <v>0.4</v>
      </c>
      <c r="J3572" s="9">
        <v>2500</v>
      </c>
      <c r="K3572" s="10">
        <f t="shared" si="26"/>
        <v>1000</v>
      </c>
      <c r="L3572" s="10">
        <f t="shared" si="27"/>
        <v>400</v>
      </c>
      <c r="M3572" s="11">
        <v>0.4</v>
      </c>
      <c r="O3572" s="16"/>
      <c r="P3572" s="14"/>
      <c r="Q3572" s="12"/>
      <c r="R3572" s="13"/>
    </row>
    <row r="3573" spans="1:18" ht="15.75" customHeight="1" x14ac:dyDescent="0.3">
      <c r="A3573" s="1"/>
      <c r="B3573" s="6" t="s">
        <v>14</v>
      </c>
      <c r="C3573" s="6">
        <v>1185732</v>
      </c>
      <c r="D3573" s="7">
        <v>44383</v>
      </c>
      <c r="E3573" s="6" t="s">
        <v>15</v>
      </c>
      <c r="F3573" s="6" t="s">
        <v>121</v>
      </c>
      <c r="G3573" s="6" t="s">
        <v>122</v>
      </c>
      <c r="H3573" s="6" t="s">
        <v>20</v>
      </c>
      <c r="I3573" s="8">
        <v>0.4</v>
      </c>
      <c r="J3573" s="9">
        <v>2000</v>
      </c>
      <c r="K3573" s="10">
        <f t="shared" si="26"/>
        <v>800</v>
      </c>
      <c r="L3573" s="10">
        <f t="shared" si="27"/>
        <v>320</v>
      </c>
      <c r="M3573" s="11">
        <v>0.4</v>
      </c>
      <c r="O3573" s="16"/>
      <c r="P3573" s="14"/>
      <c r="Q3573" s="12"/>
      <c r="R3573" s="13"/>
    </row>
    <row r="3574" spans="1:18" ht="15.75" customHeight="1" x14ac:dyDescent="0.3">
      <c r="A3574" s="1"/>
      <c r="B3574" s="6" t="s">
        <v>14</v>
      </c>
      <c r="C3574" s="6">
        <v>1185732</v>
      </c>
      <c r="D3574" s="7">
        <v>44383</v>
      </c>
      <c r="E3574" s="6" t="s">
        <v>15</v>
      </c>
      <c r="F3574" s="6" t="s">
        <v>121</v>
      </c>
      <c r="G3574" s="6" t="s">
        <v>122</v>
      </c>
      <c r="H3574" s="6" t="s">
        <v>21</v>
      </c>
      <c r="I3574" s="8">
        <v>0.49999999999999994</v>
      </c>
      <c r="J3574" s="9">
        <v>2250</v>
      </c>
      <c r="K3574" s="10">
        <f t="shared" si="26"/>
        <v>1124.9999999999998</v>
      </c>
      <c r="L3574" s="10">
        <f t="shared" si="27"/>
        <v>337.49999999999994</v>
      </c>
      <c r="M3574" s="11">
        <v>0.3</v>
      </c>
      <c r="O3574" s="16"/>
      <c r="P3574" s="14"/>
      <c r="Q3574" s="12"/>
      <c r="R3574" s="13"/>
    </row>
    <row r="3575" spans="1:18" ht="15.75" customHeight="1" x14ac:dyDescent="0.3">
      <c r="A3575" s="1"/>
      <c r="B3575" s="6" t="s">
        <v>14</v>
      </c>
      <c r="C3575" s="6">
        <v>1185732</v>
      </c>
      <c r="D3575" s="7">
        <v>44383</v>
      </c>
      <c r="E3575" s="6" t="s">
        <v>15</v>
      </c>
      <c r="F3575" s="6" t="s">
        <v>121</v>
      </c>
      <c r="G3575" s="6" t="s">
        <v>122</v>
      </c>
      <c r="H3575" s="6" t="s">
        <v>22</v>
      </c>
      <c r="I3575" s="8">
        <v>0.54999999999999993</v>
      </c>
      <c r="J3575" s="9">
        <v>4000</v>
      </c>
      <c r="K3575" s="10">
        <f t="shared" si="26"/>
        <v>2199.9999999999995</v>
      </c>
      <c r="L3575" s="10">
        <f t="shared" si="27"/>
        <v>879.99999999999989</v>
      </c>
      <c r="M3575" s="11">
        <v>0.4</v>
      </c>
      <c r="O3575" s="16"/>
      <c r="P3575" s="14"/>
      <c r="Q3575" s="12"/>
      <c r="R3575" s="13"/>
    </row>
    <row r="3576" spans="1:18" ht="15.75" customHeight="1" x14ac:dyDescent="0.3">
      <c r="A3576" s="1"/>
      <c r="B3576" s="6" t="s">
        <v>14</v>
      </c>
      <c r="C3576" s="6">
        <v>1185732</v>
      </c>
      <c r="D3576" s="7">
        <v>44415</v>
      </c>
      <c r="E3576" s="6" t="s">
        <v>15</v>
      </c>
      <c r="F3576" s="6" t="s">
        <v>121</v>
      </c>
      <c r="G3576" s="6" t="s">
        <v>122</v>
      </c>
      <c r="H3576" s="6" t="s">
        <v>17</v>
      </c>
      <c r="I3576" s="8">
        <v>0.49999999999999994</v>
      </c>
      <c r="J3576" s="9">
        <v>5500</v>
      </c>
      <c r="K3576" s="10">
        <f t="shared" ref="K3576:K3830" si="28">I3576*J3576</f>
        <v>2749.9999999999995</v>
      </c>
      <c r="L3576" s="10">
        <f t="shared" ref="L3576:L3830" si="29">K3576*M3576</f>
        <v>962.49999999999977</v>
      </c>
      <c r="M3576" s="11">
        <v>0.35</v>
      </c>
      <c r="O3576" s="16"/>
      <c r="P3576" s="14"/>
      <c r="Q3576" s="12"/>
      <c r="R3576" s="13"/>
    </row>
    <row r="3577" spans="1:18" ht="15.75" customHeight="1" x14ac:dyDescent="0.3">
      <c r="A3577" s="1"/>
      <c r="B3577" s="6" t="s">
        <v>14</v>
      </c>
      <c r="C3577" s="6">
        <v>1185732</v>
      </c>
      <c r="D3577" s="7">
        <v>44415</v>
      </c>
      <c r="E3577" s="6" t="s">
        <v>15</v>
      </c>
      <c r="F3577" s="6" t="s">
        <v>121</v>
      </c>
      <c r="G3577" s="6" t="s">
        <v>122</v>
      </c>
      <c r="H3577" s="6" t="s">
        <v>18</v>
      </c>
      <c r="I3577" s="8">
        <v>0.45</v>
      </c>
      <c r="J3577" s="9">
        <v>3250</v>
      </c>
      <c r="K3577" s="10">
        <f t="shared" si="28"/>
        <v>1462.5</v>
      </c>
      <c r="L3577" s="10">
        <f t="shared" si="29"/>
        <v>511.87499999999994</v>
      </c>
      <c r="M3577" s="11">
        <v>0.35</v>
      </c>
      <c r="O3577" s="16"/>
      <c r="P3577" s="14"/>
      <c r="Q3577" s="12"/>
      <c r="R3577" s="13"/>
    </row>
    <row r="3578" spans="1:18" ht="15.75" customHeight="1" x14ac:dyDescent="0.3">
      <c r="A3578" s="1"/>
      <c r="B3578" s="6" t="s">
        <v>14</v>
      </c>
      <c r="C3578" s="6">
        <v>1185732</v>
      </c>
      <c r="D3578" s="7">
        <v>44415</v>
      </c>
      <c r="E3578" s="6" t="s">
        <v>15</v>
      </c>
      <c r="F3578" s="6" t="s">
        <v>121</v>
      </c>
      <c r="G3578" s="6" t="s">
        <v>122</v>
      </c>
      <c r="H3578" s="6" t="s">
        <v>19</v>
      </c>
      <c r="I3578" s="8">
        <v>0.4</v>
      </c>
      <c r="J3578" s="9">
        <v>2500</v>
      </c>
      <c r="K3578" s="10">
        <f t="shared" si="28"/>
        <v>1000</v>
      </c>
      <c r="L3578" s="10">
        <f t="shared" si="29"/>
        <v>400</v>
      </c>
      <c r="M3578" s="11">
        <v>0.4</v>
      </c>
      <c r="O3578" s="16"/>
      <c r="P3578" s="14"/>
      <c r="Q3578" s="12"/>
      <c r="R3578" s="13"/>
    </row>
    <row r="3579" spans="1:18" ht="15.75" customHeight="1" x14ac:dyDescent="0.3">
      <c r="A3579" s="1"/>
      <c r="B3579" s="6" t="s">
        <v>14</v>
      </c>
      <c r="C3579" s="6">
        <v>1185732</v>
      </c>
      <c r="D3579" s="7">
        <v>44415</v>
      </c>
      <c r="E3579" s="6" t="s">
        <v>15</v>
      </c>
      <c r="F3579" s="6" t="s">
        <v>121</v>
      </c>
      <c r="G3579" s="6" t="s">
        <v>122</v>
      </c>
      <c r="H3579" s="6" t="s">
        <v>20</v>
      </c>
      <c r="I3579" s="8">
        <v>0.4</v>
      </c>
      <c r="J3579" s="9">
        <v>1500</v>
      </c>
      <c r="K3579" s="10">
        <f t="shared" si="28"/>
        <v>600</v>
      </c>
      <c r="L3579" s="10">
        <f t="shared" si="29"/>
        <v>240</v>
      </c>
      <c r="M3579" s="11">
        <v>0.4</v>
      </c>
      <c r="O3579" s="16"/>
      <c r="P3579" s="14"/>
      <c r="Q3579" s="12"/>
      <c r="R3579" s="13"/>
    </row>
    <row r="3580" spans="1:18" ht="15.75" customHeight="1" x14ac:dyDescent="0.3">
      <c r="A3580" s="1"/>
      <c r="B3580" s="6" t="s">
        <v>14</v>
      </c>
      <c r="C3580" s="6">
        <v>1185732</v>
      </c>
      <c r="D3580" s="7">
        <v>44415</v>
      </c>
      <c r="E3580" s="6" t="s">
        <v>15</v>
      </c>
      <c r="F3580" s="6" t="s">
        <v>121</v>
      </c>
      <c r="G3580" s="6" t="s">
        <v>122</v>
      </c>
      <c r="H3580" s="6" t="s">
        <v>21</v>
      </c>
      <c r="I3580" s="8">
        <v>0.49999999999999994</v>
      </c>
      <c r="J3580" s="9">
        <v>1250</v>
      </c>
      <c r="K3580" s="10">
        <f t="shared" si="28"/>
        <v>624.99999999999989</v>
      </c>
      <c r="L3580" s="10">
        <f t="shared" si="29"/>
        <v>187.49999999999997</v>
      </c>
      <c r="M3580" s="11">
        <v>0.3</v>
      </c>
      <c r="O3580" s="16"/>
      <c r="P3580" s="14"/>
      <c r="Q3580" s="12"/>
      <c r="R3580" s="13"/>
    </row>
    <row r="3581" spans="1:18" ht="15.75" customHeight="1" x14ac:dyDescent="0.3">
      <c r="A3581" s="1"/>
      <c r="B3581" s="6" t="s">
        <v>14</v>
      </c>
      <c r="C3581" s="6">
        <v>1185732</v>
      </c>
      <c r="D3581" s="7">
        <v>44415</v>
      </c>
      <c r="E3581" s="6" t="s">
        <v>15</v>
      </c>
      <c r="F3581" s="6" t="s">
        <v>121</v>
      </c>
      <c r="G3581" s="6" t="s">
        <v>122</v>
      </c>
      <c r="H3581" s="6" t="s">
        <v>22</v>
      </c>
      <c r="I3581" s="8">
        <v>0.54999999999999993</v>
      </c>
      <c r="J3581" s="9">
        <v>3000</v>
      </c>
      <c r="K3581" s="10">
        <f t="shared" si="28"/>
        <v>1649.9999999999998</v>
      </c>
      <c r="L3581" s="10">
        <f t="shared" si="29"/>
        <v>660</v>
      </c>
      <c r="M3581" s="11">
        <v>0.4</v>
      </c>
      <c r="O3581" s="16"/>
      <c r="P3581" s="14"/>
      <c r="Q3581" s="12"/>
      <c r="R3581" s="13"/>
    </row>
    <row r="3582" spans="1:18" ht="15.75" customHeight="1" x14ac:dyDescent="0.3">
      <c r="A3582" s="1"/>
      <c r="B3582" s="6" t="s">
        <v>14</v>
      </c>
      <c r="C3582" s="6">
        <v>1185732</v>
      </c>
      <c r="D3582" s="7">
        <v>44445</v>
      </c>
      <c r="E3582" s="6" t="s">
        <v>15</v>
      </c>
      <c r="F3582" s="6" t="s">
        <v>121</v>
      </c>
      <c r="G3582" s="6" t="s">
        <v>122</v>
      </c>
      <c r="H3582" s="6" t="s">
        <v>17</v>
      </c>
      <c r="I3582" s="8">
        <v>0.49999999999999994</v>
      </c>
      <c r="J3582" s="9">
        <v>4250</v>
      </c>
      <c r="K3582" s="10">
        <f t="shared" si="28"/>
        <v>2124.9999999999995</v>
      </c>
      <c r="L3582" s="10">
        <f t="shared" si="29"/>
        <v>743.74999999999977</v>
      </c>
      <c r="M3582" s="11">
        <v>0.35</v>
      </c>
      <c r="O3582" s="16"/>
      <c r="P3582" s="14"/>
      <c r="Q3582" s="12"/>
      <c r="R3582" s="13"/>
    </row>
    <row r="3583" spans="1:18" ht="15.75" customHeight="1" x14ac:dyDescent="0.3">
      <c r="A3583" s="1"/>
      <c r="B3583" s="6" t="s">
        <v>14</v>
      </c>
      <c r="C3583" s="6">
        <v>1185732</v>
      </c>
      <c r="D3583" s="7">
        <v>44445</v>
      </c>
      <c r="E3583" s="6" t="s">
        <v>15</v>
      </c>
      <c r="F3583" s="6" t="s">
        <v>121</v>
      </c>
      <c r="G3583" s="6" t="s">
        <v>122</v>
      </c>
      <c r="H3583" s="6" t="s">
        <v>18</v>
      </c>
      <c r="I3583" s="8">
        <v>0.45</v>
      </c>
      <c r="J3583" s="9">
        <v>2250</v>
      </c>
      <c r="K3583" s="10">
        <f t="shared" si="28"/>
        <v>1012.5</v>
      </c>
      <c r="L3583" s="10">
        <f t="shared" si="29"/>
        <v>354.375</v>
      </c>
      <c r="M3583" s="11">
        <v>0.35</v>
      </c>
      <c r="O3583" s="16"/>
      <c r="P3583" s="14"/>
      <c r="Q3583" s="12"/>
      <c r="R3583" s="13"/>
    </row>
    <row r="3584" spans="1:18" ht="15.75" customHeight="1" x14ac:dyDescent="0.3">
      <c r="A3584" s="1"/>
      <c r="B3584" s="6" t="s">
        <v>14</v>
      </c>
      <c r="C3584" s="6">
        <v>1185732</v>
      </c>
      <c r="D3584" s="7">
        <v>44445</v>
      </c>
      <c r="E3584" s="6" t="s">
        <v>15</v>
      </c>
      <c r="F3584" s="6" t="s">
        <v>121</v>
      </c>
      <c r="G3584" s="6" t="s">
        <v>122</v>
      </c>
      <c r="H3584" s="6" t="s">
        <v>19</v>
      </c>
      <c r="I3584" s="8">
        <v>0.4</v>
      </c>
      <c r="J3584" s="9">
        <v>1250</v>
      </c>
      <c r="K3584" s="10">
        <f t="shared" si="28"/>
        <v>500</v>
      </c>
      <c r="L3584" s="10">
        <f t="shared" si="29"/>
        <v>200</v>
      </c>
      <c r="M3584" s="11">
        <v>0.4</v>
      </c>
      <c r="O3584" s="16"/>
      <c r="P3584" s="14"/>
      <c r="Q3584" s="12"/>
      <c r="R3584" s="13"/>
    </row>
    <row r="3585" spans="1:18" ht="15.75" customHeight="1" x14ac:dyDescent="0.3">
      <c r="A3585" s="1"/>
      <c r="B3585" s="6" t="s">
        <v>14</v>
      </c>
      <c r="C3585" s="6">
        <v>1185732</v>
      </c>
      <c r="D3585" s="7">
        <v>44445</v>
      </c>
      <c r="E3585" s="6" t="s">
        <v>15</v>
      </c>
      <c r="F3585" s="6" t="s">
        <v>121</v>
      </c>
      <c r="G3585" s="6" t="s">
        <v>122</v>
      </c>
      <c r="H3585" s="6" t="s">
        <v>20</v>
      </c>
      <c r="I3585" s="8">
        <v>0.4</v>
      </c>
      <c r="J3585" s="9">
        <v>1000</v>
      </c>
      <c r="K3585" s="10">
        <f t="shared" si="28"/>
        <v>400</v>
      </c>
      <c r="L3585" s="10">
        <f t="shared" si="29"/>
        <v>160</v>
      </c>
      <c r="M3585" s="11">
        <v>0.4</v>
      </c>
      <c r="O3585" s="16"/>
      <c r="P3585" s="14"/>
      <c r="Q3585" s="12"/>
      <c r="R3585" s="13"/>
    </row>
    <row r="3586" spans="1:18" ht="15.75" customHeight="1" x14ac:dyDescent="0.3">
      <c r="A3586" s="1"/>
      <c r="B3586" s="6" t="s">
        <v>14</v>
      </c>
      <c r="C3586" s="6">
        <v>1185732</v>
      </c>
      <c r="D3586" s="7">
        <v>44445</v>
      </c>
      <c r="E3586" s="6" t="s">
        <v>15</v>
      </c>
      <c r="F3586" s="6" t="s">
        <v>121</v>
      </c>
      <c r="G3586" s="6" t="s">
        <v>122</v>
      </c>
      <c r="H3586" s="6" t="s">
        <v>21</v>
      </c>
      <c r="I3586" s="8">
        <v>0.49999999999999994</v>
      </c>
      <c r="J3586" s="9">
        <v>1000</v>
      </c>
      <c r="K3586" s="10">
        <f t="shared" si="28"/>
        <v>499.99999999999994</v>
      </c>
      <c r="L3586" s="10">
        <f t="shared" si="29"/>
        <v>149.99999999999997</v>
      </c>
      <c r="M3586" s="11">
        <v>0.3</v>
      </c>
      <c r="O3586" s="16"/>
      <c r="P3586" s="14"/>
      <c r="Q3586" s="12"/>
      <c r="R3586" s="13"/>
    </row>
    <row r="3587" spans="1:18" ht="15.75" customHeight="1" x14ac:dyDescent="0.3">
      <c r="A3587" s="1"/>
      <c r="B3587" s="6" t="s">
        <v>14</v>
      </c>
      <c r="C3587" s="6">
        <v>1185732</v>
      </c>
      <c r="D3587" s="7">
        <v>44445</v>
      </c>
      <c r="E3587" s="6" t="s">
        <v>15</v>
      </c>
      <c r="F3587" s="6" t="s">
        <v>121</v>
      </c>
      <c r="G3587" s="6" t="s">
        <v>122</v>
      </c>
      <c r="H3587" s="6" t="s">
        <v>22</v>
      </c>
      <c r="I3587" s="8">
        <v>0.54999999999999993</v>
      </c>
      <c r="J3587" s="9">
        <v>2000</v>
      </c>
      <c r="K3587" s="10">
        <f t="shared" si="28"/>
        <v>1099.9999999999998</v>
      </c>
      <c r="L3587" s="10">
        <f t="shared" si="29"/>
        <v>439.99999999999994</v>
      </c>
      <c r="M3587" s="11">
        <v>0.4</v>
      </c>
      <c r="O3587" s="16"/>
      <c r="P3587" s="14"/>
      <c r="Q3587" s="12"/>
      <c r="R3587" s="13"/>
    </row>
    <row r="3588" spans="1:18" ht="15.75" customHeight="1" x14ac:dyDescent="0.3">
      <c r="A3588" s="1"/>
      <c r="B3588" s="6" t="s">
        <v>14</v>
      </c>
      <c r="C3588" s="6">
        <v>1185732</v>
      </c>
      <c r="D3588" s="7">
        <v>44477</v>
      </c>
      <c r="E3588" s="6" t="s">
        <v>15</v>
      </c>
      <c r="F3588" s="6" t="s">
        <v>121</v>
      </c>
      <c r="G3588" s="6" t="s">
        <v>122</v>
      </c>
      <c r="H3588" s="6" t="s">
        <v>17</v>
      </c>
      <c r="I3588" s="8">
        <v>0.54999999999999993</v>
      </c>
      <c r="J3588" s="9">
        <v>3750</v>
      </c>
      <c r="K3588" s="10">
        <f t="shared" si="28"/>
        <v>2062.4999999999995</v>
      </c>
      <c r="L3588" s="10">
        <f t="shared" si="29"/>
        <v>721.87499999999977</v>
      </c>
      <c r="M3588" s="11">
        <v>0.35</v>
      </c>
      <c r="O3588" s="16"/>
      <c r="P3588" s="14"/>
      <c r="Q3588" s="12"/>
      <c r="R3588" s="13"/>
    </row>
    <row r="3589" spans="1:18" ht="15.75" customHeight="1" x14ac:dyDescent="0.3">
      <c r="A3589" s="1"/>
      <c r="B3589" s="6" t="s">
        <v>14</v>
      </c>
      <c r="C3589" s="6">
        <v>1185732</v>
      </c>
      <c r="D3589" s="7">
        <v>44477</v>
      </c>
      <c r="E3589" s="6" t="s">
        <v>15</v>
      </c>
      <c r="F3589" s="6" t="s">
        <v>121</v>
      </c>
      <c r="G3589" s="6" t="s">
        <v>122</v>
      </c>
      <c r="H3589" s="6" t="s">
        <v>18</v>
      </c>
      <c r="I3589" s="8">
        <v>0.5</v>
      </c>
      <c r="J3589" s="9">
        <v>2000</v>
      </c>
      <c r="K3589" s="10">
        <f t="shared" si="28"/>
        <v>1000</v>
      </c>
      <c r="L3589" s="10">
        <f t="shared" si="29"/>
        <v>350</v>
      </c>
      <c r="M3589" s="11">
        <v>0.35</v>
      </c>
      <c r="O3589" s="16"/>
      <c r="P3589" s="14"/>
      <c r="Q3589" s="12"/>
      <c r="R3589" s="13"/>
    </row>
    <row r="3590" spans="1:18" ht="15.75" customHeight="1" x14ac:dyDescent="0.3">
      <c r="A3590" s="1"/>
      <c r="B3590" s="6" t="s">
        <v>14</v>
      </c>
      <c r="C3590" s="6">
        <v>1185732</v>
      </c>
      <c r="D3590" s="7">
        <v>44477</v>
      </c>
      <c r="E3590" s="6" t="s">
        <v>15</v>
      </c>
      <c r="F3590" s="6" t="s">
        <v>121</v>
      </c>
      <c r="G3590" s="6" t="s">
        <v>122</v>
      </c>
      <c r="H3590" s="6" t="s">
        <v>19</v>
      </c>
      <c r="I3590" s="8">
        <v>0.5</v>
      </c>
      <c r="J3590" s="9">
        <v>1000</v>
      </c>
      <c r="K3590" s="10">
        <f t="shared" si="28"/>
        <v>500</v>
      </c>
      <c r="L3590" s="10">
        <f t="shared" si="29"/>
        <v>200</v>
      </c>
      <c r="M3590" s="11">
        <v>0.4</v>
      </c>
      <c r="O3590" s="16"/>
      <c r="P3590" s="14"/>
      <c r="Q3590" s="12"/>
      <c r="R3590" s="13"/>
    </row>
    <row r="3591" spans="1:18" ht="15.75" customHeight="1" x14ac:dyDescent="0.3">
      <c r="A3591" s="1"/>
      <c r="B3591" s="6" t="s">
        <v>14</v>
      </c>
      <c r="C3591" s="6">
        <v>1185732</v>
      </c>
      <c r="D3591" s="7">
        <v>44477</v>
      </c>
      <c r="E3591" s="6" t="s">
        <v>15</v>
      </c>
      <c r="F3591" s="6" t="s">
        <v>121</v>
      </c>
      <c r="G3591" s="6" t="s">
        <v>122</v>
      </c>
      <c r="H3591" s="6" t="s">
        <v>20</v>
      </c>
      <c r="I3591" s="8">
        <v>0.5</v>
      </c>
      <c r="J3591" s="9">
        <v>750</v>
      </c>
      <c r="K3591" s="10">
        <f t="shared" si="28"/>
        <v>375</v>
      </c>
      <c r="L3591" s="10">
        <f t="shared" si="29"/>
        <v>150</v>
      </c>
      <c r="M3591" s="11">
        <v>0.4</v>
      </c>
      <c r="O3591" s="16"/>
      <c r="P3591" s="14"/>
      <c r="Q3591" s="12"/>
      <c r="R3591" s="13"/>
    </row>
    <row r="3592" spans="1:18" ht="15.75" customHeight="1" x14ac:dyDescent="0.3">
      <c r="A3592" s="1"/>
      <c r="B3592" s="6" t="s">
        <v>14</v>
      </c>
      <c r="C3592" s="6">
        <v>1185732</v>
      </c>
      <c r="D3592" s="7">
        <v>44477</v>
      </c>
      <c r="E3592" s="6" t="s">
        <v>15</v>
      </c>
      <c r="F3592" s="6" t="s">
        <v>121</v>
      </c>
      <c r="G3592" s="6" t="s">
        <v>122</v>
      </c>
      <c r="H3592" s="6" t="s">
        <v>21</v>
      </c>
      <c r="I3592" s="8">
        <v>0.6</v>
      </c>
      <c r="J3592" s="9">
        <v>750</v>
      </c>
      <c r="K3592" s="10">
        <f t="shared" si="28"/>
        <v>450</v>
      </c>
      <c r="L3592" s="10">
        <f t="shared" si="29"/>
        <v>135</v>
      </c>
      <c r="M3592" s="11">
        <v>0.3</v>
      </c>
      <c r="O3592" s="16"/>
      <c r="P3592" s="14"/>
      <c r="Q3592" s="12"/>
      <c r="R3592" s="13"/>
    </row>
    <row r="3593" spans="1:18" ht="15.75" customHeight="1" x14ac:dyDescent="0.3">
      <c r="A3593" s="1"/>
      <c r="B3593" s="6" t="s">
        <v>14</v>
      </c>
      <c r="C3593" s="6">
        <v>1185732</v>
      </c>
      <c r="D3593" s="7">
        <v>44477</v>
      </c>
      <c r="E3593" s="6" t="s">
        <v>15</v>
      </c>
      <c r="F3593" s="6" t="s">
        <v>121</v>
      </c>
      <c r="G3593" s="6" t="s">
        <v>122</v>
      </c>
      <c r="H3593" s="6" t="s">
        <v>22</v>
      </c>
      <c r="I3593" s="8">
        <v>0.64999999999999991</v>
      </c>
      <c r="J3593" s="9">
        <v>2000</v>
      </c>
      <c r="K3593" s="10">
        <f t="shared" si="28"/>
        <v>1299.9999999999998</v>
      </c>
      <c r="L3593" s="10">
        <f t="shared" si="29"/>
        <v>519.99999999999989</v>
      </c>
      <c r="M3593" s="11">
        <v>0.4</v>
      </c>
      <c r="O3593" s="16"/>
      <c r="P3593" s="14"/>
      <c r="Q3593" s="12"/>
      <c r="R3593" s="13"/>
    </row>
    <row r="3594" spans="1:18" ht="15.75" customHeight="1" x14ac:dyDescent="0.3">
      <c r="A3594" s="1"/>
      <c r="B3594" s="6" t="s">
        <v>14</v>
      </c>
      <c r="C3594" s="6">
        <v>1185732</v>
      </c>
      <c r="D3594" s="7">
        <v>44507</v>
      </c>
      <c r="E3594" s="6" t="s">
        <v>15</v>
      </c>
      <c r="F3594" s="6" t="s">
        <v>121</v>
      </c>
      <c r="G3594" s="6" t="s">
        <v>122</v>
      </c>
      <c r="H3594" s="6" t="s">
        <v>17</v>
      </c>
      <c r="I3594" s="8">
        <v>0.6</v>
      </c>
      <c r="J3594" s="9">
        <v>3500</v>
      </c>
      <c r="K3594" s="10">
        <f t="shared" si="28"/>
        <v>2100</v>
      </c>
      <c r="L3594" s="10">
        <f t="shared" si="29"/>
        <v>735</v>
      </c>
      <c r="M3594" s="11">
        <v>0.35</v>
      </c>
      <c r="O3594" s="16"/>
      <c r="P3594" s="14"/>
      <c r="Q3594" s="12"/>
      <c r="R3594" s="13"/>
    </row>
    <row r="3595" spans="1:18" ht="15.75" customHeight="1" x14ac:dyDescent="0.3">
      <c r="A3595" s="1"/>
      <c r="B3595" s="6" t="s">
        <v>14</v>
      </c>
      <c r="C3595" s="6">
        <v>1185732</v>
      </c>
      <c r="D3595" s="7">
        <v>44507</v>
      </c>
      <c r="E3595" s="6" t="s">
        <v>15</v>
      </c>
      <c r="F3595" s="6" t="s">
        <v>121</v>
      </c>
      <c r="G3595" s="6" t="s">
        <v>122</v>
      </c>
      <c r="H3595" s="6" t="s">
        <v>18</v>
      </c>
      <c r="I3595" s="8">
        <v>0.5</v>
      </c>
      <c r="J3595" s="9">
        <v>2250</v>
      </c>
      <c r="K3595" s="10">
        <f t="shared" si="28"/>
        <v>1125</v>
      </c>
      <c r="L3595" s="10">
        <f t="shared" si="29"/>
        <v>393.75</v>
      </c>
      <c r="M3595" s="11">
        <v>0.35</v>
      </c>
      <c r="O3595" s="16"/>
      <c r="P3595" s="14"/>
      <c r="Q3595" s="12"/>
      <c r="R3595" s="13"/>
    </row>
    <row r="3596" spans="1:18" ht="15.75" customHeight="1" x14ac:dyDescent="0.3">
      <c r="A3596" s="1"/>
      <c r="B3596" s="6" t="s">
        <v>14</v>
      </c>
      <c r="C3596" s="6">
        <v>1185732</v>
      </c>
      <c r="D3596" s="7">
        <v>44507</v>
      </c>
      <c r="E3596" s="6" t="s">
        <v>15</v>
      </c>
      <c r="F3596" s="6" t="s">
        <v>121</v>
      </c>
      <c r="G3596" s="6" t="s">
        <v>122</v>
      </c>
      <c r="H3596" s="6" t="s">
        <v>19</v>
      </c>
      <c r="I3596" s="8">
        <v>0.5</v>
      </c>
      <c r="J3596" s="9">
        <v>2200</v>
      </c>
      <c r="K3596" s="10">
        <f t="shared" si="28"/>
        <v>1100</v>
      </c>
      <c r="L3596" s="10">
        <f t="shared" si="29"/>
        <v>440</v>
      </c>
      <c r="M3596" s="11">
        <v>0.4</v>
      </c>
      <c r="O3596" s="16"/>
      <c r="P3596" s="14"/>
      <c r="Q3596" s="12"/>
      <c r="R3596" s="13"/>
    </row>
    <row r="3597" spans="1:18" ht="15.75" customHeight="1" x14ac:dyDescent="0.3">
      <c r="A3597" s="1"/>
      <c r="B3597" s="6" t="s">
        <v>14</v>
      </c>
      <c r="C3597" s="6">
        <v>1185732</v>
      </c>
      <c r="D3597" s="7">
        <v>44507</v>
      </c>
      <c r="E3597" s="6" t="s">
        <v>15</v>
      </c>
      <c r="F3597" s="6" t="s">
        <v>121</v>
      </c>
      <c r="G3597" s="6" t="s">
        <v>122</v>
      </c>
      <c r="H3597" s="6" t="s">
        <v>20</v>
      </c>
      <c r="I3597" s="8">
        <v>0.5</v>
      </c>
      <c r="J3597" s="9">
        <v>2000</v>
      </c>
      <c r="K3597" s="10">
        <f t="shared" si="28"/>
        <v>1000</v>
      </c>
      <c r="L3597" s="10">
        <f t="shared" si="29"/>
        <v>400</v>
      </c>
      <c r="M3597" s="11">
        <v>0.4</v>
      </c>
      <c r="O3597" s="16"/>
      <c r="P3597" s="14"/>
      <c r="Q3597" s="12"/>
      <c r="R3597" s="13"/>
    </row>
    <row r="3598" spans="1:18" ht="15.75" customHeight="1" x14ac:dyDescent="0.3">
      <c r="A3598" s="1"/>
      <c r="B3598" s="6" t="s">
        <v>14</v>
      </c>
      <c r="C3598" s="6">
        <v>1185732</v>
      </c>
      <c r="D3598" s="7">
        <v>44507</v>
      </c>
      <c r="E3598" s="6" t="s">
        <v>15</v>
      </c>
      <c r="F3598" s="6" t="s">
        <v>121</v>
      </c>
      <c r="G3598" s="6" t="s">
        <v>122</v>
      </c>
      <c r="H3598" s="6" t="s">
        <v>21</v>
      </c>
      <c r="I3598" s="8">
        <v>0.6</v>
      </c>
      <c r="J3598" s="9">
        <v>1750</v>
      </c>
      <c r="K3598" s="10">
        <f t="shared" si="28"/>
        <v>1050</v>
      </c>
      <c r="L3598" s="10">
        <f t="shared" si="29"/>
        <v>315</v>
      </c>
      <c r="M3598" s="11">
        <v>0.3</v>
      </c>
      <c r="O3598" s="16"/>
      <c r="P3598" s="14"/>
      <c r="Q3598" s="12"/>
      <c r="R3598" s="13"/>
    </row>
    <row r="3599" spans="1:18" ht="15.75" customHeight="1" x14ac:dyDescent="0.3">
      <c r="A3599" s="1"/>
      <c r="B3599" s="6" t="s">
        <v>14</v>
      </c>
      <c r="C3599" s="6">
        <v>1185732</v>
      </c>
      <c r="D3599" s="7">
        <v>44507</v>
      </c>
      <c r="E3599" s="6" t="s">
        <v>15</v>
      </c>
      <c r="F3599" s="6" t="s">
        <v>121</v>
      </c>
      <c r="G3599" s="6" t="s">
        <v>122</v>
      </c>
      <c r="H3599" s="6" t="s">
        <v>22</v>
      </c>
      <c r="I3599" s="8">
        <v>0.64999999999999991</v>
      </c>
      <c r="J3599" s="9">
        <v>2750</v>
      </c>
      <c r="K3599" s="10">
        <f t="shared" si="28"/>
        <v>1787.4999999999998</v>
      </c>
      <c r="L3599" s="10">
        <f t="shared" si="29"/>
        <v>715</v>
      </c>
      <c r="M3599" s="11">
        <v>0.4</v>
      </c>
      <c r="O3599" s="16"/>
      <c r="P3599" s="14"/>
      <c r="Q3599" s="12"/>
      <c r="R3599" s="13"/>
    </row>
    <row r="3600" spans="1:18" ht="15.75" customHeight="1" x14ac:dyDescent="0.3">
      <c r="A3600" s="1"/>
      <c r="B3600" s="6" t="s">
        <v>14</v>
      </c>
      <c r="C3600" s="6">
        <v>1185732</v>
      </c>
      <c r="D3600" s="7">
        <v>44536</v>
      </c>
      <c r="E3600" s="6" t="s">
        <v>15</v>
      </c>
      <c r="F3600" s="6" t="s">
        <v>121</v>
      </c>
      <c r="G3600" s="6" t="s">
        <v>122</v>
      </c>
      <c r="H3600" s="6" t="s">
        <v>17</v>
      </c>
      <c r="I3600" s="8">
        <v>0.6</v>
      </c>
      <c r="J3600" s="9">
        <v>5000</v>
      </c>
      <c r="K3600" s="10">
        <f t="shared" si="28"/>
        <v>3000</v>
      </c>
      <c r="L3600" s="10">
        <f t="shared" si="29"/>
        <v>1050</v>
      </c>
      <c r="M3600" s="11">
        <v>0.35</v>
      </c>
      <c r="O3600" s="16"/>
      <c r="P3600" s="14"/>
      <c r="Q3600" s="12"/>
      <c r="R3600" s="13"/>
    </row>
    <row r="3601" spans="1:18" ht="15.75" customHeight="1" x14ac:dyDescent="0.3">
      <c r="A3601" s="1"/>
      <c r="B3601" s="6" t="s">
        <v>14</v>
      </c>
      <c r="C3601" s="6">
        <v>1185732</v>
      </c>
      <c r="D3601" s="7">
        <v>44536</v>
      </c>
      <c r="E3601" s="6" t="s">
        <v>15</v>
      </c>
      <c r="F3601" s="6" t="s">
        <v>121</v>
      </c>
      <c r="G3601" s="6" t="s">
        <v>122</v>
      </c>
      <c r="H3601" s="6" t="s">
        <v>18</v>
      </c>
      <c r="I3601" s="8">
        <v>0.5</v>
      </c>
      <c r="J3601" s="9">
        <v>3000</v>
      </c>
      <c r="K3601" s="10">
        <f t="shared" si="28"/>
        <v>1500</v>
      </c>
      <c r="L3601" s="10">
        <f t="shared" si="29"/>
        <v>525</v>
      </c>
      <c r="M3601" s="11">
        <v>0.35</v>
      </c>
      <c r="O3601" s="16"/>
      <c r="P3601" s="14"/>
      <c r="Q3601" s="12"/>
      <c r="R3601" s="13"/>
    </row>
    <row r="3602" spans="1:18" ht="15.75" customHeight="1" x14ac:dyDescent="0.3">
      <c r="A3602" s="1"/>
      <c r="B3602" s="6" t="s">
        <v>14</v>
      </c>
      <c r="C3602" s="6">
        <v>1185732</v>
      </c>
      <c r="D3602" s="7">
        <v>44536</v>
      </c>
      <c r="E3602" s="6" t="s">
        <v>15</v>
      </c>
      <c r="F3602" s="6" t="s">
        <v>121</v>
      </c>
      <c r="G3602" s="6" t="s">
        <v>122</v>
      </c>
      <c r="H3602" s="6" t="s">
        <v>19</v>
      </c>
      <c r="I3602" s="8">
        <v>0.5</v>
      </c>
      <c r="J3602" s="9">
        <v>2750</v>
      </c>
      <c r="K3602" s="10">
        <f t="shared" si="28"/>
        <v>1375</v>
      </c>
      <c r="L3602" s="10">
        <f t="shared" si="29"/>
        <v>550</v>
      </c>
      <c r="M3602" s="11">
        <v>0.4</v>
      </c>
      <c r="O3602" s="16"/>
      <c r="P3602" s="14"/>
      <c r="Q3602" s="12"/>
      <c r="R3602" s="13"/>
    </row>
    <row r="3603" spans="1:18" ht="15.75" customHeight="1" x14ac:dyDescent="0.3">
      <c r="A3603" s="1"/>
      <c r="B3603" s="6" t="s">
        <v>14</v>
      </c>
      <c r="C3603" s="6">
        <v>1185732</v>
      </c>
      <c r="D3603" s="7">
        <v>44536</v>
      </c>
      <c r="E3603" s="6" t="s">
        <v>15</v>
      </c>
      <c r="F3603" s="6" t="s">
        <v>121</v>
      </c>
      <c r="G3603" s="6" t="s">
        <v>122</v>
      </c>
      <c r="H3603" s="6" t="s">
        <v>20</v>
      </c>
      <c r="I3603" s="8">
        <v>0.5</v>
      </c>
      <c r="J3603" s="9">
        <v>2250</v>
      </c>
      <c r="K3603" s="10">
        <f t="shared" si="28"/>
        <v>1125</v>
      </c>
      <c r="L3603" s="10">
        <f t="shared" si="29"/>
        <v>450</v>
      </c>
      <c r="M3603" s="11">
        <v>0.4</v>
      </c>
      <c r="O3603" s="16"/>
      <c r="P3603" s="14"/>
      <c r="Q3603" s="12"/>
      <c r="R3603" s="13"/>
    </row>
    <row r="3604" spans="1:18" ht="15.75" customHeight="1" x14ac:dyDescent="0.3">
      <c r="A3604" s="1"/>
      <c r="B3604" s="6" t="s">
        <v>14</v>
      </c>
      <c r="C3604" s="6">
        <v>1185732</v>
      </c>
      <c r="D3604" s="7">
        <v>44536</v>
      </c>
      <c r="E3604" s="6" t="s">
        <v>15</v>
      </c>
      <c r="F3604" s="6" t="s">
        <v>121</v>
      </c>
      <c r="G3604" s="6" t="s">
        <v>122</v>
      </c>
      <c r="H3604" s="6" t="s">
        <v>21</v>
      </c>
      <c r="I3604" s="8">
        <v>0.6</v>
      </c>
      <c r="J3604" s="9">
        <v>2250</v>
      </c>
      <c r="K3604" s="10">
        <f t="shared" si="28"/>
        <v>1350</v>
      </c>
      <c r="L3604" s="10">
        <f t="shared" si="29"/>
        <v>405</v>
      </c>
      <c r="M3604" s="11">
        <v>0.3</v>
      </c>
      <c r="O3604" s="16"/>
      <c r="P3604" s="14"/>
      <c r="Q3604" s="12"/>
      <c r="R3604" s="13"/>
    </row>
    <row r="3605" spans="1:18" ht="15.75" customHeight="1" x14ac:dyDescent="0.3">
      <c r="A3605" s="1"/>
      <c r="B3605" s="6" t="s">
        <v>14</v>
      </c>
      <c r="C3605" s="6">
        <v>1185732</v>
      </c>
      <c r="D3605" s="7">
        <v>44536</v>
      </c>
      <c r="E3605" s="6" t="s">
        <v>15</v>
      </c>
      <c r="F3605" s="6" t="s">
        <v>121</v>
      </c>
      <c r="G3605" s="6" t="s">
        <v>122</v>
      </c>
      <c r="H3605" s="6" t="s">
        <v>22</v>
      </c>
      <c r="I3605" s="8">
        <v>0.64999999999999991</v>
      </c>
      <c r="J3605" s="9">
        <v>3250</v>
      </c>
      <c r="K3605" s="10">
        <f t="shared" si="28"/>
        <v>2112.4999999999995</v>
      </c>
      <c r="L3605" s="10">
        <f t="shared" si="29"/>
        <v>844.99999999999989</v>
      </c>
      <c r="M3605" s="11">
        <v>0.4</v>
      </c>
      <c r="O3605" s="16"/>
      <c r="P3605" s="14"/>
      <c r="Q3605" s="12"/>
      <c r="R3605" s="13"/>
    </row>
    <row r="3606" spans="1:18" ht="15.75" customHeight="1" x14ac:dyDescent="0.3">
      <c r="A3606" s="1" t="s">
        <v>39</v>
      </c>
      <c r="B3606" s="6" t="s">
        <v>14</v>
      </c>
      <c r="C3606" s="6">
        <v>1185732</v>
      </c>
      <c r="D3606" s="7">
        <v>44213</v>
      </c>
      <c r="E3606" s="6" t="s">
        <v>15</v>
      </c>
      <c r="F3606" s="6" t="s">
        <v>123</v>
      </c>
      <c r="G3606" s="6" t="s">
        <v>124</v>
      </c>
      <c r="H3606" s="6" t="s">
        <v>17</v>
      </c>
      <c r="I3606" s="8">
        <v>0.4</v>
      </c>
      <c r="J3606" s="9">
        <v>4500</v>
      </c>
      <c r="K3606" s="10">
        <f t="shared" si="28"/>
        <v>1800</v>
      </c>
      <c r="L3606" s="10">
        <f t="shared" si="29"/>
        <v>540</v>
      </c>
      <c r="M3606" s="11">
        <v>0.3</v>
      </c>
      <c r="O3606" s="16"/>
      <c r="P3606" s="14"/>
      <c r="Q3606" s="12"/>
      <c r="R3606" s="13"/>
    </row>
    <row r="3607" spans="1:18" ht="15.75" customHeight="1" x14ac:dyDescent="0.3">
      <c r="A3607" s="1"/>
      <c r="B3607" s="6" t="s">
        <v>14</v>
      </c>
      <c r="C3607" s="6">
        <v>1185732</v>
      </c>
      <c r="D3607" s="7">
        <v>44213</v>
      </c>
      <c r="E3607" s="6" t="s">
        <v>15</v>
      </c>
      <c r="F3607" s="6" t="s">
        <v>123</v>
      </c>
      <c r="G3607" s="6" t="s">
        <v>124</v>
      </c>
      <c r="H3607" s="6" t="s">
        <v>18</v>
      </c>
      <c r="I3607" s="8">
        <v>0.4</v>
      </c>
      <c r="J3607" s="9">
        <v>2500</v>
      </c>
      <c r="K3607" s="10">
        <f t="shared" si="28"/>
        <v>1000</v>
      </c>
      <c r="L3607" s="10">
        <f t="shared" si="29"/>
        <v>300</v>
      </c>
      <c r="M3607" s="11">
        <v>0.3</v>
      </c>
      <c r="O3607" s="16"/>
      <c r="P3607" s="14"/>
      <c r="Q3607" s="12"/>
      <c r="R3607" s="13"/>
    </row>
    <row r="3608" spans="1:18" ht="15.75" customHeight="1" x14ac:dyDescent="0.3">
      <c r="A3608" s="1"/>
      <c r="B3608" s="6" t="s">
        <v>14</v>
      </c>
      <c r="C3608" s="6">
        <v>1185732</v>
      </c>
      <c r="D3608" s="7">
        <v>44213</v>
      </c>
      <c r="E3608" s="6" t="s">
        <v>15</v>
      </c>
      <c r="F3608" s="6" t="s">
        <v>123</v>
      </c>
      <c r="G3608" s="6" t="s">
        <v>124</v>
      </c>
      <c r="H3608" s="6" t="s">
        <v>19</v>
      </c>
      <c r="I3608" s="8">
        <v>0.30000000000000004</v>
      </c>
      <c r="J3608" s="9">
        <v>2500</v>
      </c>
      <c r="K3608" s="10">
        <f t="shared" si="28"/>
        <v>750.00000000000011</v>
      </c>
      <c r="L3608" s="10">
        <f t="shared" si="29"/>
        <v>187.50000000000003</v>
      </c>
      <c r="M3608" s="11">
        <v>0.25</v>
      </c>
      <c r="O3608" s="16"/>
      <c r="P3608" s="14"/>
      <c r="Q3608" s="12"/>
      <c r="R3608" s="13"/>
    </row>
    <row r="3609" spans="1:18" ht="15.75" customHeight="1" x14ac:dyDescent="0.3">
      <c r="A3609" s="1"/>
      <c r="B3609" s="6" t="s">
        <v>14</v>
      </c>
      <c r="C3609" s="6">
        <v>1185732</v>
      </c>
      <c r="D3609" s="7">
        <v>44213</v>
      </c>
      <c r="E3609" s="6" t="s">
        <v>15</v>
      </c>
      <c r="F3609" s="6" t="s">
        <v>123</v>
      </c>
      <c r="G3609" s="6" t="s">
        <v>124</v>
      </c>
      <c r="H3609" s="6" t="s">
        <v>20</v>
      </c>
      <c r="I3609" s="8">
        <v>0.35</v>
      </c>
      <c r="J3609" s="9">
        <v>1000</v>
      </c>
      <c r="K3609" s="10">
        <f t="shared" si="28"/>
        <v>350</v>
      </c>
      <c r="L3609" s="10">
        <f t="shared" si="29"/>
        <v>87.5</v>
      </c>
      <c r="M3609" s="11">
        <v>0.25</v>
      </c>
      <c r="O3609" s="16"/>
      <c r="P3609" s="14"/>
      <c r="Q3609" s="12"/>
      <c r="R3609" s="13"/>
    </row>
    <row r="3610" spans="1:18" ht="15.75" customHeight="1" x14ac:dyDescent="0.3">
      <c r="A3610" s="1"/>
      <c r="B3610" s="6" t="s">
        <v>14</v>
      </c>
      <c r="C3610" s="6">
        <v>1185732</v>
      </c>
      <c r="D3610" s="7">
        <v>44213</v>
      </c>
      <c r="E3610" s="6" t="s">
        <v>15</v>
      </c>
      <c r="F3610" s="6" t="s">
        <v>123</v>
      </c>
      <c r="G3610" s="6" t="s">
        <v>124</v>
      </c>
      <c r="H3610" s="6" t="s">
        <v>21</v>
      </c>
      <c r="I3610" s="8">
        <v>0.5</v>
      </c>
      <c r="J3610" s="9">
        <v>1500</v>
      </c>
      <c r="K3610" s="10">
        <f t="shared" si="28"/>
        <v>750</v>
      </c>
      <c r="L3610" s="10">
        <f t="shared" si="29"/>
        <v>187.5</v>
      </c>
      <c r="M3610" s="11">
        <v>0.25</v>
      </c>
      <c r="O3610" s="16"/>
      <c r="P3610" s="14"/>
      <c r="Q3610" s="12"/>
      <c r="R3610" s="13"/>
    </row>
    <row r="3611" spans="1:18" ht="15.75" customHeight="1" x14ac:dyDescent="0.3">
      <c r="A3611" s="1"/>
      <c r="B3611" s="6" t="s">
        <v>14</v>
      </c>
      <c r="C3611" s="6">
        <v>1185732</v>
      </c>
      <c r="D3611" s="7">
        <v>44213</v>
      </c>
      <c r="E3611" s="6" t="s">
        <v>15</v>
      </c>
      <c r="F3611" s="6" t="s">
        <v>123</v>
      </c>
      <c r="G3611" s="6" t="s">
        <v>124</v>
      </c>
      <c r="H3611" s="6" t="s">
        <v>22</v>
      </c>
      <c r="I3611" s="8">
        <v>0.4</v>
      </c>
      <c r="J3611" s="9">
        <v>2500</v>
      </c>
      <c r="K3611" s="10">
        <f t="shared" si="28"/>
        <v>1000</v>
      </c>
      <c r="L3611" s="10">
        <f t="shared" si="29"/>
        <v>300</v>
      </c>
      <c r="M3611" s="11">
        <v>0.3</v>
      </c>
      <c r="O3611" s="16"/>
      <c r="P3611" s="14"/>
      <c r="Q3611" s="12"/>
      <c r="R3611" s="13"/>
    </row>
    <row r="3612" spans="1:18" ht="15.75" customHeight="1" x14ac:dyDescent="0.3">
      <c r="A3612" s="1"/>
      <c r="B3612" s="6" t="s">
        <v>14</v>
      </c>
      <c r="C3612" s="6">
        <v>1185732</v>
      </c>
      <c r="D3612" s="7">
        <v>44242</v>
      </c>
      <c r="E3612" s="6" t="s">
        <v>15</v>
      </c>
      <c r="F3612" s="6" t="s">
        <v>123</v>
      </c>
      <c r="G3612" s="6" t="s">
        <v>124</v>
      </c>
      <c r="H3612" s="6" t="s">
        <v>17</v>
      </c>
      <c r="I3612" s="8">
        <v>0.4</v>
      </c>
      <c r="J3612" s="9">
        <v>5000</v>
      </c>
      <c r="K3612" s="10">
        <f t="shared" si="28"/>
        <v>2000</v>
      </c>
      <c r="L3612" s="10">
        <f t="shared" si="29"/>
        <v>600</v>
      </c>
      <c r="M3612" s="11">
        <v>0.3</v>
      </c>
      <c r="O3612" s="16"/>
      <c r="P3612" s="14"/>
      <c r="Q3612" s="12"/>
      <c r="R3612" s="13"/>
    </row>
    <row r="3613" spans="1:18" ht="15.75" customHeight="1" x14ac:dyDescent="0.3">
      <c r="A3613" s="1"/>
      <c r="B3613" s="6" t="s">
        <v>14</v>
      </c>
      <c r="C3613" s="6">
        <v>1185732</v>
      </c>
      <c r="D3613" s="7">
        <v>44242</v>
      </c>
      <c r="E3613" s="6" t="s">
        <v>15</v>
      </c>
      <c r="F3613" s="6" t="s">
        <v>123</v>
      </c>
      <c r="G3613" s="6" t="s">
        <v>124</v>
      </c>
      <c r="H3613" s="6" t="s">
        <v>18</v>
      </c>
      <c r="I3613" s="8">
        <v>0.4</v>
      </c>
      <c r="J3613" s="9">
        <v>1500</v>
      </c>
      <c r="K3613" s="10">
        <f t="shared" si="28"/>
        <v>600</v>
      </c>
      <c r="L3613" s="10">
        <f t="shared" si="29"/>
        <v>180</v>
      </c>
      <c r="M3613" s="11">
        <v>0.3</v>
      </c>
      <c r="O3613" s="16"/>
      <c r="P3613" s="14"/>
      <c r="Q3613" s="12"/>
      <c r="R3613" s="13"/>
    </row>
    <row r="3614" spans="1:18" ht="15.75" customHeight="1" x14ac:dyDescent="0.3">
      <c r="A3614" s="1"/>
      <c r="B3614" s="6" t="s">
        <v>14</v>
      </c>
      <c r="C3614" s="6">
        <v>1185732</v>
      </c>
      <c r="D3614" s="7">
        <v>44242</v>
      </c>
      <c r="E3614" s="6" t="s">
        <v>15</v>
      </c>
      <c r="F3614" s="6" t="s">
        <v>123</v>
      </c>
      <c r="G3614" s="6" t="s">
        <v>124</v>
      </c>
      <c r="H3614" s="6" t="s">
        <v>19</v>
      </c>
      <c r="I3614" s="8">
        <v>0.30000000000000004</v>
      </c>
      <c r="J3614" s="9">
        <v>2000</v>
      </c>
      <c r="K3614" s="10">
        <f t="shared" si="28"/>
        <v>600.00000000000011</v>
      </c>
      <c r="L3614" s="10">
        <f t="shared" si="29"/>
        <v>150.00000000000003</v>
      </c>
      <c r="M3614" s="11">
        <v>0.25</v>
      </c>
      <c r="O3614" s="16"/>
      <c r="P3614" s="14"/>
      <c r="Q3614" s="12"/>
      <c r="R3614" s="13"/>
    </row>
    <row r="3615" spans="1:18" ht="15.75" customHeight="1" x14ac:dyDescent="0.3">
      <c r="A3615" s="1"/>
      <c r="B3615" s="6" t="s">
        <v>14</v>
      </c>
      <c r="C3615" s="6">
        <v>1185732</v>
      </c>
      <c r="D3615" s="7">
        <v>44242</v>
      </c>
      <c r="E3615" s="6" t="s">
        <v>15</v>
      </c>
      <c r="F3615" s="6" t="s">
        <v>123</v>
      </c>
      <c r="G3615" s="6" t="s">
        <v>124</v>
      </c>
      <c r="H3615" s="6" t="s">
        <v>20</v>
      </c>
      <c r="I3615" s="8">
        <v>0.35</v>
      </c>
      <c r="J3615" s="9">
        <v>2500</v>
      </c>
      <c r="K3615" s="10">
        <f t="shared" si="28"/>
        <v>875</v>
      </c>
      <c r="L3615" s="10">
        <f t="shared" si="29"/>
        <v>218.75</v>
      </c>
      <c r="M3615" s="11">
        <v>0.25</v>
      </c>
      <c r="O3615" s="16"/>
      <c r="P3615" s="14"/>
      <c r="Q3615" s="12"/>
      <c r="R3615" s="13"/>
    </row>
    <row r="3616" spans="1:18" ht="15.75" customHeight="1" x14ac:dyDescent="0.3">
      <c r="A3616" s="1"/>
      <c r="B3616" s="6" t="s">
        <v>14</v>
      </c>
      <c r="C3616" s="6">
        <v>1185732</v>
      </c>
      <c r="D3616" s="7">
        <v>44242</v>
      </c>
      <c r="E3616" s="6" t="s">
        <v>15</v>
      </c>
      <c r="F3616" s="6" t="s">
        <v>123</v>
      </c>
      <c r="G3616" s="6" t="s">
        <v>124</v>
      </c>
      <c r="H3616" s="6" t="s">
        <v>21</v>
      </c>
      <c r="I3616" s="8">
        <v>0.5</v>
      </c>
      <c r="J3616" s="9">
        <v>1500</v>
      </c>
      <c r="K3616" s="10">
        <f t="shared" si="28"/>
        <v>750</v>
      </c>
      <c r="L3616" s="10">
        <f t="shared" si="29"/>
        <v>187.5</v>
      </c>
      <c r="M3616" s="11">
        <v>0.25</v>
      </c>
      <c r="O3616" s="16"/>
      <c r="P3616" s="14"/>
      <c r="Q3616" s="12"/>
      <c r="R3616" s="13"/>
    </row>
    <row r="3617" spans="1:18" ht="15.75" customHeight="1" x14ac:dyDescent="0.3">
      <c r="A3617" s="1"/>
      <c r="B3617" s="6" t="s">
        <v>14</v>
      </c>
      <c r="C3617" s="6">
        <v>1185732</v>
      </c>
      <c r="D3617" s="7">
        <v>44242</v>
      </c>
      <c r="E3617" s="6" t="s">
        <v>15</v>
      </c>
      <c r="F3617" s="6" t="s">
        <v>123</v>
      </c>
      <c r="G3617" s="6" t="s">
        <v>124</v>
      </c>
      <c r="H3617" s="6" t="s">
        <v>22</v>
      </c>
      <c r="I3617" s="8">
        <v>0.4</v>
      </c>
      <c r="J3617" s="9">
        <v>2500</v>
      </c>
      <c r="K3617" s="10">
        <f t="shared" si="28"/>
        <v>1000</v>
      </c>
      <c r="L3617" s="10">
        <f t="shared" si="29"/>
        <v>300</v>
      </c>
      <c r="M3617" s="11">
        <v>0.3</v>
      </c>
      <c r="O3617" s="16"/>
      <c r="P3617" s="14"/>
      <c r="Q3617" s="12"/>
      <c r="R3617" s="13"/>
    </row>
    <row r="3618" spans="1:18" ht="15.75" customHeight="1" x14ac:dyDescent="0.3">
      <c r="A3618" s="1"/>
      <c r="B3618" s="6" t="s">
        <v>14</v>
      </c>
      <c r="C3618" s="6">
        <v>1185732</v>
      </c>
      <c r="D3618" s="7">
        <v>44268</v>
      </c>
      <c r="E3618" s="6" t="s">
        <v>15</v>
      </c>
      <c r="F3618" s="6" t="s">
        <v>123</v>
      </c>
      <c r="G3618" s="6" t="s">
        <v>124</v>
      </c>
      <c r="H3618" s="6" t="s">
        <v>17</v>
      </c>
      <c r="I3618" s="8">
        <v>0.4</v>
      </c>
      <c r="J3618" s="9">
        <v>4700</v>
      </c>
      <c r="K3618" s="10">
        <f t="shared" si="28"/>
        <v>1880</v>
      </c>
      <c r="L3618" s="10">
        <f t="shared" si="29"/>
        <v>564</v>
      </c>
      <c r="M3618" s="11">
        <v>0.3</v>
      </c>
      <c r="O3618" s="16"/>
      <c r="P3618" s="14"/>
      <c r="Q3618" s="12"/>
      <c r="R3618" s="13"/>
    </row>
    <row r="3619" spans="1:18" ht="15.75" customHeight="1" x14ac:dyDescent="0.3">
      <c r="A3619" s="1"/>
      <c r="B3619" s="6" t="s">
        <v>14</v>
      </c>
      <c r="C3619" s="6">
        <v>1185732</v>
      </c>
      <c r="D3619" s="7">
        <v>44268</v>
      </c>
      <c r="E3619" s="6" t="s">
        <v>15</v>
      </c>
      <c r="F3619" s="6" t="s">
        <v>123</v>
      </c>
      <c r="G3619" s="6" t="s">
        <v>124</v>
      </c>
      <c r="H3619" s="6" t="s">
        <v>18</v>
      </c>
      <c r="I3619" s="8">
        <v>0.4</v>
      </c>
      <c r="J3619" s="9">
        <v>1750</v>
      </c>
      <c r="K3619" s="10">
        <f t="shared" si="28"/>
        <v>700</v>
      </c>
      <c r="L3619" s="10">
        <f t="shared" si="29"/>
        <v>210</v>
      </c>
      <c r="M3619" s="11">
        <v>0.3</v>
      </c>
      <c r="O3619" s="16"/>
      <c r="P3619" s="14"/>
      <c r="Q3619" s="12"/>
      <c r="R3619" s="13"/>
    </row>
    <row r="3620" spans="1:18" ht="15.75" customHeight="1" x14ac:dyDescent="0.3">
      <c r="A3620" s="1"/>
      <c r="B3620" s="6" t="s">
        <v>14</v>
      </c>
      <c r="C3620" s="6">
        <v>1185732</v>
      </c>
      <c r="D3620" s="7">
        <v>44268</v>
      </c>
      <c r="E3620" s="6" t="s">
        <v>15</v>
      </c>
      <c r="F3620" s="6" t="s">
        <v>123</v>
      </c>
      <c r="G3620" s="6" t="s">
        <v>124</v>
      </c>
      <c r="H3620" s="6" t="s">
        <v>19</v>
      </c>
      <c r="I3620" s="8">
        <v>0.30000000000000004</v>
      </c>
      <c r="J3620" s="9">
        <v>2000</v>
      </c>
      <c r="K3620" s="10">
        <f t="shared" si="28"/>
        <v>600.00000000000011</v>
      </c>
      <c r="L3620" s="10">
        <f t="shared" si="29"/>
        <v>150.00000000000003</v>
      </c>
      <c r="M3620" s="11">
        <v>0.25</v>
      </c>
      <c r="O3620" s="16"/>
      <c r="P3620" s="14"/>
      <c r="Q3620" s="12"/>
      <c r="R3620" s="13"/>
    </row>
    <row r="3621" spans="1:18" ht="15.75" customHeight="1" x14ac:dyDescent="0.3">
      <c r="A3621" s="1"/>
      <c r="B3621" s="6" t="s">
        <v>14</v>
      </c>
      <c r="C3621" s="6">
        <v>1185732</v>
      </c>
      <c r="D3621" s="7">
        <v>44268</v>
      </c>
      <c r="E3621" s="6" t="s">
        <v>15</v>
      </c>
      <c r="F3621" s="6" t="s">
        <v>123</v>
      </c>
      <c r="G3621" s="6" t="s">
        <v>124</v>
      </c>
      <c r="H3621" s="6" t="s">
        <v>20</v>
      </c>
      <c r="I3621" s="8">
        <v>0.35</v>
      </c>
      <c r="J3621" s="9">
        <v>3000</v>
      </c>
      <c r="K3621" s="10">
        <f t="shared" si="28"/>
        <v>1050</v>
      </c>
      <c r="L3621" s="10">
        <f t="shared" si="29"/>
        <v>262.5</v>
      </c>
      <c r="M3621" s="11">
        <v>0.25</v>
      </c>
      <c r="O3621" s="16"/>
      <c r="P3621" s="14"/>
      <c r="Q3621" s="12"/>
      <c r="R3621" s="13"/>
    </row>
    <row r="3622" spans="1:18" ht="15.75" customHeight="1" x14ac:dyDescent="0.3">
      <c r="A3622" s="1"/>
      <c r="B3622" s="6" t="s">
        <v>14</v>
      </c>
      <c r="C3622" s="6">
        <v>1185732</v>
      </c>
      <c r="D3622" s="7">
        <v>44268</v>
      </c>
      <c r="E3622" s="6" t="s">
        <v>15</v>
      </c>
      <c r="F3622" s="6" t="s">
        <v>123</v>
      </c>
      <c r="G3622" s="6" t="s">
        <v>124</v>
      </c>
      <c r="H3622" s="6" t="s">
        <v>21</v>
      </c>
      <c r="I3622" s="8">
        <v>0.5</v>
      </c>
      <c r="J3622" s="9">
        <v>1000</v>
      </c>
      <c r="K3622" s="10">
        <f t="shared" si="28"/>
        <v>500</v>
      </c>
      <c r="L3622" s="10">
        <f t="shared" si="29"/>
        <v>125</v>
      </c>
      <c r="M3622" s="11">
        <v>0.25</v>
      </c>
      <c r="O3622" s="16"/>
      <c r="P3622" s="14"/>
      <c r="Q3622" s="12"/>
      <c r="R3622" s="13"/>
    </row>
    <row r="3623" spans="1:18" ht="15.75" customHeight="1" x14ac:dyDescent="0.3">
      <c r="A3623" s="1"/>
      <c r="B3623" s="6" t="s">
        <v>14</v>
      </c>
      <c r="C3623" s="6">
        <v>1185732</v>
      </c>
      <c r="D3623" s="7">
        <v>44268</v>
      </c>
      <c r="E3623" s="6" t="s">
        <v>15</v>
      </c>
      <c r="F3623" s="6" t="s">
        <v>123</v>
      </c>
      <c r="G3623" s="6" t="s">
        <v>124</v>
      </c>
      <c r="H3623" s="6" t="s">
        <v>22</v>
      </c>
      <c r="I3623" s="8">
        <v>0.4</v>
      </c>
      <c r="J3623" s="9">
        <v>2000</v>
      </c>
      <c r="K3623" s="10">
        <f t="shared" si="28"/>
        <v>800</v>
      </c>
      <c r="L3623" s="10">
        <f t="shared" si="29"/>
        <v>240</v>
      </c>
      <c r="M3623" s="11">
        <v>0.3</v>
      </c>
      <c r="O3623" s="16"/>
      <c r="P3623" s="14"/>
      <c r="Q3623" s="12"/>
      <c r="R3623" s="13"/>
    </row>
    <row r="3624" spans="1:18" ht="15.75" customHeight="1" x14ac:dyDescent="0.3">
      <c r="A3624" s="1"/>
      <c r="B3624" s="6" t="s">
        <v>14</v>
      </c>
      <c r="C3624" s="6">
        <v>1185732</v>
      </c>
      <c r="D3624" s="7">
        <v>44300</v>
      </c>
      <c r="E3624" s="6" t="s">
        <v>15</v>
      </c>
      <c r="F3624" s="6" t="s">
        <v>123</v>
      </c>
      <c r="G3624" s="6" t="s">
        <v>124</v>
      </c>
      <c r="H3624" s="6" t="s">
        <v>17</v>
      </c>
      <c r="I3624" s="8">
        <v>0.4</v>
      </c>
      <c r="J3624" s="9">
        <v>4500</v>
      </c>
      <c r="K3624" s="10">
        <f t="shared" si="28"/>
        <v>1800</v>
      </c>
      <c r="L3624" s="10">
        <f t="shared" si="29"/>
        <v>540</v>
      </c>
      <c r="M3624" s="11">
        <v>0.3</v>
      </c>
      <c r="O3624" s="16"/>
      <c r="P3624" s="14"/>
      <c r="Q3624" s="12"/>
      <c r="R3624" s="13"/>
    </row>
    <row r="3625" spans="1:18" ht="15.75" customHeight="1" x14ac:dyDescent="0.3">
      <c r="A3625" s="1"/>
      <c r="B3625" s="6" t="s">
        <v>14</v>
      </c>
      <c r="C3625" s="6">
        <v>1185732</v>
      </c>
      <c r="D3625" s="7">
        <v>44300</v>
      </c>
      <c r="E3625" s="6" t="s">
        <v>15</v>
      </c>
      <c r="F3625" s="6" t="s">
        <v>123</v>
      </c>
      <c r="G3625" s="6" t="s">
        <v>124</v>
      </c>
      <c r="H3625" s="6" t="s">
        <v>18</v>
      </c>
      <c r="I3625" s="8">
        <v>0.4</v>
      </c>
      <c r="J3625" s="9">
        <v>1500</v>
      </c>
      <c r="K3625" s="10">
        <f t="shared" si="28"/>
        <v>600</v>
      </c>
      <c r="L3625" s="10">
        <f t="shared" si="29"/>
        <v>180</v>
      </c>
      <c r="M3625" s="11">
        <v>0.3</v>
      </c>
      <c r="O3625" s="16"/>
      <c r="P3625" s="14"/>
      <c r="Q3625" s="12"/>
      <c r="R3625" s="13"/>
    </row>
    <row r="3626" spans="1:18" ht="15.75" customHeight="1" x14ac:dyDescent="0.3">
      <c r="A3626" s="1"/>
      <c r="B3626" s="6" t="s">
        <v>14</v>
      </c>
      <c r="C3626" s="6">
        <v>1185732</v>
      </c>
      <c r="D3626" s="7">
        <v>44300</v>
      </c>
      <c r="E3626" s="6" t="s">
        <v>15</v>
      </c>
      <c r="F3626" s="6" t="s">
        <v>123</v>
      </c>
      <c r="G3626" s="6" t="s">
        <v>124</v>
      </c>
      <c r="H3626" s="6" t="s">
        <v>19</v>
      </c>
      <c r="I3626" s="8">
        <v>0.30000000000000004</v>
      </c>
      <c r="J3626" s="9">
        <v>1500</v>
      </c>
      <c r="K3626" s="10">
        <f t="shared" si="28"/>
        <v>450.00000000000006</v>
      </c>
      <c r="L3626" s="10">
        <f t="shared" si="29"/>
        <v>112.50000000000001</v>
      </c>
      <c r="M3626" s="11">
        <v>0.25</v>
      </c>
      <c r="O3626" s="16"/>
      <c r="P3626" s="14"/>
      <c r="Q3626" s="12"/>
      <c r="R3626" s="13"/>
    </row>
    <row r="3627" spans="1:18" ht="15.75" customHeight="1" x14ac:dyDescent="0.3">
      <c r="A3627" s="1"/>
      <c r="B3627" s="6" t="s">
        <v>14</v>
      </c>
      <c r="C3627" s="6">
        <v>1185732</v>
      </c>
      <c r="D3627" s="7">
        <v>44300</v>
      </c>
      <c r="E3627" s="6" t="s">
        <v>15</v>
      </c>
      <c r="F3627" s="6" t="s">
        <v>123</v>
      </c>
      <c r="G3627" s="6" t="s">
        <v>124</v>
      </c>
      <c r="H3627" s="6" t="s">
        <v>20</v>
      </c>
      <c r="I3627" s="8">
        <v>0.35</v>
      </c>
      <c r="J3627" s="9">
        <v>1250</v>
      </c>
      <c r="K3627" s="10">
        <f t="shared" si="28"/>
        <v>437.5</v>
      </c>
      <c r="L3627" s="10">
        <f t="shared" si="29"/>
        <v>109.375</v>
      </c>
      <c r="M3627" s="11">
        <v>0.25</v>
      </c>
      <c r="O3627" s="16"/>
      <c r="P3627" s="14"/>
      <c r="Q3627" s="12"/>
      <c r="R3627" s="13"/>
    </row>
    <row r="3628" spans="1:18" ht="15.75" customHeight="1" x14ac:dyDescent="0.3">
      <c r="A3628" s="1"/>
      <c r="B3628" s="6" t="s">
        <v>14</v>
      </c>
      <c r="C3628" s="6">
        <v>1185732</v>
      </c>
      <c r="D3628" s="7">
        <v>44300</v>
      </c>
      <c r="E3628" s="6" t="s">
        <v>15</v>
      </c>
      <c r="F3628" s="6" t="s">
        <v>123</v>
      </c>
      <c r="G3628" s="6" t="s">
        <v>124</v>
      </c>
      <c r="H3628" s="6" t="s">
        <v>21</v>
      </c>
      <c r="I3628" s="8">
        <v>0.5</v>
      </c>
      <c r="J3628" s="9">
        <v>1250</v>
      </c>
      <c r="K3628" s="10">
        <f t="shared" si="28"/>
        <v>625</v>
      </c>
      <c r="L3628" s="10">
        <f t="shared" si="29"/>
        <v>156.25</v>
      </c>
      <c r="M3628" s="11">
        <v>0.25</v>
      </c>
      <c r="O3628" s="16"/>
      <c r="P3628" s="14"/>
      <c r="Q3628" s="12"/>
      <c r="R3628" s="13"/>
    </row>
    <row r="3629" spans="1:18" ht="15.75" customHeight="1" x14ac:dyDescent="0.3">
      <c r="A3629" s="1"/>
      <c r="B3629" s="6" t="s">
        <v>14</v>
      </c>
      <c r="C3629" s="6">
        <v>1185732</v>
      </c>
      <c r="D3629" s="7">
        <v>44300</v>
      </c>
      <c r="E3629" s="6" t="s">
        <v>15</v>
      </c>
      <c r="F3629" s="6" t="s">
        <v>123</v>
      </c>
      <c r="G3629" s="6" t="s">
        <v>124</v>
      </c>
      <c r="H3629" s="6" t="s">
        <v>22</v>
      </c>
      <c r="I3629" s="8">
        <v>0.4</v>
      </c>
      <c r="J3629" s="9">
        <v>2750</v>
      </c>
      <c r="K3629" s="10">
        <f t="shared" si="28"/>
        <v>1100</v>
      </c>
      <c r="L3629" s="10">
        <f t="shared" si="29"/>
        <v>330</v>
      </c>
      <c r="M3629" s="11">
        <v>0.3</v>
      </c>
      <c r="O3629" s="16"/>
      <c r="P3629" s="14"/>
      <c r="Q3629" s="12"/>
      <c r="R3629" s="13"/>
    </row>
    <row r="3630" spans="1:18" ht="15.75" customHeight="1" x14ac:dyDescent="0.3">
      <c r="A3630" s="1"/>
      <c r="B3630" s="6" t="s">
        <v>14</v>
      </c>
      <c r="C3630" s="6">
        <v>1185732</v>
      </c>
      <c r="D3630" s="7">
        <v>44329</v>
      </c>
      <c r="E3630" s="6" t="s">
        <v>15</v>
      </c>
      <c r="F3630" s="6" t="s">
        <v>123</v>
      </c>
      <c r="G3630" s="6" t="s">
        <v>124</v>
      </c>
      <c r="H3630" s="6" t="s">
        <v>17</v>
      </c>
      <c r="I3630" s="8">
        <v>0.54999999999999993</v>
      </c>
      <c r="J3630" s="9">
        <v>4950</v>
      </c>
      <c r="K3630" s="10">
        <f t="shared" si="28"/>
        <v>2722.4999999999995</v>
      </c>
      <c r="L3630" s="10">
        <f t="shared" si="29"/>
        <v>816.74999999999989</v>
      </c>
      <c r="M3630" s="11">
        <v>0.3</v>
      </c>
      <c r="O3630" s="16"/>
      <c r="P3630" s="14"/>
      <c r="Q3630" s="12"/>
      <c r="R3630" s="13"/>
    </row>
    <row r="3631" spans="1:18" ht="15.75" customHeight="1" x14ac:dyDescent="0.3">
      <c r="A3631" s="1"/>
      <c r="B3631" s="6" t="s">
        <v>14</v>
      </c>
      <c r="C3631" s="6">
        <v>1185732</v>
      </c>
      <c r="D3631" s="7">
        <v>44329</v>
      </c>
      <c r="E3631" s="6" t="s">
        <v>15</v>
      </c>
      <c r="F3631" s="6" t="s">
        <v>123</v>
      </c>
      <c r="G3631" s="6" t="s">
        <v>124</v>
      </c>
      <c r="H3631" s="6" t="s">
        <v>18</v>
      </c>
      <c r="I3631" s="8">
        <v>0.5</v>
      </c>
      <c r="J3631" s="9">
        <v>2000</v>
      </c>
      <c r="K3631" s="10">
        <f t="shared" si="28"/>
        <v>1000</v>
      </c>
      <c r="L3631" s="10">
        <f t="shared" si="29"/>
        <v>300</v>
      </c>
      <c r="M3631" s="11">
        <v>0.3</v>
      </c>
      <c r="O3631" s="16"/>
      <c r="P3631" s="14"/>
      <c r="Q3631" s="12"/>
      <c r="R3631" s="13"/>
    </row>
    <row r="3632" spans="1:18" ht="15.75" customHeight="1" x14ac:dyDescent="0.3">
      <c r="A3632" s="1"/>
      <c r="B3632" s="6" t="s">
        <v>14</v>
      </c>
      <c r="C3632" s="6">
        <v>1185732</v>
      </c>
      <c r="D3632" s="7">
        <v>44329</v>
      </c>
      <c r="E3632" s="6" t="s">
        <v>15</v>
      </c>
      <c r="F3632" s="6" t="s">
        <v>123</v>
      </c>
      <c r="G3632" s="6" t="s">
        <v>124</v>
      </c>
      <c r="H3632" s="6" t="s">
        <v>19</v>
      </c>
      <c r="I3632" s="8">
        <v>0.45</v>
      </c>
      <c r="J3632" s="9">
        <v>2250</v>
      </c>
      <c r="K3632" s="10">
        <f t="shared" si="28"/>
        <v>1012.5</v>
      </c>
      <c r="L3632" s="10">
        <f t="shared" si="29"/>
        <v>253.125</v>
      </c>
      <c r="M3632" s="11">
        <v>0.25</v>
      </c>
      <c r="O3632" s="16"/>
      <c r="P3632" s="14"/>
      <c r="Q3632" s="12"/>
      <c r="R3632" s="13"/>
    </row>
    <row r="3633" spans="1:18" ht="15.75" customHeight="1" x14ac:dyDescent="0.3">
      <c r="A3633" s="1"/>
      <c r="B3633" s="6" t="s">
        <v>14</v>
      </c>
      <c r="C3633" s="6">
        <v>1185732</v>
      </c>
      <c r="D3633" s="7">
        <v>44329</v>
      </c>
      <c r="E3633" s="6" t="s">
        <v>15</v>
      </c>
      <c r="F3633" s="6" t="s">
        <v>123</v>
      </c>
      <c r="G3633" s="6" t="s">
        <v>124</v>
      </c>
      <c r="H3633" s="6" t="s">
        <v>20</v>
      </c>
      <c r="I3633" s="8">
        <v>0.45</v>
      </c>
      <c r="J3633" s="9">
        <v>1750</v>
      </c>
      <c r="K3633" s="10">
        <f t="shared" si="28"/>
        <v>787.5</v>
      </c>
      <c r="L3633" s="10">
        <f t="shared" si="29"/>
        <v>196.875</v>
      </c>
      <c r="M3633" s="11">
        <v>0.25</v>
      </c>
      <c r="O3633" s="16"/>
      <c r="P3633" s="14"/>
      <c r="Q3633" s="12"/>
      <c r="R3633" s="13"/>
    </row>
    <row r="3634" spans="1:18" ht="15.75" customHeight="1" x14ac:dyDescent="0.3">
      <c r="A3634" s="1"/>
      <c r="B3634" s="6" t="s">
        <v>14</v>
      </c>
      <c r="C3634" s="6">
        <v>1185732</v>
      </c>
      <c r="D3634" s="7">
        <v>44329</v>
      </c>
      <c r="E3634" s="6" t="s">
        <v>15</v>
      </c>
      <c r="F3634" s="6" t="s">
        <v>123</v>
      </c>
      <c r="G3634" s="6" t="s">
        <v>124</v>
      </c>
      <c r="H3634" s="6" t="s">
        <v>21</v>
      </c>
      <c r="I3634" s="8">
        <v>0.54999999999999993</v>
      </c>
      <c r="J3634" s="9">
        <v>2000</v>
      </c>
      <c r="K3634" s="10">
        <f t="shared" si="28"/>
        <v>1099.9999999999998</v>
      </c>
      <c r="L3634" s="10">
        <f t="shared" si="29"/>
        <v>274.99999999999994</v>
      </c>
      <c r="M3634" s="11">
        <v>0.25</v>
      </c>
      <c r="O3634" s="16"/>
      <c r="P3634" s="14"/>
      <c r="Q3634" s="12"/>
      <c r="R3634" s="13"/>
    </row>
    <row r="3635" spans="1:18" ht="15.75" customHeight="1" x14ac:dyDescent="0.3">
      <c r="A3635" s="1"/>
      <c r="B3635" s="6" t="s">
        <v>14</v>
      </c>
      <c r="C3635" s="6">
        <v>1185732</v>
      </c>
      <c r="D3635" s="7">
        <v>44329</v>
      </c>
      <c r="E3635" s="6" t="s">
        <v>15</v>
      </c>
      <c r="F3635" s="6" t="s">
        <v>123</v>
      </c>
      <c r="G3635" s="6" t="s">
        <v>124</v>
      </c>
      <c r="H3635" s="6" t="s">
        <v>22</v>
      </c>
      <c r="I3635" s="8">
        <v>0.6</v>
      </c>
      <c r="J3635" s="9">
        <v>3250</v>
      </c>
      <c r="K3635" s="10">
        <f t="shared" si="28"/>
        <v>1950</v>
      </c>
      <c r="L3635" s="10">
        <f t="shared" si="29"/>
        <v>585</v>
      </c>
      <c r="M3635" s="11">
        <v>0.3</v>
      </c>
      <c r="O3635" s="16"/>
      <c r="P3635" s="14"/>
      <c r="Q3635" s="12"/>
      <c r="R3635" s="13"/>
    </row>
    <row r="3636" spans="1:18" ht="15.75" customHeight="1" x14ac:dyDescent="0.3">
      <c r="A3636" s="1"/>
      <c r="B3636" s="6" t="s">
        <v>14</v>
      </c>
      <c r="C3636" s="6">
        <v>1185732</v>
      </c>
      <c r="D3636" s="7">
        <v>44362</v>
      </c>
      <c r="E3636" s="6" t="s">
        <v>15</v>
      </c>
      <c r="F3636" s="6" t="s">
        <v>123</v>
      </c>
      <c r="G3636" s="6" t="s">
        <v>124</v>
      </c>
      <c r="H3636" s="6" t="s">
        <v>17</v>
      </c>
      <c r="I3636" s="8">
        <v>0.54999999999999993</v>
      </c>
      <c r="J3636" s="9">
        <v>5750</v>
      </c>
      <c r="K3636" s="10">
        <f t="shared" si="28"/>
        <v>3162.4999999999995</v>
      </c>
      <c r="L3636" s="10">
        <f t="shared" si="29"/>
        <v>948.74999999999977</v>
      </c>
      <c r="M3636" s="11">
        <v>0.3</v>
      </c>
      <c r="O3636" s="16"/>
      <c r="P3636" s="14"/>
      <c r="Q3636" s="12"/>
      <c r="R3636" s="13"/>
    </row>
    <row r="3637" spans="1:18" ht="15.75" customHeight="1" x14ac:dyDescent="0.3">
      <c r="A3637" s="1"/>
      <c r="B3637" s="6" t="s">
        <v>14</v>
      </c>
      <c r="C3637" s="6">
        <v>1185732</v>
      </c>
      <c r="D3637" s="7">
        <v>44362</v>
      </c>
      <c r="E3637" s="6" t="s">
        <v>15</v>
      </c>
      <c r="F3637" s="6" t="s">
        <v>123</v>
      </c>
      <c r="G3637" s="6" t="s">
        <v>124</v>
      </c>
      <c r="H3637" s="6" t="s">
        <v>18</v>
      </c>
      <c r="I3637" s="8">
        <v>0.5</v>
      </c>
      <c r="J3637" s="9">
        <v>3250</v>
      </c>
      <c r="K3637" s="10">
        <f t="shared" si="28"/>
        <v>1625</v>
      </c>
      <c r="L3637" s="10">
        <f t="shared" si="29"/>
        <v>487.5</v>
      </c>
      <c r="M3637" s="11">
        <v>0.3</v>
      </c>
      <c r="O3637" s="16"/>
      <c r="P3637" s="14"/>
      <c r="Q3637" s="12"/>
      <c r="R3637" s="13"/>
    </row>
    <row r="3638" spans="1:18" ht="15.75" customHeight="1" x14ac:dyDescent="0.3">
      <c r="A3638" s="1"/>
      <c r="B3638" s="6" t="s">
        <v>14</v>
      </c>
      <c r="C3638" s="6">
        <v>1185732</v>
      </c>
      <c r="D3638" s="7">
        <v>44362</v>
      </c>
      <c r="E3638" s="6" t="s">
        <v>15</v>
      </c>
      <c r="F3638" s="6" t="s">
        <v>123</v>
      </c>
      <c r="G3638" s="6" t="s">
        <v>124</v>
      </c>
      <c r="H3638" s="6" t="s">
        <v>19</v>
      </c>
      <c r="I3638" s="8">
        <v>0.45</v>
      </c>
      <c r="J3638" s="9">
        <v>2500</v>
      </c>
      <c r="K3638" s="10">
        <f t="shared" si="28"/>
        <v>1125</v>
      </c>
      <c r="L3638" s="10">
        <f t="shared" si="29"/>
        <v>281.25</v>
      </c>
      <c r="M3638" s="11">
        <v>0.25</v>
      </c>
      <c r="O3638" s="16"/>
      <c r="P3638" s="14"/>
      <c r="Q3638" s="12"/>
      <c r="R3638" s="13"/>
    </row>
    <row r="3639" spans="1:18" ht="15.75" customHeight="1" x14ac:dyDescent="0.3">
      <c r="A3639" s="1"/>
      <c r="B3639" s="6" t="s">
        <v>14</v>
      </c>
      <c r="C3639" s="6">
        <v>1185732</v>
      </c>
      <c r="D3639" s="7">
        <v>44362</v>
      </c>
      <c r="E3639" s="6" t="s">
        <v>15</v>
      </c>
      <c r="F3639" s="6" t="s">
        <v>123</v>
      </c>
      <c r="G3639" s="6" t="s">
        <v>124</v>
      </c>
      <c r="H3639" s="6" t="s">
        <v>20</v>
      </c>
      <c r="I3639" s="8">
        <v>0.45</v>
      </c>
      <c r="J3639" s="9">
        <v>2250</v>
      </c>
      <c r="K3639" s="10">
        <f t="shared" si="28"/>
        <v>1012.5</v>
      </c>
      <c r="L3639" s="10">
        <f t="shared" si="29"/>
        <v>253.125</v>
      </c>
      <c r="M3639" s="11">
        <v>0.25</v>
      </c>
      <c r="O3639" s="16"/>
      <c r="P3639" s="14"/>
      <c r="Q3639" s="12"/>
      <c r="R3639" s="13"/>
    </row>
    <row r="3640" spans="1:18" ht="15.75" customHeight="1" x14ac:dyDescent="0.3">
      <c r="A3640" s="1"/>
      <c r="B3640" s="6" t="s">
        <v>14</v>
      </c>
      <c r="C3640" s="6">
        <v>1185732</v>
      </c>
      <c r="D3640" s="7">
        <v>44362</v>
      </c>
      <c r="E3640" s="6" t="s">
        <v>15</v>
      </c>
      <c r="F3640" s="6" t="s">
        <v>123</v>
      </c>
      <c r="G3640" s="6" t="s">
        <v>124</v>
      </c>
      <c r="H3640" s="6" t="s">
        <v>21</v>
      </c>
      <c r="I3640" s="8">
        <v>0.54999999999999993</v>
      </c>
      <c r="J3640" s="9">
        <v>2250</v>
      </c>
      <c r="K3640" s="10">
        <f t="shared" si="28"/>
        <v>1237.4999999999998</v>
      </c>
      <c r="L3640" s="10">
        <f t="shared" si="29"/>
        <v>309.37499999999994</v>
      </c>
      <c r="M3640" s="11">
        <v>0.25</v>
      </c>
      <c r="O3640" s="16"/>
      <c r="P3640" s="14"/>
      <c r="Q3640" s="12"/>
      <c r="R3640" s="13"/>
    </row>
    <row r="3641" spans="1:18" ht="15.75" customHeight="1" x14ac:dyDescent="0.3">
      <c r="A3641" s="1"/>
      <c r="B3641" s="6" t="s">
        <v>14</v>
      </c>
      <c r="C3641" s="6">
        <v>1185732</v>
      </c>
      <c r="D3641" s="7">
        <v>44362</v>
      </c>
      <c r="E3641" s="6" t="s">
        <v>15</v>
      </c>
      <c r="F3641" s="6" t="s">
        <v>123</v>
      </c>
      <c r="G3641" s="6" t="s">
        <v>124</v>
      </c>
      <c r="H3641" s="6" t="s">
        <v>22</v>
      </c>
      <c r="I3641" s="8">
        <v>0.6</v>
      </c>
      <c r="J3641" s="9">
        <v>3750</v>
      </c>
      <c r="K3641" s="10">
        <f t="shared" si="28"/>
        <v>2250</v>
      </c>
      <c r="L3641" s="10">
        <f t="shared" si="29"/>
        <v>675</v>
      </c>
      <c r="M3641" s="11">
        <v>0.3</v>
      </c>
      <c r="O3641" s="16"/>
      <c r="P3641" s="14"/>
      <c r="Q3641" s="12"/>
      <c r="R3641" s="13"/>
    </row>
    <row r="3642" spans="1:18" ht="15.75" customHeight="1" x14ac:dyDescent="0.3">
      <c r="A3642" s="1"/>
      <c r="B3642" s="6" t="s">
        <v>14</v>
      </c>
      <c r="C3642" s="6">
        <v>1185732</v>
      </c>
      <c r="D3642" s="7">
        <v>44390</v>
      </c>
      <c r="E3642" s="6" t="s">
        <v>15</v>
      </c>
      <c r="F3642" s="6" t="s">
        <v>123</v>
      </c>
      <c r="G3642" s="6" t="s">
        <v>124</v>
      </c>
      <c r="H3642" s="6" t="s">
        <v>17</v>
      </c>
      <c r="I3642" s="8">
        <v>0.54999999999999993</v>
      </c>
      <c r="J3642" s="9">
        <v>6000</v>
      </c>
      <c r="K3642" s="10">
        <f t="shared" si="28"/>
        <v>3299.9999999999995</v>
      </c>
      <c r="L3642" s="10">
        <f t="shared" si="29"/>
        <v>989.99999999999977</v>
      </c>
      <c r="M3642" s="11">
        <v>0.3</v>
      </c>
      <c r="O3642" s="16"/>
      <c r="P3642" s="14"/>
      <c r="Q3642" s="12"/>
      <c r="R3642" s="13"/>
    </row>
    <row r="3643" spans="1:18" ht="15.75" customHeight="1" x14ac:dyDescent="0.3">
      <c r="A3643" s="1"/>
      <c r="B3643" s="6" t="s">
        <v>14</v>
      </c>
      <c r="C3643" s="6">
        <v>1185732</v>
      </c>
      <c r="D3643" s="7">
        <v>44390</v>
      </c>
      <c r="E3643" s="6" t="s">
        <v>15</v>
      </c>
      <c r="F3643" s="6" t="s">
        <v>123</v>
      </c>
      <c r="G3643" s="6" t="s">
        <v>124</v>
      </c>
      <c r="H3643" s="6" t="s">
        <v>18</v>
      </c>
      <c r="I3643" s="8">
        <v>0.5</v>
      </c>
      <c r="J3643" s="9">
        <v>3500</v>
      </c>
      <c r="K3643" s="10">
        <f t="shared" si="28"/>
        <v>1750</v>
      </c>
      <c r="L3643" s="10">
        <f t="shared" si="29"/>
        <v>525</v>
      </c>
      <c r="M3643" s="11">
        <v>0.3</v>
      </c>
      <c r="O3643" s="16"/>
      <c r="P3643" s="14"/>
      <c r="Q3643" s="12"/>
      <c r="R3643" s="13"/>
    </row>
    <row r="3644" spans="1:18" ht="15.75" customHeight="1" x14ac:dyDescent="0.3">
      <c r="A3644" s="1"/>
      <c r="B3644" s="6" t="s">
        <v>14</v>
      </c>
      <c r="C3644" s="6">
        <v>1185732</v>
      </c>
      <c r="D3644" s="7">
        <v>44390</v>
      </c>
      <c r="E3644" s="6" t="s">
        <v>15</v>
      </c>
      <c r="F3644" s="6" t="s">
        <v>123</v>
      </c>
      <c r="G3644" s="6" t="s">
        <v>124</v>
      </c>
      <c r="H3644" s="6" t="s">
        <v>19</v>
      </c>
      <c r="I3644" s="8">
        <v>0.45</v>
      </c>
      <c r="J3644" s="9">
        <v>2750</v>
      </c>
      <c r="K3644" s="10">
        <f t="shared" si="28"/>
        <v>1237.5</v>
      </c>
      <c r="L3644" s="10">
        <f t="shared" si="29"/>
        <v>309.375</v>
      </c>
      <c r="M3644" s="11">
        <v>0.25</v>
      </c>
      <c r="O3644" s="16"/>
      <c r="P3644" s="14"/>
      <c r="Q3644" s="12"/>
      <c r="R3644" s="13"/>
    </row>
    <row r="3645" spans="1:18" ht="15.75" customHeight="1" x14ac:dyDescent="0.3">
      <c r="A3645" s="1"/>
      <c r="B3645" s="6" t="s">
        <v>14</v>
      </c>
      <c r="C3645" s="6">
        <v>1185732</v>
      </c>
      <c r="D3645" s="7">
        <v>44390</v>
      </c>
      <c r="E3645" s="6" t="s">
        <v>15</v>
      </c>
      <c r="F3645" s="6" t="s">
        <v>123</v>
      </c>
      <c r="G3645" s="6" t="s">
        <v>124</v>
      </c>
      <c r="H3645" s="6" t="s">
        <v>20</v>
      </c>
      <c r="I3645" s="8">
        <v>0.45</v>
      </c>
      <c r="J3645" s="9">
        <v>2250</v>
      </c>
      <c r="K3645" s="10">
        <f t="shared" si="28"/>
        <v>1012.5</v>
      </c>
      <c r="L3645" s="10">
        <f t="shared" si="29"/>
        <v>253.125</v>
      </c>
      <c r="M3645" s="11">
        <v>0.25</v>
      </c>
      <c r="O3645" s="16"/>
      <c r="P3645" s="14"/>
      <c r="Q3645" s="12"/>
      <c r="R3645" s="13"/>
    </row>
    <row r="3646" spans="1:18" ht="15.75" customHeight="1" x14ac:dyDescent="0.3">
      <c r="A3646" s="1"/>
      <c r="B3646" s="6" t="s">
        <v>14</v>
      </c>
      <c r="C3646" s="6">
        <v>1185732</v>
      </c>
      <c r="D3646" s="7">
        <v>44390</v>
      </c>
      <c r="E3646" s="6" t="s">
        <v>15</v>
      </c>
      <c r="F3646" s="6" t="s">
        <v>123</v>
      </c>
      <c r="G3646" s="6" t="s">
        <v>124</v>
      </c>
      <c r="H3646" s="6" t="s">
        <v>21</v>
      </c>
      <c r="I3646" s="8">
        <v>0.54999999999999993</v>
      </c>
      <c r="J3646" s="9">
        <v>2500</v>
      </c>
      <c r="K3646" s="10">
        <f t="shared" si="28"/>
        <v>1374.9999999999998</v>
      </c>
      <c r="L3646" s="10">
        <f t="shared" si="29"/>
        <v>343.74999999999994</v>
      </c>
      <c r="M3646" s="11">
        <v>0.25</v>
      </c>
      <c r="O3646" s="16"/>
      <c r="P3646" s="14"/>
      <c r="Q3646" s="12"/>
      <c r="R3646" s="13"/>
    </row>
    <row r="3647" spans="1:18" ht="15.75" customHeight="1" x14ac:dyDescent="0.3">
      <c r="A3647" s="1"/>
      <c r="B3647" s="6" t="s">
        <v>14</v>
      </c>
      <c r="C3647" s="6">
        <v>1185732</v>
      </c>
      <c r="D3647" s="7">
        <v>44390</v>
      </c>
      <c r="E3647" s="6" t="s">
        <v>15</v>
      </c>
      <c r="F3647" s="6" t="s">
        <v>123</v>
      </c>
      <c r="G3647" s="6" t="s">
        <v>124</v>
      </c>
      <c r="H3647" s="6" t="s">
        <v>22</v>
      </c>
      <c r="I3647" s="8">
        <v>0.6</v>
      </c>
      <c r="J3647" s="9">
        <v>4250</v>
      </c>
      <c r="K3647" s="10">
        <f t="shared" si="28"/>
        <v>2550</v>
      </c>
      <c r="L3647" s="10">
        <f t="shared" si="29"/>
        <v>765</v>
      </c>
      <c r="M3647" s="11">
        <v>0.3</v>
      </c>
      <c r="O3647" s="16"/>
      <c r="P3647" s="14"/>
      <c r="Q3647" s="12"/>
      <c r="R3647" s="13"/>
    </row>
    <row r="3648" spans="1:18" ht="15.75" customHeight="1" x14ac:dyDescent="0.3">
      <c r="A3648" s="1"/>
      <c r="B3648" s="6" t="s">
        <v>14</v>
      </c>
      <c r="C3648" s="6">
        <v>1185732</v>
      </c>
      <c r="D3648" s="7">
        <v>44422</v>
      </c>
      <c r="E3648" s="6" t="s">
        <v>15</v>
      </c>
      <c r="F3648" s="6" t="s">
        <v>123</v>
      </c>
      <c r="G3648" s="6" t="s">
        <v>124</v>
      </c>
      <c r="H3648" s="6" t="s">
        <v>17</v>
      </c>
      <c r="I3648" s="8">
        <v>0.54999999999999993</v>
      </c>
      <c r="J3648" s="9">
        <v>5750</v>
      </c>
      <c r="K3648" s="10">
        <f t="shared" si="28"/>
        <v>3162.4999999999995</v>
      </c>
      <c r="L3648" s="10">
        <f t="shared" si="29"/>
        <v>948.74999999999977</v>
      </c>
      <c r="M3648" s="11">
        <v>0.3</v>
      </c>
      <c r="O3648" s="16"/>
      <c r="P3648" s="14"/>
      <c r="Q3648" s="12"/>
      <c r="R3648" s="13"/>
    </row>
    <row r="3649" spans="1:18" ht="15.75" customHeight="1" x14ac:dyDescent="0.3">
      <c r="A3649" s="1"/>
      <c r="B3649" s="6" t="s">
        <v>14</v>
      </c>
      <c r="C3649" s="6">
        <v>1185732</v>
      </c>
      <c r="D3649" s="7">
        <v>44422</v>
      </c>
      <c r="E3649" s="6" t="s">
        <v>15</v>
      </c>
      <c r="F3649" s="6" t="s">
        <v>123</v>
      </c>
      <c r="G3649" s="6" t="s">
        <v>124</v>
      </c>
      <c r="H3649" s="6" t="s">
        <v>18</v>
      </c>
      <c r="I3649" s="8">
        <v>0.5</v>
      </c>
      <c r="J3649" s="9">
        <v>3500</v>
      </c>
      <c r="K3649" s="10">
        <f t="shared" si="28"/>
        <v>1750</v>
      </c>
      <c r="L3649" s="10">
        <f t="shared" si="29"/>
        <v>525</v>
      </c>
      <c r="M3649" s="11">
        <v>0.3</v>
      </c>
      <c r="O3649" s="16"/>
      <c r="P3649" s="14"/>
      <c r="Q3649" s="12"/>
      <c r="R3649" s="13"/>
    </row>
    <row r="3650" spans="1:18" ht="15.75" customHeight="1" x14ac:dyDescent="0.3">
      <c r="A3650" s="1"/>
      <c r="B3650" s="6" t="s">
        <v>14</v>
      </c>
      <c r="C3650" s="6">
        <v>1185732</v>
      </c>
      <c r="D3650" s="7">
        <v>44422</v>
      </c>
      <c r="E3650" s="6" t="s">
        <v>15</v>
      </c>
      <c r="F3650" s="6" t="s">
        <v>123</v>
      </c>
      <c r="G3650" s="6" t="s">
        <v>124</v>
      </c>
      <c r="H3650" s="6" t="s">
        <v>19</v>
      </c>
      <c r="I3650" s="8">
        <v>0.45</v>
      </c>
      <c r="J3650" s="9">
        <v>2750</v>
      </c>
      <c r="K3650" s="10">
        <f t="shared" si="28"/>
        <v>1237.5</v>
      </c>
      <c r="L3650" s="10">
        <f t="shared" si="29"/>
        <v>309.375</v>
      </c>
      <c r="M3650" s="11">
        <v>0.25</v>
      </c>
      <c r="O3650" s="16"/>
      <c r="P3650" s="14"/>
      <c r="Q3650" s="12"/>
      <c r="R3650" s="13"/>
    </row>
    <row r="3651" spans="1:18" ht="15.75" customHeight="1" x14ac:dyDescent="0.3">
      <c r="A3651" s="1"/>
      <c r="B3651" s="6" t="s">
        <v>14</v>
      </c>
      <c r="C3651" s="6">
        <v>1185732</v>
      </c>
      <c r="D3651" s="7">
        <v>44422</v>
      </c>
      <c r="E3651" s="6" t="s">
        <v>15</v>
      </c>
      <c r="F3651" s="6" t="s">
        <v>123</v>
      </c>
      <c r="G3651" s="6" t="s">
        <v>124</v>
      </c>
      <c r="H3651" s="6" t="s">
        <v>20</v>
      </c>
      <c r="I3651" s="8">
        <v>0.45</v>
      </c>
      <c r="J3651" s="9">
        <v>1750</v>
      </c>
      <c r="K3651" s="10">
        <f t="shared" si="28"/>
        <v>787.5</v>
      </c>
      <c r="L3651" s="10">
        <f t="shared" si="29"/>
        <v>196.875</v>
      </c>
      <c r="M3651" s="11">
        <v>0.25</v>
      </c>
      <c r="O3651" s="16"/>
      <c r="P3651" s="14"/>
      <c r="Q3651" s="12"/>
      <c r="R3651" s="13"/>
    </row>
    <row r="3652" spans="1:18" ht="15.75" customHeight="1" x14ac:dyDescent="0.3">
      <c r="A3652" s="1"/>
      <c r="B3652" s="6" t="s">
        <v>14</v>
      </c>
      <c r="C3652" s="6">
        <v>1185732</v>
      </c>
      <c r="D3652" s="7">
        <v>44422</v>
      </c>
      <c r="E3652" s="6" t="s">
        <v>15</v>
      </c>
      <c r="F3652" s="6" t="s">
        <v>123</v>
      </c>
      <c r="G3652" s="6" t="s">
        <v>124</v>
      </c>
      <c r="H3652" s="6" t="s">
        <v>21</v>
      </c>
      <c r="I3652" s="8">
        <v>0.54999999999999993</v>
      </c>
      <c r="J3652" s="9">
        <v>1500</v>
      </c>
      <c r="K3652" s="10">
        <f t="shared" si="28"/>
        <v>824.99999999999989</v>
      </c>
      <c r="L3652" s="10">
        <f t="shared" si="29"/>
        <v>206.24999999999997</v>
      </c>
      <c r="M3652" s="11">
        <v>0.25</v>
      </c>
      <c r="O3652" s="16"/>
      <c r="P3652" s="14"/>
      <c r="Q3652" s="12"/>
      <c r="R3652" s="13"/>
    </row>
    <row r="3653" spans="1:18" ht="15.75" customHeight="1" x14ac:dyDescent="0.3">
      <c r="A3653" s="1"/>
      <c r="B3653" s="6" t="s">
        <v>14</v>
      </c>
      <c r="C3653" s="6">
        <v>1185732</v>
      </c>
      <c r="D3653" s="7">
        <v>44422</v>
      </c>
      <c r="E3653" s="6" t="s">
        <v>15</v>
      </c>
      <c r="F3653" s="6" t="s">
        <v>123</v>
      </c>
      <c r="G3653" s="6" t="s">
        <v>124</v>
      </c>
      <c r="H3653" s="6" t="s">
        <v>22</v>
      </c>
      <c r="I3653" s="8">
        <v>0.6</v>
      </c>
      <c r="J3653" s="9">
        <v>3250</v>
      </c>
      <c r="K3653" s="10">
        <f t="shared" si="28"/>
        <v>1950</v>
      </c>
      <c r="L3653" s="10">
        <f t="shared" si="29"/>
        <v>585</v>
      </c>
      <c r="M3653" s="11">
        <v>0.3</v>
      </c>
      <c r="O3653" s="16"/>
      <c r="P3653" s="14"/>
      <c r="Q3653" s="12"/>
      <c r="R3653" s="13"/>
    </row>
    <row r="3654" spans="1:18" ht="15.75" customHeight="1" x14ac:dyDescent="0.3">
      <c r="A3654" s="1"/>
      <c r="B3654" s="6" t="s">
        <v>14</v>
      </c>
      <c r="C3654" s="6">
        <v>1185732</v>
      </c>
      <c r="D3654" s="7">
        <v>44452</v>
      </c>
      <c r="E3654" s="6" t="s">
        <v>15</v>
      </c>
      <c r="F3654" s="6" t="s">
        <v>123</v>
      </c>
      <c r="G3654" s="6" t="s">
        <v>124</v>
      </c>
      <c r="H3654" s="6" t="s">
        <v>17</v>
      </c>
      <c r="I3654" s="8">
        <v>0.54999999999999993</v>
      </c>
      <c r="J3654" s="9">
        <v>4500</v>
      </c>
      <c r="K3654" s="10">
        <f t="shared" si="28"/>
        <v>2474.9999999999995</v>
      </c>
      <c r="L3654" s="10">
        <f t="shared" si="29"/>
        <v>742.49999999999989</v>
      </c>
      <c r="M3654" s="11">
        <v>0.3</v>
      </c>
      <c r="O3654" s="16"/>
      <c r="P3654" s="14"/>
      <c r="Q3654" s="12"/>
      <c r="R3654" s="13"/>
    </row>
    <row r="3655" spans="1:18" ht="15.75" customHeight="1" x14ac:dyDescent="0.3">
      <c r="A3655" s="1"/>
      <c r="B3655" s="6" t="s">
        <v>14</v>
      </c>
      <c r="C3655" s="6">
        <v>1185732</v>
      </c>
      <c r="D3655" s="7">
        <v>44452</v>
      </c>
      <c r="E3655" s="6" t="s">
        <v>15</v>
      </c>
      <c r="F3655" s="6" t="s">
        <v>123</v>
      </c>
      <c r="G3655" s="6" t="s">
        <v>124</v>
      </c>
      <c r="H3655" s="6" t="s">
        <v>18</v>
      </c>
      <c r="I3655" s="8">
        <v>0.5</v>
      </c>
      <c r="J3655" s="9">
        <v>2500</v>
      </c>
      <c r="K3655" s="10">
        <f t="shared" si="28"/>
        <v>1250</v>
      </c>
      <c r="L3655" s="10">
        <f t="shared" si="29"/>
        <v>375</v>
      </c>
      <c r="M3655" s="11">
        <v>0.3</v>
      </c>
      <c r="O3655" s="16"/>
      <c r="P3655" s="14"/>
      <c r="Q3655" s="12"/>
      <c r="R3655" s="13"/>
    </row>
    <row r="3656" spans="1:18" ht="15.75" customHeight="1" x14ac:dyDescent="0.3">
      <c r="A3656" s="1"/>
      <c r="B3656" s="6" t="s">
        <v>14</v>
      </c>
      <c r="C3656" s="6">
        <v>1185732</v>
      </c>
      <c r="D3656" s="7">
        <v>44452</v>
      </c>
      <c r="E3656" s="6" t="s">
        <v>15</v>
      </c>
      <c r="F3656" s="6" t="s">
        <v>123</v>
      </c>
      <c r="G3656" s="6" t="s">
        <v>124</v>
      </c>
      <c r="H3656" s="6" t="s">
        <v>19</v>
      </c>
      <c r="I3656" s="8">
        <v>0.45</v>
      </c>
      <c r="J3656" s="9">
        <v>1500</v>
      </c>
      <c r="K3656" s="10">
        <f t="shared" si="28"/>
        <v>675</v>
      </c>
      <c r="L3656" s="10">
        <f t="shared" si="29"/>
        <v>168.75</v>
      </c>
      <c r="M3656" s="11">
        <v>0.25</v>
      </c>
      <c r="O3656" s="16"/>
      <c r="P3656" s="14"/>
      <c r="Q3656" s="12"/>
      <c r="R3656" s="13"/>
    </row>
    <row r="3657" spans="1:18" ht="15.75" customHeight="1" x14ac:dyDescent="0.3">
      <c r="A3657" s="1"/>
      <c r="B3657" s="6" t="s">
        <v>14</v>
      </c>
      <c r="C3657" s="6">
        <v>1185732</v>
      </c>
      <c r="D3657" s="7">
        <v>44452</v>
      </c>
      <c r="E3657" s="6" t="s">
        <v>15</v>
      </c>
      <c r="F3657" s="6" t="s">
        <v>123</v>
      </c>
      <c r="G3657" s="6" t="s">
        <v>124</v>
      </c>
      <c r="H3657" s="6" t="s">
        <v>20</v>
      </c>
      <c r="I3657" s="8">
        <v>0.45</v>
      </c>
      <c r="J3657" s="9">
        <v>1250</v>
      </c>
      <c r="K3657" s="10">
        <f t="shared" si="28"/>
        <v>562.5</v>
      </c>
      <c r="L3657" s="10">
        <f t="shared" si="29"/>
        <v>140.625</v>
      </c>
      <c r="M3657" s="11">
        <v>0.25</v>
      </c>
      <c r="O3657" s="16"/>
      <c r="P3657" s="14"/>
      <c r="Q3657" s="12"/>
      <c r="R3657" s="13"/>
    </row>
    <row r="3658" spans="1:18" ht="15.75" customHeight="1" x14ac:dyDescent="0.3">
      <c r="A3658" s="1"/>
      <c r="B3658" s="6" t="s">
        <v>14</v>
      </c>
      <c r="C3658" s="6">
        <v>1185732</v>
      </c>
      <c r="D3658" s="7">
        <v>44452</v>
      </c>
      <c r="E3658" s="6" t="s">
        <v>15</v>
      </c>
      <c r="F3658" s="6" t="s">
        <v>123</v>
      </c>
      <c r="G3658" s="6" t="s">
        <v>124</v>
      </c>
      <c r="H3658" s="6" t="s">
        <v>21</v>
      </c>
      <c r="I3658" s="8">
        <v>0.54999999999999993</v>
      </c>
      <c r="J3658" s="9">
        <v>1250</v>
      </c>
      <c r="K3658" s="10">
        <f t="shared" si="28"/>
        <v>687.49999999999989</v>
      </c>
      <c r="L3658" s="10">
        <f t="shared" si="29"/>
        <v>171.87499999999997</v>
      </c>
      <c r="M3658" s="11">
        <v>0.25</v>
      </c>
      <c r="O3658" s="16"/>
      <c r="P3658" s="14"/>
      <c r="Q3658" s="12"/>
      <c r="R3658" s="13"/>
    </row>
    <row r="3659" spans="1:18" ht="15.75" customHeight="1" x14ac:dyDescent="0.3">
      <c r="A3659" s="1"/>
      <c r="B3659" s="6" t="s">
        <v>14</v>
      </c>
      <c r="C3659" s="6">
        <v>1185732</v>
      </c>
      <c r="D3659" s="7">
        <v>44452</v>
      </c>
      <c r="E3659" s="6" t="s">
        <v>15</v>
      </c>
      <c r="F3659" s="6" t="s">
        <v>123</v>
      </c>
      <c r="G3659" s="6" t="s">
        <v>124</v>
      </c>
      <c r="H3659" s="6" t="s">
        <v>22</v>
      </c>
      <c r="I3659" s="8">
        <v>0.6</v>
      </c>
      <c r="J3659" s="9">
        <v>2250</v>
      </c>
      <c r="K3659" s="10">
        <f t="shared" si="28"/>
        <v>1350</v>
      </c>
      <c r="L3659" s="10">
        <f t="shared" si="29"/>
        <v>405</v>
      </c>
      <c r="M3659" s="11">
        <v>0.3</v>
      </c>
      <c r="O3659" s="16"/>
      <c r="P3659" s="14"/>
      <c r="Q3659" s="12"/>
      <c r="R3659" s="13"/>
    </row>
    <row r="3660" spans="1:18" ht="15.75" customHeight="1" x14ac:dyDescent="0.3">
      <c r="A3660" s="1"/>
      <c r="B3660" s="6" t="s">
        <v>14</v>
      </c>
      <c r="C3660" s="6">
        <v>1185732</v>
      </c>
      <c r="D3660" s="7">
        <v>44484</v>
      </c>
      <c r="E3660" s="6" t="s">
        <v>15</v>
      </c>
      <c r="F3660" s="6" t="s">
        <v>123</v>
      </c>
      <c r="G3660" s="6" t="s">
        <v>124</v>
      </c>
      <c r="H3660" s="6" t="s">
        <v>17</v>
      </c>
      <c r="I3660" s="8">
        <v>0.6</v>
      </c>
      <c r="J3660" s="9">
        <v>4000</v>
      </c>
      <c r="K3660" s="10">
        <f t="shared" si="28"/>
        <v>2400</v>
      </c>
      <c r="L3660" s="10">
        <f t="shared" si="29"/>
        <v>720</v>
      </c>
      <c r="M3660" s="11">
        <v>0.3</v>
      </c>
      <c r="O3660" s="16"/>
      <c r="P3660" s="14"/>
      <c r="Q3660" s="12"/>
      <c r="R3660" s="13"/>
    </row>
    <row r="3661" spans="1:18" ht="15.75" customHeight="1" x14ac:dyDescent="0.3">
      <c r="A3661" s="1"/>
      <c r="B3661" s="6" t="s">
        <v>14</v>
      </c>
      <c r="C3661" s="6">
        <v>1185732</v>
      </c>
      <c r="D3661" s="7">
        <v>44484</v>
      </c>
      <c r="E3661" s="6" t="s">
        <v>15</v>
      </c>
      <c r="F3661" s="6" t="s">
        <v>123</v>
      </c>
      <c r="G3661" s="6" t="s">
        <v>124</v>
      </c>
      <c r="H3661" s="6" t="s">
        <v>18</v>
      </c>
      <c r="I3661" s="8">
        <v>0.55000000000000004</v>
      </c>
      <c r="J3661" s="9">
        <v>2250</v>
      </c>
      <c r="K3661" s="10">
        <f t="shared" si="28"/>
        <v>1237.5</v>
      </c>
      <c r="L3661" s="10">
        <f t="shared" si="29"/>
        <v>371.25</v>
      </c>
      <c r="M3661" s="11">
        <v>0.3</v>
      </c>
      <c r="O3661" s="16"/>
      <c r="P3661" s="14"/>
      <c r="Q3661" s="12"/>
      <c r="R3661" s="13"/>
    </row>
    <row r="3662" spans="1:18" ht="15.75" customHeight="1" x14ac:dyDescent="0.3">
      <c r="A3662" s="1"/>
      <c r="B3662" s="6" t="s">
        <v>14</v>
      </c>
      <c r="C3662" s="6">
        <v>1185732</v>
      </c>
      <c r="D3662" s="7">
        <v>44484</v>
      </c>
      <c r="E3662" s="6" t="s">
        <v>15</v>
      </c>
      <c r="F3662" s="6" t="s">
        <v>123</v>
      </c>
      <c r="G3662" s="6" t="s">
        <v>124</v>
      </c>
      <c r="H3662" s="6" t="s">
        <v>19</v>
      </c>
      <c r="I3662" s="8">
        <v>0.55000000000000004</v>
      </c>
      <c r="J3662" s="9">
        <v>1250</v>
      </c>
      <c r="K3662" s="10">
        <f t="shared" si="28"/>
        <v>687.5</v>
      </c>
      <c r="L3662" s="10">
        <f t="shared" si="29"/>
        <v>171.875</v>
      </c>
      <c r="M3662" s="11">
        <v>0.25</v>
      </c>
      <c r="O3662" s="16"/>
      <c r="P3662" s="14"/>
      <c r="Q3662" s="12"/>
      <c r="R3662" s="13"/>
    </row>
    <row r="3663" spans="1:18" ht="15.75" customHeight="1" x14ac:dyDescent="0.3">
      <c r="A3663" s="1"/>
      <c r="B3663" s="6" t="s">
        <v>14</v>
      </c>
      <c r="C3663" s="6">
        <v>1185732</v>
      </c>
      <c r="D3663" s="7">
        <v>44484</v>
      </c>
      <c r="E3663" s="6" t="s">
        <v>15</v>
      </c>
      <c r="F3663" s="6" t="s">
        <v>123</v>
      </c>
      <c r="G3663" s="6" t="s">
        <v>124</v>
      </c>
      <c r="H3663" s="6" t="s">
        <v>20</v>
      </c>
      <c r="I3663" s="8">
        <v>0.55000000000000004</v>
      </c>
      <c r="J3663" s="9">
        <v>1000</v>
      </c>
      <c r="K3663" s="10">
        <f t="shared" si="28"/>
        <v>550</v>
      </c>
      <c r="L3663" s="10">
        <f t="shared" si="29"/>
        <v>137.5</v>
      </c>
      <c r="M3663" s="11">
        <v>0.25</v>
      </c>
      <c r="O3663" s="16"/>
      <c r="P3663" s="14"/>
      <c r="Q3663" s="12"/>
      <c r="R3663" s="13"/>
    </row>
    <row r="3664" spans="1:18" ht="15.75" customHeight="1" x14ac:dyDescent="0.3">
      <c r="A3664" s="1"/>
      <c r="B3664" s="6" t="s">
        <v>14</v>
      </c>
      <c r="C3664" s="6">
        <v>1185732</v>
      </c>
      <c r="D3664" s="7">
        <v>44484</v>
      </c>
      <c r="E3664" s="6" t="s">
        <v>15</v>
      </c>
      <c r="F3664" s="6" t="s">
        <v>123</v>
      </c>
      <c r="G3664" s="6" t="s">
        <v>124</v>
      </c>
      <c r="H3664" s="6" t="s">
        <v>21</v>
      </c>
      <c r="I3664" s="8">
        <v>0.65</v>
      </c>
      <c r="J3664" s="9">
        <v>1000</v>
      </c>
      <c r="K3664" s="10">
        <f t="shared" si="28"/>
        <v>650</v>
      </c>
      <c r="L3664" s="10">
        <f t="shared" si="29"/>
        <v>162.5</v>
      </c>
      <c r="M3664" s="11">
        <v>0.25</v>
      </c>
      <c r="O3664" s="16"/>
      <c r="P3664" s="14"/>
      <c r="Q3664" s="12"/>
      <c r="R3664" s="13"/>
    </row>
    <row r="3665" spans="1:18" ht="15.75" customHeight="1" x14ac:dyDescent="0.3">
      <c r="A3665" s="1"/>
      <c r="B3665" s="6" t="s">
        <v>14</v>
      </c>
      <c r="C3665" s="6">
        <v>1185732</v>
      </c>
      <c r="D3665" s="7">
        <v>44484</v>
      </c>
      <c r="E3665" s="6" t="s">
        <v>15</v>
      </c>
      <c r="F3665" s="6" t="s">
        <v>123</v>
      </c>
      <c r="G3665" s="6" t="s">
        <v>124</v>
      </c>
      <c r="H3665" s="6" t="s">
        <v>22</v>
      </c>
      <c r="I3665" s="8">
        <v>0.7</v>
      </c>
      <c r="J3665" s="9">
        <v>2250</v>
      </c>
      <c r="K3665" s="10">
        <f t="shared" si="28"/>
        <v>1575</v>
      </c>
      <c r="L3665" s="10">
        <f t="shared" si="29"/>
        <v>472.5</v>
      </c>
      <c r="M3665" s="11">
        <v>0.3</v>
      </c>
      <c r="O3665" s="16"/>
      <c r="P3665" s="14"/>
      <c r="Q3665" s="12"/>
      <c r="R3665" s="13"/>
    </row>
    <row r="3666" spans="1:18" ht="15.75" customHeight="1" x14ac:dyDescent="0.3">
      <c r="A3666" s="1"/>
      <c r="B3666" s="6" t="s">
        <v>14</v>
      </c>
      <c r="C3666" s="6">
        <v>1185732</v>
      </c>
      <c r="D3666" s="7">
        <v>44514</v>
      </c>
      <c r="E3666" s="6" t="s">
        <v>15</v>
      </c>
      <c r="F3666" s="6" t="s">
        <v>123</v>
      </c>
      <c r="G3666" s="6" t="s">
        <v>124</v>
      </c>
      <c r="H3666" s="6" t="s">
        <v>17</v>
      </c>
      <c r="I3666" s="8">
        <v>0.65</v>
      </c>
      <c r="J3666" s="9">
        <v>3750</v>
      </c>
      <c r="K3666" s="10">
        <f t="shared" si="28"/>
        <v>2437.5</v>
      </c>
      <c r="L3666" s="10">
        <f t="shared" si="29"/>
        <v>731.25</v>
      </c>
      <c r="M3666" s="11">
        <v>0.3</v>
      </c>
      <c r="O3666" s="16"/>
      <c r="P3666" s="14"/>
      <c r="Q3666" s="12"/>
      <c r="R3666" s="13"/>
    </row>
    <row r="3667" spans="1:18" ht="15.75" customHeight="1" x14ac:dyDescent="0.3">
      <c r="A3667" s="1"/>
      <c r="B3667" s="6" t="s">
        <v>14</v>
      </c>
      <c r="C3667" s="6">
        <v>1185732</v>
      </c>
      <c r="D3667" s="7">
        <v>44514</v>
      </c>
      <c r="E3667" s="6" t="s">
        <v>15</v>
      </c>
      <c r="F3667" s="6" t="s">
        <v>123</v>
      </c>
      <c r="G3667" s="6" t="s">
        <v>124</v>
      </c>
      <c r="H3667" s="6" t="s">
        <v>18</v>
      </c>
      <c r="I3667" s="8">
        <v>0.55000000000000004</v>
      </c>
      <c r="J3667" s="9">
        <v>3000</v>
      </c>
      <c r="K3667" s="10">
        <f t="shared" si="28"/>
        <v>1650.0000000000002</v>
      </c>
      <c r="L3667" s="10">
        <f t="shared" si="29"/>
        <v>495.00000000000006</v>
      </c>
      <c r="M3667" s="11">
        <v>0.3</v>
      </c>
      <c r="O3667" s="16"/>
      <c r="P3667" s="14"/>
      <c r="Q3667" s="12"/>
      <c r="R3667" s="13"/>
    </row>
    <row r="3668" spans="1:18" ht="15.75" customHeight="1" x14ac:dyDescent="0.3">
      <c r="A3668" s="1"/>
      <c r="B3668" s="6" t="s">
        <v>14</v>
      </c>
      <c r="C3668" s="6">
        <v>1185732</v>
      </c>
      <c r="D3668" s="7">
        <v>44514</v>
      </c>
      <c r="E3668" s="6" t="s">
        <v>15</v>
      </c>
      <c r="F3668" s="6" t="s">
        <v>123</v>
      </c>
      <c r="G3668" s="6" t="s">
        <v>124</v>
      </c>
      <c r="H3668" s="6" t="s">
        <v>19</v>
      </c>
      <c r="I3668" s="8">
        <v>0.55000000000000004</v>
      </c>
      <c r="J3668" s="9">
        <v>2950</v>
      </c>
      <c r="K3668" s="10">
        <f t="shared" si="28"/>
        <v>1622.5000000000002</v>
      </c>
      <c r="L3668" s="10">
        <f t="shared" si="29"/>
        <v>405.62500000000006</v>
      </c>
      <c r="M3668" s="11">
        <v>0.25</v>
      </c>
      <c r="O3668" s="16"/>
      <c r="P3668" s="14"/>
      <c r="Q3668" s="12"/>
      <c r="R3668" s="13"/>
    </row>
    <row r="3669" spans="1:18" ht="15.75" customHeight="1" x14ac:dyDescent="0.3">
      <c r="A3669" s="1"/>
      <c r="B3669" s="6" t="s">
        <v>14</v>
      </c>
      <c r="C3669" s="6">
        <v>1185732</v>
      </c>
      <c r="D3669" s="7">
        <v>44514</v>
      </c>
      <c r="E3669" s="6" t="s">
        <v>15</v>
      </c>
      <c r="F3669" s="6" t="s">
        <v>123</v>
      </c>
      <c r="G3669" s="6" t="s">
        <v>124</v>
      </c>
      <c r="H3669" s="6" t="s">
        <v>20</v>
      </c>
      <c r="I3669" s="8">
        <v>0.55000000000000004</v>
      </c>
      <c r="J3669" s="9">
        <v>2750</v>
      </c>
      <c r="K3669" s="10">
        <f t="shared" si="28"/>
        <v>1512.5000000000002</v>
      </c>
      <c r="L3669" s="10">
        <f t="shared" si="29"/>
        <v>378.12500000000006</v>
      </c>
      <c r="M3669" s="11">
        <v>0.25</v>
      </c>
      <c r="O3669" s="16"/>
      <c r="P3669" s="14"/>
      <c r="Q3669" s="12"/>
      <c r="R3669" s="13"/>
    </row>
    <row r="3670" spans="1:18" ht="15.75" customHeight="1" x14ac:dyDescent="0.3">
      <c r="A3670" s="1"/>
      <c r="B3670" s="6" t="s">
        <v>14</v>
      </c>
      <c r="C3670" s="6">
        <v>1185732</v>
      </c>
      <c r="D3670" s="7">
        <v>44514</v>
      </c>
      <c r="E3670" s="6" t="s">
        <v>15</v>
      </c>
      <c r="F3670" s="6" t="s">
        <v>123</v>
      </c>
      <c r="G3670" s="6" t="s">
        <v>124</v>
      </c>
      <c r="H3670" s="6" t="s">
        <v>21</v>
      </c>
      <c r="I3670" s="8">
        <v>0.65</v>
      </c>
      <c r="J3670" s="9">
        <v>2500</v>
      </c>
      <c r="K3670" s="10">
        <f t="shared" si="28"/>
        <v>1625</v>
      </c>
      <c r="L3670" s="10">
        <f t="shared" si="29"/>
        <v>406.25</v>
      </c>
      <c r="M3670" s="11">
        <v>0.25</v>
      </c>
      <c r="O3670" s="16"/>
      <c r="P3670" s="14"/>
      <c r="Q3670" s="12"/>
      <c r="R3670" s="13"/>
    </row>
    <row r="3671" spans="1:18" ht="15.75" customHeight="1" x14ac:dyDescent="0.3">
      <c r="A3671" s="1"/>
      <c r="B3671" s="6" t="s">
        <v>14</v>
      </c>
      <c r="C3671" s="6">
        <v>1185732</v>
      </c>
      <c r="D3671" s="7">
        <v>44514</v>
      </c>
      <c r="E3671" s="6" t="s">
        <v>15</v>
      </c>
      <c r="F3671" s="6" t="s">
        <v>123</v>
      </c>
      <c r="G3671" s="6" t="s">
        <v>124</v>
      </c>
      <c r="H3671" s="6" t="s">
        <v>22</v>
      </c>
      <c r="I3671" s="8">
        <v>0.7</v>
      </c>
      <c r="J3671" s="9">
        <v>3500</v>
      </c>
      <c r="K3671" s="10">
        <f t="shared" si="28"/>
        <v>2450</v>
      </c>
      <c r="L3671" s="10">
        <f t="shared" si="29"/>
        <v>735</v>
      </c>
      <c r="M3671" s="11">
        <v>0.3</v>
      </c>
      <c r="O3671" s="16"/>
      <c r="P3671" s="14"/>
      <c r="Q3671" s="12"/>
      <c r="R3671" s="13"/>
    </row>
    <row r="3672" spans="1:18" ht="15.75" customHeight="1" x14ac:dyDescent="0.3">
      <c r="A3672" s="1"/>
      <c r="B3672" s="6" t="s">
        <v>14</v>
      </c>
      <c r="C3672" s="6">
        <v>1185732</v>
      </c>
      <c r="D3672" s="7">
        <v>44543</v>
      </c>
      <c r="E3672" s="6" t="s">
        <v>15</v>
      </c>
      <c r="F3672" s="6" t="s">
        <v>123</v>
      </c>
      <c r="G3672" s="6" t="s">
        <v>124</v>
      </c>
      <c r="H3672" s="6" t="s">
        <v>17</v>
      </c>
      <c r="I3672" s="8">
        <v>0.65</v>
      </c>
      <c r="J3672" s="9">
        <v>5750</v>
      </c>
      <c r="K3672" s="10">
        <f t="shared" si="28"/>
        <v>3737.5</v>
      </c>
      <c r="L3672" s="10">
        <f t="shared" si="29"/>
        <v>1121.25</v>
      </c>
      <c r="M3672" s="11">
        <v>0.3</v>
      </c>
      <c r="O3672" s="16"/>
      <c r="P3672" s="14"/>
      <c r="Q3672" s="12"/>
      <c r="R3672" s="13"/>
    </row>
    <row r="3673" spans="1:18" ht="15.75" customHeight="1" x14ac:dyDescent="0.3">
      <c r="A3673" s="1"/>
      <c r="B3673" s="6" t="s">
        <v>14</v>
      </c>
      <c r="C3673" s="6">
        <v>1185732</v>
      </c>
      <c r="D3673" s="7">
        <v>44543</v>
      </c>
      <c r="E3673" s="6" t="s">
        <v>15</v>
      </c>
      <c r="F3673" s="6" t="s">
        <v>123</v>
      </c>
      <c r="G3673" s="6" t="s">
        <v>124</v>
      </c>
      <c r="H3673" s="6" t="s">
        <v>18</v>
      </c>
      <c r="I3673" s="8">
        <v>0.55000000000000004</v>
      </c>
      <c r="J3673" s="9">
        <v>3750</v>
      </c>
      <c r="K3673" s="10">
        <f t="shared" si="28"/>
        <v>2062.5</v>
      </c>
      <c r="L3673" s="10">
        <f t="shared" si="29"/>
        <v>618.75</v>
      </c>
      <c r="M3673" s="11">
        <v>0.3</v>
      </c>
      <c r="O3673" s="16"/>
      <c r="P3673" s="14"/>
      <c r="Q3673" s="12"/>
      <c r="R3673" s="13"/>
    </row>
    <row r="3674" spans="1:18" ht="15.75" customHeight="1" x14ac:dyDescent="0.3">
      <c r="A3674" s="1"/>
      <c r="B3674" s="6" t="s">
        <v>14</v>
      </c>
      <c r="C3674" s="6">
        <v>1185732</v>
      </c>
      <c r="D3674" s="7">
        <v>44543</v>
      </c>
      <c r="E3674" s="6" t="s">
        <v>15</v>
      </c>
      <c r="F3674" s="6" t="s">
        <v>123</v>
      </c>
      <c r="G3674" s="6" t="s">
        <v>124</v>
      </c>
      <c r="H3674" s="6" t="s">
        <v>19</v>
      </c>
      <c r="I3674" s="8">
        <v>0.55000000000000004</v>
      </c>
      <c r="J3674" s="9">
        <v>3500</v>
      </c>
      <c r="K3674" s="10">
        <f t="shared" si="28"/>
        <v>1925.0000000000002</v>
      </c>
      <c r="L3674" s="10">
        <f t="shared" si="29"/>
        <v>481.25000000000006</v>
      </c>
      <c r="M3674" s="11">
        <v>0.25</v>
      </c>
      <c r="O3674" s="16"/>
      <c r="P3674" s="14"/>
      <c r="Q3674" s="12"/>
      <c r="R3674" s="13"/>
    </row>
    <row r="3675" spans="1:18" ht="15.75" customHeight="1" x14ac:dyDescent="0.3">
      <c r="A3675" s="1"/>
      <c r="B3675" s="6" t="s">
        <v>14</v>
      </c>
      <c r="C3675" s="6">
        <v>1185732</v>
      </c>
      <c r="D3675" s="7">
        <v>44543</v>
      </c>
      <c r="E3675" s="6" t="s">
        <v>15</v>
      </c>
      <c r="F3675" s="6" t="s">
        <v>123</v>
      </c>
      <c r="G3675" s="6" t="s">
        <v>124</v>
      </c>
      <c r="H3675" s="6" t="s">
        <v>20</v>
      </c>
      <c r="I3675" s="8">
        <v>0.55000000000000004</v>
      </c>
      <c r="J3675" s="9">
        <v>3000</v>
      </c>
      <c r="K3675" s="10">
        <f t="shared" si="28"/>
        <v>1650.0000000000002</v>
      </c>
      <c r="L3675" s="10">
        <f t="shared" si="29"/>
        <v>412.50000000000006</v>
      </c>
      <c r="M3675" s="11">
        <v>0.25</v>
      </c>
      <c r="O3675" s="16"/>
      <c r="P3675" s="14"/>
      <c r="Q3675" s="12"/>
      <c r="R3675" s="13"/>
    </row>
    <row r="3676" spans="1:18" ht="15.75" customHeight="1" x14ac:dyDescent="0.3">
      <c r="A3676" s="1"/>
      <c r="B3676" s="6" t="s">
        <v>14</v>
      </c>
      <c r="C3676" s="6">
        <v>1185732</v>
      </c>
      <c r="D3676" s="7">
        <v>44543</v>
      </c>
      <c r="E3676" s="6" t="s">
        <v>15</v>
      </c>
      <c r="F3676" s="6" t="s">
        <v>123</v>
      </c>
      <c r="G3676" s="6" t="s">
        <v>124</v>
      </c>
      <c r="H3676" s="6" t="s">
        <v>21</v>
      </c>
      <c r="I3676" s="8">
        <v>0.65</v>
      </c>
      <c r="J3676" s="9">
        <v>3000</v>
      </c>
      <c r="K3676" s="10">
        <f t="shared" si="28"/>
        <v>1950</v>
      </c>
      <c r="L3676" s="10">
        <f t="shared" si="29"/>
        <v>487.5</v>
      </c>
      <c r="M3676" s="11">
        <v>0.25</v>
      </c>
      <c r="O3676" s="16"/>
      <c r="P3676" s="14"/>
      <c r="Q3676" s="12"/>
      <c r="R3676" s="13"/>
    </row>
    <row r="3677" spans="1:18" ht="15.75" customHeight="1" x14ac:dyDescent="0.3">
      <c r="A3677" s="1"/>
      <c r="B3677" s="6" t="s">
        <v>14</v>
      </c>
      <c r="C3677" s="6">
        <v>1185732</v>
      </c>
      <c r="D3677" s="7">
        <v>44543</v>
      </c>
      <c r="E3677" s="6" t="s">
        <v>15</v>
      </c>
      <c r="F3677" s="6" t="s">
        <v>123</v>
      </c>
      <c r="G3677" s="6" t="s">
        <v>124</v>
      </c>
      <c r="H3677" s="6" t="s">
        <v>22</v>
      </c>
      <c r="I3677" s="8">
        <v>0.7</v>
      </c>
      <c r="J3677" s="9">
        <v>4000</v>
      </c>
      <c r="K3677" s="10">
        <f t="shared" si="28"/>
        <v>2800</v>
      </c>
      <c r="L3677" s="10">
        <f t="shared" si="29"/>
        <v>840</v>
      </c>
      <c r="M3677" s="11">
        <v>0.3</v>
      </c>
      <c r="O3677" s="16"/>
      <c r="P3677" s="14"/>
      <c r="Q3677" s="12"/>
      <c r="R3677" s="13"/>
    </row>
    <row r="3678" spans="1:18" ht="15.75" customHeight="1" x14ac:dyDescent="0.3">
      <c r="A3678" s="1" t="s">
        <v>39</v>
      </c>
      <c r="B3678" s="6" t="s">
        <v>14</v>
      </c>
      <c r="C3678" s="6">
        <v>1185732</v>
      </c>
      <c r="D3678" s="7">
        <v>44210</v>
      </c>
      <c r="E3678" s="6" t="s">
        <v>15</v>
      </c>
      <c r="F3678" s="6" t="s">
        <v>125</v>
      </c>
      <c r="G3678" s="6" t="s">
        <v>126</v>
      </c>
      <c r="H3678" s="6" t="s">
        <v>17</v>
      </c>
      <c r="I3678" s="8">
        <v>0.45</v>
      </c>
      <c r="J3678" s="9">
        <v>5250</v>
      </c>
      <c r="K3678" s="10">
        <f t="shared" si="28"/>
        <v>2362.5</v>
      </c>
      <c r="L3678" s="10">
        <f t="shared" si="29"/>
        <v>1063.125</v>
      </c>
      <c r="M3678" s="11">
        <v>0.45</v>
      </c>
      <c r="O3678" s="16"/>
      <c r="P3678" s="14"/>
      <c r="Q3678" s="12"/>
      <c r="R3678" s="13"/>
    </row>
    <row r="3679" spans="1:18" ht="15.75" customHeight="1" x14ac:dyDescent="0.3">
      <c r="A3679" s="1"/>
      <c r="B3679" s="6" t="s">
        <v>14</v>
      </c>
      <c r="C3679" s="6">
        <v>1185732</v>
      </c>
      <c r="D3679" s="7">
        <v>44210</v>
      </c>
      <c r="E3679" s="6" t="s">
        <v>15</v>
      </c>
      <c r="F3679" s="6" t="s">
        <v>125</v>
      </c>
      <c r="G3679" s="6" t="s">
        <v>126</v>
      </c>
      <c r="H3679" s="6" t="s">
        <v>18</v>
      </c>
      <c r="I3679" s="8">
        <v>0.45</v>
      </c>
      <c r="J3679" s="9">
        <v>3250</v>
      </c>
      <c r="K3679" s="10">
        <f t="shared" si="28"/>
        <v>1462.5</v>
      </c>
      <c r="L3679" s="10">
        <f t="shared" si="29"/>
        <v>658.125</v>
      </c>
      <c r="M3679" s="11">
        <v>0.45</v>
      </c>
      <c r="O3679" s="16"/>
      <c r="P3679" s="14"/>
      <c r="Q3679" s="12"/>
      <c r="R3679" s="13"/>
    </row>
    <row r="3680" spans="1:18" ht="15.75" customHeight="1" x14ac:dyDescent="0.3">
      <c r="A3680" s="1"/>
      <c r="B3680" s="6" t="s">
        <v>14</v>
      </c>
      <c r="C3680" s="6">
        <v>1185732</v>
      </c>
      <c r="D3680" s="7">
        <v>44210</v>
      </c>
      <c r="E3680" s="6" t="s">
        <v>15</v>
      </c>
      <c r="F3680" s="6" t="s">
        <v>125</v>
      </c>
      <c r="G3680" s="6" t="s">
        <v>126</v>
      </c>
      <c r="H3680" s="6" t="s">
        <v>19</v>
      </c>
      <c r="I3680" s="8">
        <v>0.35000000000000003</v>
      </c>
      <c r="J3680" s="9">
        <v>3250</v>
      </c>
      <c r="K3680" s="10">
        <f t="shared" si="28"/>
        <v>1137.5</v>
      </c>
      <c r="L3680" s="10">
        <f t="shared" si="29"/>
        <v>398.125</v>
      </c>
      <c r="M3680" s="11">
        <v>0.35</v>
      </c>
      <c r="O3680" s="16"/>
      <c r="P3680" s="14"/>
      <c r="Q3680" s="12"/>
      <c r="R3680" s="13"/>
    </row>
    <row r="3681" spans="1:18" ht="15.75" customHeight="1" x14ac:dyDescent="0.3">
      <c r="A3681" s="1"/>
      <c r="B3681" s="6" t="s">
        <v>14</v>
      </c>
      <c r="C3681" s="6">
        <v>1185732</v>
      </c>
      <c r="D3681" s="7">
        <v>44210</v>
      </c>
      <c r="E3681" s="6" t="s">
        <v>15</v>
      </c>
      <c r="F3681" s="6" t="s">
        <v>125</v>
      </c>
      <c r="G3681" s="6" t="s">
        <v>126</v>
      </c>
      <c r="H3681" s="6" t="s">
        <v>20</v>
      </c>
      <c r="I3681" s="8">
        <v>0.39999999999999997</v>
      </c>
      <c r="J3681" s="9">
        <v>1750</v>
      </c>
      <c r="K3681" s="10">
        <f t="shared" si="28"/>
        <v>699.99999999999989</v>
      </c>
      <c r="L3681" s="10">
        <f t="shared" si="29"/>
        <v>244.99999999999994</v>
      </c>
      <c r="M3681" s="11">
        <v>0.35</v>
      </c>
      <c r="O3681" s="16"/>
      <c r="P3681" s="14"/>
      <c r="Q3681" s="12"/>
      <c r="R3681" s="13"/>
    </row>
    <row r="3682" spans="1:18" ht="15.75" customHeight="1" x14ac:dyDescent="0.3">
      <c r="A3682" s="1"/>
      <c r="B3682" s="6" t="s">
        <v>14</v>
      </c>
      <c r="C3682" s="6">
        <v>1185732</v>
      </c>
      <c r="D3682" s="7">
        <v>44210</v>
      </c>
      <c r="E3682" s="6" t="s">
        <v>15</v>
      </c>
      <c r="F3682" s="6" t="s">
        <v>125</v>
      </c>
      <c r="G3682" s="6" t="s">
        <v>126</v>
      </c>
      <c r="H3682" s="6" t="s">
        <v>21</v>
      </c>
      <c r="I3682" s="8">
        <v>0.55000000000000004</v>
      </c>
      <c r="J3682" s="9">
        <v>2250</v>
      </c>
      <c r="K3682" s="10">
        <f t="shared" si="28"/>
        <v>1237.5</v>
      </c>
      <c r="L3682" s="10">
        <f t="shared" si="29"/>
        <v>433.125</v>
      </c>
      <c r="M3682" s="11">
        <v>0.35</v>
      </c>
      <c r="O3682" s="16"/>
      <c r="P3682" s="14"/>
      <c r="Q3682" s="12"/>
      <c r="R3682" s="13"/>
    </row>
    <row r="3683" spans="1:18" ht="15.75" customHeight="1" x14ac:dyDescent="0.3">
      <c r="A3683" s="1"/>
      <c r="B3683" s="6" t="s">
        <v>14</v>
      </c>
      <c r="C3683" s="6">
        <v>1185732</v>
      </c>
      <c r="D3683" s="7">
        <v>44210</v>
      </c>
      <c r="E3683" s="6" t="s">
        <v>15</v>
      </c>
      <c r="F3683" s="6" t="s">
        <v>125</v>
      </c>
      <c r="G3683" s="6" t="s">
        <v>126</v>
      </c>
      <c r="H3683" s="6" t="s">
        <v>22</v>
      </c>
      <c r="I3683" s="8">
        <v>0.45</v>
      </c>
      <c r="J3683" s="9">
        <v>3250</v>
      </c>
      <c r="K3683" s="10">
        <f t="shared" si="28"/>
        <v>1462.5</v>
      </c>
      <c r="L3683" s="10">
        <f t="shared" si="29"/>
        <v>585</v>
      </c>
      <c r="M3683" s="11">
        <v>0.39999999999999997</v>
      </c>
      <c r="O3683" s="16"/>
      <c r="P3683" s="14"/>
      <c r="Q3683" s="12"/>
      <c r="R3683" s="13"/>
    </row>
    <row r="3684" spans="1:18" ht="15.75" customHeight="1" x14ac:dyDescent="0.3">
      <c r="A3684" s="1"/>
      <c r="B3684" s="6" t="s">
        <v>14</v>
      </c>
      <c r="C3684" s="6">
        <v>1185732</v>
      </c>
      <c r="D3684" s="7">
        <v>44239</v>
      </c>
      <c r="E3684" s="6" t="s">
        <v>15</v>
      </c>
      <c r="F3684" s="6" t="s">
        <v>125</v>
      </c>
      <c r="G3684" s="6" t="s">
        <v>126</v>
      </c>
      <c r="H3684" s="6" t="s">
        <v>17</v>
      </c>
      <c r="I3684" s="8">
        <v>0.45</v>
      </c>
      <c r="J3684" s="9">
        <v>5750</v>
      </c>
      <c r="K3684" s="10">
        <f t="shared" si="28"/>
        <v>2587.5</v>
      </c>
      <c r="L3684" s="10">
        <f t="shared" si="29"/>
        <v>1164.375</v>
      </c>
      <c r="M3684" s="11">
        <v>0.45</v>
      </c>
      <c r="O3684" s="16"/>
      <c r="P3684" s="14"/>
      <c r="Q3684" s="12"/>
      <c r="R3684" s="13"/>
    </row>
    <row r="3685" spans="1:18" ht="15.75" customHeight="1" x14ac:dyDescent="0.3">
      <c r="A3685" s="1"/>
      <c r="B3685" s="6" t="s">
        <v>14</v>
      </c>
      <c r="C3685" s="6">
        <v>1185732</v>
      </c>
      <c r="D3685" s="7">
        <v>44239</v>
      </c>
      <c r="E3685" s="6" t="s">
        <v>15</v>
      </c>
      <c r="F3685" s="6" t="s">
        <v>125</v>
      </c>
      <c r="G3685" s="6" t="s">
        <v>126</v>
      </c>
      <c r="H3685" s="6" t="s">
        <v>18</v>
      </c>
      <c r="I3685" s="8">
        <v>0.45</v>
      </c>
      <c r="J3685" s="9">
        <v>2250</v>
      </c>
      <c r="K3685" s="10">
        <f t="shared" si="28"/>
        <v>1012.5</v>
      </c>
      <c r="L3685" s="10">
        <f t="shared" si="29"/>
        <v>455.625</v>
      </c>
      <c r="M3685" s="11">
        <v>0.45</v>
      </c>
      <c r="O3685" s="16"/>
      <c r="P3685" s="14"/>
      <c r="Q3685" s="12"/>
      <c r="R3685" s="13"/>
    </row>
    <row r="3686" spans="1:18" ht="15.75" customHeight="1" x14ac:dyDescent="0.3">
      <c r="A3686" s="1"/>
      <c r="B3686" s="6" t="s">
        <v>14</v>
      </c>
      <c r="C3686" s="6">
        <v>1185732</v>
      </c>
      <c r="D3686" s="7">
        <v>44239</v>
      </c>
      <c r="E3686" s="6" t="s">
        <v>15</v>
      </c>
      <c r="F3686" s="6" t="s">
        <v>125</v>
      </c>
      <c r="G3686" s="6" t="s">
        <v>126</v>
      </c>
      <c r="H3686" s="6" t="s">
        <v>19</v>
      </c>
      <c r="I3686" s="8">
        <v>0.35000000000000003</v>
      </c>
      <c r="J3686" s="9">
        <v>2750</v>
      </c>
      <c r="K3686" s="10">
        <f t="shared" si="28"/>
        <v>962.50000000000011</v>
      </c>
      <c r="L3686" s="10">
        <f t="shared" si="29"/>
        <v>336.875</v>
      </c>
      <c r="M3686" s="11">
        <v>0.35</v>
      </c>
      <c r="O3686" s="16"/>
      <c r="P3686" s="14"/>
      <c r="Q3686" s="12"/>
      <c r="R3686" s="13"/>
    </row>
    <row r="3687" spans="1:18" ht="15.75" customHeight="1" x14ac:dyDescent="0.3">
      <c r="A3687" s="1"/>
      <c r="B3687" s="6" t="s">
        <v>14</v>
      </c>
      <c r="C3687" s="6">
        <v>1185732</v>
      </c>
      <c r="D3687" s="7">
        <v>44239</v>
      </c>
      <c r="E3687" s="6" t="s">
        <v>15</v>
      </c>
      <c r="F3687" s="6" t="s">
        <v>125</v>
      </c>
      <c r="G3687" s="6" t="s">
        <v>126</v>
      </c>
      <c r="H3687" s="6" t="s">
        <v>20</v>
      </c>
      <c r="I3687" s="8">
        <v>0.39999999999999997</v>
      </c>
      <c r="J3687" s="9">
        <v>1500</v>
      </c>
      <c r="K3687" s="10">
        <f t="shared" si="28"/>
        <v>600</v>
      </c>
      <c r="L3687" s="10">
        <f t="shared" si="29"/>
        <v>210</v>
      </c>
      <c r="M3687" s="11">
        <v>0.35</v>
      </c>
      <c r="O3687" s="16"/>
      <c r="P3687" s="14"/>
      <c r="Q3687" s="12"/>
      <c r="R3687" s="13"/>
    </row>
    <row r="3688" spans="1:18" ht="15.75" customHeight="1" x14ac:dyDescent="0.3">
      <c r="A3688" s="1"/>
      <c r="B3688" s="6" t="s">
        <v>14</v>
      </c>
      <c r="C3688" s="6">
        <v>1185732</v>
      </c>
      <c r="D3688" s="7">
        <v>44239</v>
      </c>
      <c r="E3688" s="6" t="s">
        <v>15</v>
      </c>
      <c r="F3688" s="6" t="s">
        <v>125</v>
      </c>
      <c r="G3688" s="6" t="s">
        <v>126</v>
      </c>
      <c r="H3688" s="6" t="s">
        <v>21</v>
      </c>
      <c r="I3688" s="8">
        <v>0.55000000000000004</v>
      </c>
      <c r="J3688" s="9">
        <v>2250</v>
      </c>
      <c r="K3688" s="10">
        <f t="shared" si="28"/>
        <v>1237.5</v>
      </c>
      <c r="L3688" s="10">
        <f t="shared" si="29"/>
        <v>433.125</v>
      </c>
      <c r="M3688" s="11">
        <v>0.35</v>
      </c>
      <c r="O3688" s="16"/>
      <c r="P3688" s="14"/>
      <c r="Q3688" s="12"/>
      <c r="R3688" s="13"/>
    </row>
    <row r="3689" spans="1:18" ht="15.75" customHeight="1" x14ac:dyDescent="0.3">
      <c r="A3689" s="1"/>
      <c r="B3689" s="6" t="s">
        <v>14</v>
      </c>
      <c r="C3689" s="6">
        <v>1185732</v>
      </c>
      <c r="D3689" s="7">
        <v>44239</v>
      </c>
      <c r="E3689" s="6" t="s">
        <v>15</v>
      </c>
      <c r="F3689" s="6" t="s">
        <v>125</v>
      </c>
      <c r="G3689" s="6" t="s">
        <v>126</v>
      </c>
      <c r="H3689" s="6" t="s">
        <v>22</v>
      </c>
      <c r="I3689" s="8">
        <v>0.45</v>
      </c>
      <c r="J3689" s="9">
        <v>3250</v>
      </c>
      <c r="K3689" s="10">
        <f t="shared" si="28"/>
        <v>1462.5</v>
      </c>
      <c r="L3689" s="10">
        <f t="shared" si="29"/>
        <v>585</v>
      </c>
      <c r="M3689" s="11">
        <v>0.39999999999999997</v>
      </c>
      <c r="O3689" s="16"/>
      <c r="P3689" s="14"/>
      <c r="Q3689" s="12"/>
      <c r="R3689" s="13"/>
    </row>
    <row r="3690" spans="1:18" ht="15.75" customHeight="1" x14ac:dyDescent="0.3">
      <c r="A3690" s="1"/>
      <c r="B3690" s="6" t="s">
        <v>14</v>
      </c>
      <c r="C3690" s="6">
        <v>1185732</v>
      </c>
      <c r="D3690" s="7">
        <v>44265</v>
      </c>
      <c r="E3690" s="6" t="s">
        <v>15</v>
      </c>
      <c r="F3690" s="6" t="s">
        <v>125</v>
      </c>
      <c r="G3690" s="6" t="s">
        <v>126</v>
      </c>
      <c r="H3690" s="6" t="s">
        <v>17</v>
      </c>
      <c r="I3690" s="8">
        <v>0.45</v>
      </c>
      <c r="J3690" s="9">
        <v>5450</v>
      </c>
      <c r="K3690" s="10">
        <f t="shared" si="28"/>
        <v>2452.5</v>
      </c>
      <c r="L3690" s="10">
        <f t="shared" si="29"/>
        <v>1103.625</v>
      </c>
      <c r="M3690" s="11">
        <v>0.45</v>
      </c>
      <c r="O3690" s="16"/>
      <c r="P3690" s="14"/>
      <c r="Q3690" s="12"/>
      <c r="R3690" s="13"/>
    </row>
    <row r="3691" spans="1:18" ht="15.75" customHeight="1" x14ac:dyDescent="0.3">
      <c r="A3691" s="1"/>
      <c r="B3691" s="6" t="s">
        <v>14</v>
      </c>
      <c r="C3691" s="6">
        <v>1185732</v>
      </c>
      <c r="D3691" s="7">
        <v>44265</v>
      </c>
      <c r="E3691" s="6" t="s">
        <v>15</v>
      </c>
      <c r="F3691" s="6" t="s">
        <v>125</v>
      </c>
      <c r="G3691" s="6" t="s">
        <v>126</v>
      </c>
      <c r="H3691" s="6" t="s">
        <v>18</v>
      </c>
      <c r="I3691" s="8">
        <v>0.45</v>
      </c>
      <c r="J3691" s="9">
        <v>2500</v>
      </c>
      <c r="K3691" s="10">
        <f t="shared" si="28"/>
        <v>1125</v>
      </c>
      <c r="L3691" s="10">
        <f t="shared" si="29"/>
        <v>506.25</v>
      </c>
      <c r="M3691" s="11">
        <v>0.45</v>
      </c>
      <c r="O3691" s="16"/>
      <c r="P3691" s="14"/>
      <c r="Q3691" s="12"/>
      <c r="R3691" s="13"/>
    </row>
    <row r="3692" spans="1:18" ht="15.75" customHeight="1" x14ac:dyDescent="0.3">
      <c r="A3692" s="1"/>
      <c r="B3692" s="6" t="s">
        <v>14</v>
      </c>
      <c r="C3692" s="6">
        <v>1185732</v>
      </c>
      <c r="D3692" s="7">
        <v>44265</v>
      </c>
      <c r="E3692" s="6" t="s">
        <v>15</v>
      </c>
      <c r="F3692" s="6" t="s">
        <v>125</v>
      </c>
      <c r="G3692" s="6" t="s">
        <v>126</v>
      </c>
      <c r="H3692" s="6" t="s">
        <v>19</v>
      </c>
      <c r="I3692" s="8">
        <v>0.35000000000000003</v>
      </c>
      <c r="J3692" s="9">
        <v>2750</v>
      </c>
      <c r="K3692" s="10">
        <f t="shared" si="28"/>
        <v>962.50000000000011</v>
      </c>
      <c r="L3692" s="10">
        <f t="shared" si="29"/>
        <v>336.875</v>
      </c>
      <c r="M3692" s="11">
        <v>0.35</v>
      </c>
      <c r="O3692" s="16"/>
      <c r="P3692" s="14"/>
      <c r="Q3692" s="12"/>
      <c r="R3692" s="13"/>
    </row>
    <row r="3693" spans="1:18" ht="15.75" customHeight="1" x14ac:dyDescent="0.3">
      <c r="A3693" s="1"/>
      <c r="B3693" s="6" t="s">
        <v>14</v>
      </c>
      <c r="C3693" s="6">
        <v>1185732</v>
      </c>
      <c r="D3693" s="7">
        <v>44265</v>
      </c>
      <c r="E3693" s="6" t="s">
        <v>15</v>
      </c>
      <c r="F3693" s="6" t="s">
        <v>125</v>
      </c>
      <c r="G3693" s="6" t="s">
        <v>126</v>
      </c>
      <c r="H3693" s="6" t="s">
        <v>20</v>
      </c>
      <c r="I3693" s="8">
        <v>0.39999999999999997</v>
      </c>
      <c r="J3693" s="9">
        <v>1250</v>
      </c>
      <c r="K3693" s="10">
        <f t="shared" si="28"/>
        <v>499.99999999999994</v>
      </c>
      <c r="L3693" s="10">
        <f t="shared" si="29"/>
        <v>174.99999999999997</v>
      </c>
      <c r="M3693" s="11">
        <v>0.35</v>
      </c>
      <c r="O3693" s="16"/>
      <c r="P3693" s="14"/>
      <c r="Q3693" s="12"/>
      <c r="R3693" s="13"/>
    </row>
    <row r="3694" spans="1:18" ht="15.75" customHeight="1" x14ac:dyDescent="0.3">
      <c r="A3694" s="1"/>
      <c r="B3694" s="6" t="s">
        <v>14</v>
      </c>
      <c r="C3694" s="6">
        <v>1185732</v>
      </c>
      <c r="D3694" s="7">
        <v>44265</v>
      </c>
      <c r="E3694" s="6" t="s">
        <v>15</v>
      </c>
      <c r="F3694" s="6" t="s">
        <v>125</v>
      </c>
      <c r="G3694" s="6" t="s">
        <v>126</v>
      </c>
      <c r="H3694" s="6" t="s">
        <v>21</v>
      </c>
      <c r="I3694" s="8">
        <v>0.55000000000000004</v>
      </c>
      <c r="J3694" s="9">
        <v>1750</v>
      </c>
      <c r="K3694" s="10">
        <f t="shared" si="28"/>
        <v>962.50000000000011</v>
      </c>
      <c r="L3694" s="10">
        <f t="shared" si="29"/>
        <v>336.875</v>
      </c>
      <c r="M3694" s="11">
        <v>0.35</v>
      </c>
      <c r="O3694" s="16"/>
      <c r="P3694" s="14"/>
      <c r="Q3694" s="12"/>
      <c r="R3694" s="13"/>
    </row>
    <row r="3695" spans="1:18" ht="15.75" customHeight="1" x14ac:dyDescent="0.3">
      <c r="A3695" s="1"/>
      <c r="B3695" s="6" t="s">
        <v>14</v>
      </c>
      <c r="C3695" s="6">
        <v>1185732</v>
      </c>
      <c r="D3695" s="7">
        <v>44265</v>
      </c>
      <c r="E3695" s="6" t="s">
        <v>15</v>
      </c>
      <c r="F3695" s="6" t="s">
        <v>125</v>
      </c>
      <c r="G3695" s="6" t="s">
        <v>126</v>
      </c>
      <c r="H3695" s="6" t="s">
        <v>22</v>
      </c>
      <c r="I3695" s="8">
        <v>0.45</v>
      </c>
      <c r="J3695" s="9">
        <v>2750</v>
      </c>
      <c r="K3695" s="10">
        <f t="shared" si="28"/>
        <v>1237.5</v>
      </c>
      <c r="L3695" s="10">
        <f t="shared" si="29"/>
        <v>494.99999999999994</v>
      </c>
      <c r="M3695" s="11">
        <v>0.39999999999999997</v>
      </c>
      <c r="O3695" s="16"/>
      <c r="P3695" s="14"/>
      <c r="Q3695" s="12"/>
      <c r="R3695" s="13"/>
    </row>
    <row r="3696" spans="1:18" ht="15.75" customHeight="1" x14ac:dyDescent="0.3">
      <c r="A3696" s="1"/>
      <c r="B3696" s="6" t="s">
        <v>14</v>
      </c>
      <c r="C3696" s="6">
        <v>1185732</v>
      </c>
      <c r="D3696" s="7">
        <v>44297</v>
      </c>
      <c r="E3696" s="6" t="s">
        <v>15</v>
      </c>
      <c r="F3696" s="6" t="s">
        <v>125</v>
      </c>
      <c r="G3696" s="6" t="s">
        <v>126</v>
      </c>
      <c r="H3696" s="6" t="s">
        <v>17</v>
      </c>
      <c r="I3696" s="8">
        <v>0.45</v>
      </c>
      <c r="J3696" s="9">
        <v>5250</v>
      </c>
      <c r="K3696" s="10">
        <f t="shared" si="28"/>
        <v>2362.5</v>
      </c>
      <c r="L3696" s="10">
        <f t="shared" si="29"/>
        <v>1063.125</v>
      </c>
      <c r="M3696" s="11">
        <v>0.45</v>
      </c>
      <c r="O3696" s="16"/>
      <c r="P3696" s="14"/>
      <c r="Q3696" s="12"/>
      <c r="R3696" s="13"/>
    </row>
    <row r="3697" spans="1:18" ht="15.75" customHeight="1" x14ac:dyDescent="0.3">
      <c r="A3697" s="1"/>
      <c r="B3697" s="6" t="s">
        <v>14</v>
      </c>
      <c r="C3697" s="6">
        <v>1185732</v>
      </c>
      <c r="D3697" s="7">
        <v>44297</v>
      </c>
      <c r="E3697" s="6" t="s">
        <v>15</v>
      </c>
      <c r="F3697" s="6" t="s">
        <v>125</v>
      </c>
      <c r="G3697" s="6" t="s">
        <v>126</v>
      </c>
      <c r="H3697" s="6" t="s">
        <v>18</v>
      </c>
      <c r="I3697" s="8">
        <v>0.45</v>
      </c>
      <c r="J3697" s="9">
        <v>2250</v>
      </c>
      <c r="K3697" s="10">
        <f t="shared" si="28"/>
        <v>1012.5</v>
      </c>
      <c r="L3697" s="10">
        <f t="shared" si="29"/>
        <v>455.625</v>
      </c>
      <c r="M3697" s="11">
        <v>0.45</v>
      </c>
      <c r="O3697" s="16"/>
      <c r="P3697" s="14"/>
      <c r="Q3697" s="12"/>
      <c r="R3697" s="13"/>
    </row>
    <row r="3698" spans="1:18" ht="15.75" customHeight="1" x14ac:dyDescent="0.3">
      <c r="A3698" s="1"/>
      <c r="B3698" s="6" t="s">
        <v>14</v>
      </c>
      <c r="C3698" s="6">
        <v>1185732</v>
      </c>
      <c r="D3698" s="7">
        <v>44297</v>
      </c>
      <c r="E3698" s="6" t="s">
        <v>15</v>
      </c>
      <c r="F3698" s="6" t="s">
        <v>125</v>
      </c>
      <c r="G3698" s="6" t="s">
        <v>126</v>
      </c>
      <c r="H3698" s="6" t="s">
        <v>19</v>
      </c>
      <c r="I3698" s="8">
        <v>0.35000000000000003</v>
      </c>
      <c r="J3698" s="9">
        <v>2250</v>
      </c>
      <c r="K3698" s="10">
        <f t="shared" si="28"/>
        <v>787.50000000000011</v>
      </c>
      <c r="L3698" s="10">
        <f t="shared" si="29"/>
        <v>275.625</v>
      </c>
      <c r="M3698" s="11">
        <v>0.35</v>
      </c>
      <c r="O3698" s="16"/>
      <c r="P3698" s="14"/>
      <c r="Q3698" s="12"/>
      <c r="R3698" s="13"/>
    </row>
    <row r="3699" spans="1:18" ht="15.75" customHeight="1" x14ac:dyDescent="0.3">
      <c r="A3699" s="1"/>
      <c r="B3699" s="6" t="s">
        <v>14</v>
      </c>
      <c r="C3699" s="6">
        <v>1185732</v>
      </c>
      <c r="D3699" s="7">
        <v>44297</v>
      </c>
      <c r="E3699" s="6" t="s">
        <v>15</v>
      </c>
      <c r="F3699" s="6" t="s">
        <v>125</v>
      </c>
      <c r="G3699" s="6" t="s">
        <v>126</v>
      </c>
      <c r="H3699" s="6" t="s">
        <v>20</v>
      </c>
      <c r="I3699" s="8">
        <v>0.39999999999999997</v>
      </c>
      <c r="J3699" s="9">
        <v>1500</v>
      </c>
      <c r="K3699" s="10">
        <f t="shared" si="28"/>
        <v>600</v>
      </c>
      <c r="L3699" s="10">
        <f t="shared" si="29"/>
        <v>210</v>
      </c>
      <c r="M3699" s="11">
        <v>0.35</v>
      </c>
      <c r="O3699" s="16"/>
      <c r="P3699" s="14"/>
      <c r="Q3699" s="12"/>
      <c r="R3699" s="13"/>
    </row>
    <row r="3700" spans="1:18" ht="15.75" customHeight="1" x14ac:dyDescent="0.3">
      <c r="A3700" s="1"/>
      <c r="B3700" s="6" t="s">
        <v>14</v>
      </c>
      <c r="C3700" s="6">
        <v>1185732</v>
      </c>
      <c r="D3700" s="7">
        <v>44297</v>
      </c>
      <c r="E3700" s="6" t="s">
        <v>15</v>
      </c>
      <c r="F3700" s="6" t="s">
        <v>125</v>
      </c>
      <c r="G3700" s="6" t="s">
        <v>126</v>
      </c>
      <c r="H3700" s="6" t="s">
        <v>21</v>
      </c>
      <c r="I3700" s="8">
        <v>0.55000000000000004</v>
      </c>
      <c r="J3700" s="9">
        <v>1500</v>
      </c>
      <c r="K3700" s="10">
        <f t="shared" si="28"/>
        <v>825.00000000000011</v>
      </c>
      <c r="L3700" s="10">
        <f t="shared" si="29"/>
        <v>288.75</v>
      </c>
      <c r="M3700" s="11">
        <v>0.35</v>
      </c>
      <c r="O3700" s="16"/>
      <c r="P3700" s="14"/>
      <c r="Q3700" s="12"/>
      <c r="R3700" s="13"/>
    </row>
    <row r="3701" spans="1:18" ht="15.75" customHeight="1" x14ac:dyDescent="0.3">
      <c r="A3701" s="1"/>
      <c r="B3701" s="6" t="s">
        <v>14</v>
      </c>
      <c r="C3701" s="6">
        <v>1185732</v>
      </c>
      <c r="D3701" s="7">
        <v>44297</v>
      </c>
      <c r="E3701" s="6" t="s">
        <v>15</v>
      </c>
      <c r="F3701" s="6" t="s">
        <v>125</v>
      </c>
      <c r="G3701" s="6" t="s">
        <v>126</v>
      </c>
      <c r="H3701" s="6" t="s">
        <v>22</v>
      </c>
      <c r="I3701" s="8">
        <v>0.45</v>
      </c>
      <c r="J3701" s="9">
        <v>3000</v>
      </c>
      <c r="K3701" s="10">
        <f t="shared" si="28"/>
        <v>1350</v>
      </c>
      <c r="L3701" s="10">
        <f t="shared" si="29"/>
        <v>540</v>
      </c>
      <c r="M3701" s="11">
        <v>0.39999999999999997</v>
      </c>
      <c r="O3701" s="16"/>
      <c r="P3701" s="14"/>
      <c r="Q3701" s="12"/>
      <c r="R3701" s="13"/>
    </row>
    <row r="3702" spans="1:18" ht="15.75" customHeight="1" x14ac:dyDescent="0.3">
      <c r="A3702" s="1"/>
      <c r="B3702" s="6" t="s">
        <v>14</v>
      </c>
      <c r="C3702" s="6">
        <v>1185732</v>
      </c>
      <c r="D3702" s="7">
        <v>44326</v>
      </c>
      <c r="E3702" s="6" t="s">
        <v>15</v>
      </c>
      <c r="F3702" s="6" t="s">
        <v>125</v>
      </c>
      <c r="G3702" s="6" t="s">
        <v>126</v>
      </c>
      <c r="H3702" s="6" t="s">
        <v>17</v>
      </c>
      <c r="I3702" s="8">
        <v>0.6</v>
      </c>
      <c r="J3702" s="9">
        <v>5700</v>
      </c>
      <c r="K3702" s="10">
        <f t="shared" si="28"/>
        <v>3420</v>
      </c>
      <c r="L3702" s="10">
        <f t="shared" si="29"/>
        <v>1539</v>
      </c>
      <c r="M3702" s="11">
        <v>0.45</v>
      </c>
      <c r="O3702" s="16"/>
      <c r="P3702" s="14"/>
      <c r="Q3702" s="12"/>
      <c r="R3702" s="13"/>
    </row>
    <row r="3703" spans="1:18" ht="15.75" customHeight="1" x14ac:dyDescent="0.3">
      <c r="A3703" s="1"/>
      <c r="B3703" s="6" t="s">
        <v>14</v>
      </c>
      <c r="C3703" s="6">
        <v>1185732</v>
      </c>
      <c r="D3703" s="7">
        <v>44326</v>
      </c>
      <c r="E3703" s="6" t="s">
        <v>15</v>
      </c>
      <c r="F3703" s="6" t="s">
        <v>125</v>
      </c>
      <c r="G3703" s="6" t="s">
        <v>126</v>
      </c>
      <c r="H3703" s="6" t="s">
        <v>18</v>
      </c>
      <c r="I3703" s="8">
        <v>0.55000000000000004</v>
      </c>
      <c r="J3703" s="9">
        <v>2750</v>
      </c>
      <c r="K3703" s="10">
        <f t="shared" si="28"/>
        <v>1512.5000000000002</v>
      </c>
      <c r="L3703" s="10">
        <f t="shared" si="29"/>
        <v>680.62500000000011</v>
      </c>
      <c r="M3703" s="11">
        <v>0.45</v>
      </c>
      <c r="O3703" s="16"/>
      <c r="P3703" s="14"/>
      <c r="Q3703" s="12"/>
      <c r="R3703" s="13"/>
    </row>
    <row r="3704" spans="1:18" ht="15.75" customHeight="1" x14ac:dyDescent="0.3">
      <c r="A3704" s="1"/>
      <c r="B3704" s="6" t="s">
        <v>14</v>
      </c>
      <c r="C3704" s="6">
        <v>1185732</v>
      </c>
      <c r="D3704" s="7">
        <v>44326</v>
      </c>
      <c r="E3704" s="6" t="s">
        <v>15</v>
      </c>
      <c r="F3704" s="6" t="s">
        <v>125</v>
      </c>
      <c r="G3704" s="6" t="s">
        <v>126</v>
      </c>
      <c r="H3704" s="6" t="s">
        <v>19</v>
      </c>
      <c r="I3704" s="8">
        <v>0.5</v>
      </c>
      <c r="J3704" s="9">
        <v>3000</v>
      </c>
      <c r="K3704" s="10">
        <f t="shared" si="28"/>
        <v>1500</v>
      </c>
      <c r="L3704" s="10">
        <f t="shared" si="29"/>
        <v>525</v>
      </c>
      <c r="M3704" s="11">
        <v>0.35</v>
      </c>
      <c r="O3704" s="16"/>
      <c r="P3704" s="14"/>
      <c r="Q3704" s="12"/>
      <c r="R3704" s="13"/>
    </row>
    <row r="3705" spans="1:18" ht="15.75" customHeight="1" x14ac:dyDescent="0.3">
      <c r="A3705" s="1"/>
      <c r="B3705" s="6" t="s">
        <v>14</v>
      </c>
      <c r="C3705" s="6">
        <v>1185732</v>
      </c>
      <c r="D3705" s="7">
        <v>44326</v>
      </c>
      <c r="E3705" s="6" t="s">
        <v>15</v>
      </c>
      <c r="F3705" s="6" t="s">
        <v>125</v>
      </c>
      <c r="G3705" s="6" t="s">
        <v>126</v>
      </c>
      <c r="H3705" s="6" t="s">
        <v>20</v>
      </c>
      <c r="I3705" s="8">
        <v>0.5</v>
      </c>
      <c r="J3705" s="9">
        <v>2500</v>
      </c>
      <c r="K3705" s="10">
        <f t="shared" si="28"/>
        <v>1250</v>
      </c>
      <c r="L3705" s="10">
        <f t="shared" si="29"/>
        <v>437.5</v>
      </c>
      <c r="M3705" s="11">
        <v>0.35</v>
      </c>
      <c r="O3705" s="16"/>
      <c r="P3705" s="14"/>
      <c r="Q3705" s="12"/>
      <c r="R3705" s="13"/>
    </row>
    <row r="3706" spans="1:18" ht="15.75" customHeight="1" x14ac:dyDescent="0.3">
      <c r="A3706" s="1"/>
      <c r="B3706" s="6" t="s">
        <v>14</v>
      </c>
      <c r="C3706" s="6">
        <v>1185732</v>
      </c>
      <c r="D3706" s="7">
        <v>44326</v>
      </c>
      <c r="E3706" s="6" t="s">
        <v>15</v>
      </c>
      <c r="F3706" s="6" t="s">
        <v>125</v>
      </c>
      <c r="G3706" s="6" t="s">
        <v>126</v>
      </c>
      <c r="H3706" s="6" t="s">
        <v>21</v>
      </c>
      <c r="I3706" s="8">
        <v>0.6</v>
      </c>
      <c r="J3706" s="9">
        <v>2750</v>
      </c>
      <c r="K3706" s="10">
        <f t="shared" si="28"/>
        <v>1650</v>
      </c>
      <c r="L3706" s="10">
        <f t="shared" si="29"/>
        <v>577.5</v>
      </c>
      <c r="M3706" s="11">
        <v>0.35</v>
      </c>
      <c r="O3706" s="16"/>
      <c r="P3706" s="14"/>
      <c r="Q3706" s="12"/>
      <c r="R3706" s="13"/>
    </row>
    <row r="3707" spans="1:18" ht="15.75" customHeight="1" x14ac:dyDescent="0.3">
      <c r="A3707" s="1"/>
      <c r="B3707" s="6" t="s">
        <v>14</v>
      </c>
      <c r="C3707" s="6">
        <v>1185732</v>
      </c>
      <c r="D3707" s="7">
        <v>44326</v>
      </c>
      <c r="E3707" s="6" t="s">
        <v>15</v>
      </c>
      <c r="F3707" s="6" t="s">
        <v>125</v>
      </c>
      <c r="G3707" s="6" t="s">
        <v>126</v>
      </c>
      <c r="H3707" s="6" t="s">
        <v>22</v>
      </c>
      <c r="I3707" s="8">
        <v>0.65</v>
      </c>
      <c r="J3707" s="9">
        <v>4000</v>
      </c>
      <c r="K3707" s="10">
        <f t="shared" si="28"/>
        <v>2600</v>
      </c>
      <c r="L3707" s="10">
        <f t="shared" si="29"/>
        <v>1040</v>
      </c>
      <c r="M3707" s="11">
        <v>0.39999999999999997</v>
      </c>
      <c r="O3707" s="16"/>
      <c r="P3707" s="14"/>
      <c r="Q3707" s="12"/>
      <c r="R3707" s="13"/>
    </row>
    <row r="3708" spans="1:18" ht="15.75" customHeight="1" x14ac:dyDescent="0.3">
      <c r="A3708" s="1"/>
      <c r="B3708" s="6" t="s">
        <v>14</v>
      </c>
      <c r="C3708" s="6">
        <v>1185732</v>
      </c>
      <c r="D3708" s="7">
        <v>44359</v>
      </c>
      <c r="E3708" s="6" t="s">
        <v>15</v>
      </c>
      <c r="F3708" s="6" t="s">
        <v>125</v>
      </c>
      <c r="G3708" s="6" t="s">
        <v>126</v>
      </c>
      <c r="H3708" s="6" t="s">
        <v>17</v>
      </c>
      <c r="I3708" s="8">
        <v>0.6</v>
      </c>
      <c r="J3708" s="9">
        <v>6500</v>
      </c>
      <c r="K3708" s="10">
        <f t="shared" si="28"/>
        <v>3900</v>
      </c>
      <c r="L3708" s="10">
        <f t="shared" si="29"/>
        <v>1755</v>
      </c>
      <c r="M3708" s="11">
        <v>0.45</v>
      </c>
      <c r="O3708" s="16"/>
      <c r="P3708" s="14"/>
      <c r="Q3708" s="12"/>
      <c r="R3708" s="13"/>
    </row>
    <row r="3709" spans="1:18" ht="15.75" customHeight="1" x14ac:dyDescent="0.3">
      <c r="A3709" s="1"/>
      <c r="B3709" s="6" t="s">
        <v>14</v>
      </c>
      <c r="C3709" s="6">
        <v>1185732</v>
      </c>
      <c r="D3709" s="7">
        <v>44359</v>
      </c>
      <c r="E3709" s="6" t="s">
        <v>15</v>
      </c>
      <c r="F3709" s="6" t="s">
        <v>125</v>
      </c>
      <c r="G3709" s="6" t="s">
        <v>126</v>
      </c>
      <c r="H3709" s="6" t="s">
        <v>18</v>
      </c>
      <c r="I3709" s="8">
        <v>0.55000000000000004</v>
      </c>
      <c r="J3709" s="9">
        <v>4000</v>
      </c>
      <c r="K3709" s="10">
        <f t="shared" si="28"/>
        <v>2200</v>
      </c>
      <c r="L3709" s="10">
        <f t="shared" si="29"/>
        <v>990</v>
      </c>
      <c r="M3709" s="11">
        <v>0.45</v>
      </c>
      <c r="O3709" s="16"/>
      <c r="P3709" s="14"/>
      <c r="Q3709" s="12"/>
      <c r="R3709" s="13"/>
    </row>
    <row r="3710" spans="1:18" ht="15.75" customHeight="1" x14ac:dyDescent="0.3">
      <c r="A3710" s="1"/>
      <c r="B3710" s="6" t="s">
        <v>14</v>
      </c>
      <c r="C3710" s="6">
        <v>1185732</v>
      </c>
      <c r="D3710" s="7">
        <v>44359</v>
      </c>
      <c r="E3710" s="6" t="s">
        <v>15</v>
      </c>
      <c r="F3710" s="6" t="s">
        <v>125</v>
      </c>
      <c r="G3710" s="6" t="s">
        <v>126</v>
      </c>
      <c r="H3710" s="6" t="s">
        <v>19</v>
      </c>
      <c r="I3710" s="8">
        <v>0.5</v>
      </c>
      <c r="J3710" s="9">
        <v>3250</v>
      </c>
      <c r="K3710" s="10">
        <f t="shared" si="28"/>
        <v>1625</v>
      </c>
      <c r="L3710" s="10">
        <f t="shared" si="29"/>
        <v>568.75</v>
      </c>
      <c r="M3710" s="11">
        <v>0.35</v>
      </c>
      <c r="O3710" s="16"/>
      <c r="P3710" s="14"/>
      <c r="Q3710" s="12"/>
      <c r="R3710" s="13"/>
    </row>
    <row r="3711" spans="1:18" ht="15.75" customHeight="1" x14ac:dyDescent="0.3">
      <c r="A3711" s="1"/>
      <c r="B3711" s="6" t="s">
        <v>14</v>
      </c>
      <c r="C3711" s="6">
        <v>1185732</v>
      </c>
      <c r="D3711" s="7">
        <v>44359</v>
      </c>
      <c r="E3711" s="6" t="s">
        <v>15</v>
      </c>
      <c r="F3711" s="6" t="s">
        <v>125</v>
      </c>
      <c r="G3711" s="6" t="s">
        <v>126</v>
      </c>
      <c r="H3711" s="6" t="s">
        <v>20</v>
      </c>
      <c r="I3711" s="8">
        <v>0.5</v>
      </c>
      <c r="J3711" s="9">
        <v>3000</v>
      </c>
      <c r="K3711" s="10">
        <f t="shared" si="28"/>
        <v>1500</v>
      </c>
      <c r="L3711" s="10">
        <f t="shared" si="29"/>
        <v>525</v>
      </c>
      <c r="M3711" s="11">
        <v>0.35</v>
      </c>
      <c r="O3711" s="16"/>
      <c r="P3711" s="14"/>
      <c r="Q3711" s="12"/>
      <c r="R3711" s="13"/>
    </row>
    <row r="3712" spans="1:18" ht="15.75" customHeight="1" x14ac:dyDescent="0.3">
      <c r="A3712" s="1"/>
      <c r="B3712" s="6" t="s">
        <v>14</v>
      </c>
      <c r="C3712" s="6">
        <v>1185732</v>
      </c>
      <c r="D3712" s="7">
        <v>44359</v>
      </c>
      <c r="E3712" s="6" t="s">
        <v>15</v>
      </c>
      <c r="F3712" s="6" t="s">
        <v>125</v>
      </c>
      <c r="G3712" s="6" t="s">
        <v>126</v>
      </c>
      <c r="H3712" s="6" t="s">
        <v>21</v>
      </c>
      <c r="I3712" s="8">
        <v>0.6</v>
      </c>
      <c r="J3712" s="9">
        <v>3000</v>
      </c>
      <c r="K3712" s="10">
        <f t="shared" si="28"/>
        <v>1800</v>
      </c>
      <c r="L3712" s="10">
        <f t="shared" si="29"/>
        <v>630</v>
      </c>
      <c r="M3712" s="11">
        <v>0.35</v>
      </c>
      <c r="O3712" s="16"/>
      <c r="P3712" s="14"/>
      <c r="Q3712" s="12"/>
      <c r="R3712" s="13"/>
    </row>
    <row r="3713" spans="1:18" ht="15.75" customHeight="1" x14ac:dyDescent="0.3">
      <c r="A3713" s="1"/>
      <c r="B3713" s="6" t="s">
        <v>14</v>
      </c>
      <c r="C3713" s="6">
        <v>1185732</v>
      </c>
      <c r="D3713" s="7">
        <v>44359</v>
      </c>
      <c r="E3713" s="6" t="s">
        <v>15</v>
      </c>
      <c r="F3713" s="6" t="s">
        <v>125</v>
      </c>
      <c r="G3713" s="6" t="s">
        <v>126</v>
      </c>
      <c r="H3713" s="6" t="s">
        <v>22</v>
      </c>
      <c r="I3713" s="8">
        <v>0.65</v>
      </c>
      <c r="J3713" s="9">
        <v>4500</v>
      </c>
      <c r="K3713" s="10">
        <f t="shared" si="28"/>
        <v>2925</v>
      </c>
      <c r="L3713" s="10">
        <f t="shared" si="29"/>
        <v>1170</v>
      </c>
      <c r="M3713" s="11">
        <v>0.39999999999999997</v>
      </c>
      <c r="O3713" s="16"/>
      <c r="P3713" s="14"/>
      <c r="Q3713" s="12"/>
      <c r="R3713" s="13"/>
    </row>
    <row r="3714" spans="1:18" ht="15.75" customHeight="1" x14ac:dyDescent="0.3">
      <c r="A3714" s="1"/>
      <c r="B3714" s="6" t="s">
        <v>14</v>
      </c>
      <c r="C3714" s="6">
        <v>1185732</v>
      </c>
      <c r="D3714" s="7">
        <v>44387</v>
      </c>
      <c r="E3714" s="6" t="s">
        <v>15</v>
      </c>
      <c r="F3714" s="6" t="s">
        <v>125</v>
      </c>
      <c r="G3714" s="6" t="s">
        <v>126</v>
      </c>
      <c r="H3714" s="6" t="s">
        <v>17</v>
      </c>
      <c r="I3714" s="8">
        <v>0.6</v>
      </c>
      <c r="J3714" s="9">
        <v>6750</v>
      </c>
      <c r="K3714" s="10">
        <f t="shared" si="28"/>
        <v>4050</v>
      </c>
      <c r="L3714" s="10">
        <f t="shared" si="29"/>
        <v>1822.5</v>
      </c>
      <c r="M3714" s="11">
        <v>0.45</v>
      </c>
      <c r="O3714" s="16"/>
      <c r="P3714" s="14"/>
      <c r="Q3714" s="12"/>
      <c r="R3714" s="13"/>
    </row>
    <row r="3715" spans="1:18" ht="15.75" customHeight="1" x14ac:dyDescent="0.3">
      <c r="A3715" s="1"/>
      <c r="B3715" s="6" t="s">
        <v>14</v>
      </c>
      <c r="C3715" s="6">
        <v>1185732</v>
      </c>
      <c r="D3715" s="7">
        <v>44387</v>
      </c>
      <c r="E3715" s="6" t="s">
        <v>15</v>
      </c>
      <c r="F3715" s="6" t="s">
        <v>125</v>
      </c>
      <c r="G3715" s="6" t="s">
        <v>126</v>
      </c>
      <c r="H3715" s="6" t="s">
        <v>18</v>
      </c>
      <c r="I3715" s="8">
        <v>0.55000000000000004</v>
      </c>
      <c r="J3715" s="9">
        <v>4250</v>
      </c>
      <c r="K3715" s="10">
        <f t="shared" si="28"/>
        <v>2337.5</v>
      </c>
      <c r="L3715" s="10">
        <f t="shared" si="29"/>
        <v>1051.875</v>
      </c>
      <c r="M3715" s="11">
        <v>0.45</v>
      </c>
      <c r="O3715" s="16"/>
      <c r="P3715" s="14"/>
      <c r="Q3715" s="12"/>
      <c r="R3715" s="13"/>
    </row>
    <row r="3716" spans="1:18" ht="15.75" customHeight="1" x14ac:dyDescent="0.3">
      <c r="A3716" s="1"/>
      <c r="B3716" s="6" t="s">
        <v>14</v>
      </c>
      <c r="C3716" s="6">
        <v>1185732</v>
      </c>
      <c r="D3716" s="7">
        <v>44387</v>
      </c>
      <c r="E3716" s="6" t="s">
        <v>15</v>
      </c>
      <c r="F3716" s="6" t="s">
        <v>125</v>
      </c>
      <c r="G3716" s="6" t="s">
        <v>126</v>
      </c>
      <c r="H3716" s="6" t="s">
        <v>19</v>
      </c>
      <c r="I3716" s="8">
        <v>0.5</v>
      </c>
      <c r="J3716" s="9">
        <v>3500</v>
      </c>
      <c r="K3716" s="10">
        <f t="shared" si="28"/>
        <v>1750</v>
      </c>
      <c r="L3716" s="10">
        <f t="shared" si="29"/>
        <v>612.5</v>
      </c>
      <c r="M3716" s="11">
        <v>0.35</v>
      </c>
      <c r="O3716" s="16"/>
      <c r="P3716" s="14"/>
      <c r="Q3716" s="12"/>
      <c r="R3716" s="13"/>
    </row>
    <row r="3717" spans="1:18" ht="15.75" customHeight="1" x14ac:dyDescent="0.3">
      <c r="A3717" s="1"/>
      <c r="B3717" s="6" t="s">
        <v>14</v>
      </c>
      <c r="C3717" s="6">
        <v>1185732</v>
      </c>
      <c r="D3717" s="7">
        <v>44387</v>
      </c>
      <c r="E3717" s="6" t="s">
        <v>15</v>
      </c>
      <c r="F3717" s="6" t="s">
        <v>125</v>
      </c>
      <c r="G3717" s="6" t="s">
        <v>126</v>
      </c>
      <c r="H3717" s="6" t="s">
        <v>20</v>
      </c>
      <c r="I3717" s="8">
        <v>0.5</v>
      </c>
      <c r="J3717" s="9">
        <v>3000</v>
      </c>
      <c r="K3717" s="10">
        <f t="shared" si="28"/>
        <v>1500</v>
      </c>
      <c r="L3717" s="10">
        <f t="shared" si="29"/>
        <v>525</v>
      </c>
      <c r="M3717" s="11">
        <v>0.35</v>
      </c>
      <c r="O3717" s="16"/>
      <c r="P3717" s="14"/>
      <c r="Q3717" s="12"/>
      <c r="R3717" s="13"/>
    </row>
    <row r="3718" spans="1:18" ht="15.75" customHeight="1" x14ac:dyDescent="0.3">
      <c r="A3718" s="1"/>
      <c r="B3718" s="6" t="s">
        <v>14</v>
      </c>
      <c r="C3718" s="6">
        <v>1185732</v>
      </c>
      <c r="D3718" s="7">
        <v>44387</v>
      </c>
      <c r="E3718" s="6" t="s">
        <v>15</v>
      </c>
      <c r="F3718" s="6" t="s">
        <v>125</v>
      </c>
      <c r="G3718" s="6" t="s">
        <v>126</v>
      </c>
      <c r="H3718" s="6" t="s">
        <v>21</v>
      </c>
      <c r="I3718" s="8">
        <v>0.6</v>
      </c>
      <c r="J3718" s="9">
        <v>3250</v>
      </c>
      <c r="K3718" s="10">
        <f t="shared" si="28"/>
        <v>1950</v>
      </c>
      <c r="L3718" s="10">
        <f t="shared" si="29"/>
        <v>682.5</v>
      </c>
      <c r="M3718" s="11">
        <v>0.35</v>
      </c>
      <c r="O3718" s="16"/>
      <c r="P3718" s="14"/>
      <c r="Q3718" s="12"/>
      <c r="R3718" s="13"/>
    </row>
    <row r="3719" spans="1:18" ht="15.75" customHeight="1" x14ac:dyDescent="0.3">
      <c r="A3719" s="1"/>
      <c r="B3719" s="6" t="s">
        <v>14</v>
      </c>
      <c r="C3719" s="6">
        <v>1185732</v>
      </c>
      <c r="D3719" s="7">
        <v>44387</v>
      </c>
      <c r="E3719" s="6" t="s">
        <v>15</v>
      </c>
      <c r="F3719" s="6" t="s">
        <v>125</v>
      </c>
      <c r="G3719" s="6" t="s">
        <v>126</v>
      </c>
      <c r="H3719" s="6" t="s">
        <v>22</v>
      </c>
      <c r="I3719" s="8">
        <v>0.65</v>
      </c>
      <c r="J3719" s="9">
        <v>5000</v>
      </c>
      <c r="K3719" s="10">
        <f t="shared" si="28"/>
        <v>3250</v>
      </c>
      <c r="L3719" s="10">
        <f t="shared" si="29"/>
        <v>1300</v>
      </c>
      <c r="M3719" s="11">
        <v>0.39999999999999997</v>
      </c>
      <c r="O3719" s="16"/>
      <c r="P3719" s="14"/>
      <c r="Q3719" s="12"/>
      <c r="R3719" s="13"/>
    </row>
    <row r="3720" spans="1:18" ht="15.75" customHeight="1" x14ac:dyDescent="0.3">
      <c r="A3720" s="1"/>
      <c r="B3720" s="6" t="s">
        <v>14</v>
      </c>
      <c r="C3720" s="6">
        <v>1185732</v>
      </c>
      <c r="D3720" s="7">
        <v>44419</v>
      </c>
      <c r="E3720" s="6" t="s">
        <v>15</v>
      </c>
      <c r="F3720" s="6" t="s">
        <v>125</v>
      </c>
      <c r="G3720" s="6" t="s">
        <v>126</v>
      </c>
      <c r="H3720" s="6" t="s">
        <v>17</v>
      </c>
      <c r="I3720" s="8">
        <v>0.6</v>
      </c>
      <c r="J3720" s="9">
        <v>6500</v>
      </c>
      <c r="K3720" s="10">
        <f t="shared" si="28"/>
        <v>3900</v>
      </c>
      <c r="L3720" s="10">
        <f t="shared" si="29"/>
        <v>1755</v>
      </c>
      <c r="M3720" s="11">
        <v>0.45</v>
      </c>
      <c r="O3720" s="16"/>
      <c r="P3720" s="14"/>
      <c r="Q3720" s="12"/>
      <c r="R3720" s="13"/>
    </row>
    <row r="3721" spans="1:18" ht="15.75" customHeight="1" x14ac:dyDescent="0.3">
      <c r="A3721" s="1"/>
      <c r="B3721" s="6" t="s">
        <v>14</v>
      </c>
      <c r="C3721" s="6">
        <v>1185732</v>
      </c>
      <c r="D3721" s="7">
        <v>44419</v>
      </c>
      <c r="E3721" s="6" t="s">
        <v>15</v>
      </c>
      <c r="F3721" s="6" t="s">
        <v>125</v>
      </c>
      <c r="G3721" s="6" t="s">
        <v>126</v>
      </c>
      <c r="H3721" s="6" t="s">
        <v>18</v>
      </c>
      <c r="I3721" s="8">
        <v>0.55000000000000004</v>
      </c>
      <c r="J3721" s="9">
        <v>4250</v>
      </c>
      <c r="K3721" s="10">
        <f t="shared" si="28"/>
        <v>2337.5</v>
      </c>
      <c r="L3721" s="10">
        <f t="shared" si="29"/>
        <v>1051.875</v>
      </c>
      <c r="M3721" s="11">
        <v>0.45</v>
      </c>
      <c r="O3721" s="16"/>
      <c r="P3721" s="14"/>
      <c r="Q3721" s="12"/>
      <c r="R3721" s="13"/>
    </row>
    <row r="3722" spans="1:18" ht="15.75" customHeight="1" x14ac:dyDescent="0.3">
      <c r="A3722" s="1"/>
      <c r="B3722" s="6" t="s">
        <v>14</v>
      </c>
      <c r="C3722" s="6">
        <v>1185732</v>
      </c>
      <c r="D3722" s="7">
        <v>44419</v>
      </c>
      <c r="E3722" s="6" t="s">
        <v>15</v>
      </c>
      <c r="F3722" s="6" t="s">
        <v>125</v>
      </c>
      <c r="G3722" s="6" t="s">
        <v>126</v>
      </c>
      <c r="H3722" s="6" t="s">
        <v>19</v>
      </c>
      <c r="I3722" s="8">
        <v>0.5</v>
      </c>
      <c r="J3722" s="9">
        <v>3500</v>
      </c>
      <c r="K3722" s="10">
        <f t="shared" si="28"/>
        <v>1750</v>
      </c>
      <c r="L3722" s="10">
        <f t="shared" si="29"/>
        <v>612.5</v>
      </c>
      <c r="M3722" s="11">
        <v>0.35</v>
      </c>
      <c r="O3722" s="16"/>
      <c r="P3722" s="14"/>
      <c r="Q3722" s="12"/>
      <c r="R3722" s="13"/>
    </row>
    <row r="3723" spans="1:18" ht="15.75" customHeight="1" x14ac:dyDescent="0.3">
      <c r="A3723" s="1"/>
      <c r="B3723" s="6" t="s">
        <v>14</v>
      </c>
      <c r="C3723" s="6">
        <v>1185732</v>
      </c>
      <c r="D3723" s="7">
        <v>44419</v>
      </c>
      <c r="E3723" s="6" t="s">
        <v>15</v>
      </c>
      <c r="F3723" s="6" t="s">
        <v>125</v>
      </c>
      <c r="G3723" s="6" t="s">
        <v>126</v>
      </c>
      <c r="H3723" s="6" t="s">
        <v>20</v>
      </c>
      <c r="I3723" s="8">
        <v>0.5</v>
      </c>
      <c r="J3723" s="9">
        <v>2500</v>
      </c>
      <c r="K3723" s="10">
        <f t="shared" si="28"/>
        <v>1250</v>
      </c>
      <c r="L3723" s="10">
        <f t="shared" si="29"/>
        <v>437.5</v>
      </c>
      <c r="M3723" s="11">
        <v>0.35</v>
      </c>
      <c r="O3723" s="16"/>
      <c r="P3723" s="14"/>
      <c r="Q3723" s="12"/>
      <c r="R3723" s="13"/>
    </row>
    <row r="3724" spans="1:18" ht="15.75" customHeight="1" x14ac:dyDescent="0.3">
      <c r="A3724" s="1"/>
      <c r="B3724" s="6" t="s">
        <v>14</v>
      </c>
      <c r="C3724" s="6">
        <v>1185732</v>
      </c>
      <c r="D3724" s="7">
        <v>44419</v>
      </c>
      <c r="E3724" s="6" t="s">
        <v>15</v>
      </c>
      <c r="F3724" s="6" t="s">
        <v>125</v>
      </c>
      <c r="G3724" s="6" t="s">
        <v>126</v>
      </c>
      <c r="H3724" s="6" t="s">
        <v>21</v>
      </c>
      <c r="I3724" s="8">
        <v>0.6</v>
      </c>
      <c r="J3724" s="9">
        <v>2250</v>
      </c>
      <c r="K3724" s="10">
        <f t="shared" si="28"/>
        <v>1350</v>
      </c>
      <c r="L3724" s="10">
        <f t="shared" si="29"/>
        <v>472.49999999999994</v>
      </c>
      <c r="M3724" s="11">
        <v>0.35</v>
      </c>
      <c r="O3724" s="16"/>
      <c r="P3724" s="14"/>
      <c r="Q3724" s="12"/>
      <c r="R3724" s="13"/>
    </row>
    <row r="3725" spans="1:18" ht="15.75" customHeight="1" x14ac:dyDescent="0.3">
      <c r="A3725" s="1"/>
      <c r="B3725" s="6" t="s">
        <v>14</v>
      </c>
      <c r="C3725" s="6">
        <v>1185732</v>
      </c>
      <c r="D3725" s="7">
        <v>44419</v>
      </c>
      <c r="E3725" s="6" t="s">
        <v>15</v>
      </c>
      <c r="F3725" s="6" t="s">
        <v>125</v>
      </c>
      <c r="G3725" s="6" t="s">
        <v>126</v>
      </c>
      <c r="H3725" s="6" t="s">
        <v>22</v>
      </c>
      <c r="I3725" s="8">
        <v>0.65</v>
      </c>
      <c r="J3725" s="9">
        <v>4000</v>
      </c>
      <c r="K3725" s="10">
        <f t="shared" si="28"/>
        <v>2600</v>
      </c>
      <c r="L3725" s="10">
        <f t="shared" si="29"/>
        <v>1040</v>
      </c>
      <c r="M3725" s="11">
        <v>0.39999999999999997</v>
      </c>
      <c r="O3725" s="16"/>
      <c r="P3725" s="14"/>
      <c r="Q3725" s="12"/>
      <c r="R3725" s="13"/>
    </row>
    <row r="3726" spans="1:18" ht="15.75" customHeight="1" x14ac:dyDescent="0.3">
      <c r="A3726" s="1"/>
      <c r="B3726" s="6" t="s">
        <v>14</v>
      </c>
      <c r="C3726" s="6">
        <v>1185732</v>
      </c>
      <c r="D3726" s="7">
        <v>44449</v>
      </c>
      <c r="E3726" s="6" t="s">
        <v>15</v>
      </c>
      <c r="F3726" s="6" t="s">
        <v>125</v>
      </c>
      <c r="G3726" s="6" t="s">
        <v>126</v>
      </c>
      <c r="H3726" s="6" t="s">
        <v>17</v>
      </c>
      <c r="I3726" s="8">
        <v>0.6</v>
      </c>
      <c r="J3726" s="9">
        <v>5250</v>
      </c>
      <c r="K3726" s="10">
        <f t="shared" si="28"/>
        <v>3150</v>
      </c>
      <c r="L3726" s="10">
        <f t="shared" si="29"/>
        <v>1417.5</v>
      </c>
      <c r="M3726" s="11">
        <v>0.45</v>
      </c>
      <c r="O3726" s="16"/>
      <c r="P3726" s="14"/>
      <c r="Q3726" s="12"/>
      <c r="R3726" s="13"/>
    </row>
    <row r="3727" spans="1:18" ht="15.75" customHeight="1" x14ac:dyDescent="0.3">
      <c r="A3727" s="1"/>
      <c r="B3727" s="6" t="s">
        <v>14</v>
      </c>
      <c r="C3727" s="6">
        <v>1185732</v>
      </c>
      <c r="D3727" s="7">
        <v>44449</v>
      </c>
      <c r="E3727" s="6" t="s">
        <v>15</v>
      </c>
      <c r="F3727" s="6" t="s">
        <v>125</v>
      </c>
      <c r="G3727" s="6" t="s">
        <v>126</v>
      </c>
      <c r="H3727" s="6" t="s">
        <v>18</v>
      </c>
      <c r="I3727" s="8">
        <v>0.55000000000000004</v>
      </c>
      <c r="J3727" s="9">
        <v>3250</v>
      </c>
      <c r="K3727" s="10">
        <f t="shared" si="28"/>
        <v>1787.5000000000002</v>
      </c>
      <c r="L3727" s="10">
        <f t="shared" si="29"/>
        <v>804.37500000000011</v>
      </c>
      <c r="M3727" s="11">
        <v>0.45</v>
      </c>
      <c r="O3727" s="16"/>
      <c r="P3727" s="14"/>
      <c r="Q3727" s="12"/>
      <c r="R3727" s="13"/>
    </row>
    <row r="3728" spans="1:18" ht="15.75" customHeight="1" x14ac:dyDescent="0.3">
      <c r="A3728" s="1"/>
      <c r="B3728" s="6" t="s">
        <v>14</v>
      </c>
      <c r="C3728" s="6">
        <v>1185732</v>
      </c>
      <c r="D3728" s="7">
        <v>44449</v>
      </c>
      <c r="E3728" s="6" t="s">
        <v>15</v>
      </c>
      <c r="F3728" s="6" t="s">
        <v>125</v>
      </c>
      <c r="G3728" s="6" t="s">
        <v>126</v>
      </c>
      <c r="H3728" s="6" t="s">
        <v>19</v>
      </c>
      <c r="I3728" s="8">
        <v>0.5</v>
      </c>
      <c r="J3728" s="9">
        <v>2250</v>
      </c>
      <c r="K3728" s="10">
        <f t="shared" si="28"/>
        <v>1125</v>
      </c>
      <c r="L3728" s="10">
        <f t="shared" si="29"/>
        <v>393.75</v>
      </c>
      <c r="M3728" s="11">
        <v>0.35</v>
      </c>
      <c r="O3728" s="16"/>
      <c r="P3728" s="14"/>
      <c r="Q3728" s="12"/>
      <c r="R3728" s="13"/>
    </row>
    <row r="3729" spans="1:18" ht="15.75" customHeight="1" x14ac:dyDescent="0.3">
      <c r="A3729" s="1"/>
      <c r="B3729" s="6" t="s">
        <v>14</v>
      </c>
      <c r="C3729" s="6">
        <v>1185732</v>
      </c>
      <c r="D3729" s="7">
        <v>44449</v>
      </c>
      <c r="E3729" s="6" t="s">
        <v>15</v>
      </c>
      <c r="F3729" s="6" t="s">
        <v>125</v>
      </c>
      <c r="G3729" s="6" t="s">
        <v>126</v>
      </c>
      <c r="H3729" s="6" t="s">
        <v>20</v>
      </c>
      <c r="I3729" s="8">
        <v>0.5</v>
      </c>
      <c r="J3729" s="9">
        <v>2000</v>
      </c>
      <c r="K3729" s="10">
        <f t="shared" si="28"/>
        <v>1000</v>
      </c>
      <c r="L3729" s="10">
        <f t="shared" si="29"/>
        <v>350</v>
      </c>
      <c r="M3729" s="11">
        <v>0.35</v>
      </c>
      <c r="O3729" s="16"/>
      <c r="P3729" s="14"/>
      <c r="Q3729" s="12"/>
      <c r="R3729" s="13"/>
    </row>
    <row r="3730" spans="1:18" ht="15.75" customHeight="1" x14ac:dyDescent="0.3">
      <c r="A3730" s="1"/>
      <c r="B3730" s="6" t="s">
        <v>14</v>
      </c>
      <c r="C3730" s="6">
        <v>1185732</v>
      </c>
      <c r="D3730" s="7">
        <v>44449</v>
      </c>
      <c r="E3730" s="6" t="s">
        <v>15</v>
      </c>
      <c r="F3730" s="6" t="s">
        <v>125</v>
      </c>
      <c r="G3730" s="6" t="s">
        <v>126</v>
      </c>
      <c r="H3730" s="6" t="s">
        <v>21</v>
      </c>
      <c r="I3730" s="8">
        <v>0.6</v>
      </c>
      <c r="J3730" s="9">
        <v>2000</v>
      </c>
      <c r="K3730" s="10">
        <f t="shared" si="28"/>
        <v>1200</v>
      </c>
      <c r="L3730" s="10">
        <f t="shared" si="29"/>
        <v>420</v>
      </c>
      <c r="M3730" s="11">
        <v>0.35</v>
      </c>
      <c r="O3730" s="16"/>
      <c r="P3730" s="14"/>
      <c r="Q3730" s="12"/>
      <c r="R3730" s="13"/>
    </row>
    <row r="3731" spans="1:18" ht="15.75" customHeight="1" x14ac:dyDescent="0.3">
      <c r="A3731" s="1"/>
      <c r="B3731" s="6" t="s">
        <v>14</v>
      </c>
      <c r="C3731" s="6">
        <v>1185732</v>
      </c>
      <c r="D3731" s="7">
        <v>44449</v>
      </c>
      <c r="E3731" s="6" t="s">
        <v>15</v>
      </c>
      <c r="F3731" s="6" t="s">
        <v>125</v>
      </c>
      <c r="G3731" s="6" t="s">
        <v>126</v>
      </c>
      <c r="H3731" s="6" t="s">
        <v>22</v>
      </c>
      <c r="I3731" s="8">
        <v>0.65</v>
      </c>
      <c r="J3731" s="9">
        <v>3000</v>
      </c>
      <c r="K3731" s="10">
        <f t="shared" si="28"/>
        <v>1950</v>
      </c>
      <c r="L3731" s="10">
        <f t="shared" si="29"/>
        <v>779.99999999999989</v>
      </c>
      <c r="M3731" s="11">
        <v>0.39999999999999997</v>
      </c>
      <c r="O3731" s="16"/>
      <c r="P3731" s="14"/>
      <c r="Q3731" s="12"/>
      <c r="R3731" s="13"/>
    </row>
    <row r="3732" spans="1:18" ht="15.75" customHeight="1" x14ac:dyDescent="0.3">
      <c r="A3732" s="1"/>
      <c r="B3732" s="6" t="s">
        <v>14</v>
      </c>
      <c r="C3732" s="6">
        <v>1185732</v>
      </c>
      <c r="D3732" s="7">
        <v>44481</v>
      </c>
      <c r="E3732" s="6" t="s">
        <v>15</v>
      </c>
      <c r="F3732" s="6" t="s">
        <v>125</v>
      </c>
      <c r="G3732" s="6" t="s">
        <v>126</v>
      </c>
      <c r="H3732" s="6" t="s">
        <v>17</v>
      </c>
      <c r="I3732" s="8">
        <v>0.65</v>
      </c>
      <c r="J3732" s="9">
        <v>4750</v>
      </c>
      <c r="K3732" s="10">
        <f t="shared" si="28"/>
        <v>3087.5</v>
      </c>
      <c r="L3732" s="10">
        <f t="shared" si="29"/>
        <v>1389.375</v>
      </c>
      <c r="M3732" s="11">
        <v>0.45</v>
      </c>
      <c r="O3732" s="16"/>
      <c r="P3732" s="14"/>
      <c r="Q3732" s="12"/>
      <c r="R3732" s="13"/>
    </row>
    <row r="3733" spans="1:18" ht="15.75" customHeight="1" x14ac:dyDescent="0.3">
      <c r="A3733" s="1"/>
      <c r="B3733" s="6" t="s">
        <v>14</v>
      </c>
      <c r="C3733" s="6">
        <v>1185732</v>
      </c>
      <c r="D3733" s="7">
        <v>44481</v>
      </c>
      <c r="E3733" s="6" t="s">
        <v>15</v>
      </c>
      <c r="F3733" s="6" t="s">
        <v>125</v>
      </c>
      <c r="G3733" s="6" t="s">
        <v>126</v>
      </c>
      <c r="H3733" s="6" t="s">
        <v>18</v>
      </c>
      <c r="I3733" s="8">
        <v>0.60000000000000009</v>
      </c>
      <c r="J3733" s="9">
        <v>3000</v>
      </c>
      <c r="K3733" s="10">
        <f t="shared" si="28"/>
        <v>1800.0000000000002</v>
      </c>
      <c r="L3733" s="10">
        <f t="shared" si="29"/>
        <v>810.00000000000011</v>
      </c>
      <c r="M3733" s="11">
        <v>0.45</v>
      </c>
      <c r="O3733" s="16"/>
      <c r="P3733" s="14"/>
      <c r="Q3733" s="12"/>
      <c r="R3733" s="13"/>
    </row>
    <row r="3734" spans="1:18" ht="15.75" customHeight="1" x14ac:dyDescent="0.3">
      <c r="A3734" s="1"/>
      <c r="B3734" s="6" t="s">
        <v>14</v>
      </c>
      <c r="C3734" s="6">
        <v>1185732</v>
      </c>
      <c r="D3734" s="7">
        <v>44481</v>
      </c>
      <c r="E3734" s="6" t="s">
        <v>15</v>
      </c>
      <c r="F3734" s="6" t="s">
        <v>125</v>
      </c>
      <c r="G3734" s="6" t="s">
        <v>126</v>
      </c>
      <c r="H3734" s="6" t="s">
        <v>19</v>
      </c>
      <c r="I3734" s="8">
        <v>0.60000000000000009</v>
      </c>
      <c r="J3734" s="9">
        <v>2000</v>
      </c>
      <c r="K3734" s="10">
        <f t="shared" si="28"/>
        <v>1200.0000000000002</v>
      </c>
      <c r="L3734" s="10">
        <f t="shared" si="29"/>
        <v>420.00000000000006</v>
      </c>
      <c r="M3734" s="11">
        <v>0.35</v>
      </c>
      <c r="O3734" s="16"/>
      <c r="P3734" s="14"/>
      <c r="Q3734" s="12"/>
      <c r="R3734" s="13"/>
    </row>
    <row r="3735" spans="1:18" ht="15.75" customHeight="1" x14ac:dyDescent="0.3">
      <c r="A3735" s="1"/>
      <c r="B3735" s="6" t="s">
        <v>14</v>
      </c>
      <c r="C3735" s="6">
        <v>1185732</v>
      </c>
      <c r="D3735" s="7">
        <v>44481</v>
      </c>
      <c r="E3735" s="6" t="s">
        <v>15</v>
      </c>
      <c r="F3735" s="6" t="s">
        <v>125</v>
      </c>
      <c r="G3735" s="6" t="s">
        <v>126</v>
      </c>
      <c r="H3735" s="6" t="s">
        <v>20</v>
      </c>
      <c r="I3735" s="8">
        <v>0.60000000000000009</v>
      </c>
      <c r="J3735" s="9">
        <v>1750</v>
      </c>
      <c r="K3735" s="10">
        <f t="shared" si="28"/>
        <v>1050.0000000000002</v>
      </c>
      <c r="L3735" s="10">
        <f t="shared" si="29"/>
        <v>367.50000000000006</v>
      </c>
      <c r="M3735" s="11">
        <v>0.35</v>
      </c>
      <c r="O3735" s="16"/>
      <c r="P3735" s="14"/>
      <c r="Q3735" s="12"/>
      <c r="R3735" s="13"/>
    </row>
    <row r="3736" spans="1:18" ht="15.75" customHeight="1" x14ac:dyDescent="0.3">
      <c r="A3736" s="1"/>
      <c r="B3736" s="6" t="s">
        <v>14</v>
      </c>
      <c r="C3736" s="6">
        <v>1185732</v>
      </c>
      <c r="D3736" s="7">
        <v>44481</v>
      </c>
      <c r="E3736" s="6" t="s">
        <v>15</v>
      </c>
      <c r="F3736" s="6" t="s">
        <v>125</v>
      </c>
      <c r="G3736" s="6" t="s">
        <v>126</v>
      </c>
      <c r="H3736" s="6" t="s">
        <v>21</v>
      </c>
      <c r="I3736" s="8">
        <v>0.70000000000000007</v>
      </c>
      <c r="J3736" s="9">
        <v>1750</v>
      </c>
      <c r="K3736" s="10">
        <f t="shared" si="28"/>
        <v>1225.0000000000002</v>
      </c>
      <c r="L3736" s="10">
        <f t="shared" si="29"/>
        <v>428.75000000000006</v>
      </c>
      <c r="M3736" s="11">
        <v>0.35</v>
      </c>
      <c r="O3736" s="16"/>
      <c r="P3736" s="14"/>
      <c r="Q3736" s="12"/>
      <c r="R3736" s="13"/>
    </row>
    <row r="3737" spans="1:18" ht="15.75" customHeight="1" x14ac:dyDescent="0.3">
      <c r="A3737" s="1"/>
      <c r="B3737" s="6" t="s">
        <v>14</v>
      </c>
      <c r="C3737" s="6">
        <v>1185732</v>
      </c>
      <c r="D3737" s="7">
        <v>44481</v>
      </c>
      <c r="E3737" s="6" t="s">
        <v>15</v>
      </c>
      <c r="F3737" s="6" t="s">
        <v>125</v>
      </c>
      <c r="G3737" s="6" t="s">
        <v>126</v>
      </c>
      <c r="H3737" s="6" t="s">
        <v>22</v>
      </c>
      <c r="I3737" s="8">
        <v>0.75</v>
      </c>
      <c r="J3737" s="9">
        <v>3000</v>
      </c>
      <c r="K3737" s="10">
        <f t="shared" si="28"/>
        <v>2250</v>
      </c>
      <c r="L3737" s="10">
        <f t="shared" si="29"/>
        <v>899.99999999999989</v>
      </c>
      <c r="M3737" s="11">
        <v>0.39999999999999997</v>
      </c>
      <c r="O3737" s="16"/>
      <c r="P3737" s="14"/>
      <c r="Q3737" s="12"/>
      <c r="R3737" s="13"/>
    </row>
    <row r="3738" spans="1:18" ht="15.75" customHeight="1" x14ac:dyDescent="0.3">
      <c r="A3738" s="1"/>
      <c r="B3738" s="6" t="s">
        <v>14</v>
      </c>
      <c r="C3738" s="6">
        <v>1185732</v>
      </c>
      <c r="D3738" s="7">
        <v>44511</v>
      </c>
      <c r="E3738" s="6" t="s">
        <v>15</v>
      </c>
      <c r="F3738" s="6" t="s">
        <v>125</v>
      </c>
      <c r="G3738" s="6" t="s">
        <v>126</v>
      </c>
      <c r="H3738" s="6" t="s">
        <v>17</v>
      </c>
      <c r="I3738" s="8">
        <v>0.70000000000000007</v>
      </c>
      <c r="J3738" s="9">
        <v>4500</v>
      </c>
      <c r="K3738" s="10">
        <f t="shared" si="28"/>
        <v>3150.0000000000005</v>
      </c>
      <c r="L3738" s="10">
        <f t="shared" si="29"/>
        <v>1417.5000000000002</v>
      </c>
      <c r="M3738" s="11">
        <v>0.45</v>
      </c>
      <c r="O3738" s="16"/>
      <c r="P3738" s="14"/>
      <c r="Q3738" s="12"/>
      <c r="R3738" s="13"/>
    </row>
    <row r="3739" spans="1:18" ht="15.75" customHeight="1" x14ac:dyDescent="0.3">
      <c r="A3739" s="1"/>
      <c r="B3739" s="6" t="s">
        <v>14</v>
      </c>
      <c r="C3739" s="6">
        <v>1185732</v>
      </c>
      <c r="D3739" s="7">
        <v>44511</v>
      </c>
      <c r="E3739" s="6" t="s">
        <v>15</v>
      </c>
      <c r="F3739" s="6" t="s">
        <v>125</v>
      </c>
      <c r="G3739" s="6" t="s">
        <v>126</v>
      </c>
      <c r="H3739" s="6" t="s">
        <v>18</v>
      </c>
      <c r="I3739" s="8">
        <v>0.60000000000000009</v>
      </c>
      <c r="J3739" s="9">
        <v>3250</v>
      </c>
      <c r="K3739" s="10">
        <f t="shared" si="28"/>
        <v>1950.0000000000002</v>
      </c>
      <c r="L3739" s="10">
        <f t="shared" si="29"/>
        <v>877.50000000000011</v>
      </c>
      <c r="M3739" s="11">
        <v>0.45</v>
      </c>
      <c r="O3739" s="16"/>
      <c r="P3739" s="14"/>
      <c r="Q3739" s="12"/>
      <c r="R3739" s="13"/>
    </row>
    <row r="3740" spans="1:18" ht="15.75" customHeight="1" x14ac:dyDescent="0.3">
      <c r="A3740" s="1"/>
      <c r="B3740" s="6" t="s">
        <v>14</v>
      </c>
      <c r="C3740" s="6">
        <v>1185732</v>
      </c>
      <c r="D3740" s="7">
        <v>44511</v>
      </c>
      <c r="E3740" s="6" t="s">
        <v>15</v>
      </c>
      <c r="F3740" s="6" t="s">
        <v>125</v>
      </c>
      <c r="G3740" s="6" t="s">
        <v>126</v>
      </c>
      <c r="H3740" s="6" t="s">
        <v>19</v>
      </c>
      <c r="I3740" s="8">
        <v>0.60000000000000009</v>
      </c>
      <c r="J3740" s="9">
        <v>3200</v>
      </c>
      <c r="K3740" s="10">
        <f t="shared" si="28"/>
        <v>1920.0000000000002</v>
      </c>
      <c r="L3740" s="10">
        <f t="shared" si="29"/>
        <v>672</v>
      </c>
      <c r="M3740" s="11">
        <v>0.35</v>
      </c>
      <c r="O3740" s="16"/>
      <c r="P3740" s="14"/>
      <c r="Q3740" s="12"/>
      <c r="R3740" s="13"/>
    </row>
    <row r="3741" spans="1:18" ht="15.75" customHeight="1" x14ac:dyDescent="0.3">
      <c r="A3741" s="1"/>
      <c r="B3741" s="6" t="s">
        <v>14</v>
      </c>
      <c r="C3741" s="6">
        <v>1185732</v>
      </c>
      <c r="D3741" s="7">
        <v>44511</v>
      </c>
      <c r="E3741" s="6" t="s">
        <v>15</v>
      </c>
      <c r="F3741" s="6" t="s">
        <v>125</v>
      </c>
      <c r="G3741" s="6" t="s">
        <v>126</v>
      </c>
      <c r="H3741" s="6" t="s">
        <v>20</v>
      </c>
      <c r="I3741" s="8">
        <v>0.60000000000000009</v>
      </c>
      <c r="J3741" s="9">
        <v>3000</v>
      </c>
      <c r="K3741" s="10">
        <f t="shared" si="28"/>
        <v>1800.0000000000002</v>
      </c>
      <c r="L3741" s="10">
        <f t="shared" si="29"/>
        <v>630</v>
      </c>
      <c r="M3741" s="11">
        <v>0.35</v>
      </c>
      <c r="O3741" s="16"/>
      <c r="P3741" s="14"/>
      <c r="Q3741" s="12"/>
      <c r="R3741" s="13"/>
    </row>
    <row r="3742" spans="1:18" ht="15.75" customHeight="1" x14ac:dyDescent="0.3">
      <c r="A3742" s="1"/>
      <c r="B3742" s="6" t="s">
        <v>14</v>
      </c>
      <c r="C3742" s="6">
        <v>1185732</v>
      </c>
      <c r="D3742" s="7">
        <v>44511</v>
      </c>
      <c r="E3742" s="6" t="s">
        <v>15</v>
      </c>
      <c r="F3742" s="6" t="s">
        <v>125</v>
      </c>
      <c r="G3742" s="6" t="s">
        <v>126</v>
      </c>
      <c r="H3742" s="6" t="s">
        <v>21</v>
      </c>
      <c r="I3742" s="8">
        <v>0.70000000000000007</v>
      </c>
      <c r="J3742" s="9">
        <v>2750</v>
      </c>
      <c r="K3742" s="10">
        <f t="shared" si="28"/>
        <v>1925.0000000000002</v>
      </c>
      <c r="L3742" s="10">
        <f t="shared" si="29"/>
        <v>673.75</v>
      </c>
      <c r="M3742" s="11">
        <v>0.35</v>
      </c>
      <c r="O3742" s="16"/>
      <c r="P3742" s="14"/>
      <c r="Q3742" s="12"/>
      <c r="R3742" s="13"/>
    </row>
    <row r="3743" spans="1:18" ht="15.75" customHeight="1" x14ac:dyDescent="0.3">
      <c r="A3743" s="1"/>
      <c r="B3743" s="6" t="s">
        <v>14</v>
      </c>
      <c r="C3743" s="6">
        <v>1185732</v>
      </c>
      <c r="D3743" s="7">
        <v>44511</v>
      </c>
      <c r="E3743" s="6" t="s">
        <v>15</v>
      </c>
      <c r="F3743" s="6" t="s">
        <v>125</v>
      </c>
      <c r="G3743" s="6" t="s">
        <v>126</v>
      </c>
      <c r="H3743" s="6" t="s">
        <v>22</v>
      </c>
      <c r="I3743" s="8">
        <v>0.75</v>
      </c>
      <c r="J3743" s="9">
        <v>3750</v>
      </c>
      <c r="K3743" s="10">
        <f t="shared" si="28"/>
        <v>2812.5</v>
      </c>
      <c r="L3743" s="10">
        <f t="shared" si="29"/>
        <v>1125</v>
      </c>
      <c r="M3743" s="11">
        <v>0.39999999999999997</v>
      </c>
      <c r="O3743" s="16"/>
      <c r="P3743" s="14"/>
      <c r="Q3743" s="12"/>
      <c r="R3743" s="13"/>
    </row>
    <row r="3744" spans="1:18" ht="15.75" customHeight="1" x14ac:dyDescent="0.3">
      <c r="A3744" s="1"/>
      <c r="B3744" s="6" t="s">
        <v>14</v>
      </c>
      <c r="C3744" s="6">
        <v>1185732</v>
      </c>
      <c r="D3744" s="7">
        <v>44540</v>
      </c>
      <c r="E3744" s="6" t="s">
        <v>15</v>
      </c>
      <c r="F3744" s="6" t="s">
        <v>125</v>
      </c>
      <c r="G3744" s="6" t="s">
        <v>126</v>
      </c>
      <c r="H3744" s="6" t="s">
        <v>17</v>
      </c>
      <c r="I3744" s="8">
        <v>0.70000000000000007</v>
      </c>
      <c r="J3744" s="9">
        <v>6000</v>
      </c>
      <c r="K3744" s="10">
        <f t="shared" si="28"/>
        <v>4200</v>
      </c>
      <c r="L3744" s="10">
        <f t="shared" si="29"/>
        <v>1890</v>
      </c>
      <c r="M3744" s="11">
        <v>0.45</v>
      </c>
      <c r="O3744" s="16"/>
      <c r="P3744" s="14"/>
      <c r="Q3744" s="12"/>
      <c r="R3744" s="13"/>
    </row>
    <row r="3745" spans="1:18" ht="15.75" customHeight="1" x14ac:dyDescent="0.3">
      <c r="A3745" s="1"/>
      <c r="B3745" s="6" t="s">
        <v>14</v>
      </c>
      <c r="C3745" s="6">
        <v>1185732</v>
      </c>
      <c r="D3745" s="7">
        <v>44540</v>
      </c>
      <c r="E3745" s="6" t="s">
        <v>15</v>
      </c>
      <c r="F3745" s="6" t="s">
        <v>125</v>
      </c>
      <c r="G3745" s="6" t="s">
        <v>126</v>
      </c>
      <c r="H3745" s="6" t="s">
        <v>18</v>
      </c>
      <c r="I3745" s="8">
        <v>0.60000000000000009</v>
      </c>
      <c r="J3745" s="9">
        <v>4000</v>
      </c>
      <c r="K3745" s="10">
        <f t="shared" si="28"/>
        <v>2400.0000000000005</v>
      </c>
      <c r="L3745" s="10">
        <f t="shared" si="29"/>
        <v>1080.0000000000002</v>
      </c>
      <c r="M3745" s="11">
        <v>0.45</v>
      </c>
      <c r="O3745" s="16"/>
      <c r="P3745" s="14"/>
      <c r="Q3745" s="12"/>
      <c r="R3745" s="13"/>
    </row>
    <row r="3746" spans="1:18" ht="15.75" customHeight="1" x14ac:dyDescent="0.3">
      <c r="A3746" s="1"/>
      <c r="B3746" s="6" t="s">
        <v>14</v>
      </c>
      <c r="C3746" s="6">
        <v>1185732</v>
      </c>
      <c r="D3746" s="7">
        <v>44540</v>
      </c>
      <c r="E3746" s="6" t="s">
        <v>15</v>
      </c>
      <c r="F3746" s="6" t="s">
        <v>125</v>
      </c>
      <c r="G3746" s="6" t="s">
        <v>126</v>
      </c>
      <c r="H3746" s="6" t="s">
        <v>19</v>
      </c>
      <c r="I3746" s="8">
        <v>0.60000000000000009</v>
      </c>
      <c r="J3746" s="9">
        <v>3750</v>
      </c>
      <c r="K3746" s="10">
        <f t="shared" si="28"/>
        <v>2250.0000000000005</v>
      </c>
      <c r="L3746" s="10">
        <f t="shared" si="29"/>
        <v>787.50000000000011</v>
      </c>
      <c r="M3746" s="11">
        <v>0.35</v>
      </c>
      <c r="O3746" s="16"/>
      <c r="P3746" s="14"/>
      <c r="Q3746" s="12"/>
      <c r="R3746" s="13"/>
    </row>
    <row r="3747" spans="1:18" ht="15.75" customHeight="1" x14ac:dyDescent="0.3">
      <c r="A3747" s="1"/>
      <c r="B3747" s="6" t="s">
        <v>14</v>
      </c>
      <c r="C3747" s="6">
        <v>1185732</v>
      </c>
      <c r="D3747" s="7">
        <v>44540</v>
      </c>
      <c r="E3747" s="6" t="s">
        <v>15</v>
      </c>
      <c r="F3747" s="6" t="s">
        <v>125</v>
      </c>
      <c r="G3747" s="6" t="s">
        <v>126</v>
      </c>
      <c r="H3747" s="6" t="s">
        <v>20</v>
      </c>
      <c r="I3747" s="8">
        <v>0.60000000000000009</v>
      </c>
      <c r="J3747" s="9">
        <v>3250</v>
      </c>
      <c r="K3747" s="10">
        <f t="shared" si="28"/>
        <v>1950.0000000000002</v>
      </c>
      <c r="L3747" s="10">
        <f t="shared" si="29"/>
        <v>682.5</v>
      </c>
      <c r="M3747" s="11">
        <v>0.35</v>
      </c>
      <c r="O3747" s="16"/>
      <c r="P3747" s="14"/>
      <c r="Q3747" s="12"/>
      <c r="R3747" s="13"/>
    </row>
    <row r="3748" spans="1:18" ht="15.75" customHeight="1" x14ac:dyDescent="0.3">
      <c r="A3748" s="1"/>
      <c r="B3748" s="6" t="s">
        <v>14</v>
      </c>
      <c r="C3748" s="6">
        <v>1185732</v>
      </c>
      <c r="D3748" s="7">
        <v>44540</v>
      </c>
      <c r="E3748" s="6" t="s">
        <v>15</v>
      </c>
      <c r="F3748" s="6" t="s">
        <v>125</v>
      </c>
      <c r="G3748" s="6" t="s">
        <v>126</v>
      </c>
      <c r="H3748" s="6" t="s">
        <v>21</v>
      </c>
      <c r="I3748" s="8">
        <v>0.70000000000000007</v>
      </c>
      <c r="J3748" s="9">
        <v>3250</v>
      </c>
      <c r="K3748" s="10">
        <f t="shared" si="28"/>
        <v>2275</v>
      </c>
      <c r="L3748" s="10">
        <f t="shared" si="29"/>
        <v>796.25</v>
      </c>
      <c r="M3748" s="11">
        <v>0.35</v>
      </c>
      <c r="O3748" s="16"/>
      <c r="P3748" s="14"/>
      <c r="Q3748" s="12"/>
      <c r="R3748" s="13"/>
    </row>
    <row r="3749" spans="1:18" ht="15.75" customHeight="1" x14ac:dyDescent="0.3">
      <c r="A3749" s="1"/>
      <c r="B3749" s="6" t="s">
        <v>14</v>
      </c>
      <c r="C3749" s="6">
        <v>1185732</v>
      </c>
      <c r="D3749" s="7">
        <v>44540</v>
      </c>
      <c r="E3749" s="6" t="s">
        <v>15</v>
      </c>
      <c r="F3749" s="6" t="s">
        <v>125</v>
      </c>
      <c r="G3749" s="6" t="s">
        <v>126</v>
      </c>
      <c r="H3749" s="6" t="s">
        <v>22</v>
      </c>
      <c r="I3749" s="8">
        <v>0.75</v>
      </c>
      <c r="J3749" s="9">
        <v>4250</v>
      </c>
      <c r="K3749" s="10">
        <f t="shared" si="28"/>
        <v>3187.5</v>
      </c>
      <c r="L3749" s="10">
        <f t="shared" si="29"/>
        <v>1275</v>
      </c>
      <c r="M3749" s="11">
        <v>0.39999999999999997</v>
      </c>
      <c r="O3749" s="16"/>
      <c r="P3749" s="14"/>
      <c r="Q3749" s="12"/>
      <c r="R3749" s="13"/>
    </row>
    <row r="3750" spans="1:18" ht="15.75" customHeight="1" x14ac:dyDescent="0.3">
      <c r="A3750" s="1" t="s">
        <v>39</v>
      </c>
      <c r="B3750" s="6" t="s">
        <v>14</v>
      </c>
      <c r="C3750" s="6">
        <v>1185732</v>
      </c>
      <c r="D3750" s="7">
        <v>44217</v>
      </c>
      <c r="E3750" s="6" t="s">
        <v>15</v>
      </c>
      <c r="F3750" s="6" t="s">
        <v>127</v>
      </c>
      <c r="G3750" s="6" t="s">
        <v>128</v>
      </c>
      <c r="H3750" s="6" t="s">
        <v>17</v>
      </c>
      <c r="I3750" s="8">
        <v>0.5</v>
      </c>
      <c r="J3750" s="9">
        <v>5250</v>
      </c>
      <c r="K3750" s="10">
        <f t="shared" si="28"/>
        <v>2625</v>
      </c>
      <c r="L3750" s="10">
        <f t="shared" si="29"/>
        <v>1050</v>
      </c>
      <c r="M3750" s="11">
        <v>0.4</v>
      </c>
      <c r="O3750" s="16"/>
      <c r="P3750" s="14"/>
      <c r="Q3750" s="12"/>
      <c r="R3750" s="13"/>
    </row>
    <row r="3751" spans="1:18" ht="15.75" customHeight="1" x14ac:dyDescent="0.3">
      <c r="A3751" s="1"/>
      <c r="B3751" s="6" t="s">
        <v>14</v>
      </c>
      <c r="C3751" s="6">
        <v>1185732</v>
      </c>
      <c r="D3751" s="7">
        <v>44217</v>
      </c>
      <c r="E3751" s="6" t="s">
        <v>15</v>
      </c>
      <c r="F3751" s="6" t="s">
        <v>127</v>
      </c>
      <c r="G3751" s="6" t="s">
        <v>128</v>
      </c>
      <c r="H3751" s="6" t="s">
        <v>18</v>
      </c>
      <c r="I3751" s="8">
        <v>0.5</v>
      </c>
      <c r="J3751" s="9">
        <v>3250</v>
      </c>
      <c r="K3751" s="10">
        <f t="shared" si="28"/>
        <v>1625</v>
      </c>
      <c r="L3751" s="10">
        <f t="shared" si="29"/>
        <v>650</v>
      </c>
      <c r="M3751" s="11">
        <v>0.4</v>
      </c>
      <c r="O3751" s="16"/>
      <c r="P3751" s="14"/>
      <c r="Q3751" s="12"/>
      <c r="R3751" s="13"/>
    </row>
    <row r="3752" spans="1:18" ht="15.75" customHeight="1" x14ac:dyDescent="0.3">
      <c r="A3752" s="1"/>
      <c r="B3752" s="6" t="s">
        <v>14</v>
      </c>
      <c r="C3752" s="6">
        <v>1185732</v>
      </c>
      <c r="D3752" s="7">
        <v>44217</v>
      </c>
      <c r="E3752" s="6" t="s">
        <v>15</v>
      </c>
      <c r="F3752" s="6" t="s">
        <v>127</v>
      </c>
      <c r="G3752" s="6" t="s">
        <v>128</v>
      </c>
      <c r="H3752" s="6" t="s">
        <v>19</v>
      </c>
      <c r="I3752" s="8">
        <v>0.4</v>
      </c>
      <c r="J3752" s="9">
        <v>3250</v>
      </c>
      <c r="K3752" s="10">
        <f t="shared" si="28"/>
        <v>1300</v>
      </c>
      <c r="L3752" s="10">
        <f t="shared" si="29"/>
        <v>390</v>
      </c>
      <c r="M3752" s="11">
        <v>0.3</v>
      </c>
      <c r="O3752" s="16"/>
      <c r="P3752" s="14"/>
      <c r="Q3752" s="12"/>
      <c r="R3752" s="13"/>
    </row>
    <row r="3753" spans="1:18" ht="15.75" customHeight="1" x14ac:dyDescent="0.3">
      <c r="A3753" s="1"/>
      <c r="B3753" s="6" t="s">
        <v>14</v>
      </c>
      <c r="C3753" s="6">
        <v>1185732</v>
      </c>
      <c r="D3753" s="7">
        <v>44217</v>
      </c>
      <c r="E3753" s="6" t="s">
        <v>15</v>
      </c>
      <c r="F3753" s="6" t="s">
        <v>127</v>
      </c>
      <c r="G3753" s="6" t="s">
        <v>128</v>
      </c>
      <c r="H3753" s="6" t="s">
        <v>20</v>
      </c>
      <c r="I3753" s="8">
        <v>0.44999999999999996</v>
      </c>
      <c r="J3753" s="9">
        <v>1750</v>
      </c>
      <c r="K3753" s="10">
        <f t="shared" si="28"/>
        <v>787.49999999999989</v>
      </c>
      <c r="L3753" s="10">
        <f t="shared" si="29"/>
        <v>236.24999999999994</v>
      </c>
      <c r="M3753" s="11">
        <v>0.3</v>
      </c>
      <c r="O3753" s="16"/>
      <c r="P3753" s="14"/>
      <c r="Q3753" s="12"/>
      <c r="R3753" s="13"/>
    </row>
    <row r="3754" spans="1:18" ht="15.75" customHeight="1" x14ac:dyDescent="0.3">
      <c r="A3754" s="1"/>
      <c r="B3754" s="6" t="s">
        <v>14</v>
      </c>
      <c r="C3754" s="6">
        <v>1185732</v>
      </c>
      <c r="D3754" s="7">
        <v>44217</v>
      </c>
      <c r="E3754" s="6" t="s">
        <v>15</v>
      </c>
      <c r="F3754" s="6" t="s">
        <v>127</v>
      </c>
      <c r="G3754" s="6" t="s">
        <v>128</v>
      </c>
      <c r="H3754" s="6" t="s">
        <v>21</v>
      </c>
      <c r="I3754" s="8">
        <v>0.60000000000000009</v>
      </c>
      <c r="J3754" s="9">
        <v>2250</v>
      </c>
      <c r="K3754" s="10">
        <f t="shared" si="28"/>
        <v>1350.0000000000002</v>
      </c>
      <c r="L3754" s="10">
        <f t="shared" si="29"/>
        <v>405.00000000000006</v>
      </c>
      <c r="M3754" s="11">
        <v>0.3</v>
      </c>
      <c r="O3754" s="16"/>
      <c r="P3754" s="14"/>
      <c r="Q3754" s="12"/>
      <c r="R3754" s="13"/>
    </row>
    <row r="3755" spans="1:18" ht="15.75" customHeight="1" x14ac:dyDescent="0.3">
      <c r="A3755" s="1"/>
      <c r="B3755" s="6" t="s">
        <v>14</v>
      </c>
      <c r="C3755" s="6">
        <v>1185732</v>
      </c>
      <c r="D3755" s="7">
        <v>44217</v>
      </c>
      <c r="E3755" s="6" t="s">
        <v>15</v>
      </c>
      <c r="F3755" s="6" t="s">
        <v>127</v>
      </c>
      <c r="G3755" s="6" t="s">
        <v>128</v>
      </c>
      <c r="H3755" s="6" t="s">
        <v>22</v>
      </c>
      <c r="I3755" s="8">
        <v>0.5</v>
      </c>
      <c r="J3755" s="9">
        <v>3250</v>
      </c>
      <c r="K3755" s="10">
        <f t="shared" si="28"/>
        <v>1625</v>
      </c>
      <c r="L3755" s="10">
        <f t="shared" si="29"/>
        <v>568.75</v>
      </c>
      <c r="M3755" s="11">
        <v>0.35</v>
      </c>
      <c r="O3755" s="16"/>
      <c r="P3755" s="14"/>
      <c r="Q3755" s="12"/>
      <c r="R3755" s="13"/>
    </row>
    <row r="3756" spans="1:18" ht="15.75" customHeight="1" x14ac:dyDescent="0.3">
      <c r="A3756" s="1"/>
      <c r="B3756" s="6" t="s">
        <v>14</v>
      </c>
      <c r="C3756" s="6">
        <v>1185732</v>
      </c>
      <c r="D3756" s="7">
        <v>44246</v>
      </c>
      <c r="E3756" s="6" t="s">
        <v>15</v>
      </c>
      <c r="F3756" s="6" t="s">
        <v>127</v>
      </c>
      <c r="G3756" s="6" t="s">
        <v>128</v>
      </c>
      <c r="H3756" s="6" t="s">
        <v>17</v>
      </c>
      <c r="I3756" s="8">
        <v>0.5</v>
      </c>
      <c r="J3756" s="9">
        <v>6000</v>
      </c>
      <c r="K3756" s="10">
        <f t="shared" si="28"/>
        <v>3000</v>
      </c>
      <c r="L3756" s="10">
        <f t="shared" si="29"/>
        <v>1200</v>
      </c>
      <c r="M3756" s="11">
        <v>0.4</v>
      </c>
      <c r="O3756" s="16"/>
      <c r="P3756" s="14"/>
      <c r="Q3756" s="12"/>
      <c r="R3756" s="13"/>
    </row>
    <row r="3757" spans="1:18" ht="15.75" customHeight="1" x14ac:dyDescent="0.3">
      <c r="A3757" s="1"/>
      <c r="B3757" s="6" t="s">
        <v>14</v>
      </c>
      <c r="C3757" s="6">
        <v>1185732</v>
      </c>
      <c r="D3757" s="7">
        <v>44246</v>
      </c>
      <c r="E3757" s="6" t="s">
        <v>15</v>
      </c>
      <c r="F3757" s="6" t="s">
        <v>127</v>
      </c>
      <c r="G3757" s="6" t="s">
        <v>128</v>
      </c>
      <c r="H3757" s="6" t="s">
        <v>18</v>
      </c>
      <c r="I3757" s="8">
        <v>0.5</v>
      </c>
      <c r="J3757" s="9">
        <v>2500</v>
      </c>
      <c r="K3757" s="10">
        <f t="shared" si="28"/>
        <v>1250</v>
      </c>
      <c r="L3757" s="10">
        <f t="shared" si="29"/>
        <v>500</v>
      </c>
      <c r="M3757" s="11">
        <v>0.4</v>
      </c>
      <c r="O3757" s="16"/>
      <c r="P3757" s="14"/>
      <c r="Q3757" s="12"/>
      <c r="R3757" s="13"/>
    </row>
    <row r="3758" spans="1:18" ht="15.75" customHeight="1" x14ac:dyDescent="0.3">
      <c r="A3758" s="1"/>
      <c r="B3758" s="6" t="s">
        <v>14</v>
      </c>
      <c r="C3758" s="6">
        <v>1185732</v>
      </c>
      <c r="D3758" s="7">
        <v>44246</v>
      </c>
      <c r="E3758" s="6" t="s">
        <v>15</v>
      </c>
      <c r="F3758" s="6" t="s">
        <v>127</v>
      </c>
      <c r="G3758" s="6" t="s">
        <v>128</v>
      </c>
      <c r="H3758" s="6" t="s">
        <v>19</v>
      </c>
      <c r="I3758" s="8">
        <v>0.4</v>
      </c>
      <c r="J3758" s="9">
        <v>3000</v>
      </c>
      <c r="K3758" s="10">
        <f t="shared" si="28"/>
        <v>1200</v>
      </c>
      <c r="L3758" s="10">
        <f t="shared" si="29"/>
        <v>360</v>
      </c>
      <c r="M3758" s="11">
        <v>0.3</v>
      </c>
      <c r="O3758" s="16"/>
      <c r="P3758" s="14"/>
      <c r="Q3758" s="12"/>
      <c r="R3758" s="13"/>
    </row>
    <row r="3759" spans="1:18" ht="15.75" customHeight="1" x14ac:dyDescent="0.3">
      <c r="A3759" s="1"/>
      <c r="B3759" s="6" t="s">
        <v>14</v>
      </c>
      <c r="C3759" s="6">
        <v>1185732</v>
      </c>
      <c r="D3759" s="7">
        <v>44246</v>
      </c>
      <c r="E3759" s="6" t="s">
        <v>15</v>
      </c>
      <c r="F3759" s="6" t="s">
        <v>127</v>
      </c>
      <c r="G3759" s="6" t="s">
        <v>128</v>
      </c>
      <c r="H3759" s="6" t="s">
        <v>20</v>
      </c>
      <c r="I3759" s="8">
        <v>0.44999999999999996</v>
      </c>
      <c r="J3759" s="9">
        <v>2000</v>
      </c>
      <c r="K3759" s="10">
        <f t="shared" si="28"/>
        <v>899.99999999999989</v>
      </c>
      <c r="L3759" s="10">
        <f t="shared" si="29"/>
        <v>269.99999999999994</v>
      </c>
      <c r="M3759" s="11">
        <v>0.3</v>
      </c>
      <c r="O3759" s="16"/>
      <c r="P3759" s="14"/>
      <c r="Q3759" s="12"/>
      <c r="R3759" s="13"/>
    </row>
    <row r="3760" spans="1:18" ht="15.75" customHeight="1" x14ac:dyDescent="0.3">
      <c r="A3760" s="1"/>
      <c r="B3760" s="6" t="s">
        <v>14</v>
      </c>
      <c r="C3760" s="6">
        <v>1185732</v>
      </c>
      <c r="D3760" s="7">
        <v>44246</v>
      </c>
      <c r="E3760" s="6" t="s">
        <v>15</v>
      </c>
      <c r="F3760" s="6" t="s">
        <v>127</v>
      </c>
      <c r="G3760" s="6" t="s">
        <v>128</v>
      </c>
      <c r="H3760" s="6" t="s">
        <v>21</v>
      </c>
      <c r="I3760" s="8">
        <v>0.60000000000000009</v>
      </c>
      <c r="J3760" s="9">
        <v>2750</v>
      </c>
      <c r="K3760" s="10">
        <f t="shared" si="28"/>
        <v>1650.0000000000002</v>
      </c>
      <c r="L3760" s="10">
        <f t="shared" si="29"/>
        <v>495.00000000000006</v>
      </c>
      <c r="M3760" s="11">
        <v>0.3</v>
      </c>
      <c r="O3760" s="16"/>
      <c r="P3760" s="14"/>
      <c r="Q3760" s="12"/>
      <c r="R3760" s="13"/>
    </row>
    <row r="3761" spans="1:18" ht="15.75" customHeight="1" x14ac:dyDescent="0.3">
      <c r="A3761" s="1"/>
      <c r="B3761" s="6" t="s">
        <v>14</v>
      </c>
      <c r="C3761" s="6">
        <v>1185732</v>
      </c>
      <c r="D3761" s="7">
        <v>44246</v>
      </c>
      <c r="E3761" s="6" t="s">
        <v>15</v>
      </c>
      <c r="F3761" s="6" t="s">
        <v>127</v>
      </c>
      <c r="G3761" s="6" t="s">
        <v>128</v>
      </c>
      <c r="H3761" s="6" t="s">
        <v>22</v>
      </c>
      <c r="I3761" s="8">
        <v>0.5</v>
      </c>
      <c r="J3761" s="9">
        <v>3750</v>
      </c>
      <c r="K3761" s="10">
        <f t="shared" si="28"/>
        <v>1875</v>
      </c>
      <c r="L3761" s="10">
        <f t="shared" si="29"/>
        <v>656.25</v>
      </c>
      <c r="M3761" s="11">
        <v>0.35</v>
      </c>
      <c r="O3761" s="16"/>
      <c r="P3761" s="14"/>
      <c r="Q3761" s="12"/>
      <c r="R3761" s="13"/>
    </row>
    <row r="3762" spans="1:18" ht="15.75" customHeight="1" x14ac:dyDescent="0.3">
      <c r="A3762" s="1"/>
      <c r="B3762" s="6" t="s">
        <v>14</v>
      </c>
      <c r="C3762" s="6">
        <v>1185732</v>
      </c>
      <c r="D3762" s="7">
        <v>44272</v>
      </c>
      <c r="E3762" s="6" t="s">
        <v>15</v>
      </c>
      <c r="F3762" s="6" t="s">
        <v>127</v>
      </c>
      <c r="G3762" s="6" t="s">
        <v>128</v>
      </c>
      <c r="H3762" s="6" t="s">
        <v>17</v>
      </c>
      <c r="I3762" s="8">
        <v>0.5</v>
      </c>
      <c r="J3762" s="9">
        <v>5700</v>
      </c>
      <c r="K3762" s="10">
        <f t="shared" si="28"/>
        <v>2850</v>
      </c>
      <c r="L3762" s="10">
        <f t="shared" si="29"/>
        <v>1140</v>
      </c>
      <c r="M3762" s="11">
        <v>0.4</v>
      </c>
      <c r="O3762" s="16"/>
      <c r="P3762" s="14"/>
      <c r="Q3762" s="12"/>
      <c r="R3762" s="13"/>
    </row>
    <row r="3763" spans="1:18" ht="15.75" customHeight="1" x14ac:dyDescent="0.3">
      <c r="A3763" s="1"/>
      <c r="B3763" s="6" t="s">
        <v>14</v>
      </c>
      <c r="C3763" s="6">
        <v>1185732</v>
      </c>
      <c r="D3763" s="7">
        <v>44272</v>
      </c>
      <c r="E3763" s="6" t="s">
        <v>15</v>
      </c>
      <c r="F3763" s="6" t="s">
        <v>127</v>
      </c>
      <c r="G3763" s="6" t="s">
        <v>128</v>
      </c>
      <c r="H3763" s="6" t="s">
        <v>18</v>
      </c>
      <c r="I3763" s="8">
        <v>0.5</v>
      </c>
      <c r="J3763" s="9">
        <v>2750</v>
      </c>
      <c r="K3763" s="10">
        <f t="shared" si="28"/>
        <v>1375</v>
      </c>
      <c r="L3763" s="10">
        <f t="shared" si="29"/>
        <v>550</v>
      </c>
      <c r="M3763" s="11">
        <v>0.4</v>
      </c>
      <c r="O3763" s="16"/>
      <c r="P3763" s="14"/>
      <c r="Q3763" s="12"/>
      <c r="R3763" s="13"/>
    </row>
    <row r="3764" spans="1:18" ht="15.75" customHeight="1" x14ac:dyDescent="0.3">
      <c r="A3764" s="1"/>
      <c r="B3764" s="6" t="s">
        <v>14</v>
      </c>
      <c r="C3764" s="6">
        <v>1185732</v>
      </c>
      <c r="D3764" s="7">
        <v>44272</v>
      </c>
      <c r="E3764" s="6" t="s">
        <v>15</v>
      </c>
      <c r="F3764" s="6" t="s">
        <v>127</v>
      </c>
      <c r="G3764" s="6" t="s">
        <v>128</v>
      </c>
      <c r="H3764" s="6" t="s">
        <v>19</v>
      </c>
      <c r="I3764" s="8">
        <v>0.4</v>
      </c>
      <c r="J3764" s="9">
        <v>3000</v>
      </c>
      <c r="K3764" s="10">
        <f t="shared" si="28"/>
        <v>1200</v>
      </c>
      <c r="L3764" s="10">
        <f t="shared" si="29"/>
        <v>360</v>
      </c>
      <c r="M3764" s="11">
        <v>0.3</v>
      </c>
      <c r="O3764" s="16"/>
      <c r="P3764" s="14"/>
      <c r="Q3764" s="12"/>
      <c r="R3764" s="13"/>
    </row>
    <row r="3765" spans="1:18" ht="15.75" customHeight="1" x14ac:dyDescent="0.3">
      <c r="A3765" s="1"/>
      <c r="B3765" s="6" t="s">
        <v>14</v>
      </c>
      <c r="C3765" s="6">
        <v>1185732</v>
      </c>
      <c r="D3765" s="7">
        <v>44272</v>
      </c>
      <c r="E3765" s="6" t="s">
        <v>15</v>
      </c>
      <c r="F3765" s="6" t="s">
        <v>127</v>
      </c>
      <c r="G3765" s="6" t="s">
        <v>128</v>
      </c>
      <c r="H3765" s="6" t="s">
        <v>20</v>
      </c>
      <c r="I3765" s="8">
        <v>0.44999999999999996</v>
      </c>
      <c r="J3765" s="9">
        <v>1500</v>
      </c>
      <c r="K3765" s="10">
        <f t="shared" si="28"/>
        <v>674.99999999999989</v>
      </c>
      <c r="L3765" s="10">
        <f t="shared" si="29"/>
        <v>202.49999999999997</v>
      </c>
      <c r="M3765" s="11">
        <v>0.3</v>
      </c>
      <c r="O3765" s="16"/>
      <c r="P3765" s="14"/>
      <c r="Q3765" s="12"/>
      <c r="R3765" s="13"/>
    </row>
    <row r="3766" spans="1:18" ht="15.75" customHeight="1" x14ac:dyDescent="0.3">
      <c r="A3766" s="1"/>
      <c r="B3766" s="6" t="s">
        <v>14</v>
      </c>
      <c r="C3766" s="6">
        <v>1185732</v>
      </c>
      <c r="D3766" s="7">
        <v>44272</v>
      </c>
      <c r="E3766" s="6" t="s">
        <v>15</v>
      </c>
      <c r="F3766" s="6" t="s">
        <v>127</v>
      </c>
      <c r="G3766" s="6" t="s">
        <v>128</v>
      </c>
      <c r="H3766" s="6" t="s">
        <v>21</v>
      </c>
      <c r="I3766" s="8">
        <v>0.60000000000000009</v>
      </c>
      <c r="J3766" s="9">
        <v>2000</v>
      </c>
      <c r="K3766" s="10">
        <f t="shared" si="28"/>
        <v>1200.0000000000002</v>
      </c>
      <c r="L3766" s="10">
        <f t="shared" si="29"/>
        <v>360.00000000000006</v>
      </c>
      <c r="M3766" s="11">
        <v>0.3</v>
      </c>
      <c r="O3766" s="16"/>
      <c r="P3766" s="14"/>
      <c r="Q3766" s="12"/>
      <c r="R3766" s="13"/>
    </row>
    <row r="3767" spans="1:18" ht="15.75" customHeight="1" x14ac:dyDescent="0.3">
      <c r="A3767" s="1"/>
      <c r="B3767" s="6" t="s">
        <v>14</v>
      </c>
      <c r="C3767" s="6">
        <v>1185732</v>
      </c>
      <c r="D3767" s="7">
        <v>44272</v>
      </c>
      <c r="E3767" s="6" t="s">
        <v>15</v>
      </c>
      <c r="F3767" s="6" t="s">
        <v>127</v>
      </c>
      <c r="G3767" s="6" t="s">
        <v>128</v>
      </c>
      <c r="H3767" s="6" t="s">
        <v>22</v>
      </c>
      <c r="I3767" s="8">
        <v>0.5</v>
      </c>
      <c r="J3767" s="9">
        <v>3000</v>
      </c>
      <c r="K3767" s="10">
        <f t="shared" si="28"/>
        <v>1500</v>
      </c>
      <c r="L3767" s="10">
        <f t="shared" si="29"/>
        <v>525</v>
      </c>
      <c r="M3767" s="11">
        <v>0.35</v>
      </c>
      <c r="O3767" s="16"/>
      <c r="P3767" s="14"/>
      <c r="Q3767" s="12"/>
      <c r="R3767" s="13"/>
    </row>
    <row r="3768" spans="1:18" ht="15.75" customHeight="1" x14ac:dyDescent="0.3">
      <c r="A3768" s="1"/>
      <c r="B3768" s="6" t="s">
        <v>14</v>
      </c>
      <c r="C3768" s="6">
        <v>1185732</v>
      </c>
      <c r="D3768" s="7">
        <v>44304</v>
      </c>
      <c r="E3768" s="6" t="s">
        <v>15</v>
      </c>
      <c r="F3768" s="6" t="s">
        <v>127</v>
      </c>
      <c r="G3768" s="6" t="s">
        <v>128</v>
      </c>
      <c r="H3768" s="6" t="s">
        <v>17</v>
      </c>
      <c r="I3768" s="8">
        <v>0.5</v>
      </c>
      <c r="J3768" s="9">
        <v>5500</v>
      </c>
      <c r="K3768" s="10">
        <f t="shared" si="28"/>
        <v>2750</v>
      </c>
      <c r="L3768" s="10">
        <f t="shared" si="29"/>
        <v>1100</v>
      </c>
      <c r="M3768" s="11">
        <v>0.4</v>
      </c>
      <c r="O3768" s="16"/>
      <c r="P3768" s="14"/>
      <c r="Q3768" s="12"/>
      <c r="R3768" s="13"/>
    </row>
    <row r="3769" spans="1:18" ht="15.75" customHeight="1" x14ac:dyDescent="0.3">
      <c r="A3769" s="1"/>
      <c r="B3769" s="6" t="s">
        <v>14</v>
      </c>
      <c r="C3769" s="6">
        <v>1185732</v>
      </c>
      <c r="D3769" s="7">
        <v>44304</v>
      </c>
      <c r="E3769" s="6" t="s">
        <v>15</v>
      </c>
      <c r="F3769" s="6" t="s">
        <v>127</v>
      </c>
      <c r="G3769" s="6" t="s">
        <v>128</v>
      </c>
      <c r="H3769" s="6" t="s">
        <v>18</v>
      </c>
      <c r="I3769" s="8">
        <v>0.5</v>
      </c>
      <c r="J3769" s="9">
        <v>2500</v>
      </c>
      <c r="K3769" s="10">
        <f t="shared" si="28"/>
        <v>1250</v>
      </c>
      <c r="L3769" s="10">
        <f t="shared" si="29"/>
        <v>500</v>
      </c>
      <c r="M3769" s="11">
        <v>0.4</v>
      </c>
      <c r="O3769" s="16"/>
      <c r="P3769" s="14"/>
      <c r="Q3769" s="12"/>
      <c r="R3769" s="13"/>
    </row>
    <row r="3770" spans="1:18" ht="15.75" customHeight="1" x14ac:dyDescent="0.3">
      <c r="A3770" s="1"/>
      <c r="B3770" s="6" t="s">
        <v>14</v>
      </c>
      <c r="C3770" s="6">
        <v>1185732</v>
      </c>
      <c r="D3770" s="7">
        <v>44304</v>
      </c>
      <c r="E3770" s="6" t="s">
        <v>15</v>
      </c>
      <c r="F3770" s="6" t="s">
        <v>127</v>
      </c>
      <c r="G3770" s="6" t="s">
        <v>128</v>
      </c>
      <c r="H3770" s="6" t="s">
        <v>19</v>
      </c>
      <c r="I3770" s="8">
        <v>0.4</v>
      </c>
      <c r="J3770" s="9">
        <v>2500</v>
      </c>
      <c r="K3770" s="10">
        <f t="shared" si="28"/>
        <v>1000</v>
      </c>
      <c r="L3770" s="10">
        <f t="shared" si="29"/>
        <v>300</v>
      </c>
      <c r="M3770" s="11">
        <v>0.3</v>
      </c>
      <c r="O3770" s="16"/>
      <c r="P3770" s="14"/>
      <c r="Q3770" s="12"/>
      <c r="R3770" s="13"/>
    </row>
    <row r="3771" spans="1:18" ht="15.75" customHeight="1" x14ac:dyDescent="0.3">
      <c r="A3771" s="1"/>
      <c r="B3771" s="6" t="s">
        <v>14</v>
      </c>
      <c r="C3771" s="6">
        <v>1185732</v>
      </c>
      <c r="D3771" s="7">
        <v>44304</v>
      </c>
      <c r="E3771" s="6" t="s">
        <v>15</v>
      </c>
      <c r="F3771" s="6" t="s">
        <v>127</v>
      </c>
      <c r="G3771" s="6" t="s">
        <v>128</v>
      </c>
      <c r="H3771" s="6" t="s">
        <v>20</v>
      </c>
      <c r="I3771" s="8">
        <v>0.44999999999999996</v>
      </c>
      <c r="J3771" s="9">
        <v>1750</v>
      </c>
      <c r="K3771" s="10">
        <f t="shared" si="28"/>
        <v>787.49999999999989</v>
      </c>
      <c r="L3771" s="10">
        <f t="shared" si="29"/>
        <v>236.24999999999994</v>
      </c>
      <c r="M3771" s="11">
        <v>0.3</v>
      </c>
      <c r="O3771" s="16"/>
      <c r="P3771" s="14"/>
      <c r="Q3771" s="12"/>
      <c r="R3771" s="13"/>
    </row>
    <row r="3772" spans="1:18" ht="15.75" customHeight="1" x14ac:dyDescent="0.3">
      <c r="A3772" s="1"/>
      <c r="B3772" s="6" t="s">
        <v>14</v>
      </c>
      <c r="C3772" s="6">
        <v>1185732</v>
      </c>
      <c r="D3772" s="7">
        <v>44304</v>
      </c>
      <c r="E3772" s="6" t="s">
        <v>15</v>
      </c>
      <c r="F3772" s="6" t="s">
        <v>127</v>
      </c>
      <c r="G3772" s="6" t="s">
        <v>128</v>
      </c>
      <c r="H3772" s="6" t="s">
        <v>21</v>
      </c>
      <c r="I3772" s="8">
        <v>0.60000000000000009</v>
      </c>
      <c r="J3772" s="9">
        <v>1750</v>
      </c>
      <c r="K3772" s="10">
        <f t="shared" si="28"/>
        <v>1050.0000000000002</v>
      </c>
      <c r="L3772" s="10">
        <f t="shared" si="29"/>
        <v>315.00000000000006</v>
      </c>
      <c r="M3772" s="11">
        <v>0.3</v>
      </c>
      <c r="O3772" s="16"/>
      <c r="P3772" s="14"/>
      <c r="Q3772" s="12"/>
      <c r="R3772" s="13"/>
    </row>
    <row r="3773" spans="1:18" ht="15.75" customHeight="1" x14ac:dyDescent="0.3">
      <c r="A3773" s="1"/>
      <c r="B3773" s="6" t="s">
        <v>14</v>
      </c>
      <c r="C3773" s="6">
        <v>1185732</v>
      </c>
      <c r="D3773" s="7">
        <v>44304</v>
      </c>
      <c r="E3773" s="6" t="s">
        <v>15</v>
      </c>
      <c r="F3773" s="6" t="s">
        <v>127</v>
      </c>
      <c r="G3773" s="6" t="s">
        <v>128</v>
      </c>
      <c r="H3773" s="6" t="s">
        <v>22</v>
      </c>
      <c r="I3773" s="8">
        <v>0.5</v>
      </c>
      <c r="J3773" s="9">
        <v>3250</v>
      </c>
      <c r="K3773" s="10">
        <f t="shared" si="28"/>
        <v>1625</v>
      </c>
      <c r="L3773" s="10">
        <f t="shared" si="29"/>
        <v>568.75</v>
      </c>
      <c r="M3773" s="11">
        <v>0.35</v>
      </c>
      <c r="O3773" s="16"/>
      <c r="P3773" s="14"/>
      <c r="Q3773" s="12"/>
      <c r="R3773" s="13"/>
    </row>
    <row r="3774" spans="1:18" ht="15.75" customHeight="1" x14ac:dyDescent="0.3">
      <c r="A3774" s="1"/>
      <c r="B3774" s="6" t="s">
        <v>14</v>
      </c>
      <c r="C3774" s="6">
        <v>1185732</v>
      </c>
      <c r="D3774" s="7">
        <v>44333</v>
      </c>
      <c r="E3774" s="6" t="s">
        <v>15</v>
      </c>
      <c r="F3774" s="6" t="s">
        <v>127</v>
      </c>
      <c r="G3774" s="6" t="s">
        <v>128</v>
      </c>
      <c r="H3774" s="6" t="s">
        <v>17</v>
      </c>
      <c r="I3774" s="8">
        <v>0.65</v>
      </c>
      <c r="J3774" s="9">
        <v>5950</v>
      </c>
      <c r="K3774" s="10">
        <f t="shared" si="28"/>
        <v>3867.5</v>
      </c>
      <c r="L3774" s="10">
        <f t="shared" si="29"/>
        <v>1547</v>
      </c>
      <c r="M3774" s="11">
        <v>0.4</v>
      </c>
      <c r="O3774" s="16"/>
      <c r="P3774" s="14"/>
      <c r="Q3774" s="12"/>
      <c r="R3774" s="13"/>
    </row>
    <row r="3775" spans="1:18" ht="15.75" customHeight="1" x14ac:dyDescent="0.3">
      <c r="A3775" s="1"/>
      <c r="B3775" s="6" t="s">
        <v>14</v>
      </c>
      <c r="C3775" s="6">
        <v>1185732</v>
      </c>
      <c r="D3775" s="7">
        <v>44333</v>
      </c>
      <c r="E3775" s="6" t="s">
        <v>15</v>
      </c>
      <c r="F3775" s="6" t="s">
        <v>127</v>
      </c>
      <c r="G3775" s="6" t="s">
        <v>128</v>
      </c>
      <c r="H3775" s="6" t="s">
        <v>18</v>
      </c>
      <c r="I3775" s="8">
        <v>0.60000000000000009</v>
      </c>
      <c r="J3775" s="9">
        <v>3000</v>
      </c>
      <c r="K3775" s="10">
        <f t="shared" si="28"/>
        <v>1800.0000000000002</v>
      </c>
      <c r="L3775" s="10">
        <f t="shared" si="29"/>
        <v>720.00000000000011</v>
      </c>
      <c r="M3775" s="11">
        <v>0.4</v>
      </c>
      <c r="O3775" s="16"/>
      <c r="P3775" s="14"/>
      <c r="Q3775" s="12"/>
      <c r="R3775" s="13"/>
    </row>
    <row r="3776" spans="1:18" ht="15.75" customHeight="1" x14ac:dyDescent="0.3">
      <c r="A3776" s="1"/>
      <c r="B3776" s="6" t="s">
        <v>14</v>
      </c>
      <c r="C3776" s="6">
        <v>1185732</v>
      </c>
      <c r="D3776" s="7">
        <v>44333</v>
      </c>
      <c r="E3776" s="6" t="s">
        <v>15</v>
      </c>
      <c r="F3776" s="6" t="s">
        <v>127</v>
      </c>
      <c r="G3776" s="6" t="s">
        <v>128</v>
      </c>
      <c r="H3776" s="6" t="s">
        <v>19</v>
      </c>
      <c r="I3776" s="8">
        <v>0.55000000000000004</v>
      </c>
      <c r="J3776" s="9">
        <v>3250</v>
      </c>
      <c r="K3776" s="10">
        <f t="shared" si="28"/>
        <v>1787.5000000000002</v>
      </c>
      <c r="L3776" s="10">
        <f t="shared" si="29"/>
        <v>536.25</v>
      </c>
      <c r="M3776" s="11">
        <v>0.3</v>
      </c>
      <c r="O3776" s="16"/>
      <c r="P3776" s="14"/>
      <c r="Q3776" s="12"/>
      <c r="R3776" s="13"/>
    </row>
    <row r="3777" spans="1:18" ht="15.75" customHeight="1" x14ac:dyDescent="0.3">
      <c r="A3777" s="1"/>
      <c r="B3777" s="6" t="s">
        <v>14</v>
      </c>
      <c r="C3777" s="6">
        <v>1185732</v>
      </c>
      <c r="D3777" s="7">
        <v>44333</v>
      </c>
      <c r="E3777" s="6" t="s">
        <v>15</v>
      </c>
      <c r="F3777" s="6" t="s">
        <v>127</v>
      </c>
      <c r="G3777" s="6" t="s">
        <v>128</v>
      </c>
      <c r="H3777" s="6" t="s">
        <v>20</v>
      </c>
      <c r="I3777" s="8">
        <v>0.55000000000000004</v>
      </c>
      <c r="J3777" s="9">
        <v>2750</v>
      </c>
      <c r="K3777" s="10">
        <f t="shared" si="28"/>
        <v>1512.5000000000002</v>
      </c>
      <c r="L3777" s="10">
        <f t="shared" si="29"/>
        <v>453.75000000000006</v>
      </c>
      <c r="M3777" s="11">
        <v>0.3</v>
      </c>
      <c r="O3777" s="16"/>
      <c r="P3777" s="14"/>
      <c r="Q3777" s="12"/>
      <c r="R3777" s="13"/>
    </row>
    <row r="3778" spans="1:18" ht="15.75" customHeight="1" x14ac:dyDescent="0.3">
      <c r="A3778" s="1"/>
      <c r="B3778" s="6" t="s">
        <v>14</v>
      </c>
      <c r="C3778" s="6">
        <v>1185732</v>
      </c>
      <c r="D3778" s="7">
        <v>44333</v>
      </c>
      <c r="E3778" s="6" t="s">
        <v>15</v>
      </c>
      <c r="F3778" s="6" t="s">
        <v>127</v>
      </c>
      <c r="G3778" s="6" t="s">
        <v>128</v>
      </c>
      <c r="H3778" s="6" t="s">
        <v>21</v>
      </c>
      <c r="I3778" s="8">
        <v>0.65</v>
      </c>
      <c r="J3778" s="9">
        <v>3000</v>
      </c>
      <c r="K3778" s="10">
        <f t="shared" si="28"/>
        <v>1950</v>
      </c>
      <c r="L3778" s="10">
        <f t="shared" si="29"/>
        <v>585</v>
      </c>
      <c r="M3778" s="11">
        <v>0.3</v>
      </c>
      <c r="O3778" s="16"/>
      <c r="P3778" s="14"/>
      <c r="Q3778" s="12"/>
      <c r="R3778" s="13"/>
    </row>
    <row r="3779" spans="1:18" ht="15.75" customHeight="1" x14ac:dyDescent="0.3">
      <c r="A3779" s="1"/>
      <c r="B3779" s="6" t="s">
        <v>14</v>
      </c>
      <c r="C3779" s="6">
        <v>1185732</v>
      </c>
      <c r="D3779" s="7">
        <v>44333</v>
      </c>
      <c r="E3779" s="6" t="s">
        <v>15</v>
      </c>
      <c r="F3779" s="6" t="s">
        <v>127</v>
      </c>
      <c r="G3779" s="6" t="s">
        <v>128</v>
      </c>
      <c r="H3779" s="6" t="s">
        <v>22</v>
      </c>
      <c r="I3779" s="8">
        <v>0.70000000000000007</v>
      </c>
      <c r="J3779" s="9">
        <v>4250</v>
      </c>
      <c r="K3779" s="10">
        <f t="shared" si="28"/>
        <v>2975.0000000000005</v>
      </c>
      <c r="L3779" s="10">
        <f t="shared" si="29"/>
        <v>1041.25</v>
      </c>
      <c r="M3779" s="11">
        <v>0.35</v>
      </c>
      <c r="O3779" s="16"/>
      <c r="P3779" s="14"/>
      <c r="Q3779" s="12"/>
      <c r="R3779" s="13"/>
    </row>
    <row r="3780" spans="1:18" ht="15.75" customHeight="1" x14ac:dyDescent="0.3">
      <c r="A3780" s="1"/>
      <c r="B3780" s="6" t="s">
        <v>14</v>
      </c>
      <c r="C3780" s="6">
        <v>1185732</v>
      </c>
      <c r="D3780" s="7">
        <v>44366</v>
      </c>
      <c r="E3780" s="6" t="s">
        <v>15</v>
      </c>
      <c r="F3780" s="6" t="s">
        <v>127</v>
      </c>
      <c r="G3780" s="6" t="s">
        <v>128</v>
      </c>
      <c r="H3780" s="6" t="s">
        <v>17</v>
      </c>
      <c r="I3780" s="8">
        <v>0.65</v>
      </c>
      <c r="J3780" s="9">
        <v>6750</v>
      </c>
      <c r="K3780" s="10">
        <f t="shared" si="28"/>
        <v>4387.5</v>
      </c>
      <c r="L3780" s="10">
        <f t="shared" si="29"/>
        <v>1755</v>
      </c>
      <c r="M3780" s="11">
        <v>0.4</v>
      </c>
      <c r="O3780" s="16"/>
      <c r="P3780" s="14"/>
      <c r="Q3780" s="12"/>
      <c r="R3780" s="13"/>
    </row>
    <row r="3781" spans="1:18" ht="15.75" customHeight="1" x14ac:dyDescent="0.3">
      <c r="A3781" s="1"/>
      <c r="B3781" s="6" t="s">
        <v>14</v>
      </c>
      <c r="C3781" s="6">
        <v>1185732</v>
      </c>
      <c r="D3781" s="7">
        <v>44366</v>
      </c>
      <c r="E3781" s="6" t="s">
        <v>15</v>
      </c>
      <c r="F3781" s="6" t="s">
        <v>127</v>
      </c>
      <c r="G3781" s="6" t="s">
        <v>128</v>
      </c>
      <c r="H3781" s="6" t="s">
        <v>18</v>
      </c>
      <c r="I3781" s="8">
        <v>0.60000000000000009</v>
      </c>
      <c r="J3781" s="9">
        <v>4250</v>
      </c>
      <c r="K3781" s="10">
        <f t="shared" si="28"/>
        <v>2550.0000000000005</v>
      </c>
      <c r="L3781" s="10">
        <f t="shared" si="29"/>
        <v>1020.0000000000002</v>
      </c>
      <c r="M3781" s="11">
        <v>0.4</v>
      </c>
      <c r="O3781" s="16"/>
      <c r="P3781" s="14"/>
      <c r="Q3781" s="12"/>
      <c r="R3781" s="13"/>
    </row>
    <row r="3782" spans="1:18" ht="15.75" customHeight="1" x14ac:dyDescent="0.3">
      <c r="A3782" s="1"/>
      <c r="B3782" s="6" t="s">
        <v>14</v>
      </c>
      <c r="C3782" s="6">
        <v>1185732</v>
      </c>
      <c r="D3782" s="7">
        <v>44366</v>
      </c>
      <c r="E3782" s="6" t="s">
        <v>15</v>
      </c>
      <c r="F3782" s="6" t="s">
        <v>127</v>
      </c>
      <c r="G3782" s="6" t="s">
        <v>128</v>
      </c>
      <c r="H3782" s="6" t="s">
        <v>19</v>
      </c>
      <c r="I3782" s="8">
        <v>0.55000000000000004</v>
      </c>
      <c r="J3782" s="9">
        <v>3500</v>
      </c>
      <c r="K3782" s="10">
        <f t="shared" si="28"/>
        <v>1925.0000000000002</v>
      </c>
      <c r="L3782" s="10">
        <f t="shared" si="29"/>
        <v>577.5</v>
      </c>
      <c r="M3782" s="11">
        <v>0.3</v>
      </c>
      <c r="O3782" s="16"/>
      <c r="P3782" s="14"/>
      <c r="Q3782" s="12"/>
      <c r="R3782" s="13"/>
    </row>
    <row r="3783" spans="1:18" ht="15.75" customHeight="1" x14ac:dyDescent="0.3">
      <c r="A3783" s="1"/>
      <c r="B3783" s="6" t="s">
        <v>14</v>
      </c>
      <c r="C3783" s="6">
        <v>1185732</v>
      </c>
      <c r="D3783" s="7">
        <v>44366</v>
      </c>
      <c r="E3783" s="6" t="s">
        <v>15</v>
      </c>
      <c r="F3783" s="6" t="s">
        <v>127</v>
      </c>
      <c r="G3783" s="6" t="s">
        <v>128</v>
      </c>
      <c r="H3783" s="6" t="s">
        <v>20</v>
      </c>
      <c r="I3783" s="8">
        <v>0.55000000000000004</v>
      </c>
      <c r="J3783" s="9">
        <v>3250</v>
      </c>
      <c r="K3783" s="10">
        <f t="shared" si="28"/>
        <v>1787.5000000000002</v>
      </c>
      <c r="L3783" s="10">
        <f t="shared" si="29"/>
        <v>536.25</v>
      </c>
      <c r="M3783" s="11">
        <v>0.3</v>
      </c>
      <c r="O3783" s="16"/>
      <c r="P3783" s="14"/>
      <c r="Q3783" s="12"/>
      <c r="R3783" s="13"/>
    </row>
    <row r="3784" spans="1:18" ht="15.75" customHeight="1" x14ac:dyDescent="0.3">
      <c r="A3784" s="1"/>
      <c r="B3784" s="6" t="s">
        <v>14</v>
      </c>
      <c r="C3784" s="6">
        <v>1185732</v>
      </c>
      <c r="D3784" s="7">
        <v>44366</v>
      </c>
      <c r="E3784" s="6" t="s">
        <v>15</v>
      </c>
      <c r="F3784" s="6" t="s">
        <v>127</v>
      </c>
      <c r="G3784" s="6" t="s">
        <v>128</v>
      </c>
      <c r="H3784" s="6" t="s">
        <v>21</v>
      </c>
      <c r="I3784" s="8">
        <v>0.65</v>
      </c>
      <c r="J3784" s="9">
        <v>3250</v>
      </c>
      <c r="K3784" s="10">
        <f t="shared" si="28"/>
        <v>2112.5</v>
      </c>
      <c r="L3784" s="10">
        <f t="shared" si="29"/>
        <v>633.75</v>
      </c>
      <c r="M3784" s="11">
        <v>0.3</v>
      </c>
      <c r="O3784" s="16"/>
      <c r="P3784" s="14"/>
      <c r="Q3784" s="12"/>
      <c r="R3784" s="13"/>
    </row>
    <row r="3785" spans="1:18" ht="15.75" customHeight="1" x14ac:dyDescent="0.3">
      <c r="A3785" s="1"/>
      <c r="B3785" s="6" t="s">
        <v>14</v>
      </c>
      <c r="C3785" s="6">
        <v>1185732</v>
      </c>
      <c r="D3785" s="7">
        <v>44366</v>
      </c>
      <c r="E3785" s="6" t="s">
        <v>15</v>
      </c>
      <c r="F3785" s="6" t="s">
        <v>127</v>
      </c>
      <c r="G3785" s="6" t="s">
        <v>128</v>
      </c>
      <c r="H3785" s="6" t="s">
        <v>22</v>
      </c>
      <c r="I3785" s="8">
        <v>0.70000000000000007</v>
      </c>
      <c r="J3785" s="9">
        <v>4750</v>
      </c>
      <c r="K3785" s="10">
        <f t="shared" si="28"/>
        <v>3325.0000000000005</v>
      </c>
      <c r="L3785" s="10">
        <f t="shared" si="29"/>
        <v>1163.75</v>
      </c>
      <c r="M3785" s="11">
        <v>0.35</v>
      </c>
      <c r="O3785" s="16"/>
      <c r="P3785" s="14"/>
      <c r="Q3785" s="12"/>
      <c r="R3785" s="13"/>
    </row>
    <row r="3786" spans="1:18" ht="15.75" customHeight="1" x14ac:dyDescent="0.3">
      <c r="A3786" s="1"/>
      <c r="B3786" s="6" t="s">
        <v>14</v>
      </c>
      <c r="C3786" s="6">
        <v>1185732</v>
      </c>
      <c r="D3786" s="7">
        <v>44394</v>
      </c>
      <c r="E3786" s="6" t="s">
        <v>15</v>
      </c>
      <c r="F3786" s="6" t="s">
        <v>127</v>
      </c>
      <c r="G3786" s="6" t="s">
        <v>128</v>
      </c>
      <c r="H3786" s="6" t="s">
        <v>17</v>
      </c>
      <c r="I3786" s="8">
        <v>0.65</v>
      </c>
      <c r="J3786" s="9">
        <v>7000</v>
      </c>
      <c r="K3786" s="10">
        <f t="shared" si="28"/>
        <v>4550</v>
      </c>
      <c r="L3786" s="10">
        <f t="shared" si="29"/>
        <v>1820</v>
      </c>
      <c r="M3786" s="11">
        <v>0.4</v>
      </c>
      <c r="O3786" s="16"/>
      <c r="P3786" s="14"/>
      <c r="Q3786" s="12"/>
      <c r="R3786" s="13"/>
    </row>
    <row r="3787" spans="1:18" ht="15.75" customHeight="1" x14ac:dyDescent="0.3">
      <c r="A3787" s="1"/>
      <c r="B3787" s="6" t="s">
        <v>14</v>
      </c>
      <c r="C3787" s="6">
        <v>1185732</v>
      </c>
      <c r="D3787" s="7">
        <v>44394</v>
      </c>
      <c r="E3787" s="6" t="s">
        <v>15</v>
      </c>
      <c r="F3787" s="6" t="s">
        <v>127</v>
      </c>
      <c r="G3787" s="6" t="s">
        <v>128</v>
      </c>
      <c r="H3787" s="6" t="s">
        <v>18</v>
      </c>
      <c r="I3787" s="8">
        <v>0.60000000000000009</v>
      </c>
      <c r="J3787" s="9">
        <v>4500</v>
      </c>
      <c r="K3787" s="10">
        <f t="shared" si="28"/>
        <v>2700.0000000000005</v>
      </c>
      <c r="L3787" s="10">
        <f t="shared" si="29"/>
        <v>1080.0000000000002</v>
      </c>
      <c r="M3787" s="11">
        <v>0.4</v>
      </c>
      <c r="O3787" s="16"/>
      <c r="P3787" s="14"/>
      <c r="Q3787" s="12"/>
      <c r="R3787" s="13"/>
    </row>
    <row r="3788" spans="1:18" ht="15.75" customHeight="1" x14ac:dyDescent="0.3">
      <c r="A3788" s="1"/>
      <c r="B3788" s="6" t="s">
        <v>14</v>
      </c>
      <c r="C3788" s="6">
        <v>1185732</v>
      </c>
      <c r="D3788" s="7">
        <v>44394</v>
      </c>
      <c r="E3788" s="6" t="s">
        <v>15</v>
      </c>
      <c r="F3788" s="6" t="s">
        <v>127</v>
      </c>
      <c r="G3788" s="6" t="s">
        <v>128</v>
      </c>
      <c r="H3788" s="6" t="s">
        <v>19</v>
      </c>
      <c r="I3788" s="8">
        <v>0.55000000000000004</v>
      </c>
      <c r="J3788" s="9">
        <v>3750</v>
      </c>
      <c r="K3788" s="10">
        <f t="shared" si="28"/>
        <v>2062.5</v>
      </c>
      <c r="L3788" s="10">
        <f t="shared" si="29"/>
        <v>618.75</v>
      </c>
      <c r="M3788" s="11">
        <v>0.3</v>
      </c>
      <c r="O3788" s="16"/>
      <c r="P3788" s="14"/>
      <c r="Q3788" s="12"/>
      <c r="R3788" s="13"/>
    </row>
    <row r="3789" spans="1:18" ht="15.75" customHeight="1" x14ac:dyDescent="0.3">
      <c r="A3789" s="1"/>
      <c r="B3789" s="6" t="s">
        <v>14</v>
      </c>
      <c r="C3789" s="6">
        <v>1185732</v>
      </c>
      <c r="D3789" s="7">
        <v>44394</v>
      </c>
      <c r="E3789" s="6" t="s">
        <v>15</v>
      </c>
      <c r="F3789" s="6" t="s">
        <v>127</v>
      </c>
      <c r="G3789" s="6" t="s">
        <v>128</v>
      </c>
      <c r="H3789" s="6" t="s">
        <v>20</v>
      </c>
      <c r="I3789" s="8">
        <v>0.55000000000000004</v>
      </c>
      <c r="J3789" s="9">
        <v>3250</v>
      </c>
      <c r="K3789" s="10">
        <f t="shared" si="28"/>
        <v>1787.5000000000002</v>
      </c>
      <c r="L3789" s="10">
        <f t="shared" si="29"/>
        <v>536.25</v>
      </c>
      <c r="M3789" s="11">
        <v>0.3</v>
      </c>
      <c r="O3789" s="16"/>
      <c r="P3789" s="14"/>
      <c r="Q3789" s="12"/>
      <c r="R3789" s="13"/>
    </row>
    <row r="3790" spans="1:18" ht="15.75" customHeight="1" x14ac:dyDescent="0.3">
      <c r="A3790" s="1"/>
      <c r="B3790" s="6" t="s">
        <v>14</v>
      </c>
      <c r="C3790" s="6">
        <v>1185732</v>
      </c>
      <c r="D3790" s="7">
        <v>44394</v>
      </c>
      <c r="E3790" s="6" t="s">
        <v>15</v>
      </c>
      <c r="F3790" s="6" t="s">
        <v>127</v>
      </c>
      <c r="G3790" s="6" t="s">
        <v>128</v>
      </c>
      <c r="H3790" s="6" t="s">
        <v>21</v>
      </c>
      <c r="I3790" s="8">
        <v>0.65</v>
      </c>
      <c r="J3790" s="9">
        <v>3500</v>
      </c>
      <c r="K3790" s="10">
        <f t="shared" si="28"/>
        <v>2275</v>
      </c>
      <c r="L3790" s="10">
        <f t="shared" si="29"/>
        <v>682.5</v>
      </c>
      <c r="M3790" s="11">
        <v>0.3</v>
      </c>
      <c r="O3790" s="16"/>
      <c r="P3790" s="14"/>
      <c r="Q3790" s="12"/>
      <c r="R3790" s="13"/>
    </row>
    <row r="3791" spans="1:18" ht="15.75" customHeight="1" x14ac:dyDescent="0.3">
      <c r="A3791" s="1"/>
      <c r="B3791" s="6" t="s">
        <v>14</v>
      </c>
      <c r="C3791" s="6">
        <v>1185732</v>
      </c>
      <c r="D3791" s="7">
        <v>44394</v>
      </c>
      <c r="E3791" s="6" t="s">
        <v>15</v>
      </c>
      <c r="F3791" s="6" t="s">
        <v>127</v>
      </c>
      <c r="G3791" s="6" t="s">
        <v>128</v>
      </c>
      <c r="H3791" s="6" t="s">
        <v>22</v>
      </c>
      <c r="I3791" s="8">
        <v>0.70000000000000007</v>
      </c>
      <c r="J3791" s="9">
        <v>5250</v>
      </c>
      <c r="K3791" s="10">
        <f t="shared" si="28"/>
        <v>3675.0000000000005</v>
      </c>
      <c r="L3791" s="10">
        <f t="shared" si="29"/>
        <v>1286.25</v>
      </c>
      <c r="M3791" s="11">
        <v>0.35</v>
      </c>
      <c r="O3791" s="16"/>
      <c r="P3791" s="14"/>
      <c r="Q3791" s="12"/>
      <c r="R3791" s="13"/>
    </row>
    <row r="3792" spans="1:18" ht="15.75" customHeight="1" x14ac:dyDescent="0.3">
      <c r="A3792" s="1"/>
      <c r="B3792" s="6" t="s">
        <v>14</v>
      </c>
      <c r="C3792" s="6">
        <v>1185732</v>
      </c>
      <c r="D3792" s="7">
        <v>44426</v>
      </c>
      <c r="E3792" s="6" t="s">
        <v>15</v>
      </c>
      <c r="F3792" s="6" t="s">
        <v>127</v>
      </c>
      <c r="G3792" s="6" t="s">
        <v>128</v>
      </c>
      <c r="H3792" s="6" t="s">
        <v>17</v>
      </c>
      <c r="I3792" s="8">
        <v>0.65</v>
      </c>
      <c r="J3792" s="9">
        <v>6750</v>
      </c>
      <c r="K3792" s="10">
        <f t="shared" si="28"/>
        <v>4387.5</v>
      </c>
      <c r="L3792" s="10">
        <f t="shared" si="29"/>
        <v>1755</v>
      </c>
      <c r="M3792" s="11">
        <v>0.4</v>
      </c>
      <c r="O3792" s="16"/>
      <c r="P3792" s="14"/>
      <c r="Q3792" s="12"/>
      <c r="R3792" s="13"/>
    </row>
    <row r="3793" spans="1:18" ht="15.75" customHeight="1" x14ac:dyDescent="0.3">
      <c r="A3793" s="1"/>
      <c r="B3793" s="6" t="s">
        <v>14</v>
      </c>
      <c r="C3793" s="6">
        <v>1185732</v>
      </c>
      <c r="D3793" s="7">
        <v>44426</v>
      </c>
      <c r="E3793" s="6" t="s">
        <v>15</v>
      </c>
      <c r="F3793" s="6" t="s">
        <v>127</v>
      </c>
      <c r="G3793" s="6" t="s">
        <v>128</v>
      </c>
      <c r="H3793" s="6" t="s">
        <v>18</v>
      </c>
      <c r="I3793" s="8">
        <v>0.60000000000000009</v>
      </c>
      <c r="J3793" s="9">
        <v>4500</v>
      </c>
      <c r="K3793" s="10">
        <f t="shared" si="28"/>
        <v>2700.0000000000005</v>
      </c>
      <c r="L3793" s="10">
        <f t="shared" si="29"/>
        <v>1080.0000000000002</v>
      </c>
      <c r="M3793" s="11">
        <v>0.4</v>
      </c>
      <c r="O3793" s="16"/>
      <c r="P3793" s="14"/>
      <c r="Q3793" s="12"/>
      <c r="R3793" s="13"/>
    </row>
    <row r="3794" spans="1:18" ht="15.75" customHeight="1" x14ac:dyDescent="0.3">
      <c r="A3794" s="1"/>
      <c r="B3794" s="6" t="s">
        <v>14</v>
      </c>
      <c r="C3794" s="6">
        <v>1185732</v>
      </c>
      <c r="D3794" s="7">
        <v>44426</v>
      </c>
      <c r="E3794" s="6" t="s">
        <v>15</v>
      </c>
      <c r="F3794" s="6" t="s">
        <v>127</v>
      </c>
      <c r="G3794" s="6" t="s">
        <v>128</v>
      </c>
      <c r="H3794" s="6" t="s">
        <v>19</v>
      </c>
      <c r="I3794" s="8">
        <v>0.55000000000000004</v>
      </c>
      <c r="J3794" s="9">
        <v>3750</v>
      </c>
      <c r="K3794" s="10">
        <f t="shared" si="28"/>
        <v>2062.5</v>
      </c>
      <c r="L3794" s="10">
        <f t="shared" si="29"/>
        <v>618.75</v>
      </c>
      <c r="M3794" s="11">
        <v>0.3</v>
      </c>
      <c r="O3794" s="16"/>
      <c r="P3794" s="14"/>
      <c r="Q3794" s="12"/>
      <c r="R3794" s="13"/>
    </row>
    <row r="3795" spans="1:18" ht="15.75" customHeight="1" x14ac:dyDescent="0.3">
      <c r="A3795" s="1"/>
      <c r="B3795" s="6" t="s">
        <v>14</v>
      </c>
      <c r="C3795" s="6">
        <v>1185732</v>
      </c>
      <c r="D3795" s="7">
        <v>44426</v>
      </c>
      <c r="E3795" s="6" t="s">
        <v>15</v>
      </c>
      <c r="F3795" s="6" t="s">
        <v>127</v>
      </c>
      <c r="G3795" s="6" t="s">
        <v>128</v>
      </c>
      <c r="H3795" s="6" t="s">
        <v>20</v>
      </c>
      <c r="I3795" s="8">
        <v>0.55000000000000004</v>
      </c>
      <c r="J3795" s="9">
        <v>2750</v>
      </c>
      <c r="K3795" s="10">
        <f t="shared" si="28"/>
        <v>1512.5000000000002</v>
      </c>
      <c r="L3795" s="10">
        <f t="shared" si="29"/>
        <v>453.75000000000006</v>
      </c>
      <c r="M3795" s="11">
        <v>0.3</v>
      </c>
      <c r="O3795" s="16"/>
      <c r="P3795" s="14"/>
      <c r="Q3795" s="12"/>
      <c r="R3795" s="13"/>
    </row>
    <row r="3796" spans="1:18" ht="15.75" customHeight="1" x14ac:dyDescent="0.3">
      <c r="A3796" s="1"/>
      <c r="B3796" s="6" t="s">
        <v>14</v>
      </c>
      <c r="C3796" s="6">
        <v>1185732</v>
      </c>
      <c r="D3796" s="7">
        <v>44426</v>
      </c>
      <c r="E3796" s="6" t="s">
        <v>15</v>
      </c>
      <c r="F3796" s="6" t="s">
        <v>127</v>
      </c>
      <c r="G3796" s="6" t="s">
        <v>128</v>
      </c>
      <c r="H3796" s="6" t="s">
        <v>21</v>
      </c>
      <c r="I3796" s="8">
        <v>0.65</v>
      </c>
      <c r="J3796" s="9">
        <v>2500</v>
      </c>
      <c r="K3796" s="10">
        <f t="shared" si="28"/>
        <v>1625</v>
      </c>
      <c r="L3796" s="10">
        <f t="shared" si="29"/>
        <v>487.5</v>
      </c>
      <c r="M3796" s="11">
        <v>0.3</v>
      </c>
      <c r="O3796" s="16"/>
      <c r="P3796" s="14"/>
      <c r="Q3796" s="12"/>
      <c r="R3796" s="13"/>
    </row>
    <row r="3797" spans="1:18" ht="15.75" customHeight="1" x14ac:dyDescent="0.3">
      <c r="A3797" s="1"/>
      <c r="B3797" s="6" t="s">
        <v>14</v>
      </c>
      <c r="C3797" s="6">
        <v>1185732</v>
      </c>
      <c r="D3797" s="7">
        <v>44426</v>
      </c>
      <c r="E3797" s="6" t="s">
        <v>15</v>
      </c>
      <c r="F3797" s="6" t="s">
        <v>127</v>
      </c>
      <c r="G3797" s="6" t="s">
        <v>128</v>
      </c>
      <c r="H3797" s="6" t="s">
        <v>22</v>
      </c>
      <c r="I3797" s="8">
        <v>0.70000000000000007</v>
      </c>
      <c r="J3797" s="9">
        <v>4250</v>
      </c>
      <c r="K3797" s="10">
        <f t="shared" si="28"/>
        <v>2975.0000000000005</v>
      </c>
      <c r="L3797" s="10">
        <f t="shared" si="29"/>
        <v>1041.25</v>
      </c>
      <c r="M3797" s="11">
        <v>0.35</v>
      </c>
      <c r="O3797" s="16"/>
      <c r="P3797" s="14"/>
      <c r="Q3797" s="12"/>
      <c r="R3797" s="13"/>
    </row>
    <row r="3798" spans="1:18" ht="15.75" customHeight="1" x14ac:dyDescent="0.3">
      <c r="A3798" s="1"/>
      <c r="B3798" s="6" t="s">
        <v>14</v>
      </c>
      <c r="C3798" s="6">
        <v>1185732</v>
      </c>
      <c r="D3798" s="7">
        <v>44456</v>
      </c>
      <c r="E3798" s="6" t="s">
        <v>15</v>
      </c>
      <c r="F3798" s="6" t="s">
        <v>127</v>
      </c>
      <c r="G3798" s="6" t="s">
        <v>128</v>
      </c>
      <c r="H3798" s="6" t="s">
        <v>17</v>
      </c>
      <c r="I3798" s="8">
        <v>0.65</v>
      </c>
      <c r="J3798" s="9">
        <v>5500</v>
      </c>
      <c r="K3798" s="10">
        <f t="shared" si="28"/>
        <v>3575</v>
      </c>
      <c r="L3798" s="10">
        <f t="shared" si="29"/>
        <v>1430</v>
      </c>
      <c r="M3798" s="11">
        <v>0.4</v>
      </c>
      <c r="O3798" s="16"/>
      <c r="P3798" s="14"/>
      <c r="Q3798" s="12"/>
      <c r="R3798" s="13"/>
    </row>
    <row r="3799" spans="1:18" ht="15.75" customHeight="1" x14ac:dyDescent="0.3">
      <c r="A3799" s="1"/>
      <c r="B3799" s="6" t="s">
        <v>14</v>
      </c>
      <c r="C3799" s="6">
        <v>1185732</v>
      </c>
      <c r="D3799" s="7">
        <v>44456</v>
      </c>
      <c r="E3799" s="6" t="s">
        <v>15</v>
      </c>
      <c r="F3799" s="6" t="s">
        <v>127</v>
      </c>
      <c r="G3799" s="6" t="s">
        <v>128</v>
      </c>
      <c r="H3799" s="6" t="s">
        <v>18</v>
      </c>
      <c r="I3799" s="8">
        <v>0.60000000000000009</v>
      </c>
      <c r="J3799" s="9">
        <v>3500</v>
      </c>
      <c r="K3799" s="10">
        <f t="shared" si="28"/>
        <v>2100.0000000000005</v>
      </c>
      <c r="L3799" s="10">
        <f t="shared" si="29"/>
        <v>840.00000000000023</v>
      </c>
      <c r="M3799" s="11">
        <v>0.4</v>
      </c>
      <c r="O3799" s="16"/>
      <c r="P3799" s="14"/>
      <c r="Q3799" s="12"/>
      <c r="R3799" s="13"/>
    </row>
    <row r="3800" spans="1:18" ht="15.75" customHeight="1" x14ac:dyDescent="0.3">
      <c r="A3800" s="1"/>
      <c r="B3800" s="6" t="s">
        <v>14</v>
      </c>
      <c r="C3800" s="6">
        <v>1185732</v>
      </c>
      <c r="D3800" s="7">
        <v>44456</v>
      </c>
      <c r="E3800" s="6" t="s">
        <v>15</v>
      </c>
      <c r="F3800" s="6" t="s">
        <v>127</v>
      </c>
      <c r="G3800" s="6" t="s">
        <v>128</v>
      </c>
      <c r="H3800" s="6" t="s">
        <v>19</v>
      </c>
      <c r="I3800" s="8">
        <v>0.55000000000000004</v>
      </c>
      <c r="J3800" s="9">
        <v>2500</v>
      </c>
      <c r="K3800" s="10">
        <f t="shared" si="28"/>
        <v>1375</v>
      </c>
      <c r="L3800" s="10">
        <f t="shared" si="29"/>
        <v>412.5</v>
      </c>
      <c r="M3800" s="11">
        <v>0.3</v>
      </c>
      <c r="O3800" s="16"/>
      <c r="P3800" s="14"/>
      <c r="Q3800" s="12"/>
      <c r="R3800" s="13"/>
    </row>
    <row r="3801" spans="1:18" ht="15.75" customHeight="1" x14ac:dyDescent="0.3">
      <c r="A3801" s="1"/>
      <c r="B3801" s="6" t="s">
        <v>14</v>
      </c>
      <c r="C3801" s="6">
        <v>1185732</v>
      </c>
      <c r="D3801" s="7">
        <v>44456</v>
      </c>
      <c r="E3801" s="6" t="s">
        <v>15</v>
      </c>
      <c r="F3801" s="6" t="s">
        <v>127</v>
      </c>
      <c r="G3801" s="6" t="s">
        <v>128</v>
      </c>
      <c r="H3801" s="6" t="s">
        <v>20</v>
      </c>
      <c r="I3801" s="8">
        <v>0.55000000000000004</v>
      </c>
      <c r="J3801" s="9">
        <v>2250</v>
      </c>
      <c r="K3801" s="10">
        <f t="shared" si="28"/>
        <v>1237.5</v>
      </c>
      <c r="L3801" s="10">
        <f t="shared" si="29"/>
        <v>371.25</v>
      </c>
      <c r="M3801" s="11">
        <v>0.3</v>
      </c>
      <c r="O3801" s="16"/>
      <c r="P3801" s="14"/>
      <c r="Q3801" s="12"/>
      <c r="R3801" s="13"/>
    </row>
    <row r="3802" spans="1:18" ht="15.75" customHeight="1" x14ac:dyDescent="0.3">
      <c r="A3802" s="1"/>
      <c r="B3802" s="6" t="s">
        <v>14</v>
      </c>
      <c r="C3802" s="6">
        <v>1185732</v>
      </c>
      <c r="D3802" s="7">
        <v>44456</v>
      </c>
      <c r="E3802" s="6" t="s">
        <v>15</v>
      </c>
      <c r="F3802" s="6" t="s">
        <v>127</v>
      </c>
      <c r="G3802" s="6" t="s">
        <v>128</v>
      </c>
      <c r="H3802" s="6" t="s">
        <v>21</v>
      </c>
      <c r="I3802" s="8">
        <v>0.65</v>
      </c>
      <c r="J3802" s="9">
        <v>2250</v>
      </c>
      <c r="K3802" s="10">
        <f t="shared" si="28"/>
        <v>1462.5</v>
      </c>
      <c r="L3802" s="10">
        <f t="shared" si="29"/>
        <v>438.75</v>
      </c>
      <c r="M3802" s="11">
        <v>0.3</v>
      </c>
      <c r="O3802" s="16"/>
      <c r="P3802" s="14"/>
      <c r="Q3802" s="12"/>
      <c r="R3802" s="13"/>
    </row>
    <row r="3803" spans="1:18" ht="15.75" customHeight="1" x14ac:dyDescent="0.3">
      <c r="A3803" s="1"/>
      <c r="B3803" s="6" t="s">
        <v>14</v>
      </c>
      <c r="C3803" s="6">
        <v>1185732</v>
      </c>
      <c r="D3803" s="7">
        <v>44456</v>
      </c>
      <c r="E3803" s="6" t="s">
        <v>15</v>
      </c>
      <c r="F3803" s="6" t="s">
        <v>127</v>
      </c>
      <c r="G3803" s="6" t="s">
        <v>128</v>
      </c>
      <c r="H3803" s="6" t="s">
        <v>22</v>
      </c>
      <c r="I3803" s="8">
        <v>0.70000000000000007</v>
      </c>
      <c r="J3803" s="9">
        <v>3250</v>
      </c>
      <c r="K3803" s="10">
        <f t="shared" si="28"/>
        <v>2275</v>
      </c>
      <c r="L3803" s="10">
        <f t="shared" si="29"/>
        <v>796.25</v>
      </c>
      <c r="M3803" s="11">
        <v>0.35</v>
      </c>
      <c r="O3803" s="16"/>
      <c r="P3803" s="14"/>
      <c r="Q3803" s="12"/>
      <c r="R3803" s="13"/>
    </row>
    <row r="3804" spans="1:18" ht="15.75" customHeight="1" x14ac:dyDescent="0.3">
      <c r="A3804" s="1"/>
      <c r="B3804" s="6" t="s">
        <v>14</v>
      </c>
      <c r="C3804" s="6">
        <v>1185732</v>
      </c>
      <c r="D3804" s="7">
        <v>44488</v>
      </c>
      <c r="E3804" s="6" t="s">
        <v>15</v>
      </c>
      <c r="F3804" s="6" t="s">
        <v>127</v>
      </c>
      <c r="G3804" s="6" t="s">
        <v>128</v>
      </c>
      <c r="H3804" s="6" t="s">
        <v>17</v>
      </c>
      <c r="I3804" s="8">
        <v>0.70000000000000007</v>
      </c>
      <c r="J3804" s="9">
        <v>4750</v>
      </c>
      <c r="K3804" s="10">
        <f t="shared" si="28"/>
        <v>3325.0000000000005</v>
      </c>
      <c r="L3804" s="10">
        <f t="shared" si="29"/>
        <v>1330.0000000000002</v>
      </c>
      <c r="M3804" s="11">
        <v>0.4</v>
      </c>
      <c r="O3804" s="16"/>
      <c r="P3804" s="14"/>
      <c r="Q3804" s="12"/>
      <c r="R3804" s="13"/>
    </row>
    <row r="3805" spans="1:18" ht="15.75" customHeight="1" x14ac:dyDescent="0.3">
      <c r="A3805" s="1"/>
      <c r="B3805" s="6" t="s">
        <v>14</v>
      </c>
      <c r="C3805" s="6">
        <v>1185732</v>
      </c>
      <c r="D3805" s="7">
        <v>44488</v>
      </c>
      <c r="E3805" s="6" t="s">
        <v>15</v>
      </c>
      <c r="F3805" s="6" t="s">
        <v>127</v>
      </c>
      <c r="G3805" s="6" t="s">
        <v>128</v>
      </c>
      <c r="H3805" s="6" t="s">
        <v>18</v>
      </c>
      <c r="I3805" s="8">
        <v>0.65000000000000013</v>
      </c>
      <c r="J3805" s="9">
        <v>3000</v>
      </c>
      <c r="K3805" s="10">
        <f t="shared" si="28"/>
        <v>1950.0000000000005</v>
      </c>
      <c r="L3805" s="10">
        <f t="shared" si="29"/>
        <v>780.00000000000023</v>
      </c>
      <c r="M3805" s="11">
        <v>0.4</v>
      </c>
      <c r="O3805" s="16"/>
      <c r="P3805" s="14"/>
      <c r="Q3805" s="12"/>
      <c r="R3805" s="13"/>
    </row>
    <row r="3806" spans="1:18" ht="15.75" customHeight="1" x14ac:dyDescent="0.3">
      <c r="A3806" s="1"/>
      <c r="B3806" s="6" t="s">
        <v>14</v>
      </c>
      <c r="C3806" s="6">
        <v>1185732</v>
      </c>
      <c r="D3806" s="7">
        <v>44488</v>
      </c>
      <c r="E3806" s="6" t="s">
        <v>15</v>
      </c>
      <c r="F3806" s="6" t="s">
        <v>127</v>
      </c>
      <c r="G3806" s="6" t="s">
        <v>128</v>
      </c>
      <c r="H3806" s="6" t="s">
        <v>19</v>
      </c>
      <c r="I3806" s="8">
        <v>0.65000000000000013</v>
      </c>
      <c r="J3806" s="9">
        <v>2000</v>
      </c>
      <c r="K3806" s="10">
        <f t="shared" si="28"/>
        <v>1300.0000000000002</v>
      </c>
      <c r="L3806" s="10">
        <f t="shared" si="29"/>
        <v>390.00000000000006</v>
      </c>
      <c r="M3806" s="11">
        <v>0.3</v>
      </c>
      <c r="O3806" s="16"/>
      <c r="P3806" s="14"/>
      <c r="Q3806" s="12"/>
      <c r="R3806" s="13"/>
    </row>
    <row r="3807" spans="1:18" ht="15.75" customHeight="1" x14ac:dyDescent="0.3">
      <c r="A3807" s="1"/>
      <c r="B3807" s="6" t="s">
        <v>14</v>
      </c>
      <c r="C3807" s="6">
        <v>1185732</v>
      </c>
      <c r="D3807" s="7">
        <v>44488</v>
      </c>
      <c r="E3807" s="6" t="s">
        <v>15</v>
      </c>
      <c r="F3807" s="6" t="s">
        <v>127</v>
      </c>
      <c r="G3807" s="6" t="s">
        <v>128</v>
      </c>
      <c r="H3807" s="6" t="s">
        <v>20</v>
      </c>
      <c r="I3807" s="8">
        <v>0.65000000000000013</v>
      </c>
      <c r="J3807" s="9">
        <v>1750</v>
      </c>
      <c r="K3807" s="10">
        <f t="shared" si="28"/>
        <v>1137.5000000000002</v>
      </c>
      <c r="L3807" s="10">
        <f t="shared" si="29"/>
        <v>341.25000000000006</v>
      </c>
      <c r="M3807" s="11">
        <v>0.3</v>
      </c>
      <c r="O3807" s="16"/>
      <c r="P3807" s="14"/>
      <c r="Q3807" s="12"/>
      <c r="R3807" s="13"/>
    </row>
    <row r="3808" spans="1:18" ht="15.75" customHeight="1" x14ac:dyDescent="0.3">
      <c r="A3808" s="1"/>
      <c r="B3808" s="6" t="s">
        <v>14</v>
      </c>
      <c r="C3808" s="6">
        <v>1185732</v>
      </c>
      <c r="D3808" s="7">
        <v>44488</v>
      </c>
      <c r="E3808" s="6" t="s">
        <v>15</v>
      </c>
      <c r="F3808" s="6" t="s">
        <v>127</v>
      </c>
      <c r="G3808" s="6" t="s">
        <v>128</v>
      </c>
      <c r="H3808" s="6" t="s">
        <v>21</v>
      </c>
      <c r="I3808" s="8">
        <v>0.75000000000000011</v>
      </c>
      <c r="J3808" s="9">
        <v>1750</v>
      </c>
      <c r="K3808" s="10">
        <f t="shared" si="28"/>
        <v>1312.5000000000002</v>
      </c>
      <c r="L3808" s="10">
        <f t="shared" si="29"/>
        <v>393.75000000000006</v>
      </c>
      <c r="M3808" s="11">
        <v>0.3</v>
      </c>
      <c r="O3808" s="16"/>
      <c r="P3808" s="14"/>
      <c r="Q3808" s="12"/>
      <c r="R3808" s="13"/>
    </row>
    <row r="3809" spans="1:18" ht="15.75" customHeight="1" x14ac:dyDescent="0.3">
      <c r="A3809" s="1"/>
      <c r="B3809" s="6" t="s">
        <v>14</v>
      </c>
      <c r="C3809" s="6">
        <v>1185732</v>
      </c>
      <c r="D3809" s="7">
        <v>44488</v>
      </c>
      <c r="E3809" s="6" t="s">
        <v>15</v>
      </c>
      <c r="F3809" s="6" t="s">
        <v>127</v>
      </c>
      <c r="G3809" s="6" t="s">
        <v>128</v>
      </c>
      <c r="H3809" s="6" t="s">
        <v>22</v>
      </c>
      <c r="I3809" s="8">
        <v>0.8</v>
      </c>
      <c r="J3809" s="9">
        <v>3000</v>
      </c>
      <c r="K3809" s="10">
        <f t="shared" si="28"/>
        <v>2400</v>
      </c>
      <c r="L3809" s="10">
        <f t="shared" si="29"/>
        <v>840</v>
      </c>
      <c r="M3809" s="11">
        <v>0.35</v>
      </c>
      <c r="O3809" s="16"/>
      <c r="P3809" s="14"/>
      <c r="Q3809" s="12"/>
      <c r="R3809" s="13"/>
    </row>
    <row r="3810" spans="1:18" ht="15.75" customHeight="1" x14ac:dyDescent="0.3">
      <c r="A3810" s="1"/>
      <c r="B3810" s="6" t="s">
        <v>14</v>
      </c>
      <c r="C3810" s="6">
        <v>1185732</v>
      </c>
      <c r="D3810" s="7">
        <v>44518</v>
      </c>
      <c r="E3810" s="6" t="s">
        <v>15</v>
      </c>
      <c r="F3810" s="6" t="s">
        <v>127</v>
      </c>
      <c r="G3810" s="6" t="s">
        <v>128</v>
      </c>
      <c r="H3810" s="6" t="s">
        <v>17</v>
      </c>
      <c r="I3810" s="8">
        <v>0.75000000000000011</v>
      </c>
      <c r="J3810" s="9">
        <v>4500</v>
      </c>
      <c r="K3810" s="10">
        <f t="shared" si="28"/>
        <v>3375.0000000000005</v>
      </c>
      <c r="L3810" s="10">
        <f t="shared" si="29"/>
        <v>1350.0000000000002</v>
      </c>
      <c r="M3810" s="11">
        <v>0.4</v>
      </c>
      <c r="O3810" s="16"/>
      <c r="P3810" s="14"/>
      <c r="Q3810" s="12"/>
      <c r="R3810" s="13"/>
    </row>
    <row r="3811" spans="1:18" ht="15.75" customHeight="1" x14ac:dyDescent="0.3">
      <c r="A3811" s="1"/>
      <c r="B3811" s="6" t="s">
        <v>14</v>
      </c>
      <c r="C3811" s="6">
        <v>1185732</v>
      </c>
      <c r="D3811" s="7">
        <v>44518</v>
      </c>
      <c r="E3811" s="6" t="s">
        <v>15</v>
      </c>
      <c r="F3811" s="6" t="s">
        <v>127</v>
      </c>
      <c r="G3811" s="6" t="s">
        <v>128</v>
      </c>
      <c r="H3811" s="6" t="s">
        <v>18</v>
      </c>
      <c r="I3811" s="8">
        <v>0.65000000000000013</v>
      </c>
      <c r="J3811" s="9">
        <v>3250</v>
      </c>
      <c r="K3811" s="10">
        <f t="shared" si="28"/>
        <v>2112.5000000000005</v>
      </c>
      <c r="L3811" s="10">
        <f t="shared" si="29"/>
        <v>845.00000000000023</v>
      </c>
      <c r="M3811" s="11">
        <v>0.4</v>
      </c>
      <c r="O3811" s="16"/>
      <c r="P3811" s="14"/>
      <c r="Q3811" s="12"/>
      <c r="R3811" s="13"/>
    </row>
    <row r="3812" spans="1:18" ht="15.75" customHeight="1" x14ac:dyDescent="0.3">
      <c r="A3812" s="1"/>
      <c r="B3812" s="6" t="s">
        <v>14</v>
      </c>
      <c r="C3812" s="6">
        <v>1185732</v>
      </c>
      <c r="D3812" s="7">
        <v>44518</v>
      </c>
      <c r="E3812" s="6" t="s">
        <v>15</v>
      </c>
      <c r="F3812" s="6" t="s">
        <v>127</v>
      </c>
      <c r="G3812" s="6" t="s">
        <v>128</v>
      </c>
      <c r="H3812" s="6" t="s">
        <v>19</v>
      </c>
      <c r="I3812" s="8">
        <v>0.65000000000000013</v>
      </c>
      <c r="J3812" s="9">
        <v>3450</v>
      </c>
      <c r="K3812" s="10">
        <f t="shared" si="28"/>
        <v>2242.5000000000005</v>
      </c>
      <c r="L3812" s="10">
        <f t="shared" si="29"/>
        <v>672.75000000000011</v>
      </c>
      <c r="M3812" s="11">
        <v>0.3</v>
      </c>
      <c r="O3812" s="16"/>
      <c r="P3812" s="14"/>
      <c r="Q3812" s="12"/>
      <c r="R3812" s="13"/>
    </row>
    <row r="3813" spans="1:18" ht="15.75" customHeight="1" x14ac:dyDescent="0.3">
      <c r="A3813" s="1"/>
      <c r="B3813" s="6" t="s">
        <v>14</v>
      </c>
      <c r="C3813" s="6">
        <v>1185732</v>
      </c>
      <c r="D3813" s="7">
        <v>44518</v>
      </c>
      <c r="E3813" s="6" t="s">
        <v>15</v>
      </c>
      <c r="F3813" s="6" t="s">
        <v>127</v>
      </c>
      <c r="G3813" s="6" t="s">
        <v>128</v>
      </c>
      <c r="H3813" s="6" t="s">
        <v>20</v>
      </c>
      <c r="I3813" s="8">
        <v>0.65000000000000013</v>
      </c>
      <c r="J3813" s="9">
        <v>3250</v>
      </c>
      <c r="K3813" s="10">
        <f t="shared" si="28"/>
        <v>2112.5000000000005</v>
      </c>
      <c r="L3813" s="10">
        <f t="shared" si="29"/>
        <v>633.75000000000011</v>
      </c>
      <c r="M3813" s="11">
        <v>0.3</v>
      </c>
      <c r="O3813" s="16"/>
      <c r="P3813" s="14"/>
      <c r="Q3813" s="12"/>
      <c r="R3813" s="13"/>
    </row>
    <row r="3814" spans="1:18" ht="15.75" customHeight="1" x14ac:dyDescent="0.3">
      <c r="A3814" s="1"/>
      <c r="B3814" s="6" t="s">
        <v>14</v>
      </c>
      <c r="C3814" s="6">
        <v>1185732</v>
      </c>
      <c r="D3814" s="7">
        <v>44518</v>
      </c>
      <c r="E3814" s="6" t="s">
        <v>15</v>
      </c>
      <c r="F3814" s="6" t="s">
        <v>127</v>
      </c>
      <c r="G3814" s="6" t="s">
        <v>128</v>
      </c>
      <c r="H3814" s="6" t="s">
        <v>21</v>
      </c>
      <c r="I3814" s="8">
        <v>0.75000000000000011</v>
      </c>
      <c r="J3814" s="9">
        <v>3000</v>
      </c>
      <c r="K3814" s="10">
        <f t="shared" si="28"/>
        <v>2250.0000000000005</v>
      </c>
      <c r="L3814" s="10">
        <f t="shared" si="29"/>
        <v>675.00000000000011</v>
      </c>
      <c r="M3814" s="11">
        <v>0.3</v>
      </c>
      <c r="O3814" s="16"/>
      <c r="P3814" s="14"/>
      <c r="Q3814" s="12"/>
      <c r="R3814" s="13"/>
    </row>
    <row r="3815" spans="1:18" ht="15.75" customHeight="1" x14ac:dyDescent="0.3">
      <c r="A3815" s="1"/>
      <c r="B3815" s="6" t="s">
        <v>14</v>
      </c>
      <c r="C3815" s="6">
        <v>1185732</v>
      </c>
      <c r="D3815" s="7">
        <v>44518</v>
      </c>
      <c r="E3815" s="6" t="s">
        <v>15</v>
      </c>
      <c r="F3815" s="6" t="s">
        <v>127</v>
      </c>
      <c r="G3815" s="6" t="s">
        <v>128</v>
      </c>
      <c r="H3815" s="6" t="s">
        <v>22</v>
      </c>
      <c r="I3815" s="8">
        <v>0.8</v>
      </c>
      <c r="J3815" s="9">
        <v>4000</v>
      </c>
      <c r="K3815" s="10">
        <f t="shared" si="28"/>
        <v>3200</v>
      </c>
      <c r="L3815" s="10">
        <f t="shared" si="29"/>
        <v>1120</v>
      </c>
      <c r="M3815" s="11">
        <v>0.35</v>
      </c>
      <c r="O3815" s="16"/>
      <c r="P3815" s="14"/>
      <c r="Q3815" s="12"/>
      <c r="R3815" s="13"/>
    </row>
    <row r="3816" spans="1:18" ht="15.75" customHeight="1" x14ac:dyDescent="0.3">
      <c r="A3816" s="1"/>
      <c r="B3816" s="6" t="s">
        <v>14</v>
      </c>
      <c r="C3816" s="6">
        <v>1185732</v>
      </c>
      <c r="D3816" s="7">
        <v>44547</v>
      </c>
      <c r="E3816" s="6" t="s">
        <v>15</v>
      </c>
      <c r="F3816" s="6" t="s">
        <v>127</v>
      </c>
      <c r="G3816" s="6" t="s">
        <v>128</v>
      </c>
      <c r="H3816" s="6" t="s">
        <v>17</v>
      </c>
      <c r="I3816" s="8">
        <v>0.75000000000000011</v>
      </c>
      <c r="J3816" s="9">
        <v>6250</v>
      </c>
      <c r="K3816" s="10">
        <f t="shared" si="28"/>
        <v>4687.5000000000009</v>
      </c>
      <c r="L3816" s="10">
        <f t="shared" si="29"/>
        <v>1875.0000000000005</v>
      </c>
      <c r="M3816" s="11">
        <v>0.4</v>
      </c>
      <c r="O3816" s="16"/>
      <c r="P3816" s="14"/>
      <c r="Q3816" s="12"/>
      <c r="R3816" s="13"/>
    </row>
    <row r="3817" spans="1:18" ht="15.75" customHeight="1" x14ac:dyDescent="0.3">
      <c r="A3817" s="1"/>
      <c r="B3817" s="6" t="s">
        <v>14</v>
      </c>
      <c r="C3817" s="6">
        <v>1185732</v>
      </c>
      <c r="D3817" s="7">
        <v>44547</v>
      </c>
      <c r="E3817" s="6" t="s">
        <v>15</v>
      </c>
      <c r="F3817" s="6" t="s">
        <v>127</v>
      </c>
      <c r="G3817" s="6" t="s">
        <v>128</v>
      </c>
      <c r="H3817" s="6" t="s">
        <v>18</v>
      </c>
      <c r="I3817" s="8">
        <v>0.65000000000000013</v>
      </c>
      <c r="J3817" s="9">
        <v>4250</v>
      </c>
      <c r="K3817" s="10">
        <f t="shared" si="28"/>
        <v>2762.5000000000005</v>
      </c>
      <c r="L3817" s="10">
        <f t="shared" si="29"/>
        <v>1105.0000000000002</v>
      </c>
      <c r="M3817" s="11">
        <v>0.4</v>
      </c>
      <c r="O3817" s="16"/>
      <c r="P3817" s="14"/>
      <c r="Q3817" s="12"/>
      <c r="R3817" s="13"/>
    </row>
    <row r="3818" spans="1:18" ht="15.75" customHeight="1" x14ac:dyDescent="0.3">
      <c r="A3818" s="1"/>
      <c r="B3818" s="6" t="s">
        <v>14</v>
      </c>
      <c r="C3818" s="6">
        <v>1185732</v>
      </c>
      <c r="D3818" s="7">
        <v>44547</v>
      </c>
      <c r="E3818" s="6" t="s">
        <v>15</v>
      </c>
      <c r="F3818" s="6" t="s">
        <v>127</v>
      </c>
      <c r="G3818" s="6" t="s">
        <v>128</v>
      </c>
      <c r="H3818" s="6" t="s">
        <v>19</v>
      </c>
      <c r="I3818" s="8">
        <v>0.65000000000000013</v>
      </c>
      <c r="J3818" s="9">
        <v>4000</v>
      </c>
      <c r="K3818" s="10">
        <f t="shared" si="28"/>
        <v>2600.0000000000005</v>
      </c>
      <c r="L3818" s="10">
        <f t="shared" si="29"/>
        <v>780.00000000000011</v>
      </c>
      <c r="M3818" s="11">
        <v>0.3</v>
      </c>
      <c r="O3818" s="16"/>
      <c r="P3818" s="14"/>
      <c r="Q3818" s="12"/>
      <c r="R3818" s="13"/>
    </row>
    <row r="3819" spans="1:18" ht="15.75" customHeight="1" x14ac:dyDescent="0.3">
      <c r="A3819" s="1"/>
      <c r="B3819" s="6" t="s">
        <v>14</v>
      </c>
      <c r="C3819" s="6">
        <v>1185732</v>
      </c>
      <c r="D3819" s="7">
        <v>44547</v>
      </c>
      <c r="E3819" s="6" t="s">
        <v>15</v>
      </c>
      <c r="F3819" s="6" t="s">
        <v>127</v>
      </c>
      <c r="G3819" s="6" t="s">
        <v>128</v>
      </c>
      <c r="H3819" s="6" t="s">
        <v>20</v>
      </c>
      <c r="I3819" s="8">
        <v>0.65000000000000013</v>
      </c>
      <c r="J3819" s="9">
        <v>3500</v>
      </c>
      <c r="K3819" s="10">
        <f t="shared" si="28"/>
        <v>2275.0000000000005</v>
      </c>
      <c r="L3819" s="10">
        <f t="shared" si="29"/>
        <v>682.50000000000011</v>
      </c>
      <c r="M3819" s="11">
        <v>0.3</v>
      </c>
      <c r="O3819" s="16"/>
      <c r="P3819" s="14"/>
      <c r="Q3819" s="12"/>
      <c r="R3819" s="13"/>
    </row>
    <row r="3820" spans="1:18" ht="15.75" customHeight="1" x14ac:dyDescent="0.3">
      <c r="A3820" s="1"/>
      <c r="B3820" s="6" t="s">
        <v>14</v>
      </c>
      <c r="C3820" s="6">
        <v>1185732</v>
      </c>
      <c r="D3820" s="7">
        <v>44547</v>
      </c>
      <c r="E3820" s="6" t="s">
        <v>15</v>
      </c>
      <c r="F3820" s="6" t="s">
        <v>127</v>
      </c>
      <c r="G3820" s="6" t="s">
        <v>128</v>
      </c>
      <c r="H3820" s="6" t="s">
        <v>21</v>
      </c>
      <c r="I3820" s="8">
        <v>0.75000000000000011</v>
      </c>
      <c r="J3820" s="9">
        <v>3500</v>
      </c>
      <c r="K3820" s="10">
        <f t="shared" si="28"/>
        <v>2625.0000000000005</v>
      </c>
      <c r="L3820" s="10">
        <f t="shared" si="29"/>
        <v>787.50000000000011</v>
      </c>
      <c r="M3820" s="11">
        <v>0.3</v>
      </c>
      <c r="O3820" s="16"/>
      <c r="P3820" s="14"/>
      <c r="Q3820" s="12"/>
      <c r="R3820" s="13"/>
    </row>
    <row r="3821" spans="1:18" ht="15.75" customHeight="1" x14ac:dyDescent="0.3">
      <c r="A3821" s="1"/>
      <c r="B3821" s="6" t="s">
        <v>14</v>
      </c>
      <c r="C3821" s="6">
        <v>1185732</v>
      </c>
      <c r="D3821" s="7">
        <v>44547</v>
      </c>
      <c r="E3821" s="6" t="s">
        <v>15</v>
      </c>
      <c r="F3821" s="6" t="s">
        <v>127</v>
      </c>
      <c r="G3821" s="6" t="s">
        <v>128</v>
      </c>
      <c r="H3821" s="6" t="s">
        <v>22</v>
      </c>
      <c r="I3821" s="8">
        <v>0.8</v>
      </c>
      <c r="J3821" s="9">
        <v>4500</v>
      </c>
      <c r="K3821" s="10">
        <f t="shared" si="28"/>
        <v>3600</v>
      </c>
      <c r="L3821" s="10">
        <f t="shared" si="29"/>
        <v>1260</v>
      </c>
      <c r="M3821" s="11">
        <v>0.35</v>
      </c>
      <c r="O3821" s="16"/>
      <c r="P3821" s="14"/>
      <c r="Q3821" s="12"/>
      <c r="R3821" s="13"/>
    </row>
    <row r="3822" spans="1:18" ht="15.75" customHeight="1" x14ac:dyDescent="0.3">
      <c r="A3822" s="1" t="s">
        <v>39</v>
      </c>
      <c r="B3822" s="6" t="s">
        <v>14</v>
      </c>
      <c r="C3822" s="6">
        <v>1185732</v>
      </c>
      <c r="D3822" s="7">
        <v>44220</v>
      </c>
      <c r="E3822" s="6" t="s">
        <v>15</v>
      </c>
      <c r="F3822" s="6" t="s">
        <v>129</v>
      </c>
      <c r="G3822" s="6" t="s">
        <v>130</v>
      </c>
      <c r="H3822" s="6" t="s">
        <v>17</v>
      </c>
      <c r="I3822" s="8">
        <v>0.55000000000000004</v>
      </c>
      <c r="J3822" s="9">
        <v>5000</v>
      </c>
      <c r="K3822" s="10">
        <f t="shared" si="28"/>
        <v>2750</v>
      </c>
      <c r="L3822" s="10">
        <f t="shared" si="29"/>
        <v>962.50000000000011</v>
      </c>
      <c r="M3822" s="11">
        <v>0.35000000000000003</v>
      </c>
      <c r="O3822" s="16"/>
      <c r="P3822" s="14">
        <f>Data!$I3822+0.05</f>
        <v>0.60000000000000009</v>
      </c>
      <c r="Q3822" s="12">
        <f>Data!$J3822-250</f>
        <v>4750</v>
      </c>
      <c r="R3822" s="13">
        <f>Data!$M3822-5%</f>
        <v>0.30000000000000004</v>
      </c>
    </row>
    <row r="3823" spans="1:18" ht="15.75" customHeight="1" x14ac:dyDescent="0.3">
      <c r="A3823" s="1"/>
      <c r="B3823" s="6" t="s">
        <v>14</v>
      </c>
      <c r="C3823" s="6">
        <v>1185732</v>
      </c>
      <c r="D3823" s="7">
        <v>44220</v>
      </c>
      <c r="E3823" s="6" t="s">
        <v>15</v>
      </c>
      <c r="F3823" s="6" t="s">
        <v>129</v>
      </c>
      <c r="G3823" s="6" t="s">
        <v>130</v>
      </c>
      <c r="H3823" s="6" t="s">
        <v>18</v>
      </c>
      <c r="I3823" s="8">
        <v>0.55000000000000004</v>
      </c>
      <c r="J3823" s="9">
        <v>3000</v>
      </c>
      <c r="K3823" s="10">
        <f t="shared" si="28"/>
        <v>1650.0000000000002</v>
      </c>
      <c r="L3823" s="10">
        <f t="shared" si="29"/>
        <v>577.50000000000011</v>
      </c>
      <c r="M3823" s="11">
        <v>0.35000000000000003</v>
      </c>
      <c r="O3823" s="16"/>
      <c r="P3823" s="14">
        <f>Data!$I3823+0.05</f>
        <v>0.60000000000000009</v>
      </c>
      <c r="Q3823" s="12">
        <f>Data!$J3823-250</f>
        <v>2750</v>
      </c>
      <c r="R3823" s="13">
        <f>Data!$M3823-5%</f>
        <v>0.30000000000000004</v>
      </c>
    </row>
    <row r="3824" spans="1:18" ht="15.75" customHeight="1" x14ac:dyDescent="0.3">
      <c r="A3824" s="1"/>
      <c r="B3824" s="6" t="s">
        <v>14</v>
      </c>
      <c r="C3824" s="6">
        <v>1185732</v>
      </c>
      <c r="D3824" s="7">
        <v>44220</v>
      </c>
      <c r="E3824" s="6" t="s">
        <v>15</v>
      </c>
      <c r="F3824" s="6" t="s">
        <v>129</v>
      </c>
      <c r="G3824" s="6" t="s">
        <v>130</v>
      </c>
      <c r="H3824" s="6" t="s">
        <v>19</v>
      </c>
      <c r="I3824" s="8">
        <v>0.45</v>
      </c>
      <c r="J3824" s="9">
        <v>3000</v>
      </c>
      <c r="K3824" s="10">
        <f t="shared" si="28"/>
        <v>1350</v>
      </c>
      <c r="L3824" s="10">
        <f t="shared" si="29"/>
        <v>337.5</v>
      </c>
      <c r="M3824" s="11">
        <v>0.25</v>
      </c>
      <c r="O3824" s="16"/>
      <c r="P3824" s="14">
        <f>Data!$I3824+0.05</f>
        <v>0.5</v>
      </c>
      <c r="Q3824" s="12">
        <f>Data!$J3824-250</f>
        <v>2750</v>
      </c>
      <c r="R3824" s="13">
        <f>Data!$M3824-5%</f>
        <v>0.2</v>
      </c>
    </row>
    <row r="3825" spans="1:18" ht="15.75" customHeight="1" x14ac:dyDescent="0.3">
      <c r="A3825" s="1"/>
      <c r="B3825" s="6" t="s">
        <v>14</v>
      </c>
      <c r="C3825" s="6">
        <v>1185732</v>
      </c>
      <c r="D3825" s="7">
        <v>44220</v>
      </c>
      <c r="E3825" s="6" t="s">
        <v>15</v>
      </c>
      <c r="F3825" s="6" t="s">
        <v>129</v>
      </c>
      <c r="G3825" s="6" t="s">
        <v>130</v>
      </c>
      <c r="H3825" s="6" t="s">
        <v>20</v>
      </c>
      <c r="I3825" s="8">
        <v>0.49999999999999994</v>
      </c>
      <c r="J3825" s="9">
        <v>1500</v>
      </c>
      <c r="K3825" s="10">
        <f t="shared" si="28"/>
        <v>749.99999999999989</v>
      </c>
      <c r="L3825" s="10">
        <f t="shared" si="29"/>
        <v>187.49999999999997</v>
      </c>
      <c r="M3825" s="11">
        <v>0.25</v>
      </c>
      <c r="O3825" s="16"/>
      <c r="P3825" s="14">
        <f>Data!$I3825+0.05</f>
        <v>0.54999999999999993</v>
      </c>
      <c r="Q3825" s="12">
        <f>Data!$J3825-250</f>
        <v>1250</v>
      </c>
      <c r="R3825" s="13">
        <f>Data!$M3825-5%</f>
        <v>0.2</v>
      </c>
    </row>
    <row r="3826" spans="1:18" ht="15.75" customHeight="1" x14ac:dyDescent="0.3">
      <c r="A3826" s="1"/>
      <c r="B3826" s="6" t="s">
        <v>14</v>
      </c>
      <c r="C3826" s="6">
        <v>1185732</v>
      </c>
      <c r="D3826" s="7">
        <v>44220</v>
      </c>
      <c r="E3826" s="6" t="s">
        <v>15</v>
      </c>
      <c r="F3826" s="6" t="s">
        <v>129</v>
      </c>
      <c r="G3826" s="6" t="s">
        <v>130</v>
      </c>
      <c r="H3826" s="6" t="s">
        <v>21</v>
      </c>
      <c r="I3826" s="8">
        <v>0.65000000000000013</v>
      </c>
      <c r="J3826" s="9">
        <v>2000</v>
      </c>
      <c r="K3826" s="10">
        <f t="shared" si="28"/>
        <v>1300.0000000000002</v>
      </c>
      <c r="L3826" s="10">
        <f t="shared" si="29"/>
        <v>325.00000000000006</v>
      </c>
      <c r="M3826" s="11">
        <v>0.25</v>
      </c>
      <c r="O3826" s="16"/>
      <c r="P3826" s="14">
        <f>Data!$I3826+0.05</f>
        <v>0.70000000000000018</v>
      </c>
      <c r="Q3826" s="12">
        <f>Data!$J3826-250</f>
        <v>1750</v>
      </c>
      <c r="R3826" s="13">
        <f>Data!$M3826-5%</f>
        <v>0.2</v>
      </c>
    </row>
    <row r="3827" spans="1:18" ht="15.75" customHeight="1" x14ac:dyDescent="0.3">
      <c r="A3827" s="1"/>
      <c r="B3827" s="6" t="s">
        <v>14</v>
      </c>
      <c r="C3827" s="6">
        <v>1185732</v>
      </c>
      <c r="D3827" s="7">
        <v>44220</v>
      </c>
      <c r="E3827" s="6" t="s">
        <v>15</v>
      </c>
      <c r="F3827" s="6" t="s">
        <v>129</v>
      </c>
      <c r="G3827" s="6" t="s">
        <v>130</v>
      </c>
      <c r="H3827" s="6" t="s">
        <v>22</v>
      </c>
      <c r="I3827" s="8">
        <v>0.55000000000000004</v>
      </c>
      <c r="J3827" s="9">
        <v>3000</v>
      </c>
      <c r="K3827" s="10">
        <f t="shared" si="28"/>
        <v>1650.0000000000002</v>
      </c>
      <c r="L3827" s="10">
        <f t="shared" si="29"/>
        <v>495.00000000000006</v>
      </c>
      <c r="M3827" s="11">
        <v>0.3</v>
      </c>
      <c r="O3827" s="16"/>
      <c r="P3827" s="14">
        <f>Data!$I3827+0.05</f>
        <v>0.60000000000000009</v>
      </c>
      <c r="Q3827" s="12">
        <f>Data!$J3827-250</f>
        <v>2750</v>
      </c>
      <c r="R3827" s="13">
        <f>Data!$M3827-5%</f>
        <v>0.25</v>
      </c>
    </row>
    <row r="3828" spans="1:18" ht="15.75" customHeight="1" x14ac:dyDescent="0.3">
      <c r="A3828" s="1"/>
      <c r="B3828" s="6" t="s">
        <v>14</v>
      </c>
      <c r="C3828" s="6">
        <v>1185732</v>
      </c>
      <c r="D3828" s="7">
        <v>44249</v>
      </c>
      <c r="E3828" s="6" t="s">
        <v>15</v>
      </c>
      <c r="F3828" s="6" t="s">
        <v>129</v>
      </c>
      <c r="G3828" s="6" t="s">
        <v>130</v>
      </c>
      <c r="H3828" s="6" t="s">
        <v>17</v>
      </c>
      <c r="I3828" s="8">
        <v>0.55000000000000004</v>
      </c>
      <c r="J3828" s="9">
        <v>5750</v>
      </c>
      <c r="K3828" s="10">
        <f t="shared" si="28"/>
        <v>3162.5000000000005</v>
      </c>
      <c r="L3828" s="10">
        <f t="shared" si="29"/>
        <v>1106.8750000000002</v>
      </c>
      <c r="M3828" s="11">
        <v>0.35000000000000003</v>
      </c>
      <c r="O3828" s="16"/>
      <c r="P3828" s="14">
        <f>Data!$I3828+0.05</f>
        <v>0.60000000000000009</v>
      </c>
      <c r="Q3828" s="12">
        <f>Data!$J3828-250</f>
        <v>5500</v>
      </c>
      <c r="R3828" s="13">
        <f>Data!$M3828-5%</f>
        <v>0.30000000000000004</v>
      </c>
    </row>
    <row r="3829" spans="1:18" ht="15.75" customHeight="1" x14ac:dyDescent="0.3">
      <c r="A3829" s="1"/>
      <c r="B3829" s="6" t="s">
        <v>14</v>
      </c>
      <c r="C3829" s="6">
        <v>1185732</v>
      </c>
      <c r="D3829" s="7">
        <v>44249</v>
      </c>
      <c r="E3829" s="6" t="s">
        <v>15</v>
      </c>
      <c r="F3829" s="6" t="s">
        <v>129</v>
      </c>
      <c r="G3829" s="6" t="s">
        <v>130</v>
      </c>
      <c r="H3829" s="6" t="s">
        <v>18</v>
      </c>
      <c r="I3829" s="8">
        <v>0.55000000000000004</v>
      </c>
      <c r="J3829" s="9">
        <v>2250</v>
      </c>
      <c r="K3829" s="10">
        <f t="shared" si="28"/>
        <v>1237.5</v>
      </c>
      <c r="L3829" s="10">
        <f t="shared" si="29"/>
        <v>433.12500000000006</v>
      </c>
      <c r="M3829" s="11">
        <v>0.35000000000000003</v>
      </c>
      <c r="O3829" s="16"/>
      <c r="P3829" s="14">
        <f>Data!$I3829+0.05</f>
        <v>0.60000000000000009</v>
      </c>
      <c r="Q3829" s="12">
        <f>Data!$J3829-250</f>
        <v>2000</v>
      </c>
      <c r="R3829" s="13">
        <f>Data!$M3829-5%</f>
        <v>0.30000000000000004</v>
      </c>
    </row>
    <row r="3830" spans="1:18" ht="15.75" customHeight="1" x14ac:dyDescent="0.3">
      <c r="A3830" s="1"/>
      <c r="B3830" s="6" t="s">
        <v>14</v>
      </c>
      <c r="C3830" s="6">
        <v>1185732</v>
      </c>
      <c r="D3830" s="7">
        <v>44249</v>
      </c>
      <c r="E3830" s="6" t="s">
        <v>15</v>
      </c>
      <c r="F3830" s="6" t="s">
        <v>129</v>
      </c>
      <c r="G3830" s="6" t="s">
        <v>130</v>
      </c>
      <c r="H3830" s="6" t="s">
        <v>19</v>
      </c>
      <c r="I3830" s="8">
        <v>0.45</v>
      </c>
      <c r="J3830" s="9">
        <v>2750</v>
      </c>
      <c r="K3830" s="10">
        <f t="shared" si="28"/>
        <v>1237.5</v>
      </c>
      <c r="L3830" s="10">
        <f t="shared" si="29"/>
        <v>309.375</v>
      </c>
      <c r="M3830" s="11">
        <v>0.25</v>
      </c>
      <c r="O3830" s="16"/>
      <c r="P3830" s="14">
        <f>Data!$I3830+0.05</f>
        <v>0.5</v>
      </c>
      <c r="Q3830" s="12">
        <f>Data!$J3830-250</f>
        <v>2500</v>
      </c>
      <c r="R3830" s="13">
        <f>Data!$M3830-5%</f>
        <v>0.2</v>
      </c>
    </row>
    <row r="3831" spans="1:18" ht="15.75" customHeight="1" x14ac:dyDescent="0.3">
      <c r="A3831" s="1"/>
      <c r="B3831" s="6" t="s">
        <v>14</v>
      </c>
      <c r="C3831" s="6">
        <v>1185732</v>
      </c>
      <c r="D3831" s="7">
        <v>44249</v>
      </c>
      <c r="E3831" s="6" t="s">
        <v>15</v>
      </c>
      <c r="F3831" s="6" t="s">
        <v>129</v>
      </c>
      <c r="G3831" s="6" t="s">
        <v>130</v>
      </c>
      <c r="H3831" s="6" t="s">
        <v>20</v>
      </c>
      <c r="I3831" s="8">
        <v>0.49999999999999994</v>
      </c>
      <c r="J3831" s="9">
        <v>1750</v>
      </c>
      <c r="K3831" s="10">
        <f t="shared" ref="K3831:K3893" si="30">I3831*J3831</f>
        <v>874.99999999999989</v>
      </c>
      <c r="L3831" s="10">
        <f t="shared" ref="L3831:L3893" si="31">K3831*M3831</f>
        <v>218.74999999999997</v>
      </c>
      <c r="M3831" s="11">
        <v>0.25</v>
      </c>
      <c r="O3831" s="16"/>
      <c r="P3831" s="14">
        <f>Data!$I3831+0.05</f>
        <v>0.54999999999999993</v>
      </c>
      <c r="Q3831" s="12">
        <f>Data!$J3831-250</f>
        <v>1500</v>
      </c>
      <c r="R3831" s="13">
        <f>Data!$M3831-5%</f>
        <v>0.2</v>
      </c>
    </row>
    <row r="3832" spans="1:18" ht="15.75" customHeight="1" x14ac:dyDescent="0.3">
      <c r="A3832" s="1"/>
      <c r="B3832" s="6" t="s">
        <v>14</v>
      </c>
      <c r="C3832" s="6">
        <v>1185732</v>
      </c>
      <c r="D3832" s="7">
        <v>44249</v>
      </c>
      <c r="E3832" s="6" t="s">
        <v>15</v>
      </c>
      <c r="F3832" s="6" t="s">
        <v>129</v>
      </c>
      <c r="G3832" s="6" t="s">
        <v>130</v>
      </c>
      <c r="H3832" s="6" t="s">
        <v>21</v>
      </c>
      <c r="I3832" s="8">
        <v>0.65000000000000013</v>
      </c>
      <c r="J3832" s="9">
        <v>2500</v>
      </c>
      <c r="K3832" s="10">
        <f t="shared" si="30"/>
        <v>1625.0000000000002</v>
      </c>
      <c r="L3832" s="10">
        <f t="shared" si="31"/>
        <v>406.25000000000006</v>
      </c>
      <c r="M3832" s="11">
        <v>0.25</v>
      </c>
      <c r="O3832" s="16"/>
      <c r="P3832" s="14">
        <f>Data!$I3832+0.05</f>
        <v>0.70000000000000018</v>
      </c>
      <c r="Q3832" s="12">
        <f>Data!$J3832-250</f>
        <v>2250</v>
      </c>
      <c r="R3832" s="13">
        <f>Data!$M3832-5%</f>
        <v>0.2</v>
      </c>
    </row>
    <row r="3833" spans="1:18" ht="15.75" customHeight="1" x14ac:dyDescent="0.3">
      <c r="A3833" s="1"/>
      <c r="B3833" s="6" t="s">
        <v>14</v>
      </c>
      <c r="C3833" s="6">
        <v>1185732</v>
      </c>
      <c r="D3833" s="7">
        <v>44249</v>
      </c>
      <c r="E3833" s="6" t="s">
        <v>15</v>
      </c>
      <c r="F3833" s="6" t="s">
        <v>129</v>
      </c>
      <c r="G3833" s="6" t="s">
        <v>130</v>
      </c>
      <c r="H3833" s="6" t="s">
        <v>22</v>
      </c>
      <c r="I3833" s="8">
        <v>0.55000000000000004</v>
      </c>
      <c r="J3833" s="9">
        <v>3500</v>
      </c>
      <c r="K3833" s="10">
        <f t="shared" si="30"/>
        <v>1925.0000000000002</v>
      </c>
      <c r="L3833" s="10">
        <f t="shared" si="31"/>
        <v>577.5</v>
      </c>
      <c r="M3833" s="11">
        <v>0.3</v>
      </c>
      <c r="O3833" s="16"/>
      <c r="P3833" s="14">
        <f>Data!$I3833+0.05</f>
        <v>0.60000000000000009</v>
      </c>
      <c r="Q3833" s="12">
        <f>Data!$J3833-250</f>
        <v>3250</v>
      </c>
      <c r="R3833" s="13">
        <f>Data!$M3833-5%</f>
        <v>0.25</v>
      </c>
    </row>
    <row r="3834" spans="1:18" ht="15.75" customHeight="1" x14ac:dyDescent="0.3">
      <c r="A3834" s="1"/>
      <c r="B3834" s="6" t="s">
        <v>14</v>
      </c>
      <c r="C3834" s="6">
        <v>1185732</v>
      </c>
      <c r="D3834" s="7">
        <v>44275</v>
      </c>
      <c r="E3834" s="6" t="s">
        <v>15</v>
      </c>
      <c r="F3834" s="6" t="s">
        <v>129</v>
      </c>
      <c r="G3834" s="6" t="s">
        <v>130</v>
      </c>
      <c r="H3834" s="6" t="s">
        <v>17</v>
      </c>
      <c r="I3834" s="8">
        <v>0.55000000000000004</v>
      </c>
      <c r="J3834" s="9">
        <v>5450</v>
      </c>
      <c r="K3834" s="10">
        <f t="shared" si="30"/>
        <v>2997.5000000000005</v>
      </c>
      <c r="L3834" s="10">
        <f t="shared" si="31"/>
        <v>1049.1250000000002</v>
      </c>
      <c r="M3834" s="11">
        <v>0.35000000000000003</v>
      </c>
      <c r="O3834" s="16"/>
      <c r="P3834" s="14">
        <f>Data!$I3834+0.05</f>
        <v>0.60000000000000009</v>
      </c>
      <c r="Q3834" s="12">
        <f>Data!$J3834-250</f>
        <v>5200</v>
      </c>
      <c r="R3834" s="13">
        <f>Data!$M3834-5%</f>
        <v>0.30000000000000004</v>
      </c>
    </row>
    <row r="3835" spans="1:18" ht="15.75" customHeight="1" x14ac:dyDescent="0.3">
      <c r="A3835" s="1"/>
      <c r="B3835" s="6" t="s">
        <v>14</v>
      </c>
      <c r="C3835" s="6">
        <v>1185732</v>
      </c>
      <c r="D3835" s="7">
        <v>44275</v>
      </c>
      <c r="E3835" s="6" t="s">
        <v>15</v>
      </c>
      <c r="F3835" s="6" t="s">
        <v>129</v>
      </c>
      <c r="G3835" s="6" t="s">
        <v>130</v>
      </c>
      <c r="H3835" s="6" t="s">
        <v>18</v>
      </c>
      <c r="I3835" s="8">
        <v>0.55000000000000004</v>
      </c>
      <c r="J3835" s="9">
        <v>2500</v>
      </c>
      <c r="K3835" s="10">
        <f t="shared" si="30"/>
        <v>1375</v>
      </c>
      <c r="L3835" s="10">
        <f t="shared" si="31"/>
        <v>481.25000000000006</v>
      </c>
      <c r="M3835" s="11">
        <v>0.35000000000000003</v>
      </c>
      <c r="O3835" s="16"/>
      <c r="P3835" s="14">
        <f>Data!$I3835+0.05</f>
        <v>0.60000000000000009</v>
      </c>
      <c r="Q3835" s="12">
        <f>Data!$J3835-250</f>
        <v>2250</v>
      </c>
      <c r="R3835" s="13">
        <f>Data!$M3835-5%</f>
        <v>0.30000000000000004</v>
      </c>
    </row>
    <row r="3836" spans="1:18" ht="15.75" customHeight="1" x14ac:dyDescent="0.3">
      <c r="A3836" s="1"/>
      <c r="B3836" s="6" t="s">
        <v>14</v>
      </c>
      <c r="C3836" s="6">
        <v>1185732</v>
      </c>
      <c r="D3836" s="7">
        <v>44275</v>
      </c>
      <c r="E3836" s="6" t="s">
        <v>15</v>
      </c>
      <c r="F3836" s="6" t="s">
        <v>129</v>
      </c>
      <c r="G3836" s="6" t="s">
        <v>130</v>
      </c>
      <c r="H3836" s="6" t="s">
        <v>19</v>
      </c>
      <c r="I3836" s="8">
        <v>0.45</v>
      </c>
      <c r="J3836" s="9">
        <v>2750</v>
      </c>
      <c r="K3836" s="10">
        <f t="shared" si="30"/>
        <v>1237.5</v>
      </c>
      <c r="L3836" s="10">
        <f t="shared" si="31"/>
        <v>309.375</v>
      </c>
      <c r="M3836" s="11">
        <v>0.25</v>
      </c>
      <c r="O3836" s="16"/>
      <c r="P3836" s="14">
        <f>Data!$I3836+0.05</f>
        <v>0.5</v>
      </c>
      <c r="Q3836" s="12">
        <f>Data!$J3836-250</f>
        <v>2500</v>
      </c>
      <c r="R3836" s="13">
        <f>Data!$M3836-5%</f>
        <v>0.2</v>
      </c>
    </row>
    <row r="3837" spans="1:18" ht="15.75" customHeight="1" x14ac:dyDescent="0.3">
      <c r="A3837" s="1"/>
      <c r="B3837" s="6" t="s">
        <v>14</v>
      </c>
      <c r="C3837" s="6">
        <v>1185732</v>
      </c>
      <c r="D3837" s="7">
        <v>44275</v>
      </c>
      <c r="E3837" s="6" t="s">
        <v>15</v>
      </c>
      <c r="F3837" s="6" t="s">
        <v>129</v>
      </c>
      <c r="G3837" s="6" t="s">
        <v>130</v>
      </c>
      <c r="H3837" s="6" t="s">
        <v>20</v>
      </c>
      <c r="I3837" s="8">
        <v>0.49999999999999994</v>
      </c>
      <c r="J3837" s="9">
        <v>1250</v>
      </c>
      <c r="K3837" s="10">
        <f t="shared" si="30"/>
        <v>624.99999999999989</v>
      </c>
      <c r="L3837" s="10">
        <f t="shared" si="31"/>
        <v>156.24999999999997</v>
      </c>
      <c r="M3837" s="11">
        <v>0.25</v>
      </c>
      <c r="O3837" s="16"/>
      <c r="P3837" s="14">
        <f>Data!$I3837+0.05</f>
        <v>0.54999999999999993</v>
      </c>
      <c r="Q3837" s="12">
        <f>Data!$J3837-250</f>
        <v>1000</v>
      </c>
      <c r="R3837" s="13">
        <f>Data!$M3837-5%</f>
        <v>0.2</v>
      </c>
    </row>
    <row r="3838" spans="1:18" ht="15.75" customHeight="1" x14ac:dyDescent="0.3">
      <c r="A3838" s="1"/>
      <c r="B3838" s="6" t="s">
        <v>14</v>
      </c>
      <c r="C3838" s="6">
        <v>1185732</v>
      </c>
      <c r="D3838" s="7">
        <v>44275</v>
      </c>
      <c r="E3838" s="6" t="s">
        <v>15</v>
      </c>
      <c r="F3838" s="6" t="s">
        <v>129</v>
      </c>
      <c r="G3838" s="6" t="s">
        <v>130</v>
      </c>
      <c r="H3838" s="6" t="s">
        <v>21</v>
      </c>
      <c r="I3838" s="8">
        <v>0.65000000000000013</v>
      </c>
      <c r="J3838" s="9">
        <v>1750</v>
      </c>
      <c r="K3838" s="10">
        <f t="shared" si="30"/>
        <v>1137.5000000000002</v>
      </c>
      <c r="L3838" s="10">
        <f t="shared" si="31"/>
        <v>284.37500000000006</v>
      </c>
      <c r="M3838" s="11">
        <v>0.25</v>
      </c>
      <c r="O3838" s="16"/>
      <c r="P3838" s="14">
        <f>Data!$I3838+0.05</f>
        <v>0.70000000000000018</v>
      </c>
      <c r="Q3838" s="12">
        <f>Data!$J3838-250</f>
        <v>1500</v>
      </c>
      <c r="R3838" s="13">
        <f>Data!$M3838-5%</f>
        <v>0.2</v>
      </c>
    </row>
    <row r="3839" spans="1:18" ht="15.75" customHeight="1" x14ac:dyDescent="0.3">
      <c r="A3839" s="1"/>
      <c r="B3839" s="6" t="s">
        <v>14</v>
      </c>
      <c r="C3839" s="6">
        <v>1185732</v>
      </c>
      <c r="D3839" s="7">
        <v>44275</v>
      </c>
      <c r="E3839" s="6" t="s">
        <v>15</v>
      </c>
      <c r="F3839" s="6" t="s">
        <v>129</v>
      </c>
      <c r="G3839" s="6" t="s">
        <v>130</v>
      </c>
      <c r="H3839" s="6" t="s">
        <v>22</v>
      </c>
      <c r="I3839" s="8">
        <v>0.55000000000000004</v>
      </c>
      <c r="J3839" s="9">
        <v>2750</v>
      </c>
      <c r="K3839" s="10">
        <f t="shared" si="30"/>
        <v>1512.5000000000002</v>
      </c>
      <c r="L3839" s="10">
        <f t="shared" si="31"/>
        <v>453.75000000000006</v>
      </c>
      <c r="M3839" s="11">
        <v>0.3</v>
      </c>
      <c r="O3839" s="16"/>
      <c r="P3839" s="14">
        <f>Data!$I3839+0.05</f>
        <v>0.60000000000000009</v>
      </c>
      <c r="Q3839" s="12">
        <f>Data!$J3839-250</f>
        <v>2500</v>
      </c>
      <c r="R3839" s="13">
        <f>Data!$M3839-5%</f>
        <v>0.25</v>
      </c>
    </row>
    <row r="3840" spans="1:18" ht="15.75" customHeight="1" x14ac:dyDescent="0.3">
      <c r="A3840" s="1"/>
      <c r="B3840" s="6" t="s">
        <v>14</v>
      </c>
      <c r="C3840" s="6">
        <v>1185732</v>
      </c>
      <c r="D3840" s="7">
        <v>44307</v>
      </c>
      <c r="E3840" s="6" t="s">
        <v>15</v>
      </c>
      <c r="F3840" s="6" t="s">
        <v>129</v>
      </c>
      <c r="G3840" s="6" t="s">
        <v>130</v>
      </c>
      <c r="H3840" s="6" t="s">
        <v>17</v>
      </c>
      <c r="I3840" s="8">
        <v>0.55000000000000004</v>
      </c>
      <c r="J3840" s="9">
        <v>5250</v>
      </c>
      <c r="K3840" s="10">
        <f t="shared" si="30"/>
        <v>2887.5000000000005</v>
      </c>
      <c r="L3840" s="10">
        <f t="shared" si="31"/>
        <v>1010.6250000000002</v>
      </c>
      <c r="M3840" s="11">
        <v>0.35000000000000003</v>
      </c>
      <c r="O3840" s="16"/>
      <c r="P3840" s="14">
        <f>Data!$I3840+0.05</f>
        <v>0.60000000000000009</v>
      </c>
      <c r="Q3840" s="12">
        <f>Data!$J3840-250</f>
        <v>5000</v>
      </c>
      <c r="R3840" s="13">
        <f>Data!$M3840-5%</f>
        <v>0.30000000000000004</v>
      </c>
    </row>
    <row r="3841" spans="1:18" ht="15.75" customHeight="1" x14ac:dyDescent="0.3">
      <c r="A3841" s="1"/>
      <c r="B3841" s="6" t="s">
        <v>14</v>
      </c>
      <c r="C3841" s="6">
        <v>1185732</v>
      </c>
      <c r="D3841" s="7">
        <v>44307</v>
      </c>
      <c r="E3841" s="6" t="s">
        <v>15</v>
      </c>
      <c r="F3841" s="6" t="s">
        <v>129</v>
      </c>
      <c r="G3841" s="6" t="s">
        <v>130</v>
      </c>
      <c r="H3841" s="6" t="s">
        <v>18</v>
      </c>
      <c r="I3841" s="8">
        <v>0.55000000000000004</v>
      </c>
      <c r="J3841" s="9">
        <v>2250</v>
      </c>
      <c r="K3841" s="10">
        <f t="shared" si="30"/>
        <v>1237.5</v>
      </c>
      <c r="L3841" s="10">
        <f t="shared" si="31"/>
        <v>433.12500000000006</v>
      </c>
      <c r="M3841" s="11">
        <v>0.35000000000000003</v>
      </c>
      <c r="O3841" s="16"/>
      <c r="P3841" s="14">
        <f>Data!$I3841+0.05</f>
        <v>0.60000000000000009</v>
      </c>
      <c r="Q3841" s="12">
        <f>Data!$J3841-250</f>
        <v>2000</v>
      </c>
      <c r="R3841" s="13">
        <f>Data!$M3841-5%</f>
        <v>0.30000000000000004</v>
      </c>
    </row>
    <row r="3842" spans="1:18" ht="15.75" customHeight="1" x14ac:dyDescent="0.3">
      <c r="A3842" s="1"/>
      <c r="B3842" s="6" t="s">
        <v>14</v>
      </c>
      <c r="C3842" s="6">
        <v>1185732</v>
      </c>
      <c r="D3842" s="7">
        <v>44307</v>
      </c>
      <c r="E3842" s="6" t="s">
        <v>15</v>
      </c>
      <c r="F3842" s="6" t="s">
        <v>129</v>
      </c>
      <c r="G3842" s="6" t="s">
        <v>130</v>
      </c>
      <c r="H3842" s="6" t="s">
        <v>19</v>
      </c>
      <c r="I3842" s="8">
        <v>0.45</v>
      </c>
      <c r="J3842" s="9">
        <v>2250</v>
      </c>
      <c r="K3842" s="10">
        <f t="shared" si="30"/>
        <v>1012.5</v>
      </c>
      <c r="L3842" s="10">
        <f t="shared" si="31"/>
        <v>253.125</v>
      </c>
      <c r="M3842" s="11">
        <v>0.25</v>
      </c>
      <c r="O3842" s="16"/>
      <c r="P3842" s="14">
        <f>Data!$I3842+0.05</f>
        <v>0.5</v>
      </c>
      <c r="Q3842" s="12">
        <f>Data!$J3842-250</f>
        <v>2000</v>
      </c>
      <c r="R3842" s="13">
        <f>Data!$M3842-5%</f>
        <v>0.2</v>
      </c>
    </row>
    <row r="3843" spans="1:18" ht="15.75" customHeight="1" x14ac:dyDescent="0.3">
      <c r="A3843" s="1"/>
      <c r="B3843" s="6" t="s">
        <v>14</v>
      </c>
      <c r="C3843" s="6">
        <v>1185732</v>
      </c>
      <c r="D3843" s="7">
        <v>44307</v>
      </c>
      <c r="E3843" s="6" t="s">
        <v>15</v>
      </c>
      <c r="F3843" s="6" t="s">
        <v>129</v>
      </c>
      <c r="G3843" s="6" t="s">
        <v>130</v>
      </c>
      <c r="H3843" s="6" t="s">
        <v>20</v>
      </c>
      <c r="I3843" s="8">
        <v>0.49999999999999994</v>
      </c>
      <c r="J3843" s="9">
        <v>1500</v>
      </c>
      <c r="K3843" s="10">
        <f t="shared" si="30"/>
        <v>749.99999999999989</v>
      </c>
      <c r="L3843" s="10">
        <f t="shared" si="31"/>
        <v>187.49999999999997</v>
      </c>
      <c r="M3843" s="11">
        <v>0.25</v>
      </c>
      <c r="O3843" s="16"/>
      <c r="P3843" s="14">
        <f>Data!$I3843+0.05</f>
        <v>0.54999999999999993</v>
      </c>
      <c r="Q3843" s="12">
        <f>Data!$J3843-250</f>
        <v>1250</v>
      </c>
      <c r="R3843" s="13">
        <f>Data!$M3843-5%</f>
        <v>0.2</v>
      </c>
    </row>
    <row r="3844" spans="1:18" ht="15.75" customHeight="1" x14ac:dyDescent="0.3">
      <c r="A3844" s="1"/>
      <c r="B3844" s="6" t="s">
        <v>14</v>
      </c>
      <c r="C3844" s="6">
        <v>1185732</v>
      </c>
      <c r="D3844" s="7">
        <v>44307</v>
      </c>
      <c r="E3844" s="6" t="s">
        <v>15</v>
      </c>
      <c r="F3844" s="6" t="s">
        <v>129</v>
      </c>
      <c r="G3844" s="6" t="s">
        <v>130</v>
      </c>
      <c r="H3844" s="6" t="s">
        <v>21</v>
      </c>
      <c r="I3844" s="8">
        <v>0.60000000000000009</v>
      </c>
      <c r="J3844" s="9">
        <v>1500</v>
      </c>
      <c r="K3844" s="10">
        <f t="shared" si="30"/>
        <v>900.00000000000011</v>
      </c>
      <c r="L3844" s="10">
        <f t="shared" si="31"/>
        <v>225.00000000000003</v>
      </c>
      <c r="M3844" s="11">
        <v>0.25</v>
      </c>
      <c r="O3844" s="16"/>
      <c r="P3844" s="14">
        <f>Data!$I3844+0</f>
        <v>0.60000000000000009</v>
      </c>
      <c r="Q3844" s="12">
        <f>Data!$J3844-250</f>
        <v>1250</v>
      </c>
      <c r="R3844" s="13">
        <f>Data!$M3844-5%</f>
        <v>0.2</v>
      </c>
    </row>
    <row r="3845" spans="1:18" ht="15.75" customHeight="1" x14ac:dyDescent="0.3">
      <c r="A3845" s="1"/>
      <c r="B3845" s="6" t="s">
        <v>14</v>
      </c>
      <c r="C3845" s="6">
        <v>1185732</v>
      </c>
      <c r="D3845" s="7">
        <v>44307</v>
      </c>
      <c r="E3845" s="6" t="s">
        <v>15</v>
      </c>
      <c r="F3845" s="6" t="s">
        <v>129</v>
      </c>
      <c r="G3845" s="6" t="s">
        <v>130</v>
      </c>
      <c r="H3845" s="6" t="s">
        <v>22</v>
      </c>
      <c r="I3845" s="8">
        <v>0.5</v>
      </c>
      <c r="J3845" s="9">
        <v>3000</v>
      </c>
      <c r="K3845" s="10">
        <f t="shared" si="30"/>
        <v>1500</v>
      </c>
      <c r="L3845" s="10">
        <f t="shared" si="31"/>
        <v>450</v>
      </c>
      <c r="M3845" s="11">
        <v>0.3</v>
      </c>
      <c r="O3845" s="16"/>
      <c r="P3845" s="14">
        <f>Data!$I3845+0</f>
        <v>0.5</v>
      </c>
      <c r="Q3845" s="12">
        <f>Data!$J3845-250</f>
        <v>2750</v>
      </c>
      <c r="R3845" s="13">
        <f>Data!$M3845-5%</f>
        <v>0.25</v>
      </c>
    </row>
    <row r="3846" spans="1:18" ht="15.75" customHeight="1" x14ac:dyDescent="0.3">
      <c r="A3846" s="1"/>
      <c r="B3846" s="6" t="s">
        <v>14</v>
      </c>
      <c r="C3846" s="6">
        <v>1185732</v>
      </c>
      <c r="D3846" s="7">
        <v>44336</v>
      </c>
      <c r="E3846" s="6" t="s">
        <v>15</v>
      </c>
      <c r="F3846" s="6" t="s">
        <v>129</v>
      </c>
      <c r="G3846" s="6" t="s">
        <v>130</v>
      </c>
      <c r="H3846" s="6" t="s">
        <v>17</v>
      </c>
      <c r="I3846" s="8">
        <v>0.65</v>
      </c>
      <c r="J3846" s="9">
        <v>5700</v>
      </c>
      <c r="K3846" s="10">
        <f t="shared" si="30"/>
        <v>3705</v>
      </c>
      <c r="L3846" s="10">
        <f t="shared" si="31"/>
        <v>1296.7500000000002</v>
      </c>
      <c r="M3846" s="11">
        <v>0.35000000000000003</v>
      </c>
      <c r="O3846" s="16"/>
      <c r="P3846" s="14">
        <f>Data!$I3846+0</f>
        <v>0.65</v>
      </c>
      <c r="Q3846" s="12">
        <f>Data!$J3846-250</f>
        <v>5450</v>
      </c>
      <c r="R3846" s="13">
        <f>Data!$M3846-5%</f>
        <v>0.30000000000000004</v>
      </c>
    </row>
    <row r="3847" spans="1:18" ht="15.75" customHeight="1" x14ac:dyDescent="0.3">
      <c r="A3847" s="1"/>
      <c r="B3847" s="6" t="s">
        <v>14</v>
      </c>
      <c r="C3847" s="6">
        <v>1185732</v>
      </c>
      <c r="D3847" s="7">
        <v>44336</v>
      </c>
      <c r="E3847" s="6" t="s">
        <v>15</v>
      </c>
      <c r="F3847" s="6" t="s">
        <v>129</v>
      </c>
      <c r="G3847" s="6" t="s">
        <v>130</v>
      </c>
      <c r="H3847" s="6" t="s">
        <v>18</v>
      </c>
      <c r="I3847" s="8">
        <v>0.60000000000000009</v>
      </c>
      <c r="J3847" s="9">
        <v>2750</v>
      </c>
      <c r="K3847" s="10">
        <f t="shared" si="30"/>
        <v>1650.0000000000002</v>
      </c>
      <c r="L3847" s="10">
        <f t="shared" si="31"/>
        <v>577.50000000000011</v>
      </c>
      <c r="M3847" s="11">
        <v>0.35000000000000003</v>
      </c>
      <c r="O3847" s="16"/>
      <c r="P3847" s="14">
        <f>Data!$I3847+0</f>
        <v>0.60000000000000009</v>
      </c>
      <c r="Q3847" s="12">
        <f>Data!$J3847-250</f>
        <v>2500</v>
      </c>
      <c r="R3847" s="13">
        <f>Data!$M3847-5%</f>
        <v>0.30000000000000004</v>
      </c>
    </row>
    <row r="3848" spans="1:18" ht="15.75" customHeight="1" x14ac:dyDescent="0.3">
      <c r="A3848" s="1"/>
      <c r="B3848" s="6" t="s">
        <v>14</v>
      </c>
      <c r="C3848" s="6">
        <v>1185732</v>
      </c>
      <c r="D3848" s="7">
        <v>44336</v>
      </c>
      <c r="E3848" s="6" t="s">
        <v>15</v>
      </c>
      <c r="F3848" s="6" t="s">
        <v>129</v>
      </c>
      <c r="G3848" s="6" t="s">
        <v>130</v>
      </c>
      <c r="H3848" s="6" t="s">
        <v>19</v>
      </c>
      <c r="I3848" s="8">
        <v>0.55000000000000004</v>
      </c>
      <c r="J3848" s="9">
        <v>3000</v>
      </c>
      <c r="K3848" s="10">
        <f t="shared" si="30"/>
        <v>1650.0000000000002</v>
      </c>
      <c r="L3848" s="10">
        <f t="shared" si="31"/>
        <v>412.50000000000006</v>
      </c>
      <c r="M3848" s="11">
        <v>0.25</v>
      </c>
      <c r="O3848" s="16"/>
      <c r="P3848" s="14">
        <f>Data!$I3848+0</f>
        <v>0.55000000000000004</v>
      </c>
      <c r="Q3848" s="12">
        <f>Data!$J3848-250</f>
        <v>2750</v>
      </c>
      <c r="R3848" s="13">
        <f>Data!$M3848-5%</f>
        <v>0.2</v>
      </c>
    </row>
    <row r="3849" spans="1:18" ht="15.75" customHeight="1" x14ac:dyDescent="0.3">
      <c r="A3849" s="1"/>
      <c r="B3849" s="6" t="s">
        <v>14</v>
      </c>
      <c r="C3849" s="6">
        <v>1185732</v>
      </c>
      <c r="D3849" s="7">
        <v>44336</v>
      </c>
      <c r="E3849" s="6" t="s">
        <v>15</v>
      </c>
      <c r="F3849" s="6" t="s">
        <v>129</v>
      </c>
      <c r="G3849" s="6" t="s">
        <v>130</v>
      </c>
      <c r="H3849" s="6" t="s">
        <v>20</v>
      </c>
      <c r="I3849" s="8">
        <v>0.55000000000000004</v>
      </c>
      <c r="J3849" s="9">
        <v>2500</v>
      </c>
      <c r="K3849" s="10">
        <f t="shared" si="30"/>
        <v>1375</v>
      </c>
      <c r="L3849" s="10">
        <f t="shared" si="31"/>
        <v>343.75</v>
      </c>
      <c r="M3849" s="11">
        <v>0.25</v>
      </c>
      <c r="O3849" s="16"/>
      <c r="P3849" s="14">
        <f>Data!$I3849+0</f>
        <v>0.55000000000000004</v>
      </c>
      <c r="Q3849" s="12">
        <f>Data!$J3849-250</f>
        <v>2250</v>
      </c>
      <c r="R3849" s="13">
        <f>Data!$M3849-5%</f>
        <v>0.2</v>
      </c>
    </row>
    <row r="3850" spans="1:18" ht="15.75" customHeight="1" x14ac:dyDescent="0.3">
      <c r="A3850" s="1"/>
      <c r="B3850" s="6" t="s">
        <v>14</v>
      </c>
      <c r="C3850" s="6">
        <v>1185732</v>
      </c>
      <c r="D3850" s="7">
        <v>44336</v>
      </c>
      <c r="E3850" s="6" t="s">
        <v>15</v>
      </c>
      <c r="F3850" s="6" t="s">
        <v>129</v>
      </c>
      <c r="G3850" s="6" t="s">
        <v>130</v>
      </c>
      <c r="H3850" s="6" t="s">
        <v>21</v>
      </c>
      <c r="I3850" s="8">
        <v>0.65</v>
      </c>
      <c r="J3850" s="9">
        <v>2750</v>
      </c>
      <c r="K3850" s="10">
        <f t="shared" si="30"/>
        <v>1787.5</v>
      </c>
      <c r="L3850" s="10">
        <f t="shared" si="31"/>
        <v>446.875</v>
      </c>
      <c r="M3850" s="11">
        <v>0.25</v>
      </c>
      <c r="O3850" s="16"/>
      <c r="P3850" s="14">
        <f>Data!$I3850+0</f>
        <v>0.65</v>
      </c>
      <c r="Q3850" s="12">
        <f>Data!$J3850-250</f>
        <v>2500</v>
      </c>
      <c r="R3850" s="13">
        <f>Data!$M3850-5%</f>
        <v>0.2</v>
      </c>
    </row>
    <row r="3851" spans="1:18" ht="15.75" customHeight="1" x14ac:dyDescent="0.3">
      <c r="A3851" s="1"/>
      <c r="B3851" s="6" t="s">
        <v>14</v>
      </c>
      <c r="C3851" s="6">
        <v>1185732</v>
      </c>
      <c r="D3851" s="7">
        <v>44336</v>
      </c>
      <c r="E3851" s="6" t="s">
        <v>15</v>
      </c>
      <c r="F3851" s="6" t="s">
        <v>129</v>
      </c>
      <c r="G3851" s="6" t="s">
        <v>130</v>
      </c>
      <c r="H3851" s="6" t="s">
        <v>22</v>
      </c>
      <c r="I3851" s="8">
        <v>0.70000000000000007</v>
      </c>
      <c r="J3851" s="9">
        <v>4000</v>
      </c>
      <c r="K3851" s="10">
        <f t="shared" si="30"/>
        <v>2800.0000000000005</v>
      </c>
      <c r="L3851" s="10">
        <f t="shared" si="31"/>
        <v>840.00000000000011</v>
      </c>
      <c r="M3851" s="11">
        <v>0.3</v>
      </c>
      <c r="O3851" s="16"/>
      <c r="P3851" s="14">
        <f>Data!$I3851+0</f>
        <v>0.70000000000000007</v>
      </c>
      <c r="Q3851" s="12">
        <f>Data!$J3851-250</f>
        <v>3750</v>
      </c>
      <c r="R3851" s="13">
        <f>Data!$M3851-5%</f>
        <v>0.25</v>
      </c>
    </row>
    <row r="3852" spans="1:18" ht="15.75" customHeight="1" x14ac:dyDescent="0.3">
      <c r="A3852" s="1"/>
      <c r="B3852" s="6" t="s">
        <v>14</v>
      </c>
      <c r="C3852" s="6">
        <v>1185732</v>
      </c>
      <c r="D3852" s="7">
        <v>44369</v>
      </c>
      <c r="E3852" s="6" t="s">
        <v>15</v>
      </c>
      <c r="F3852" s="6" t="s">
        <v>129</v>
      </c>
      <c r="G3852" s="6" t="s">
        <v>130</v>
      </c>
      <c r="H3852" s="6" t="s">
        <v>17</v>
      </c>
      <c r="I3852" s="8">
        <v>0.65</v>
      </c>
      <c r="J3852" s="9">
        <v>6500</v>
      </c>
      <c r="K3852" s="10">
        <f t="shared" si="30"/>
        <v>4225</v>
      </c>
      <c r="L3852" s="10">
        <f t="shared" si="31"/>
        <v>1478.7500000000002</v>
      </c>
      <c r="M3852" s="11">
        <v>0.35000000000000003</v>
      </c>
      <c r="O3852" s="16"/>
      <c r="P3852" s="14">
        <f>Data!$I3852+0</f>
        <v>0.65</v>
      </c>
      <c r="Q3852" s="12">
        <f>Data!$J3852-250</f>
        <v>6250</v>
      </c>
      <c r="R3852" s="13">
        <f>Data!$M3852-5%</f>
        <v>0.30000000000000004</v>
      </c>
    </row>
    <row r="3853" spans="1:18" ht="15.75" customHeight="1" x14ac:dyDescent="0.3">
      <c r="A3853" s="1"/>
      <c r="B3853" s="6" t="s">
        <v>14</v>
      </c>
      <c r="C3853" s="6">
        <v>1185732</v>
      </c>
      <c r="D3853" s="7">
        <v>44369</v>
      </c>
      <c r="E3853" s="6" t="s">
        <v>15</v>
      </c>
      <c r="F3853" s="6" t="s">
        <v>129</v>
      </c>
      <c r="G3853" s="6" t="s">
        <v>130</v>
      </c>
      <c r="H3853" s="6" t="s">
        <v>18</v>
      </c>
      <c r="I3853" s="8">
        <v>0.60000000000000009</v>
      </c>
      <c r="J3853" s="9">
        <v>4000</v>
      </c>
      <c r="K3853" s="10">
        <f t="shared" si="30"/>
        <v>2400.0000000000005</v>
      </c>
      <c r="L3853" s="10">
        <f t="shared" si="31"/>
        <v>840.00000000000023</v>
      </c>
      <c r="M3853" s="11">
        <v>0.35000000000000003</v>
      </c>
      <c r="O3853" s="16"/>
      <c r="P3853" s="14">
        <f>Data!$I3853+0</f>
        <v>0.60000000000000009</v>
      </c>
      <c r="Q3853" s="12">
        <f>Data!$J3853-250</f>
        <v>3750</v>
      </c>
      <c r="R3853" s="13">
        <f>Data!$M3853-5%</f>
        <v>0.30000000000000004</v>
      </c>
    </row>
    <row r="3854" spans="1:18" ht="15.75" customHeight="1" x14ac:dyDescent="0.3">
      <c r="A3854" s="1"/>
      <c r="B3854" s="6" t="s">
        <v>14</v>
      </c>
      <c r="C3854" s="6">
        <v>1185732</v>
      </c>
      <c r="D3854" s="7">
        <v>44369</v>
      </c>
      <c r="E3854" s="6" t="s">
        <v>15</v>
      </c>
      <c r="F3854" s="6" t="s">
        <v>129</v>
      </c>
      <c r="G3854" s="6" t="s">
        <v>130</v>
      </c>
      <c r="H3854" s="6" t="s">
        <v>19</v>
      </c>
      <c r="I3854" s="8">
        <v>0.55000000000000004</v>
      </c>
      <c r="J3854" s="9">
        <v>3250</v>
      </c>
      <c r="K3854" s="10">
        <f t="shared" si="30"/>
        <v>1787.5000000000002</v>
      </c>
      <c r="L3854" s="10">
        <f t="shared" si="31"/>
        <v>446.87500000000006</v>
      </c>
      <c r="M3854" s="11">
        <v>0.25</v>
      </c>
      <c r="O3854" s="16"/>
      <c r="P3854" s="14">
        <f>Data!$I3854+0</f>
        <v>0.55000000000000004</v>
      </c>
      <c r="Q3854" s="12">
        <f>Data!$J3854-250</f>
        <v>3000</v>
      </c>
      <c r="R3854" s="13">
        <f>Data!$M3854-5%</f>
        <v>0.2</v>
      </c>
    </row>
    <row r="3855" spans="1:18" ht="15.75" customHeight="1" x14ac:dyDescent="0.3">
      <c r="A3855" s="1"/>
      <c r="B3855" s="6" t="s">
        <v>14</v>
      </c>
      <c r="C3855" s="6">
        <v>1185732</v>
      </c>
      <c r="D3855" s="7">
        <v>44369</v>
      </c>
      <c r="E3855" s="6" t="s">
        <v>15</v>
      </c>
      <c r="F3855" s="6" t="s">
        <v>129</v>
      </c>
      <c r="G3855" s="6" t="s">
        <v>130</v>
      </c>
      <c r="H3855" s="6" t="s">
        <v>20</v>
      </c>
      <c r="I3855" s="8">
        <v>0.55000000000000004</v>
      </c>
      <c r="J3855" s="9">
        <v>3000</v>
      </c>
      <c r="K3855" s="10">
        <f t="shared" si="30"/>
        <v>1650.0000000000002</v>
      </c>
      <c r="L3855" s="10">
        <f t="shared" si="31"/>
        <v>412.50000000000006</v>
      </c>
      <c r="M3855" s="11">
        <v>0.25</v>
      </c>
      <c r="O3855" s="16"/>
      <c r="P3855" s="14">
        <f>Data!$I3855+0</f>
        <v>0.55000000000000004</v>
      </c>
      <c r="Q3855" s="12">
        <f>Data!$J3855-250</f>
        <v>2750</v>
      </c>
      <c r="R3855" s="13">
        <f>Data!$M3855-5%</f>
        <v>0.2</v>
      </c>
    </row>
    <row r="3856" spans="1:18" ht="15.75" customHeight="1" x14ac:dyDescent="0.3">
      <c r="A3856" s="1"/>
      <c r="B3856" s="6" t="s">
        <v>14</v>
      </c>
      <c r="C3856" s="6">
        <v>1185732</v>
      </c>
      <c r="D3856" s="7">
        <v>44369</v>
      </c>
      <c r="E3856" s="6" t="s">
        <v>15</v>
      </c>
      <c r="F3856" s="6" t="s">
        <v>129</v>
      </c>
      <c r="G3856" s="6" t="s">
        <v>130</v>
      </c>
      <c r="H3856" s="6" t="s">
        <v>21</v>
      </c>
      <c r="I3856" s="8">
        <v>0.65</v>
      </c>
      <c r="J3856" s="9">
        <v>3000</v>
      </c>
      <c r="K3856" s="10">
        <f t="shared" si="30"/>
        <v>1950</v>
      </c>
      <c r="L3856" s="10">
        <f t="shared" si="31"/>
        <v>487.5</v>
      </c>
      <c r="M3856" s="11">
        <v>0.25</v>
      </c>
      <c r="O3856" s="16"/>
      <c r="P3856" s="14">
        <f>Data!$I3856+0</f>
        <v>0.65</v>
      </c>
      <c r="Q3856" s="12">
        <f>Data!$J3856-250</f>
        <v>2750</v>
      </c>
      <c r="R3856" s="13">
        <f>Data!$M3856-5%</f>
        <v>0.2</v>
      </c>
    </row>
    <row r="3857" spans="1:18" ht="15.75" customHeight="1" x14ac:dyDescent="0.3">
      <c r="A3857" s="1"/>
      <c r="B3857" s="6" t="s">
        <v>14</v>
      </c>
      <c r="C3857" s="6">
        <v>1185732</v>
      </c>
      <c r="D3857" s="7">
        <v>44369</v>
      </c>
      <c r="E3857" s="6" t="s">
        <v>15</v>
      </c>
      <c r="F3857" s="6" t="s">
        <v>129</v>
      </c>
      <c r="G3857" s="6" t="s">
        <v>130</v>
      </c>
      <c r="H3857" s="6" t="s">
        <v>22</v>
      </c>
      <c r="I3857" s="8">
        <v>0.70000000000000007</v>
      </c>
      <c r="J3857" s="9">
        <v>4500</v>
      </c>
      <c r="K3857" s="10">
        <f t="shared" si="30"/>
        <v>3150.0000000000005</v>
      </c>
      <c r="L3857" s="10">
        <f t="shared" si="31"/>
        <v>945.00000000000011</v>
      </c>
      <c r="M3857" s="11">
        <v>0.3</v>
      </c>
      <c r="O3857" s="16"/>
      <c r="P3857" s="14">
        <f>Data!$I3857+0</f>
        <v>0.70000000000000007</v>
      </c>
      <c r="Q3857" s="12">
        <f>Data!$J3857-250</f>
        <v>4250</v>
      </c>
      <c r="R3857" s="13">
        <f>Data!$M3857-5%</f>
        <v>0.25</v>
      </c>
    </row>
    <row r="3858" spans="1:18" ht="15.75" customHeight="1" x14ac:dyDescent="0.3">
      <c r="A3858" s="1"/>
      <c r="B3858" s="6" t="s">
        <v>14</v>
      </c>
      <c r="C3858" s="6">
        <v>1185732</v>
      </c>
      <c r="D3858" s="7">
        <v>44397</v>
      </c>
      <c r="E3858" s="6" t="s">
        <v>15</v>
      </c>
      <c r="F3858" s="6" t="s">
        <v>129</v>
      </c>
      <c r="G3858" s="6" t="s">
        <v>130</v>
      </c>
      <c r="H3858" s="6" t="s">
        <v>17</v>
      </c>
      <c r="I3858" s="8">
        <v>0.65</v>
      </c>
      <c r="J3858" s="9">
        <v>6750</v>
      </c>
      <c r="K3858" s="10">
        <f t="shared" si="30"/>
        <v>4387.5</v>
      </c>
      <c r="L3858" s="10">
        <f t="shared" si="31"/>
        <v>1535.6250000000002</v>
      </c>
      <c r="M3858" s="11">
        <v>0.35000000000000003</v>
      </c>
      <c r="O3858" s="16"/>
      <c r="P3858" s="14">
        <f>Data!$I3858+0</f>
        <v>0.65</v>
      </c>
      <c r="Q3858" s="12">
        <f>Data!$J3858-250</f>
        <v>6500</v>
      </c>
      <c r="R3858" s="13">
        <f>Data!$M3858-5%</f>
        <v>0.30000000000000004</v>
      </c>
    </row>
    <row r="3859" spans="1:18" ht="15.75" customHeight="1" x14ac:dyDescent="0.3">
      <c r="A3859" s="1"/>
      <c r="B3859" s="6" t="s">
        <v>14</v>
      </c>
      <c r="C3859" s="6">
        <v>1185732</v>
      </c>
      <c r="D3859" s="7">
        <v>44397</v>
      </c>
      <c r="E3859" s="6" t="s">
        <v>15</v>
      </c>
      <c r="F3859" s="6" t="s">
        <v>129</v>
      </c>
      <c r="G3859" s="6" t="s">
        <v>130</v>
      </c>
      <c r="H3859" s="6" t="s">
        <v>18</v>
      </c>
      <c r="I3859" s="8">
        <v>0.60000000000000009</v>
      </c>
      <c r="J3859" s="9">
        <v>4250</v>
      </c>
      <c r="K3859" s="10">
        <f t="shared" si="30"/>
        <v>2550.0000000000005</v>
      </c>
      <c r="L3859" s="10">
        <f t="shared" si="31"/>
        <v>892.50000000000023</v>
      </c>
      <c r="M3859" s="11">
        <v>0.35000000000000003</v>
      </c>
      <c r="O3859" s="16"/>
      <c r="P3859" s="14">
        <f>Data!$I3859+0</f>
        <v>0.60000000000000009</v>
      </c>
      <c r="Q3859" s="12">
        <f>Data!$J3859-250</f>
        <v>4000</v>
      </c>
      <c r="R3859" s="13">
        <f>Data!$M3859-5%</f>
        <v>0.30000000000000004</v>
      </c>
    </row>
    <row r="3860" spans="1:18" ht="15.75" customHeight="1" x14ac:dyDescent="0.3">
      <c r="A3860" s="1"/>
      <c r="B3860" s="6" t="s">
        <v>14</v>
      </c>
      <c r="C3860" s="6">
        <v>1185732</v>
      </c>
      <c r="D3860" s="7">
        <v>44397</v>
      </c>
      <c r="E3860" s="6" t="s">
        <v>15</v>
      </c>
      <c r="F3860" s="6" t="s">
        <v>129</v>
      </c>
      <c r="G3860" s="6" t="s">
        <v>130</v>
      </c>
      <c r="H3860" s="6" t="s">
        <v>19</v>
      </c>
      <c r="I3860" s="8">
        <v>0.55000000000000004</v>
      </c>
      <c r="J3860" s="9">
        <v>3500</v>
      </c>
      <c r="K3860" s="10">
        <f t="shared" si="30"/>
        <v>1925.0000000000002</v>
      </c>
      <c r="L3860" s="10">
        <f t="shared" si="31"/>
        <v>481.25000000000006</v>
      </c>
      <c r="M3860" s="11">
        <v>0.25</v>
      </c>
      <c r="O3860" s="16"/>
      <c r="P3860" s="14">
        <f>Data!$I3860+0</f>
        <v>0.55000000000000004</v>
      </c>
      <c r="Q3860" s="12">
        <f>Data!$J3860-250</f>
        <v>3250</v>
      </c>
      <c r="R3860" s="13">
        <f>Data!$M3860-5%</f>
        <v>0.2</v>
      </c>
    </row>
    <row r="3861" spans="1:18" ht="15.75" customHeight="1" x14ac:dyDescent="0.3">
      <c r="A3861" s="1"/>
      <c r="B3861" s="6" t="s">
        <v>14</v>
      </c>
      <c r="C3861" s="6">
        <v>1185732</v>
      </c>
      <c r="D3861" s="7">
        <v>44397</v>
      </c>
      <c r="E3861" s="6" t="s">
        <v>15</v>
      </c>
      <c r="F3861" s="6" t="s">
        <v>129</v>
      </c>
      <c r="G3861" s="6" t="s">
        <v>130</v>
      </c>
      <c r="H3861" s="6" t="s">
        <v>20</v>
      </c>
      <c r="I3861" s="8">
        <v>0.55000000000000004</v>
      </c>
      <c r="J3861" s="9">
        <v>3000</v>
      </c>
      <c r="K3861" s="10">
        <f t="shared" si="30"/>
        <v>1650.0000000000002</v>
      </c>
      <c r="L3861" s="10">
        <f t="shared" si="31"/>
        <v>412.50000000000006</v>
      </c>
      <c r="M3861" s="11">
        <v>0.25</v>
      </c>
      <c r="O3861" s="16"/>
      <c r="P3861" s="14">
        <f>Data!$I3861+0</f>
        <v>0.55000000000000004</v>
      </c>
      <c r="Q3861" s="12">
        <f>Data!$J3861-250</f>
        <v>2750</v>
      </c>
      <c r="R3861" s="13">
        <f>Data!$M3861-5%</f>
        <v>0.2</v>
      </c>
    </row>
    <row r="3862" spans="1:18" ht="15.75" customHeight="1" x14ac:dyDescent="0.3">
      <c r="A3862" s="1"/>
      <c r="B3862" s="6" t="s">
        <v>14</v>
      </c>
      <c r="C3862" s="6">
        <v>1185732</v>
      </c>
      <c r="D3862" s="7">
        <v>44397</v>
      </c>
      <c r="E3862" s="6" t="s">
        <v>15</v>
      </c>
      <c r="F3862" s="6" t="s">
        <v>129</v>
      </c>
      <c r="G3862" s="6" t="s">
        <v>130</v>
      </c>
      <c r="H3862" s="6" t="s">
        <v>21</v>
      </c>
      <c r="I3862" s="8">
        <v>0.65</v>
      </c>
      <c r="J3862" s="9">
        <v>3250</v>
      </c>
      <c r="K3862" s="10">
        <f t="shared" si="30"/>
        <v>2112.5</v>
      </c>
      <c r="L3862" s="10">
        <f t="shared" si="31"/>
        <v>528.125</v>
      </c>
      <c r="M3862" s="11">
        <v>0.25</v>
      </c>
      <c r="O3862" s="16"/>
      <c r="P3862" s="14">
        <f>Data!$I3862+0</f>
        <v>0.65</v>
      </c>
      <c r="Q3862" s="12">
        <f>Data!$J3862-250</f>
        <v>3000</v>
      </c>
      <c r="R3862" s="13">
        <f>Data!$M3862-5%</f>
        <v>0.2</v>
      </c>
    </row>
    <row r="3863" spans="1:18" ht="15.75" customHeight="1" x14ac:dyDescent="0.3">
      <c r="A3863" s="1"/>
      <c r="B3863" s="6" t="s">
        <v>14</v>
      </c>
      <c r="C3863" s="6">
        <v>1185732</v>
      </c>
      <c r="D3863" s="7">
        <v>44397</v>
      </c>
      <c r="E3863" s="6" t="s">
        <v>15</v>
      </c>
      <c r="F3863" s="6" t="s">
        <v>129</v>
      </c>
      <c r="G3863" s="6" t="s">
        <v>130</v>
      </c>
      <c r="H3863" s="6" t="s">
        <v>22</v>
      </c>
      <c r="I3863" s="8">
        <v>0.70000000000000007</v>
      </c>
      <c r="J3863" s="9">
        <v>5000</v>
      </c>
      <c r="K3863" s="10">
        <f t="shared" si="30"/>
        <v>3500.0000000000005</v>
      </c>
      <c r="L3863" s="10">
        <f t="shared" si="31"/>
        <v>1050</v>
      </c>
      <c r="M3863" s="11">
        <v>0.3</v>
      </c>
      <c r="O3863" s="16"/>
      <c r="P3863" s="14">
        <f>Data!$I3863+0</f>
        <v>0.70000000000000007</v>
      </c>
      <c r="Q3863" s="12">
        <f>Data!$J3863-250</f>
        <v>4750</v>
      </c>
      <c r="R3863" s="13">
        <f>Data!$M3863-5%</f>
        <v>0.25</v>
      </c>
    </row>
    <row r="3864" spans="1:18" ht="15.75" customHeight="1" x14ac:dyDescent="0.3">
      <c r="A3864" s="1"/>
      <c r="B3864" s="6" t="s">
        <v>14</v>
      </c>
      <c r="C3864" s="6">
        <v>1185732</v>
      </c>
      <c r="D3864" s="7">
        <v>44429</v>
      </c>
      <c r="E3864" s="6" t="s">
        <v>15</v>
      </c>
      <c r="F3864" s="6" t="s">
        <v>129</v>
      </c>
      <c r="G3864" s="6" t="s">
        <v>130</v>
      </c>
      <c r="H3864" s="6" t="s">
        <v>17</v>
      </c>
      <c r="I3864" s="8">
        <v>0.65</v>
      </c>
      <c r="J3864" s="9">
        <v>6500</v>
      </c>
      <c r="K3864" s="10">
        <f t="shared" si="30"/>
        <v>4225</v>
      </c>
      <c r="L3864" s="10">
        <f t="shared" si="31"/>
        <v>1478.7500000000002</v>
      </c>
      <c r="M3864" s="11">
        <v>0.35000000000000003</v>
      </c>
      <c r="O3864" s="16"/>
      <c r="P3864" s="14">
        <f>Data!$I3864+0</f>
        <v>0.65</v>
      </c>
      <c r="Q3864" s="12">
        <f>Data!$J3864-250</f>
        <v>6250</v>
      </c>
      <c r="R3864" s="13">
        <f>Data!$M3864-5%</f>
        <v>0.30000000000000004</v>
      </c>
    </row>
    <row r="3865" spans="1:18" ht="15.75" customHeight="1" x14ac:dyDescent="0.3">
      <c r="A3865" s="1"/>
      <c r="B3865" s="6" t="s">
        <v>14</v>
      </c>
      <c r="C3865" s="6">
        <v>1185732</v>
      </c>
      <c r="D3865" s="7">
        <v>44429</v>
      </c>
      <c r="E3865" s="6" t="s">
        <v>15</v>
      </c>
      <c r="F3865" s="6" t="s">
        <v>129</v>
      </c>
      <c r="G3865" s="6" t="s">
        <v>130</v>
      </c>
      <c r="H3865" s="6" t="s">
        <v>18</v>
      </c>
      <c r="I3865" s="8">
        <v>0.60000000000000009</v>
      </c>
      <c r="J3865" s="9">
        <v>4250</v>
      </c>
      <c r="K3865" s="10">
        <f t="shared" si="30"/>
        <v>2550.0000000000005</v>
      </c>
      <c r="L3865" s="10">
        <f t="shared" si="31"/>
        <v>892.50000000000023</v>
      </c>
      <c r="M3865" s="11">
        <v>0.35000000000000003</v>
      </c>
      <c r="O3865" s="16"/>
      <c r="P3865" s="14">
        <f>Data!$I3865+0</f>
        <v>0.60000000000000009</v>
      </c>
      <c r="Q3865" s="12">
        <f>Data!$J3865-250</f>
        <v>4000</v>
      </c>
      <c r="R3865" s="13">
        <f>Data!$M3865-5%</f>
        <v>0.30000000000000004</v>
      </c>
    </row>
    <row r="3866" spans="1:18" ht="15.75" customHeight="1" x14ac:dyDescent="0.3">
      <c r="A3866" s="1"/>
      <c r="B3866" s="6" t="s">
        <v>14</v>
      </c>
      <c r="C3866" s="6">
        <v>1185732</v>
      </c>
      <c r="D3866" s="7">
        <v>44429</v>
      </c>
      <c r="E3866" s="6" t="s">
        <v>15</v>
      </c>
      <c r="F3866" s="6" t="s">
        <v>129</v>
      </c>
      <c r="G3866" s="6" t="s">
        <v>130</v>
      </c>
      <c r="H3866" s="6" t="s">
        <v>19</v>
      </c>
      <c r="I3866" s="8">
        <v>0.55000000000000004</v>
      </c>
      <c r="J3866" s="9">
        <v>3500</v>
      </c>
      <c r="K3866" s="10">
        <f t="shared" si="30"/>
        <v>1925.0000000000002</v>
      </c>
      <c r="L3866" s="10">
        <f t="shared" si="31"/>
        <v>481.25000000000006</v>
      </c>
      <c r="M3866" s="11">
        <v>0.25</v>
      </c>
      <c r="O3866" s="16"/>
      <c r="P3866" s="14">
        <f>Data!$I3866+0</f>
        <v>0.55000000000000004</v>
      </c>
      <c r="Q3866" s="12">
        <f>Data!$J3866-250</f>
        <v>3250</v>
      </c>
      <c r="R3866" s="13">
        <f>Data!$M3866-5%</f>
        <v>0.2</v>
      </c>
    </row>
    <row r="3867" spans="1:18" ht="15.75" customHeight="1" x14ac:dyDescent="0.3">
      <c r="A3867" s="1"/>
      <c r="B3867" s="6" t="s">
        <v>14</v>
      </c>
      <c r="C3867" s="6">
        <v>1185732</v>
      </c>
      <c r="D3867" s="7">
        <v>44429</v>
      </c>
      <c r="E3867" s="6" t="s">
        <v>15</v>
      </c>
      <c r="F3867" s="6" t="s">
        <v>129</v>
      </c>
      <c r="G3867" s="6" t="s">
        <v>130</v>
      </c>
      <c r="H3867" s="6" t="s">
        <v>20</v>
      </c>
      <c r="I3867" s="8">
        <v>0.55000000000000004</v>
      </c>
      <c r="J3867" s="9">
        <v>2500</v>
      </c>
      <c r="K3867" s="10">
        <f t="shared" si="30"/>
        <v>1375</v>
      </c>
      <c r="L3867" s="10">
        <f t="shared" si="31"/>
        <v>343.75</v>
      </c>
      <c r="M3867" s="11">
        <v>0.25</v>
      </c>
      <c r="O3867" s="16"/>
      <c r="P3867" s="14">
        <f>Data!$I3867+0</f>
        <v>0.55000000000000004</v>
      </c>
      <c r="Q3867" s="12">
        <f>Data!$J3867-250</f>
        <v>2250</v>
      </c>
      <c r="R3867" s="13">
        <f>Data!$M3867-5%</f>
        <v>0.2</v>
      </c>
    </row>
    <row r="3868" spans="1:18" ht="15.75" customHeight="1" x14ac:dyDescent="0.3">
      <c r="A3868" s="1"/>
      <c r="B3868" s="6" t="s">
        <v>14</v>
      </c>
      <c r="C3868" s="6">
        <v>1185732</v>
      </c>
      <c r="D3868" s="7">
        <v>44429</v>
      </c>
      <c r="E3868" s="6" t="s">
        <v>15</v>
      </c>
      <c r="F3868" s="6" t="s">
        <v>129</v>
      </c>
      <c r="G3868" s="6" t="s">
        <v>130</v>
      </c>
      <c r="H3868" s="6" t="s">
        <v>21</v>
      </c>
      <c r="I3868" s="8">
        <v>0.65</v>
      </c>
      <c r="J3868" s="9">
        <v>2250</v>
      </c>
      <c r="K3868" s="10">
        <f t="shared" si="30"/>
        <v>1462.5</v>
      </c>
      <c r="L3868" s="10">
        <f t="shared" si="31"/>
        <v>365.625</v>
      </c>
      <c r="M3868" s="11">
        <v>0.25</v>
      </c>
      <c r="O3868" s="16"/>
      <c r="P3868" s="14">
        <f>Data!$I3868+0</f>
        <v>0.65</v>
      </c>
      <c r="Q3868" s="12">
        <f>Data!$J3868-250</f>
        <v>2000</v>
      </c>
      <c r="R3868" s="13">
        <f>Data!$M3868-5%</f>
        <v>0.2</v>
      </c>
    </row>
    <row r="3869" spans="1:18" ht="15.75" customHeight="1" x14ac:dyDescent="0.3">
      <c r="A3869" s="1"/>
      <c r="B3869" s="6" t="s">
        <v>14</v>
      </c>
      <c r="C3869" s="6">
        <v>1185732</v>
      </c>
      <c r="D3869" s="7">
        <v>44429</v>
      </c>
      <c r="E3869" s="6" t="s">
        <v>15</v>
      </c>
      <c r="F3869" s="6" t="s">
        <v>129</v>
      </c>
      <c r="G3869" s="6" t="s">
        <v>130</v>
      </c>
      <c r="H3869" s="6" t="s">
        <v>22</v>
      </c>
      <c r="I3869" s="8">
        <v>0.70000000000000007</v>
      </c>
      <c r="J3869" s="9">
        <v>4000</v>
      </c>
      <c r="K3869" s="10">
        <f t="shared" si="30"/>
        <v>2800.0000000000005</v>
      </c>
      <c r="L3869" s="10">
        <f t="shared" si="31"/>
        <v>840.00000000000011</v>
      </c>
      <c r="M3869" s="11">
        <v>0.3</v>
      </c>
      <c r="O3869" s="16"/>
      <c r="P3869" s="14">
        <f>Data!$I3869+0</f>
        <v>0.70000000000000007</v>
      </c>
      <c r="Q3869" s="12">
        <f>Data!$J3869-250</f>
        <v>3750</v>
      </c>
      <c r="R3869" s="13">
        <f>Data!$M3869-5%</f>
        <v>0.25</v>
      </c>
    </row>
    <row r="3870" spans="1:18" ht="15.75" customHeight="1" x14ac:dyDescent="0.3">
      <c r="A3870" s="1"/>
      <c r="B3870" s="6" t="s">
        <v>14</v>
      </c>
      <c r="C3870" s="6">
        <v>1185732</v>
      </c>
      <c r="D3870" s="7">
        <v>44459</v>
      </c>
      <c r="E3870" s="6" t="s">
        <v>15</v>
      </c>
      <c r="F3870" s="6" t="s">
        <v>129</v>
      </c>
      <c r="G3870" s="6" t="s">
        <v>130</v>
      </c>
      <c r="H3870" s="6" t="s">
        <v>17</v>
      </c>
      <c r="I3870" s="8">
        <v>0.65</v>
      </c>
      <c r="J3870" s="9">
        <v>5250</v>
      </c>
      <c r="K3870" s="10">
        <f t="shared" si="30"/>
        <v>3412.5</v>
      </c>
      <c r="L3870" s="10">
        <f t="shared" si="31"/>
        <v>1194.375</v>
      </c>
      <c r="M3870" s="11">
        <v>0.35000000000000003</v>
      </c>
      <c r="O3870" s="16"/>
      <c r="P3870" s="14">
        <f>Data!$I3870+0</f>
        <v>0.65</v>
      </c>
      <c r="Q3870" s="12">
        <f>Data!$J3870-250</f>
        <v>5000</v>
      </c>
      <c r="R3870" s="13">
        <f>Data!$M3870-5%</f>
        <v>0.30000000000000004</v>
      </c>
    </row>
    <row r="3871" spans="1:18" ht="15.75" customHeight="1" x14ac:dyDescent="0.3">
      <c r="A3871" s="1"/>
      <c r="B3871" s="6" t="s">
        <v>14</v>
      </c>
      <c r="C3871" s="6">
        <v>1185732</v>
      </c>
      <c r="D3871" s="7">
        <v>44459</v>
      </c>
      <c r="E3871" s="6" t="s">
        <v>15</v>
      </c>
      <c r="F3871" s="6" t="s">
        <v>129</v>
      </c>
      <c r="G3871" s="6" t="s">
        <v>130</v>
      </c>
      <c r="H3871" s="6" t="s">
        <v>18</v>
      </c>
      <c r="I3871" s="8">
        <v>0.60000000000000009</v>
      </c>
      <c r="J3871" s="9">
        <v>3250</v>
      </c>
      <c r="K3871" s="10">
        <f t="shared" si="30"/>
        <v>1950.0000000000002</v>
      </c>
      <c r="L3871" s="10">
        <f t="shared" si="31"/>
        <v>682.50000000000011</v>
      </c>
      <c r="M3871" s="11">
        <v>0.35000000000000003</v>
      </c>
      <c r="O3871" s="16"/>
      <c r="P3871" s="14">
        <f>Data!$I3871+0</f>
        <v>0.60000000000000009</v>
      </c>
      <c r="Q3871" s="12">
        <f>Data!$J3871-250</f>
        <v>3000</v>
      </c>
      <c r="R3871" s="13">
        <f>Data!$M3871-5%</f>
        <v>0.30000000000000004</v>
      </c>
    </row>
    <row r="3872" spans="1:18" ht="15.75" customHeight="1" x14ac:dyDescent="0.3">
      <c r="A3872" s="1"/>
      <c r="B3872" s="6" t="s">
        <v>14</v>
      </c>
      <c r="C3872" s="6">
        <v>1185732</v>
      </c>
      <c r="D3872" s="7">
        <v>44459</v>
      </c>
      <c r="E3872" s="6" t="s">
        <v>15</v>
      </c>
      <c r="F3872" s="6" t="s">
        <v>129</v>
      </c>
      <c r="G3872" s="6" t="s">
        <v>130</v>
      </c>
      <c r="H3872" s="6" t="s">
        <v>19</v>
      </c>
      <c r="I3872" s="8">
        <v>0.55000000000000004</v>
      </c>
      <c r="J3872" s="9">
        <v>2250</v>
      </c>
      <c r="K3872" s="10">
        <f t="shared" si="30"/>
        <v>1237.5</v>
      </c>
      <c r="L3872" s="10">
        <f t="shared" si="31"/>
        <v>309.375</v>
      </c>
      <c r="M3872" s="11">
        <v>0.25</v>
      </c>
      <c r="O3872" s="16"/>
      <c r="P3872" s="14">
        <f>Data!$I3872+0</f>
        <v>0.55000000000000004</v>
      </c>
      <c r="Q3872" s="12">
        <f>Data!$J3872-250</f>
        <v>2000</v>
      </c>
      <c r="R3872" s="13">
        <f>Data!$M3872-5%</f>
        <v>0.2</v>
      </c>
    </row>
    <row r="3873" spans="1:18" ht="15.75" customHeight="1" x14ac:dyDescent="0.3">
      <c r="A3873" s="1"/>
      <c r="B3873" s="6" t="s">
        <v>14</v>
      </c>
      <c r="C3873" s="6">
        <v>1185732</v>
      </c>
      <c r="D3873" s="7">
        <v>44459</v>
      </c>
      <c r="E3873" s="6" t="s">
        <v>15</v>
      </c>
      <c r="F3873" s="6" t="s">
        <v>129</v>
      </c>
      <c r="G3873" s="6" t="s">
        <v>130</v>
      </c>
      <c r="H3873" s="6" t="s">
        <v>20</v>
      </c>
      <c r="I3873" s="8">
        <v>0.55000000000000004</v>
      </c>
      <c r="J3873" s="9">
        <v>2000</v>
      </c>
      <c r="K3873" s="10">
        <f t="shared" si="30"/>
        <v>1100</v>
      </c>
      <c r="L3873" s="10">
        <f t="shared" si="31"/>
        <v>275</v>
      </c>
      <c r="M3873" s="11">
        <v>0.25</v>
      </c>
      <c r="O3873" s="16"/>
      <c r="P3873" s="14">
        <f>Data!$I3873+0</f>
        <v>0.55000000000000004</v>
      </c>
      <c r="Q3873" s="12">
        <f>Data!$J3873-250</f>
        <v>1750</v>
      </c>
      <c r="R3873" s="13">
        <f>Data!$M3873-5%</f>
        <v>0.2</v>
      </c>
    </row>
    <row r="3874" spans="1:18" ht="15.75" customHeight="1" x14ac:dyDescent="0.3">
      <c r="A3874" s="1"/>
      <c r="B3874" s="6" t="s">
        <v>14</v>
      </c>
      <c r="C3874" s="6">
        <v>1185732</v>
      </c>
      <c r="D3874" s="7">
        <v>44459</v>
      </c>
      <c r="E3874" s="6" t="s">
        <v>15</v>
      </c>
      <c r="F3874" s="6" t="s">
        <v>129</v>
      </c>
      <c r="G3874" s="6" t="s">
        <v>130</v>
      </c>
      <c r="H3874" s="6" t="s">
        <v>21</v>
      </c>
      <c r="I3874" s="8">
        <v>0.65</v>
      </c>
      <c r="J3874" s="9">
        <v>2000</v>
      </c>
      <c r="K3874" s="10">
        <f t="shared" si="30"/>
        <v>1300</v>
      </c>
      <c r="L3874" s="10">
        <f t="shared" si="31"/>
        <v>325</v>
      </c>
      <c r="M3874" s="11">
        <v>0.25</v>
      </c>
      <c r="O3874" s="16"/>
      <c r="P3874" s="14">
        <f>Data!$I3874+0</f>
        <v>0.65</v>
      </c>
      <c r="Q3874" s="12">
        <f>Data!$J3874-250</f>
        <v>1750</v>
      </c>
      <c r="R3874" s="13">
        <f>Data!$M3874-5%</f>
        <v>0.2</v>
      </c>
    </row>
    <row r="3875" spans="1:18" ht="15.75" customHeight="1" x14ac:dyDescent="0.3">
      <c r="A3875" s="1"/>
      <c r="B3875" s="6" t="s">
        <v>14</v>
      </c>
      <c r="C3875" s="6">
        <v>1185732</v>
      </c>
      <c r="D3875" s="7">
        <v>44459</v>
      </c>
      <c r="E3875" s="6" t="s">
        <v>15</v>
      </c>
      <c r="F3875" s="6" t="s">
        <v>129</v>
      </c>
      <c r="G3875" s="6" t="s">
        <v>130</v>
      </c>
      <c r="H3875" s="6" t="s">
        <v>22</v>
      </c>
      <c r="I3875" s="8">
        <v>0.70000000000000007</v>
      </c>
      <c r="J3875" s="9">
        <v>3000</v>
      </c>
      <c r="K3875" s="10">
        <f t="shared" si="30"/>
        <v>2100</v>
      </c>
      <c r="L3875" s="10">
        <f t="shared" si="31"/>
        <v>630</v>
      </c>
      <c r="M3875" s="11">
        <v>0.3</v>
      </c>
      <c r="O3875" s="16"/>
      <c r="P3875" s="14">
        <f>Data!$I3875+0</f>
        <v>0.70000000000000007</v>
      </c>
      <c r="Q3875" s="12">
        <f>Data!$J3875-250</f>
        <v>2750</v>
      </c>
      <c r="R3875" s="13">
        <f>Data!$M3875-5%</f>
        <v>0.25</v>
      </c>
    </row>
    <row r="3876" spans="1:18" ht="15.75" customHeight="1" x14ac:dyDescent="0.3">
      <c r="A3876" s="1"/>
      <c r="B3876" s="6" t="s">
        <v>14</v>
      </c>
      <c r="C3876" s="6">
        <v>1185732</v>
      </c>
      <c r="D3876" s="7">
        <v>44491</v>
      </c>
      <c r="E3876" s="6" t="s">
        <v>15</v>
      </c>
      <c r="F3876" s="6" t="s">
        <v>129</v>
      </c>
      <c r="G3876" s="6" t="s">
        <v>130</v>
      </c>
      <c r="H3876" s="6" t="s">
        <v>17</v>
      </c>
      <c r="I3876" s="8">
        <v>0.70000000000000007</v>
      </c>
      <c r="J3876" s="9">
        <v>4500</v>
      </c>
      <c r="K3876" s="10">
        <f t="shared" si="30"/>
        <v>3150.0000000000005</v>
      </c>
      <c r="L3876" s="10">
        <f t="shared" si="31"/>
        <v>1102.5000000000002</v>
      </c>
      <c r="M3876" s="11">
        <v>0.35000000000000003</v>
      </c>
      <c r="O3876" s="16"/>
      <c r="P3876" s="14">
        <f>Data!$I3876+0</f>
        <v>0.70000000000000007</v>
      </c>
      <c r="Q3876" s="12">
        <f>Data!$J3876-250</f>
        <v>4250</v>
      </c>
      <c r="R3876" s="13">
        <f>Data!$M3876-5%</f>
        <v>0.30000000000000004</v>
      </c>
    </row>
    <row r="3877" spans="1:18" ht="15.75" customHeight="1" x14ac:dyDescent="0.3">
      <c r="A3877" s="1"/>
      <c r="B3877" s="6" t="s">
        <v>14</v>
      </c>
      <c r="C3877" s="6">
        <v>1185732</v>
      </c>
      <c r="D3877" s="7">
        <v>44491</v>
      </c>
      <c r="E3877" s="6" t="s">
        <v>15</v>
      </c>
      <c r="F3877" s="6" t="s">
        <v>129</v>
      </c>
      <c r="G3877" s="6" t="s">
        <v>130</v>
      </c>
      <c r="H3877" s="6" t="s">
        <v>18</v>
      </c>
      <c r="I3877" s="8">
        <v>0.65000000000000013</v>
      </c>
      <c r="J3877" s="9">
        <v>2750</v>
      </c>
      <c r="K3877" s="10">
        <f t="shared" si="30"/>
        <v>1787.5000000000005</v>
      </c>
      <c r="L3877" s="10">
        <f t="shared" si="31"/>
        <v>625.62500000000023</v>
      </c>
      <c r="M3877" s="11">
        <v>0.35000000000000003</v>
      </c>
      <c r="O3877" s="16"/>
      <c r="P3877" s="14">
        <f>Data!$I3877+0</f>
        <v>0.65000000000000013</v>
      </c>
      <c r="Q3877" s="12">
        <f>Data!$J3877-250</f>
        <v>2500</v>
      </c>
      <c r="R3877" s="13">
        <f>Data!$M3877-5%</f>
        <v>0.30000000000000004</v>
      </c>
    </row>
    <row r="3878" spans="1:18" ht="15.75" customHeight="1" x14ac:dyDescent="0.3">
      <c r="A3878" s="1"/>
      <c r="B3878" s="6" t="s">
        <v>14</v>
      </c>
      <c r="C3878" s="6">
        <v>1185732</v>
      </c>
      <c r="D3878" s="7">
        <v>44491</v>
      </c>
      <c r="E3878" s="6" t="s">
        <v>15</v>
      </c>
      <c r="F3878" s="6" t="s">
        <v>129</v>
      </c>
      <c r="G3878" s="6" t="s">
        <v>130</v>
      </c>
      <c r="H3878" s="6" t="s">
        <v>19</v>
      </c>
      <c r="I3878" s="8">
        <v>0.65000000000000013</v>
      </c>
      <c r="J3878" s="9">
        <v>1750</v>
      </c>
      <c r="K3878" s="10">
        <f t="shared" si="30"/>
        <v>1137.5000000000002</v>
      </c>
      <c r="L3878" s="10">
        <f t="shared" si="31"/>
        <v>284.37500000000006</v>
      </c>
      <c r="M3878" s="11">
        <v>0.25</v>
      </c>
      <c r="O3878" s="16"/>
      <c r="P3878" s="14">
        <f>Data!$I3878+0</f>
        <v>0.65000000000000013</v>
      </c>
      <c r="Q3878" s="12">
        <f>Data!$J3878-250</f>
        <v>1500</v>
      </c>
      <c r="R3878" s="13">
        <f>Data!$M3878-5%</f>
        <v>0.2</v>
      </c>
    </row>
    <row r="3879" spans="1:18" ht="15.75" customHeight="1" x14ac:dyDescent="0.3">
      <c r="A3879" s="1"/>
      <c r="B3879" s="6" t="s">
        <v>14</v>
      </c>
      <c r="C3879" s="6">
        <v>1185732</v>
      </c>
      <c r="D3879" s="7">
        <v>44491</v>
      </c>
      <c r="E3879" s="6" t="s">
        <v>15</v>
      </c>
      <c r="F3879" s="6" t="s">
        <v>129</v>
      </c>
      <c r="G3879" s="6" t="s">
        <v>130</v>
      </c>
      <c r="H3879" s="6" t="s">
        <v>20</v>
      </c>
      <c r="I3879" s="8">
        <v>0.65000000000000013</v>
      </c>
      <c r="J3879" s="9">
        <v>1500</v>
      </c>
      <c r="K3879" s="10">
        <f t="shared" si="30"/>
        <v>975.00000000000023</v>
      </c>
      <c r="L3879" s="10">
        <f t="shared" si="31"/>
        <v>243.75000000000006</v>
      </c>
      <c r="M3879" s="11">
        <v>0.25</v>
      </c>
      <c r="O3879" s="16"/>
      <c r="P3879" s="14">
        <f>Data!$I3879+0</f>
        <v>0.65000000000000013</v>
      </c>
      <c r="Q3879" s="12">
        <f>Data!$J3879-250</f>
        <v>1250</v>
      </c>
      <c r="R3879" s="13">
        <f>Data!$M3879-5%</f>
        <v>0.2</v>
      </c>
    </row>
    <row r="3880" spans="1:18" ht="15.75" customHeight="1" x14ac:dyDescent="0.3">
      <c r="A3880" s="1"/>
      <c r="B3880" s="6" t="s">
        <v>14</v>
      </c>
      <c r="C3880" s="6">
        <v>1185732</v>
      </c>
      <c r="D3880" s="7">
        <v>44491</v>
      </c>
      <c r="E3880" s="6" t="s">
        <v>15</v>
      </c>
      <c r="F3880" s="6" t="s">
        <v>129</v>
      </c>
      <c r="G3880" s="6" t="s">
        <v>130</v>
      </c>
      <c r="H3880" s="6" t="s">
        <v>21</v>
      </c>
      <c r="I3880" s="8">
        <v>0.75000000000000011</v>
      </c>
      <c r="J3880" s="9">
        <v>1500</v>
      </c>
      <c r="K3880" s="10">
        <f t="shared" si="30"/>
        <v>1125.0000000000002</v>
      </c>
      <c r="L3880" s="10">
        <f t="shared" si="31"/>
        <v>281.25000000000006</v>
      </c>
      <c r="M3880" s="11">
        <v>0.25</v>
      </c>
      <c r="O3880" s="16"/>
      <c r="P3880" s="14">
        <f>Data!$I3880+0</f>
        <v>0.75000000000000011</v>
      </c>
      <c r="Q3880" s="12">
        <f>Data!$J3880-250</f>
        <v>1250</v>
      </c>
      <c r="R3880" s="13">
        <f>Data!$M3880-5%</f>
        <v>0.2</v>
      </c>
    </row>
    <row r="3881" spans="1:18" ht="15.75" customHeight="1" x14ac:dyDescent="0.3">
      <c r="A3881" s="1"/>
      <c r="B3881" s="6" t="s">
        <v>14</v>
      </c>
      <c r="C3881" s="6">
        <v>1185732</v>
      </c>
      <c r="D3881" s="7">
        <v>44491</v>
      </c>
      <c r="E3881" s="6" t="s">
        <v>15</v>
      </c>
      <c r="F3881" s="6" t="s">
        <v>129</v>
      </c>
      <c r="G3881" s="6" t="s">
        <v>130</v>
      </c>
      <c r="H3881" s="6" t="s">
        <v>22</v>
      </c>
      <c r="I3881" s="8">
        <v>0.8</v>
      </c>
      <c r="J3881" s="9">
        <v>2750</v>
      </c>
      <c r="K3881" s="10">
        <f t="shared" si="30"/>
        <v>2200</v>
      </c>
      <c r="L3881" s="10">
        <f t="shared" si="31"/>
        <v>660</v>
      </c>
      <c r="M3881" s="11">
        <v>0.3</v>
      </c>
      <c r="O3881" s="16"/>
      <c r="P3881" s="14">
        <f>Data!$I3881+0</f>
        <v>0.8</v>
      </c>
      <c r="Q3881" s="12">
        <f>Data!$J3881-250</f>
        <v>2500</v>
      </c>
      <c r="R3881" s="13">
        <f>Data!$M3881-5%</f>
        <v>0.25</v>
      </c>
    </row>
    <row r="3882" spans="1:18" ht="15.75" customHeight="1" x14ac:dyDescent="0.3">
      <c r="A3882" s="1"/>
      <c r="B3882" s="6" t="s">
        <v>14</v>
      </c>
      <c r="C3882" s="6">
        <v>1185732</v>
      </c>
      <c r="D3882" s="7">
        <v>44521</v>
      </c>
      <c r="E3882" s="6" t="s">
        <v>15</v>
      </c>
      <c r="F3882" s="6" t="s">
        <v>129</v>
      </c>
      <c r="G3882" s="6" t="s">
        <v>130</v>
      </c>
      <c r="H3882" s="6" t="s">
        <v>17</v>
      </c>
      <c r="I3882" s="8">
        <v>0.75000000000000011</v>
      </c>
      <c r="J3882" s="9">
        <v>4250</v>
      </c>
      <c r="K3882" s="10">
        <f t="shared" si="30"/>
        <v>3187.5000000000005</v>
      </c>
      <c r="L3882" s="10">
        <f t="shared" si="31"/>
        <v>1115.6250000000002</v>
      </c>
      <c r="M3882" s="11">
        <v>0.35000000000000003</v>
      </c>
      <c r="O3882" s="16"/>
      <c r="P3882" s="14">
        <f>Data!$I3882+0</f>
        <v>0.75000000000000011</v>
      </c>
      <c r="Q3882" s="12">
        <f>Data!$J3882-250</f>
        <v>4000</v>
      </c>
      <c r="R3882" s="13">
        <f>Data!$M3882-5%</f>
        <v>0.30000000000000004</v>
      </c>
    </row>
    <row r="3883" spans="1:18" ht="15.75" customHeight="1" x14ac:dyDescent="0.3">
      <c r="A3883" s="1"/>
      <c r="B3883" s="6" t="s">
        <v>14</v>
      </c>
      <c r="C3883" s="6">
        <v>1185732</v>
      </c>
      <c r="D3883" s="7">
        <v>44521</v>
      </c>
      <c r="E3883" s="6" t="s">
        <v>15</v>
      </c>
      <c r="F3883" s="6" t="s">
        <v>129</v>
      </c>
      <c r="G3883" s="6" t="s">
        <v>130</v>
      </c>
      <c r="H3883" s="6" t="s">
        <v>18</v>
      </c>
      <c r="I3883" s="8">
        <v>0.65000000000000013</v>
      </c>
      <c r="J3883" s="9">
        <v>3000</v>
      </c>
      <c r="K3883" s="10">
        <f t="shared" si="30"/>
        <v>1950.0000000000005</v>
      </c>
      <c r="L3883" s="10">
        <f t="shared" si="31"/>
        <v>682.50000000000023</v>
      </c>
      <c r="M3883" s="11">
        <v>0.35000000000000003</v>
      </c>
      <c r="O3883" s="16"/>
      <c r="P3883" s="14">
        <f>Data!$I3883+0</f>
        <v>0.65000000000000013</v>
      </c>
      <c r="Q3883" s="12">
        <f>Data!$J3883-250</f>
        <v>2750</v>
      </c>
      <c r="R3883" s="13">
        <f>Data!$M3883-5%</f>
        <v>0.30000000000000004</v>
      </c>
    </row>
    <row r="3884" spans="1:18" ht="15.75" customHeight="1" x14ac:dyDescent="0.3">
      <c r="A3884" s="1"/>
      <c r="B3884" s="6" t="s">
        <v>14</v>
      </c>
      <c r="C3884" s="6">
        <v>1185732</v>
      </c>
      <c r="D3884" s="7">
        <v>44521</v>
      </c>
      <c r="E3884" s="6" t="s">
        <v>15</v>
      </c>
      <c r="F3884" s="6" t="s">
        <v>129</v>
      </c>
      <c r="G3884" s="6" t="s">
        <v>130</v>
      </c>
      <c r="H3884" s="6" t="s">
        <v>19</v>
      </c>
      <c r="I3884" s="8">
        <v>0.65000000000000013</v>
      </c>
      <c r="J3884" s="9">
        <v>3200</v>
      </c>
      <c r="K3884" s="10">
        <f t="shared" si="30"/>
        <v>2080.0000000000005</v>
      </c>
      <c r="L3884" s="10">
        <f t="shared" si="31"/>
        <v>520.00000000000011</v>
      </c>
      <c r="M3884" s="11">
        <v>0.25</v>
      </c>
      <c r="O3884" s="16"/>
      <c r="P3884" s="14">
        <f>Data!$I3884+0</f>
        <v>0.65000000000000013</v>
      </c>
      <c r="Q3884" s="12">
        <f>Data!$J3884-250</f>
        <v>2950</v>
      </c>
      <c r="R3884" s="13">
        <f>Data!$M3884-5%</f>
        <v>0.2</v>
      </c>
    </row>
    <row r="3885" spans="1:18" ht="15.75" customHeight="1" x14ac:dyDescent="0.3">
      <c r="A3885" s="1"/>
      <c r="B3885" s="6" t="s">
        <v>14</v>
      </c>
      <c r="C3885" s="6">
        <v>1185732</v>
      </c>
      <c r="D3885" s="7">
        <v>44521</v>
      </c>
      <c r="E3885" s="6" t="s">
        <v>15</v>
      </c>
      <c r="F3885" s="6" t="s">
        <v>129</v>
      </c>
      <c r="G3885" s="6" t="s">
        <v>130</v>
      </c>
      <c r="H3885" s="6" t="s">
        <v>20</v>
      </c>
      <c r="I3885" s="8">
        <v>0.65000000000000013</v>
      </c>
      <c r="J3885" s="9">
        <v>3000</v>
      </c>
      <c r="K3885" s="10">
        <f t="shared" si="30"/>
        <v>1950.0000000000005</v>
      </c>
      <c r="L3885" s="10">
        <f t="shared" si="31"/>
        <v>487.50000000000011</v>
      </c>
      <c r="M3885" s="11">
        <v>0.25</v>
      </c>
      <c r="O3885" s="16"/>
      <c r="P3885" s="14">
        <f>Data!$I3885+0</f>
        <v>0.65000000000000013</v>
      </c>
      <c r="Q3885" s="12">
        <f>Data!$J3885-250</f>
        <v>2750</v>
      </c>
      <c r="R3885" s="13">
        <f>Data!$M3885-5%</f>
        <v>0.2</v>
      </c>
    </row>
    <row r="3886" spans="1:18" ht="15.75" customHeight="1" x14ac:dyDescent="0.3">
      <c r="A3886" s="1"/>
      <c r="B3886" s="6" t="s">
        <v>14</v>
      </c>
      <c r="C3886" s="6">
        <v>1185732</v>
      </c>
      <c r="D3886" s="7">
        <v>44521</v>
      </c>
      <c r="E3886" s="6" t="s">
        <v>15</v>
      </c>
      <c r="F3886" s="6" t="s">
        <v>129</v>
      </c>
      <c r="G3886" s="6" t="s">
        <v>130</v>
      </c>
      <c r="H3886" s="6" t="s">
        <v>21</v>
      </c>
      <c r="I3886" s="8">
        <v>0.75000000000000011</v>
      </c>
      <c r="J3886" s="9">
        <v>2750</v>
      </c>
      <c r="K3886" s="10">
        <f t="shared" si="30"/>
        <v>2062.5000000000005</v>
      </c>
      <c r="L3886" s="10">
        <f t="shared" si="31"/>
        <v>515.62500000000011</v>
      </c>
      <c r="M3886" s="11">
        <v>0.25</v>
      </c>
      <c r="O3886" s="16"/>
      <c r="P3886" s="14">
        <f>Data!$I3886+0</f>
        <v>0.75000000000000011</v>
      </c>
      <c r="Q3886" s="12">
        <f>Data!$J3886-250</f>
        <v>2500</v>
      </c>
      <c r="R3886" s="13">
        <f>Data!$M3886-5%</f>
        <v>0.2</v>
      </c>
    </row>
    <row r="3887" spans="1:18" ht="15.75" customHeight="1" x14ac:dyDescent="0.3">
      <c r="A3887" s="1"/>
      <c r="B3887" s="6" t="s">
        <v>14</v>
      </c>
      <c r="C3887" s="6">
        <v>1185732</v>
      </c>
      <c r="D3887" s="7">
        <v>44521</v>
      </c>
      <c r="E3887" s="6" t="s">
        <v>15</v>
      </c>
      <c r="F3887" s="6" t="s">
        <v>129</v>
      </c>
      <c r="G3887" s="6" t="s">
        <v>130</v>
      </c>
      <c r="H3887" s="6" t="s">
        <v>22</v>
      </c>
      <c r="I3887" s="8">
        <v>0.8</v>
      </c>
      <c r="J3887" s="9">
        <v>3750</v>
      </c>
      <c r="K3887" s="10">
        <f t="shared" si="30"/>
        <v>3000</v>
      </c>
      <c r="L3887" s="10">
        <f t="shared" si="31"/>
        <v>900</v>
      </c>
      <c r="M3887" s="11">
        <v>0.3</v>
      </c>
      <c r="O3887" s="16"/>
      <c r="P3887" s="14">
        <f>Data!$I3887+0</f>
        <v>0.8</v>
      </c>
      <c r="Q3887" s="12">
        <f>Data!$J3887-250</f>
        <v>3500</v>
      </c>
      <c r="R3887" s="13">
        <f>Data!$M3887-5%</f>
        <v>0.25</v>
      </c>
    </row>
    <row r="3888" spans="1:18" ht="15.75" customHeight="1" x14ac:dyDescent="0.3">
      <c r="A3888" s="1"/>
      <c r="B3888" s="6" t="s">
        <v>14</v>
      </c>
      <c r="C3888" s="6">
        <v>1185732</v>
      </c>
      <c r="D3888" s="7">
        <v>44550</v>
      </c>
      <c r="E3888" s="6" t="s">
        <v>15</v>
      </c>
      <c r="F3888" s="6" t="s">
        <v>129</v>
      </c>
      <c r="G3888" s="6" t="s">
        <v>130</v>
      </c>
      <c r="H3888" s="6" t="s">
        <v>17</v>
      </c>
      <c r="I3888" s="8">
        <v>0.75000000000000011</v>
      </c>
      <c r="J3888" s="9">
        <v>6000</v>
      </c>
      <c r="K3888" s="10">
        <f t="shared" si="30"/>
        <v>4500.0000000000009</v>
      </c>
      <c r="L3888" s="10">
        <f t="shared" si="31"/>
        <v>1575.0000000000005</v>
      </c>
      <c r="M3888" s="11">
        <v>0.35000000000000003</v>
      </c>
      <c r="O3888" s="16"/>
      <c r="P3888" s="14">
        <f>Data!$I3888+0</f>
        <v>0.75000000000000011</v>
      </c>
      <c r="Q3888" s="12">
        <f>Data!$J3888-250</f>
        <v>5750</v>
      </c>
      <c r="R3888" s="13">
        <f>Data!$M3888-5%</f>
        <v>0.30000000000000004</v>
      </c>
    </row>
    <row r="3889" spans="1:18" ht="15.75" customHeight="1" x14ac:dyDescent="0.3">
      <c r="A3889" s="1"/>
      <c r="B3889" s="6" t="s">
        <v>14</v>
      </c>
      <c r="C3889" s="6">
        <v>1185732</v>
      </c>
      <c r="D3889" s="7">
        <v>44550</v>
      </c>
      <c r="E3889" s="6" t="s">
        <v>15</v>
      </c>
      <c r="F3889" s="6" t="s">
        <v>129</v>
      </c>
      <c r="G3889" s="6" t="s">
        <v>130</v>
      </c>
      <c r="H3889" s="6" t="s">
        <v>18</v>
      </c>
      <c r="I3889" s="8">
        <v>0.65000000000000013</v>
      </c>
      <c r="J3889" s="9">
        <v>4000</v>
      </c>
      <c r="K3889" s="10">
        <f t="shared" si="30"/>
        <v>2600.0000000000005</v>
      </c>
      <c r="L3889" s="10">
        <f t="shared" si="31"/>
        <v>910.00000000000023</v>
      </c>
      <c r="M3889" s="11">
        <v>0.35000000000000003</v>
      </c>
      <c r="O3889" s="16"/>
      <c r="P3889" s="14">
        <f>Data!$I3889+0</f>
        <v>0.65000000000000013</v>
      </c>
      <c r="Q3889" s="12">
        <f>Data!$J3889-250</f>
        <v>3750</v>
      </c>
      <c r="R3889" s="13">
        <f>Data!$M3889-5%</f>
        <v>0.30000000000000004</v>
      </c>
    </row>
    <row r="3890" spans="1:18" ht="15.75" customHeight="1" x14ac:dyDescent="0.3">
      <c r="A3890" s="1"/>
      <c r="B3890" s="6" t="s">
        <v>14</v>
      </c>
      <c r="C3890" s="6">
        <v>1185732</v>
      </c>
      <c r="D3890" s="7">
        <v>44550</v>
      </c>
      <c r="E3890" s="6" t="s">
        <v>15</v>
      </c>
      <c r="F3890" s="6" t="s">
        <v>129</v>
      </c>
      <c r="G3890" s="6" t="s">
        <v>130</v>
      </c>
      <c r="H3890" s="6" t="s">
        <v>19</v>
      </c>
      <c r="I3890" s="8">
        <v>0.65000000000000013</v>
      </c>
      <c r="J3890" s="9">
        <v>3750</v>
      </c>
      <c r="K3890" s="10">
        <f t="shared" si="30"/>
        <v>2437.5000000000005</v>
      </c>
      <c r="L3890" s="10">
        <f t="shared" si="31"/>
        <v>609.37500000000011</v>
      </c>
      <c r="M3890" s="11">
        <v>0.25</v>
      </c>
      <c r="O3890" s="16"/>
      <c r="P3890" s="14">
        <f>Data!$I3890+0</f>
        <v>0.65000000000000013</v>
      </c>
      <c r="Q3890" s="12">
        <f>Data!$J3890-250</f>
        <v>3500</v>
      </c>
      <c r="R3890" s="13">
        <f>Data!$M3890-5%</f>
        <v>0.2</v>
      </c>
    </row>
    <row r="3891" spans="1:18" ht="15.75" customHeight="1" x14ac:dyDescent="0.3">
      <c r="A3891" s="1"/>
      <c r="B3891" s="6" t="s">
        <v>14</v>
      </c>
      <c r="C3891" s="6">
        <v>1185732</v>
      </c>
      <c r="D3891" s="7">
        <v>44550</v>
      </c>
      <c r="E3891" s="6" t="s">
        <v>15</v>
      </c>
      <c r="F3891" s="6" t="s">
        <v>129</v>
      </c>
      <c r="G3891" s="6" t="s">
        <v>130</v>
      </c>
      <c r="H3891" s="6" t="s">
        <v>20</v>
      </c>
      <c r="I3891" s="8">
        <v>0.65000000000000013</v>
      </c>
      <c r="J3891" s="9">
        <v>3250</v>
      </c>
      <c r="K3891" s="10">
        <f t="shared" si="30"/>
        <v>2112.5000000000005</v>
      </c>
      <c r="L3891" s="10">
        <f t="shared" si="31"/>
        <v>528.12500000000011</v>
      </c>
      <c r="M3891" s="11">
        <v>0.25</v>
      </c>
      <c r="O3891" s="16"/>
      <c r="P3891" s="14">
        <f>Data!$I3891+0</f>
        <v>0.65000000000000013</v>
      </c>
      <c r="Q3891" s="12">
        <f>Data!$J3891-250</f>
        <v>3000</v>
      </c>
      <c r="R3891" s="13">
        <f>Data!$M3891-5%</f>
        <v>0.2</v>
      </c>
    </row>
    <row r="3892" spans="1:18" ht="15.75" customHeight="1" x14ac:dyDescent="0.3">
      <c r="A3892" s="1"/>
      <c r="B3892" s="6" t="s">
        <v>14</v>
      </c>
      <c r="C3892" s="6">
        <v>1185732</v>
      </c>
      <c r="D3892" s="7">
        <v>44550</v>
      </c>
      <c r="E3892" s="6" t="s">
        <v>15</v>
      </c>
      <c r="F3892" s="6" t="s">
        <v>129</v>
      </c>
      <c r="G3892" s="6" t="s">
        <v>130</v>
      </c>
      <c r="H3892" s="6" t="s">
        <v>21</v>
      </c>
      <c r="I3892" s="8">
        <v>0.75000000000000011</v>
      </c>
      <c r="J3892" s="9">
        <v>3250</v>
      </c>
      <c r="K3892" s="10">
        <f t="shared" si="30"/>
        <v>2437.5000000000005</v>
      </c>
      <c r="L3892" s="10">
        <f t="shared" si="31"/>
        <v>609.37500000000011</v>
      </c>
      <c r="M3892" s="11">
        <v>0.25</v>
      </c>
      <c r="O3892" s="16"/>
      <c r="P3892" s="14">
        <f>Data!$I3892+0</f>
        <v>0.75000000000000011</v>
      </c>
      <c r="Q3892" s="12">
        <f>Data!$J3892-250</f>
        <v>3000</v>
      </c>
      <c r="R3892" s="13">
        <f>Data!$M3892-5%</f>
        <v>0.2</v>
      </c>
    </row>
    <row r="3893" spans="1:18" ht="15.75" customHeight="1" x14ac:dyDescent="0.3">
      <c r="A3893" s="1"/>
      <c r="B3893" s="6" t="s">
        <v>14</v>
      </c>
      <c r="C3893" s="6">
        <v>1185732</v>
      </c>
      <c r="D3893" s="7">
        <v>44550</v>
      </c>
      <c r="E3893" s="6" t="s">
        <v>15</v>
      </c>
      <c r="F3893" s="6" t="s">
        <v>129</v>
      </c>
      <c r="G3893" s="6" t="s">
        <v>130</v>
      </c>
      <c r="H3893" s="6" t="s">
        <v>22</v>
      </c>
      <c r="I3893" s="8">
        <v>0.8</v>
      </c>
      <c r="J3893" s="9">
        <v>4250</v>
      </c>
      <c r="K3893" s="10">
        <f t="shared" si="30"/>
        <v>3400</v>
      </c>
      <c r="L3893" s="10">
        <f t="shared" si="31"/>
        <v>1020</v>
      </c>
      <c r="M3893" s="11">
        <v>0.3</v>
      </c>
      <c r="O3893" s="16"/>
      <c r="P3893" s="14">
        <f>Data!$I3893+0</f>
        <v>0.8</v>
      </c>
      <c r="Q3893" s="12">
        <f>Data!$J3893-250</f>
        <v>4000</v>
      </c>
      <c r="R3893" s="13">
        <f>Data!$M3893-5%</f>
        <v>0.25</v>
      </c>
    </row>
  </sheetData>
  <pageMargins left="0.7" right="0.7" top="0.75" bottom="0.75" header="0" footer="0"/>
  <pageSetup orientation="portrait"/>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showGridLines="0" tabSelected="1" zoomScale="85" zoomScaleNormal="85" workbookViewId="0">
      <selection activeCell="E30" sqref="E30"/>
    </sheetView>
  </sheetViews>
  <sheetFormatPr defaultColWidth="0" defaultRowHeight="15" customHeight="1" x14ac:dyDescent="0.3"/>
  <cols>
    <col min="1" max="2" width="8.6640625" customWidth="1"/>
    <col min="3" max="3" width="12" customWidth="1"/>
    <col min="4" max="4" width="4.44140625" customWidth="1"/>
    <col min="5" max="10" width="8.6640625" customWidth="1"/>
    <col min="11" max="11" width="18" customWidth="1"/>
    <col min="12" max="12" width="3.33203125" customWidth="1"/>
    <col min="13" max="13" width="8.6640625" customWidth="1"/>
    <col min="14" max="14" width="11.33203125" customWidth="1"/>
    <col min="15" max="15" width="3.33203125" customWidth="1"/>
    <col min="16" max="16" width="8.6640625" customWidth="1"/>
    <col min="17" max="17" width="13" customWidth="1"/>
    <col min="18" max="18" width="3.33203125" customWidth="1"/>
    <col min="19" max="20" width="11.88671875" customWidth="1"/>
    <col min="21" max="21" width="3.33203125" customWidth="1"/>
    <col min="22" max="22" width="12.88671875" customWidth="1"/>
    <col min="23" max="23" width="17.88671875" customWidth="1"/>
    <col min="24" max="26" width="8.6640625" customWidth="1"/>
    <col min="27" max="16384" width="14.44140625" hidden="1"/>
  </cols>
  <sheetData>
    <row r="1" spans="1:26" ht="7.5" customHeight="1" x14ac:dyDescent="0.3">
      <c r="A1" s="18"/>
      <c r="B1" s="18"/>
      <c r="C1" s="18"/>
      <c r="D1" s="18"/>
      <c r="E1" s="18"/>
      <c r="F1" s="18"/>
      <c r="G1" s="18"/>
      <c r="H1" s="18"/>
      <c r="I1" s="18"/>
      <c r="J1" s="18"/>
      <c r="K1" s="18"/>
      <c r="L1" s="18"/>
      <c r="M1" s="18"/>
      <c r="N1" s="18"/>
      <c r="O1" s="18"/>
      <c r="P1" s="18"/>
      <c r="Q1" s="18"/>
      <c r="R1" s="18"/>
      <c r="S1" s="18"/>
      <c r="T1" s="18"/>
      <c r="U1" s="18"/>
      <c r="V1" s="18"/>
      <c r="W1" s="18"/>
      <c r="X1" s="18"/>
      <c r="Y1" s="18"/>
      <c r="Z1" s="18"/>
    </row>
    <row r="2" spans="1:26" ht="33" customHeight="1" x14ac:dyDescent="0.35">
      <c r="A2" s="25"/>
      <c r="B2" s="25"/>
      <c r="C2" s="25"/>
      <c r="D2" s="26" t="s">
        <v>131</v>
      </c>
      <c r="E2" s="27"/>
      <c r="F2" s="27"/>
      <c r="G2" s="27"/>
      <c r="H2" s="27"/>
      <c r="I2" s="27"/>
      <c r="J2" s="27"/>
      <c r="K2" s="28"/>
      <c r="L2" s="29"/>
      <c r="M2" s="30"/>
      <c r="N2" s="31"/>
      <c r="O2" s="32"/>
      <c r="P2" s="30"/>
      <c r="Q2" s="31"/>
      <c r="R2" s="32"/>
      <c r="S2" s="30"/>
      <c r="T2" s="31"/>
      <c r="U2" s="33"/>
      <c r="V2" s="30"/>
      <c r="W2" s="31"/>
      <c r="X2" s="32"/>
      <c r="Y2" s="25"/>
      <c r="Z2" s="25"/>
    </row>
    <row r="3" spans="1:26" ht="33" customHeight="1" x14ac:dyDescent="0.3">
      <c r="A3" s="34"/>
      <c r="B3" s="34"/>
      <c r="C3" s="29"/>
      <c r="D3" s="35"/>
      <c r="E3" s="36"/>
      <c r="F3" s="36"/>
      <c r="G3" s="36"/>
      <c r="H3" s="36"/>
      <c r="I3" s="36"/>
      <c r="J3" s="36"/>
      <c r="K3" s="37"/>
      <c r="L3" s="29"/>
      <c r="M3" s="38"/>
      <c r="N3" s="31"/>
      <c r="O3" s="39"/>
      <c r="P3" s="40"/>
      <c r="Q3" s="31"/>
      <c r="R3" s="39"/>
      <c r="S3" s="38"/>
      <c r="T3" s="31"/>
      <c r="U3" s="34"/>
      <c r="V3" s="41"/>
      <c r="W3" s="31"/>
      <c r="X3" s="39"/>
      <c r="Y3" s="34"/>
      <c r="Z3" s="34"/>
    </row>
    <row r="4" spans="1:26" ht="7.5" customHeight="1" x14ac:dyDescent="0.3">
      <c r="A4" s="42"/>
      <c r="B4" s="42"/>
      <c r="C4" s="42"/>
      <c r="D4" s="42"/>
      <c r="E4" s="42"/>
      <c r="F4" s="42"/>
      <c r="G4" s="42"/>
      <c r="H4" s="42"/>
      <c r="I4" s="42"/>
      <c r="J4" s="42"/>
      <c r="K4" s="42"/>
      <c r="L4" s="42"/>
      <c r="M4" s="42"/>
      <c r="N4" s="42"/>
      <c r="O4" s="42"/>
      <c r="P4" s="42"/>
      <c r="Q4" s="42"/>
      <c r="R4" s="42"/>
      <c r="S4" s="42"/>
      <c r="T4" s="42"/>
      <c r="U4" s="42"/>
      <c r="V4" s="42"/>
      <c r="W4" s="42"/>
      <c r="X4" s="42"/>
      <c r="Y4" s="42"/>
      <c r="Z4" s="42"/>
    </row>
    <row r="5" spans="1:26" ht="6.75" customHeight="1" x14ac:dyDescent="0.3">
      <c r="A5" s="19"/>
      <c r="B5" s="19"/>
      <c r="C5" s="19"/>
      <c r="D5" s="19"/>
      <c r="E5" s="19"/>
      <c r="F5" s="19"/>
      <c r="G5" s="19"/>
      <c r="H5" s="19"/>
      <c r="I5" s="19"/>
      <c r="J5" s="19"/>
      <c r="K5" s="19"/>
      <c r="L5" s="19"/>
      <c r="M5" s="19"/>
      <c r="N5" s="19"/>
      <c r="O5" s="19"/>
      <c r="P5" s="19"/>
      <c r="Q5" s="19"/>
      <c r="R5" s="19"/>
      <c r="S5" s="19"/>
      <c r="T5" s="19"/>
      <c r="U5" s="19"/>
      <c r="V5" s="19"/>
      <c r="W5" s="19"/>
      <c r="X5" s="19"/>
      <c r="Y5" s="19"/>
      <c r="Z5" s="19"/>
    </row>
    <row r="6" spans="1:26" ht="14.4" x14ac:dyDescent="0.3">
      <c r="A6" s="19"/>
      <c r="B6" s="19"/>
      <c r="C6" s="19"/>
      <c r="D6" s="19"/>
      <c r="E6" s="19"/>
      <c r="F6" s="19"/>
      <c r="G6" s="19"/>
      <c r="H6" s="19"/>
      <c r="I6" s="19"/>
      <c r="J6" s="19"/>
      <c r="K6" s="19"/>
      <c r="L6" s="19"/>
      <c r="M6" s="19"/>
      <c r="N6" s="19"/>
      <c r="O6" s="19"/>
      <c r="P6" s="19"/>
      <c r="Q6" s="19"/>
      <c r="R6" s="19"/>
      <c r="S6" s="19"/>
      <c r="T6" s="19"/>
      <c r="U6" s="19"/>
      <c r="V6" s="19"/>
      <c r="W6" s="19"/>
      <c r="X6" s="19"/>
      <c r="Y6" s="19"/>
      <c r="Z6" s="19"/>
    </row>
    <row r="7" spans="1:26" ht="14.4" x14ac:dyDescent="0.3">
      <c r="A7" s="19"/>
      <c r="B7" s="19"/>
      <c r="C7" s="19"/>
      <c r="D7" s="19"/>
      <c r="E7" s="19"/>
      <c r="F7" s="19"/>
      <c r="G7" s="19"/>
      <c r="H7" s="19"/>
      <c r="I7" s="19"/>
      <c r="J7" s="19"/>
      <c r="K7" s="19"/>
      <c r="L7" s="19"/>
      <c r="M7" s="19"/>
      <c r="N7" s="19"/>
      <c r="O7" s="19"/>
      <c r="P7" s="19"/>
      <c r="Q7" s="19"/>
      <c r="R7" s="19"/>
      <c r="S7" s="19"/>
      <c r="T7" s="19"/>
      <c r="U7" s="19"/>
      <c r="V7" s="19"/>
      <c r="W7" s="19"/>
      <c r="X7" s="19"/>
      <c r="Y7" s="19"/>
      <c r="Z7" s="19"/>
    </row>
    <row r="8" spans="1:26" ht="14.4" x14ac:dyDescent="0.3">
      <c r="A8" s="19"/>
      <c r="B8" s="19"/>
      <c r="C8" s="19"/>
      <c r="D8" s="19"/>
      <c r="E8" s="19"/>
      <c r="F8" s="19"/>
      <c r="G8" s="19"/>
      <c r="H8" s="19"/>
      <c r="I8" s="19"/>
      <c r="J8" s="19"/>
      <c r="K8" s="19"/>
      <c r="L8" s="19"/>
      <c r="M8" s="19"/>
      <c r="N8" s="19"/>
      <c r="O8" s="19"/>
      <c r="P8" s="19"/>
      <c r="Q8" s="19"/>
      <c r="R8" s="19"/>
      <c r="S8" s="19"/>
      <c r="T8" s="19"/>
      <c r="U8" s="19"/>
      <c r="V8" s="19"/>
      <c r="W8" s="19"/>
      <c r="X8" s="19"/>
      <c r="Y8" s="19"/>
      <c r="Z8" s="19"/>
    </row>
    <row r="9" spans="1:26" ht="14.4" x14ac:dyDescent="0.3">
      <c r="A9" s="19"/>
      <c r="B9" s="19"/>
      <c r="C9" s="19"/>
      <c r="D9" s="19"/>
      <c r="E9" s="19"/>
      <c r="F9" s="19"/>
      <c r="G9" s="19"/>
      <c r="H9" s="19"/>
      <c r="I9" s="19"/>
      <c r="J9" s="19"/>
      <c r="K9" s="19"/>
      <c r="L9" s="19"/>
      <c r="M9" s="19"/>
      <c r="N9" s="19"/>
      <c r="O9" s="19"/>
      <c r="P9" s="19"/>
      <c r="Q9" s="19"/>
      <c r="R9" s="19"/>
      <c r="S9" s="19"/>
      <c r="T9" s="19"/>
      <c r="U9" s="19"/>
      <c r="V9" s="19"/>
      <c r="W9" s="19"/>
      <c r="X9" s="19"/>
      <c r="Y9" s="19"/>
      <c r="Z9" s="19"/>
    </row>
    <row r="10" spans="1:26" ht="14.4" x14ac:dyDescent="0.3">
      <c r="A10" s="19"/>
      <c r="B10" s="19"/>
      <c r="C10" s="19"/>
      <c r="D10" s="19"/>
      <c r="E10" s="19"/>
      <c r="F10" s="19"/>
      <c r="G10" s="19"/>
      <c r="H10" s="19"/>
      <c r="I10" s="19"/>
      <c r="J10" s="19"/>
      <c r="K10" s="19"/>
      <c r="L10" s="19"/>
      <c r="M10" s="19"/>
      <c r="N10" s="19"/>
      <c r="O10" s="19"/>
      <c r="P10" s="19"/>
      <c r="Q10" s="19"/>
      <c r="R10" s="19"/>
      <c r="S10" s="19"/>
      <c r="T10" s="19"/>
      <c r="U10" s="19"/>
      <c r="V10" s="19"/>
      <c r="W10" s="19"/>
      <c r="X10" s="19"/>
      <c r="Y10" s="19"/>
      <c r="Z10" s="19"/>
    </row>
    <row r="11" spans="1:26" ht="14.4" x14ac:dyDescent="0.3">
      <c r="A11" s="19"/>
      <c r="B11" s="19"/>
      <c r="C11" s="19"/>
      <c r="D11" s="19"/>
      <c r="E11" s="19"/>
      <c r="F11" s="19"/>
      <c r="G11" s="19"/>
      <c r="H11" s="19"/>
      <c r="I11" s="19"/>
      <c r="J11" s="19"/>
      <c r="K11" s="19"/>
      <c r="L11" s="19"/>
      <c r="M11" s="19"/>
      <c r="N11" s="19"/>
      <c r="O11" s="19"/>
      <c r="P11" s="19"/>
      <c r="Q11" s="19"/>
      <c r="R11" s="19"/>
      <c r="S11" s="19"/>
      <c r="T11" s="19"/>
      <c r="U11" s="19"/>
      <c r="V11" s="19"/>
      <c r="W11" s="19"/>
      <c r="X11" s="19"/>
      <c r="Y11" s="19"/>
      <c r="Z11" s="19"/>
    </row>
    <row r="12" spans="1:26" ht="14.4" x14ac:dyDescent="0.3">
      <c r="A12" s="19"/>
      <c r="B12" s="19"/>
      <c r="C12" s="19"/>
      <c r="D12" s="19"/>
      <c r="E12" s="19"/>
      <c r="F12" s="19"/>
      <c r="G12" s="19"/>
      <c r="H12" s="19"/>
      <c r="I12" s="19"/>
      <c r="J12" s="19"/>
      <c r="K12" s="19"/>
      <c r="L12" s="19"/>
      <c r="M12" s="19"/>
      <c r="N12" s="19"/>
      <c r="O12" s="19"/>
      <c r="P12" s="19"/>
      <c r="Q12" s="19"/>
      <c r="R12" s="19"/>
      <c r="S12" s="19"/>
      <c r="T12" s="19"/>
      <c r="U12" s="19"/>
      <c r="V12" s="19"/>
      <c r="W12" s="19"/>
      <c r="X12" s="19"/>
      <c r="Y12" s="19"/>
      <c r="Z12" s="19"/>
    </row>
    <row r="13" spans="1:26" ht="14.4" x14ac:dyDescent="0.3">
      <c r="A13" s="19"/>
      <c r="B13" s="19"/>
      <c r="C13" s="19"/>
      <c r="D13" s="19"/>
      <c r="E13" s="19"/>
      <c r="F13" s="19"/>
      <c r="G13" s="19"/>
      <c r="H13" s="19"/>
      <c r="I13" s="19"/>
      <c r="J13" s="19"/>
      <c r="K13" s="19"/>
      <c r="L13" s="19"/>
      <c r="M13" s="19"/>
      <c r="N13" s="19"/>
      <c r="O13" s="19"/>
      <c r="P13" s="19"/>
      <c r="Q13" s="19"/>
      <c r="R13" s="19"/>
      <c r="S13" s="19"/>
      <c r="T13" s="19"/>
      <c r="U13" s="19"/>
      <c r="V13" s="19"/>
      <c r="W13" s="19"/>
      <c r="X13" s="19"/>
      <c r="Y13" s="19"/>
      <c r="Z13" s="19"/>
    </row>
    <row r="14" spans="1:26" ht="14.4" x14ac:dyDescent="0.3">
      <c r="A14" s="19"/>
      <c r="B14" s="19"/>
      <c r="C14" s="19"/>
      <c r="D14" s="19"/>
      <c r="E14" s="19"/>
      <c r="F14" s="19"/>
      <c r="G14" s="19"/>
      <c r="H14" s="19"/>
      <c r="I14" s="19"/>
      <c r="J14" s="19"/>
      <c r="K14" s="19"/>
      <c r="L14" s="19"/>
      <c r="M14" s="19"/>
      <c r="N14" s="19"/>
      <c r="O14" s="19"/>
      <c r="P14" s="19"/>
      <c r="Q14" s="19"/>
      <c r="R14" s="19"/>
      <c r="S14" s="19"/>
      <c r="T14" s="19"/>
      <c r="U14" s="19"/>
      <c r="V14" s="19"/>
      <c r="W14" s="19"/>
      <c r="X14" s="19"/>
      <c r="Y14" s="19"/>
      <c r="Z14" s="19"/>
    </row>
    <row r="15" spans="1:26" ht="14.4" x14ac:dyDescent="0.3">
      <c r="A15" s="19"/>
      <c r="B15" s="19"/>
      <c r="C15" s="19"/>
      <c r="D15" s="19"/>
      <c r="E15" s="19"/>
      <c r="F15" s="19"/>
      <c r="G15" s="19"/>
      <c r="H15" s="19"/>
      <c r="I15" s="19"/>
      <c r="J15" s="19"/>
      <c r="K15" s="19"/>
      <c r="L15" s="19"/>
      <c r="M15" s="19"/>
      <c r="N15" s="19"/>
      <c r="O15" s="19"/>
      <c r="P15" s="19"/>
      <c r="Q15" s="19"/>
      <c r="R15" s="19"/>
      <c r="S15" s="19"/>
      <c r="T15" s="19"/>
      <c r="U15" s="19"/>
      <c r="V15" s="19"/>
      <c r="W15" s="19"/>
      <c r="X15" s="19"/>
      <c r="Y15" s="19"/>
      <c r="Z15" s="19"/>
    </row>
    <row r="16" spans="1:26" ht="14.4" x14ac:dyDescent="0.3">
      <c r="A16" s="19"/>
      <c r="B16" s="19"/>
      <c r="C16" s="19"/>
      <c r="D16" s="19"/>
      <c r="E16" s="19"/>
      <c r="F16" s="19"/>
      <c r="G16" s="19"/>
      <c r="H16" s="19"/>
      <c r="I16" s="19"/>
      <c r="J16" s="19"/>
      <c r="K16" s="19"/>
      <c r="L16" s="19"/>
      <c r="M16" s="19"/>
      <c r="N16" s="19"/>
      <c r="O16" s="19"/>
      <c r="P16" s="19"/>
      <c r="Q16" s="19"/>
      <c r="R16" s="19"/>
      <c r="S16" s="19"/>
      <c r="T16" s="19"/>
      <c r="U16" s="19"/>
      <c r="V16" s="19"/>
      <c r="W16" s="19"/>
      <c r="X16" s="19"/>
      <c r="Y16" s="19"/>
      <c r="Z16" s="19"/>
    </row>
    <row r="17" spans="1:26" ht="14.4" x14ac:dyDescent="0.3">
      <c r="A17" s="19"/>
      <c r="B17" s="19"/>
      <c r="C17" s="19"/>
      <c r="D17" s="19"/>
      <c r="E17" s="19"/>
      <c r="F17" s="19"/>
      <c r="G17" s="19"/>
      <c r="H17" s="19"/>
      <c r="I17" s="19"/>
      <c r="J17" s="19"/>
      <c r="K17" s="19"/>
      <c r="L17" s="19"/>
      <c r="M17" s="19"/>
      <c r="N17" s="19"/>
      <c r="O17" s="19"/>
      <c r="P17" s="19"/>
      <c r="Q17" s="19"/>
      <c r="R17" s="19"/>
      <c r="S17" s="19"/>
      <c r="T17" s="19"/>
      <c r="U17" s="19"/>
      <c r="V17" s="19"/>
      <c r="W17" s="19"/>
      <c r="X17" s="19"/>
      <c r="Y17" s="19"/>
      <c r="Z17" s="19"/>
    </row>
    <row r="18" spans="1:26" ht="14.4" x14ac:dyDescent="0.3">
      <c r="A18" s="19"/>
      <c r="B18" s="19"/>
      <c r="C18" s="19"/>
      <c r="D18" s="19"/>
      <c r="E18" s="19"/>
      <c r="F18" s="19"/>
      <c r="G18" s="19"/>
      <c r="H18" s="19"/>
      <c r="I18" s="19"/>
      <c r="J18" s="19"/>
      <c r="K18" s="19"/>
      <c r="L18" s="19"/>
      <c r="M18" s="19"/>
      <c r="N18" s="19"/>
      <c r="O18" s="19"/>
      <c r="P18" s="19"/>
      <c r="Q18" s="19"/>
      <c r="R18" s="19"/>
      <c r="S18" s="19"/>
      <c r="T18" s="19"/>
      <c r="U18" s="19"/>
      <c r="V18" s="19"/>
      <c r="W18" s="19"/>
      <c r="X18" s="19"/>
      <c r="Y18" s="19"/>
      <c r="Z18" s="19"/>
    </row>
    <row r="19" spans="1:26" ht="14.4" x14ac:dyDescent="0.3">
      <c r="A19" s="19"/>
      <c r="B19" s="19"/>
      <c r="C19" s="19"/>
      <c r="D19" s="19"/>
      <c r="E19" s="19"/>
      <c r="F19" s="19"/>
      <c r="G19" s="19"/>
      <c r="H19" s="19"/>
      <c r="I19" s="19"/>
      <c r="J19" s="19"/>
      <c r="K19" s="19"/>
      <c r="L19" s="19"/>
      <c r="M19" s="19"/>
      <c r="N19" s="19"/>
      <c r="O19" s="19"/>
      <c r="P19" s="19"/>
      <c r="Q19" s="19"/>
      <c r="R19" s="19"/>
      <c r="S19" s="19"/>
      <c r="T19" s="19"/>
      <c r="U19" s="19"/>
      <c r="V19" s="19"/>
      <c r="W19" s="19"/>
      <c r="X19" s="19"/>
      <c r="Y19" s="19"/>
      <c r="Z19" s="19"/>
    </row>
    <row r="20" spans="1:26" ht="14.4" x14ac:dyDescent="0.3">
      <c r="A20" s="19"/>
      <c r="B20" s="19"/>
      <c r="C20" s="19"/>
      <c r="D20" s="19"/>
      <c r="E20" s="19"/>
      <c r="F20" s="19"/>
      <c r="G20" s="19"/>
      <c r="H20" s="19"/>
      <c r="I20" s="19"/>
      <c r="J20" s="19"/>
      <c r="K20" s="19"/>
      <c r="L20" s="19"/>
      <c r="M20" s="19"/>
      <c r="N20" s="19"/>
      <c r="O20" s="19"/>
      <c r="P20" s="19"/>
      <c r="Q20" s="19"/>
      <c r="R20" s="19"/>
      <c r="S20" s="19"/>
      <c r="T20" s="19"/>
      <c r="U20" s="19"/>
      <c r="V20" s="19"/>
      <c r="W20" s="19"/>
      <c r="X20" s="19"/>
      <c r="Y20" s="19"/>
      <c r="Z20" s="19"/>
    </row>
    <row r="21" spans="1:26" ht="15.75" customHeight="1" x14ac:dyDescent="0.3">
      <c r="A21" s="19"/>
      <c r="B21" s="19"/>
      <c r="C21" s="19"/>
      <c r="D21" s="19"/>
      <c r="E21" s="19"/>
      <c r="F21" s="19"/>
      <c r="G21" s="19"/>
      <c r="H21" s="19"/>
      <c r="I21" s="19"/>
      <c r="J21" s="19"/>
      <c r="K21" s="19"/>
      <c r="L21" s="19"/>
      <c r="M21" s="19"/>
      <c r="N21" s="19"/>
      <c r="O21" s="19"/>
      <c r="P21" s="19"/>
      <c r="Q21" s="19"/>
      <c r="R21" s="19"/>
      <c r="S21" s="19"/>
      <c r="T21" s="19"/>
      <c r="U21" s="19"/>
      <c r="V21" s="19"/>
      <c r="W21" s="19"/>
      <c r="X21" s="19"/>
      <c r="Y21" s="19"/>
      <c r="Z21" s="19"/>
    </row>
    <row r="22" spans="1:26" ht="15.75" customHeight="1" x14ac:dyDescent="0.3">
      <c r="A22" s="19"/>
      <c r="B22" s="19"/>
      <c r="C22" s="19"/>
      <c r="D22" s="19"/>
      <c r="E22" s="19"/>
      <c r="F22" s="19"/>
      <c r="G22" s="19"/>
      <c r="H22" s="19"/>
      <c r="I22" s="19"/>
      <c r="J22" s="19"/>
      <c r="K22" s="19"/>
      <c r="L22" s="19"/>
      <c r="M22" s="19"/>
      <c r="N22" s="19"/>
      <c r="O22" s="19"/>
      <c r="P22" s="19"/>
      <c r="Q22" s="19"/>
      <c r="R22" s="19"/>
      <c r="S22" s="19"/>
      <c r="T22" s="19"/>
      <c r="U22" s="19"/>
      <c r="V22" s="19"/>
      <c r="W22" s="19"/>
      <c r="X22" s="19"/>
      <c r="Y22" s="19"/>
      <c r="Z22" s="19"/>
    </row>
    <row r="23" spans="1:26" ht="15.75" customHeight="1" x14ac:dyDescent="0.3">
      <c r="A23" s="19"/>
      <c r="B23" s="19"/>
      <c r="C23" s="19"/>
      <c r="D23" s="19"/>
      <c r="E23" s="19"/>
      <c r="F23" s="19"/>
      <c r="G23" s="19"/>
      <c r="H23" s="19"/>
      <c r="I23" s="19"/>
      <c r="J23" s="19"/>
      <c r="K23" s="19"/>
      <c r="L23" s="19"/>
      <c r="M23" s="19"/>
      <c r="N23" s="19"/>
      <c r="O23" s="19"/>
      <c r="P23" s="19"/>
      <c r="Q23" s="19"/>
      <c r="R23" s="19"/>
      <c r="S23" s="19"/>
      <c r="T23" s="19"/>
      <c r="U23" s="19"/>
      <c r="V23" s="19"/>
      <c r="W23" s="19"/>
      <c r="X23" s="19"/>
      <c r="Y23" s="19"/>
      <c r="Z23" s="19"/>
    </row>
    <row r="24" spans="1:26" ht="15.75" customHeight="1" x14ac:dyDescent="0.3">
      <c r="A24" s="19"/>
      <c r="B24" s="19"/>
      <c r="C24" s="19"/>
      <c r="D24" s="19"/>
      <c r="E24" s="19"/>
      <c r="F24" s="19"/>
      <c r="G24" s="19"/>
      <c r="H24" s="19"/>
      <c r="I24" s="19"/>
      <c r="J24" s="19"/>
      <c r="K24" s="19"/>
      <c r="L24" s="19"/>
      <c r="M24" s="19"/>
      <c r="N24" s="19"/>
      <c r="O24" s="19"/>
      <c r="P24" s="19"/>
      <c r="Q24" s="19"/>
      <c r="R24" s="19"/>
      <c r="S24" s="19"/>
      <c r="T24" s="19"/>
      <c r="U24" s="19"/>
      <c r="V24" s="19"/>
      <c r="W24" s="19"/>
      <c r="X24" s="19"/>
      <c r="Y24" s="19"/>
      <c r="Z24" s="19"/>
    </row>
    <row r="25" spans="1:26" ht="15.75" customHeight="1" x14ac:dyDescent="0.3">
      <c r="A25" s="19"/>
      <c r="B25" s="19"/>
      <c r="C25" s="19"/>
      <c r="D25" s="19"/>
      <c r="E25" s="19"/>
      <c r="F25" s="19"/>
      <c r="G25" s="19"/>
      <c r="H25" s="19"/>
      <c r="I25" s="19"/>
      <c r="J25" s="19"/>
      <c r="K25" s="19"/>
      <c r="L25" s="19"/>
      <c r="M25" s="19"/>
      <c r="N25" s="19"/>
      <c r="O25" s="19"/>
      <c r="P25" s="19"/>
      <c r="Q25" s="19"/>
      <c r="R25" s="19"/>
      <c r="S25" s="19"/>
      <c r="T25" s="19"/>
      <c r="U25" s="19"/>
      <c r="V25" s="19"/>
      <c r="W25" s="19"/>
      <c r="X25" s="19"/>
      <c r="Y25" s="19"/>
      <c r="Z25" s="19"/>
    </row>
    <row r="26" spans="1:26" ht="15.75" customHeight="1" x14ac:dyDescent="0.3">
      <c r="A26" s="19"/>
      <c r="B26" s="19"/>
      <c r="C26" s="19"/>
      <c r="D26" s="19"/>
      <c r="E26" s="19"/>
      <c r="F26" s="19"/>
      <c r="G26" s="19"/>
      <c r="H26" s="19"/>
      <c r="I26" s="19"/>
      <c r="J26" s="19"/>
      <c r="K26" s="19"/>
      <c r="L26" s="19"/>
      <c r="M26" s="19"/>
      <c r="N26" s="19"/>
      <c r="O26" s="19"/>
      <c r="P26" s="19"/>
      <c r="Q26" s="19"/>
      <c r="R26" s="19"/>
      <c r="S26" s="19"/>
      <c r="T26" s="19"/>
      <c r="U26" s="19"/>
      <c r="V26" s="19"/>
      <c r="W26" s="19"/>
      <c r="X26" s="19"/>
      <c r="Y26" s="19"/>
      <c r="Z26" s="19"/>
    </row>
    <row r="27" spans="1:26" ht="15.75" customHeight="1" x14ac:dyDescent="0.3">
      <c r="A27" s="19"/>
      <c r="B27" s="19"/>
      <c r="C27" s="19"/>
      <c r="D27" s="19"/>
      <c r="E27" s="19"/>
      <c r="F27" s="19"/>
      <c r="G27" s="19"/>
      <c r="H27" s="19"/>
      <c r="I27" s="19"/>
      <c r="J27" s="19"/>
      <c r="K27" s="19"/>
      <c r="L27" s="19"/>
      <c r="M27" s="19"/>
      <c r="N27" s="19"/>
      <c r="O27" s="19"/>
      <c r="P27" s="19"/>
      <c r="Q27" s="19"/>
      <c r="R27" s="19"/>
      <c r="S27" s="19"/>
      <c r="T27" s="19"/>
      <c r="U27" s="19"/>
      <c r="V27" s="19"/>
      <c r="W27" s="19"/>
      <c r="X27" s="19"/>
      <c r="Y27" s="19"/>
      <c r="Z27" s="19"/>
    </row>
    <row r="28" spans="1:26" ht="15.75" customHeight="1" x14ac:dyDescent="0.3">
      <c r="A28" s="19"/>
      <c r="B28" s="19"/>
      <c r="C28" s="19"/>
      <c r="D28" s="19"/>
      <c r="E28" s="19"/>
      <c r="F28" s="19"/>
      <c r="G28" s="19"/>
      <c r="H28" s="19"/>
      <c r="I28" s="19"/>
      <c r="J28" s="19"/>
      <c r="K28" s="19"/>
      <c r="L28" s="19"/>
      <c r="M28" s="19"/>
      <c r="N28" s="19"/>
      <c r="O28" s="19"/>
      <c r="P28" s="19"/>
      <c r="Q28" s="19"/>
      <c r="R28" s="19"/>
      <c r="S28" s="19"/>
      <c r="T28" s="19"/>
      <c r="U28" s="19"/>
      <c r="V28" s="19"/>
      <c r="W28" s="19"/>
      <c r="X28" s="19"/>
      <c r="Y28" s="19"/>
      <c r="Z28" s="19"/>
    </row>
    <row r="29" spans="1:26" ht="15.75" customHeight="1" x14ac:dyDescent="0.3">
      <c r="A29" s="19"/>
      <c r="B29" s="19"/>
      <c r="C29" s="19"/>
      <c r="D29" s="19"/>
      <c r="E29" s="19"/>
      <c r="F29" s="19"/>
      <c r="G29" s="19"/>
      <c r="H29" s="19"/>
      <c r="I29" s="19"/>
      <c r="J29" s="19"/>
      <c r="K29" s="19"/>
      <c r="L29" s="19"/>
      <c r="M29" s="19"/>
      <c r="N29" s="19"/>
      <c r="O29" s="19"/>
      <c r="P29" s="19"/>
      <c r="Q29" s="19"/>
      <c r="R29" s="19"/>
      <c r="S29" s="19"/>
      <c r="T29" s="19"/>
      <c r="U29" s="19"/>
      <c r="V29" s="19"/>
      <c r="W29" s="19"/>
      <c r="X29" s="19"/>
      <c r="Y29" s="19"/>
      <c r="Z29" s="19"/>
    </row>
    <row r="30" spans="1:26" ht="15.75" customHeight="1" x14ac:dyDescent="0.3">
      <c r="A30" s="19"/>
      <c r="B30" s="19"/>
      <c r="C30" s="19"/>
      <c r="D30" s="19"/>
      <c r="E30" s="19"/>
      <c r="F30" s="19"/>
      <c r="G30" s="19"/>
      <c r="H30" s="19"/>
      <c r="I30" s="19"/>
      <c r="J30" s="19"/>
      <c r="K30" s="19"/>
      <c r="L30" s="19"/>
      <c r="M30" s="19"/>
      <c r="N30" s="19"/>
      <c r="O30" s="19"/>
      <c r="P30" s="19"/>
      <c r="Q30" s="19"/>
      <c r="R30" s="19"/>
      <c r="S30" s="19"/>
      <c r="T30" s="19"/>
      <c r="U30" s="19"/>
      <c r="V30" s="19"/>
      <c r="W30" s="19"/>
      <c r="X30" s="19"/>
      <c r="Y30" s="19"/>
      <c r="Z30" s="19"/>
    </row>
    <row r="31" spans="1:26" ht="15.75" customHeight="1" x14ac:dyDescent="0.3">
      <c r="A31" s="19"/>
      <c r="B31" s="19"/>
      <c r="C31" s="19"/>
      <c r="D31" s="19"/>
      <c r="E31" s="19"/>
      <c r="F31" s="19"/>
      <c r="G31" s="19"/>
      <c r="H31" s="19"/>
      <c r="I31" s="19"/>
      <c r="J31" s="19"/>
      <c r="K31" s="19"/>
      <c r="L31" s="19"/>
      <c r="M31" s="19"/>
      <c r="N31" s="19"/>
      <c r="O31" s="19"/>
      <c r="P31" s="19"/>
      <c r="Q31" s="19"/>
      <c r="R31" s="19"/>
      <c r="S31" s="19"/>
      <c r="T31" s="19"/>
      <c r="U31" s="19"/>
      <c r="V31" s="19"/>
      <c r="W31" s="19"/>
      <c r="X31" s="19"/>
      <c r="Y31" s="19"/>
      <c r="Z31" s="19"/>
    </row>
    <row r="32" spans="1:26" ht="15.75" customHeight="1" x14ac:dyDescent="0.3">
      <c r="A32" s="19"/>
      <c r="B32" s="19"/>
      <c r="C32" s="19"/>
      <c r="D32" s="19"/>
      <c r="E32" s="19"/>
      <c r="F32" s="19"/>
      <c r="G32" s="19"/>
      <c r="H32" s="19"/>
      <c r="I32" s="19"/>
      <c r="J32" s="19"/>
      <c r="K32" s="19"/>
      <c r="L32" s="19"/>
      <c r="M32" s="19"/>
      <c r="N32" s="19"/>
      <c r="O32" s="19"/>
      <c r="P32" s="19"/>
      <c r="Q32" s="19"/>
      <c r="R32" s="19"/>
      <c r="S32" s="19"/>
      <c r="T32" s="19"/>
      <c r="U32" s="19"/>
      <c r="V32" s="19"/>
      <c r="W32" s="19"/>
      <c r="X32" s="19"/>
      <c r="Y32" s="19"/>
      <c r="Z32" s="19"/>
    </row>
    <row r="33" spans="1:26" ht="15.75" customHeight="1" x14ac:dyDescent="0.3">
      <c r="A33" s="19"/>
      <c r="B33" s="19"/>
      <c r="C33" s="19"/>
      <c r="D33" s="19"/>
      <c r="E33" s="19"/>
      <c r="F33" s="19"/>
      <c r="G33" s="19"/>
      <c r="H33" s="19"/>
      <c r="I33" s="19"/>
      <c r="J33" s="19"/>
      <c r="K33" s="19"/>
      <c r="L33" s="19"/>
      <c r="M33" s="19"/>
      <c r="N33" s="19"/>
      <c r="O33" s="19"/>
      <c r="P33" s="19"/>
      <c r="Q33" s="19"/>
      <c r="R33" s="19"/>
      <c r="S33" s="19"/>
      <c r="T33" s="19"/>
      <c r="U33" s="19"/>
      <c r="V33" s="19"/>
      <c r="W33" s="19"/>
      <c r="X33" s="19"/>
      <c r="Y33" s="19"/>
      <c r="Z33" s="19"/>
    </row>
    <row r="34" spans="1:26" ht="15.75" customHeight="1" x14ac:dyDescent="0.3">
      <c r="A34" s="19"/>
      <c r="B34" s="19"/>
      <c r="C34" s="19"/>
      <c r="D34" s="19"/>
      <c r="E34" s="19"/>
      <c r="F34" s="19"/>
      <c r="G34" s="19"/>
      <c r="H34" s="19"/>
      <c r="I34" s="19"/>
      <c r="J34" s="19"/>
      <c r="K34" s="19"/>
      <c r="L34" s="19"/>
      <c r="M34" s="19"/>
      <c r="N34" s="19"/>
      <c r="O34" s="19"/>
      <c r="P34" s="19"/>
      <c r="Q34" s="19"/>
      <c r="R34" s="19"/>
      <c r="S34" s="19"/>
      <c r="T34" s="19"/>
      <c r="U34" s="19"/>
      <c r="V34" s="19"/>
      <c r="W34" s="19"/>
      <c r="X34" s="19"/>
      <c r="Y34" s="19"/>
      <c r="Z34" s="19"/>
    </row>
    <row r="35" spans="1:26" ht="15.75" customHeight="1" x14ac:dyDescent="0.3">
      <c r="A35" s="19"/>
      <c r="B35" s="19"/>
      <c r="C35" s="19"/>
      <c r="D35" s="19"/>
      <c r="E35" s="19"/>
      <c r="F35" s="19"/>
      <c r="G35" s="19"/>
      <c r="H35" s="19"/>
      <c r="I35" s="19"/>
      <c r="J35" s="19"/>
      <c r="K35" s="19"/>
      <c r="L35" s="19"/>
      <c r="M35" s="19"/>
      <c r="N35" s="19"/>
      <c r="O35" s="19"/>
      <c r="P35" s="19"/>
      <c r="Q35" s="19"/>
      <c r="R35" s="19"/>
      <c r="S35" s="19"/>
      <c r="T35" s="19"/>
      <c r="U35" s="19"/>
      <c r="V35" s="19"/>
      <c r="W35" s="19"/>
      <c r="X35" s="19"/>
      <c r="Y35" s="19"/>
      <c r="Z35" s="19"/>
    </row>
    <row r="36" spans="1:26" ht="15.75" customHeight="1" x14ac:dyDescent="0.3">
      <c r="A36" s="19"/>
      <c r="B36" s="19"/>
      <c r="C36" s="19"/>
      <c r="D36" s="19"/>
      <c r="E36" s="19"/>
      <c r="F36" s="19"/>
      <c r="G36" s="19"/>
      <c r="H36" s="19"/>
      <c r="I36" s="19"/>
      <c r="J36" s="19"/>
      <c r="K36" s="19"/>
      <c r="L36" s="19"/>
      <c r="M36" s="19"/>
      <c r="N36" s="19"/>
      <c r="O36" s="19"/>
      <c r="P36" s="19"/>
      <c r="Q36" s="19"/>
      <c r="R36" s="19"/>
      <c r="S36" s="19"/>
      <c r="T36" s="19"/>
      <c r="U36" s="19"/>
      <c r="V36" s="19"/>
      <c r="W36" s="19"/>
      <c r="X36" s="19"/>
      <c r="Y36" s="19"/>
      <c r="Z36" s="19"/>
    </row>
    <row r="37" spans="1:26" ht="15.75" customHeight="1" x14ac:dyDescent="0.3">
      <c r="A37" s="19"/>
      <c r="B37" s="19"/>
      <c r="C37" s="19"/>
      <c r="D37" s="19"/>
      <c r="E37" s="19"/>
      <c r="F37" s="19"/>
      <c r="G37" s="19"/>
      <c r="H37" s="19"/>
      <c r="I37" s="19"/>
      <c r="J37" s="19"/>
      <c r="K37" s="19"/>
      <c r="L37" s="19"/>
      <c r="M37" s="19"/>
      <c r="N37" s="19"/>
      <c r="O37" s="19"/>
      <c r="P37" s="19"/>
      <c r="Q37" s="19"/>
      <c r="R37" s="19"/>
      <c r="S37" s="19"/>
      <c r="T37" s="19"/>
      <c r="U37" s="19"/>
      <c r="V37" s="19"/>
      <c r="W37" s="19"/>
      <c r="X37" s="19"/>
      <c r="Y37" s="19"/>
      <c r="Z37" s="19"/>
    </row>
    <row r="38" spans="1:26" ht="15.75" customHeight="1" x14ac:dyDescent="0.3">
      <c r="A38" s="19"/>
      <c r="B38" s="19"/>
      <c r="C38" s="19"/>
      <c r="D38" s="19"/>
      <c r="E38" s="19"/>
      <c r="F38" s="19"/>
      <c r="G38" s="19"/>
      <c r="H38" s="19"/>
      <c r="I38" s="19"/>
      <c r="J38" s="19"/>
      <c r="K38" s="19"/>
      <c r="L38" s="19"/>
      <c r="M38" s="19"/>
      <c r="N38" s="19"/>
      <c r="O38" s="19"/>
      <c r="P38" s="19"/>
      <c r="Q38" s="19"/>
      <c r="R38" s="19"/>
      <c r="S38" s="19"/>
      <c r="T38" s="19"/>
      <c r="U38" s="19"/>
      <c r="V38" s="19"/>
      <c r="W38" s="19"/>
      <c r="X38" s="19"/>
      <c r="Y38" s="19"/>
      <c r="Z38" s="19"/>
    </row>
    <row r="39" spans="1:26" ht="15.75" customHeight="1" x14ac:dyDescent="0.3">
      <c r="A39" s="19"/>
      <c r="B39" s="19"/>
      <c r="C39" s="19"/>
      <c r="D39" s="19"/>
      <c r="E39" s="19"/>
      <c r="F39" s="19"/>
      <c r="G39" s="19"/>
      <c r="H39" s="19"/>
      <c r="I39" s="19"/>
      <c r="J39" s="19"/>
      <c r="K39" s="19"/>
      <c r="L39" s="19"/>
      <c r="M39" s="19"/>
      <c r="N39" s="19"/>
      <c r="O39" s="19"/>
      <c r="P39" s="19"/>
      <c r="Q39" s="19"/>
      <c r="R39" s="19"/>
      <c r="S39" s="19"/>
      <c r="T39" s="19"/>
      <c r="U39" s="19"/>
      <c r="V39" s="19"/>
      <c r="W39" s="19"/>
      <c r="X39" s="19"/>
      <c r="Y39" s="19"/>
      <c r="Z39" s="19"/>
    </row>
    <row r="40" spans="1:26" ht="15.75" customHeight="1" x14ac:dyDescent="0.3">
      <c r="A40" s="19"/>
      <c r="B40" s="19"/>
      <c r="C40" s="19"/>
      <c r="D40" s="19"/>
      <c r="E40" s="19"/>
      <c r="F40" s="19"/>
      <c r="G40" s="19"/>
      <c r="H40" s="19"/>
      <c r="I40" s="19"/>
      <c r="J40" s="19"/>
      <c r="K40" s="19"/>
      <c r="L40" s="19"/>
      <c r="M40" s="19"/>
      <c r="N40" s="19"/>
      <c r="O40" s="19"/>
      <c r="P40" s="19"/>
      <c r="Q40" s="19"/>
      <c r="R40" s="19"/>
      <c r="S40" s="19"/>
      <c r="T40" s="19"/>
      <c r="U40" s="19"/>
      <c r="V40" s="19"/>
      <c r="W40" s="19"/>
      <c r="X40" s="19"/>
      <c r="Y40" s="19"/>
      <c r="Z40" s="19"/>
    </row>
    <row r="41" spans="1:26" ht="15.75" customHeight="1" x14ac:dyDescent="0.3">
      <c r="A41" s="19"/>
      <c r="B41" s="19"/>
      <c r="C41" s="19"/>
      <c r="D41" s="19"/>
      <c r="E41" s="19"/>
      <c r="F41" s="19"/>
      <c r="G41" s="19"/>
      <c r="H41" s="19"/>
      <c r="I41" s="19"/>
      <c r="J41" s="19"/>
      <c r="K41" s="19"/>
      <c r="L41" s="19"/>
      <c r="M41" s="19"/>
      <c r="N41" s="19"/>
      <c r="O41" s="19"/>
      <c r="P41" s="19"/>
      <c r="Q41" s="19"/>
      <c r="R41" s="19"/>
      <c r="S41" s="19"/>
      <c r="T41" s="19"/>
      <c r="U41" s="19"/>
      <c r="V41" s="19"/>
      <c r="W41" s="19"/>
      <c r="X41" s="19"/>
      <c r="Y41" s="19"/>
      <c r="Z41" s="19"/>
    </row>
    <row r="42" spans="1:26" ht="15.75" customHeight="1" x14ac:dyDescent="0.3">
      <c r="A42" s="19"/>
      <c r="B42" s="19"/>
      <c r="C42" s="19"/>
      <c r="D42" s="19"/>
      <c r="E42" s="19"/>
      <c r="F42" s="19"/>
      <c r="G42" s="19"/>
      <c r="H42" s="19"/>
      <c r="I42" s="19"/>
      <c r="J42" s="19"/>
      <c r="K42" s="19"/>
      <c r="L42" s="19"/>
      <c r="M42" s="19"/>
      <c r="N42" s="19"/>
      <c r="O42" s="19"/>
      <c r="P42" s="19"/>
      <c r="Q42" s="19"/>
      <c r="R42" s="19"/>
      <c r="S42" s="19"/>
      <c r="T42" s="19"/>
      <c r="U42" s="19"/>
      <c r="V42" s="19"/>
      <c r="W42" s="19"/>
      <c r="X42" s="19"/>
      <c r="Y42" s="19"/>
      <c r="Z42" s="19"/>
    </row>
    <row r="43" spans="1:26" ht="15.75" customHeight="1" x14ac:dyDescent="0.3">
      <c r="A43" s="19"/>
      <c r="B43" s="19"/>
      <c r="C43" s="19"/>
      <c r="D43" s="19"/>
      <c r="E43" s="19"/>
      <c r="F43" s="19"/>
      <c r="G43" s="19"/>
      <c r="H43" s="19"/>
      <c r="I43" s="19"/>
      <c r="J43" s="19"/>
      <c r="K43" s="19"/>
      <c r="L43" s="19"/>
      <c r="M43" s="19"/>
      <c r="N43" s="19"/>
      <c r="O43" s="19"/>
      <c r="P43" s="19"/>
      <c r="Q43" s="19"/>
      <c r="R43" s="19"/>
      <c r="S43" s="19"/>
      <c r="T43" s="19"/>
      <c r="U43" s="19"/>
      <c r="V43" s="19"/>
      <c r="W43" s="19"/>
      <c r="X43" s="19"/>
      <c r="Y43" s="19"/>
      <c r="Z43" s="19"/>
    </row>
    <row r="44" spans="1:26" ht="15.75" customHeight="1" x14ac:dyDescent="0.3">
      <c r="A44" s="19"/>
      <c r="B44" s="19"/>
      <c r="C44" s="19"/>
      <c r="D44" s="19"/>
      <c r="E44" s="19"/>
      <c r="F44" s="19"/>
      <c r="G44" s="19"/>
      <c r="H44" s="19"/>
      <c r="I44" s="19"/>
      <c r="J44" s="19"/>
      <c r="K44" s="19"/>
      <c r="L44" s="19"/>
      <c r="M44" s="19"/>
      <c r="N44" s="19"/>
      <c r="O44" s="19"/>
      <c r="P44" s="19"/>
      <c r="Q44" s="19"/>
      <c r="R44" s="19"/>
      <c r="S44" s="19"/>
      <c r="T44" s="19"/>
      <c r="U44" s="19"/>
      <c r="V44" s="19"/>
      <c r="W44" s="19"/>
      <c r="X44" s="19"/>
      <c r="Y44" s="19"/>
      <c r="Z44" s="19"/>
    </row>
    <row r="45" spans="1:26" ht="15.75" customHeight="1" x14ac:dyDescent="0.3">
      <c r="A45" s="19"/>
      <c r="B45" s="19"/>
      <c r="C45" s="19"/>
      <c r="D45" s="19"/>
      <c r="E45" s="19"/>
      <c r="F45" s="19"/>
      <c r="G45" s="19"/>
      <c r="H45" s="19"/>
      <c r="I45" s="19"/>
      <c r="J45" s="19"/>
      <c r="K45" s="19"/>
      <c r="L45" s="19"/>
      <c r="M45" s="19"/>
      <c r="N45" s="19"/>
      <c r="O45" s="19"/>
      <c r="P45" s="19"/>
      <c r="Q45" s="19"/>
      <c r="R45" s="19"/>
      <c r="S45" s="19"/>
      <c r="T45" s="19"/>
      <c r="U45" s="19"/>
      <c r="V45" s="19"/>
      <c r="W45" s="19"/>
      <c r="X45" s="19"/>
      <c r="Y45" s="19"/>
      <c r="Z45" s="19"/>
    </row>
    <row r="46" spans="1:26" ht="15.75" customHeight="1" x14ac:dyDescent="0.3">
      <c r="A46" s="19"/>
      <c r="B46" s="19"/>
      <c r="C46" s="19"/>
      <c r="D46" s="19"/>
      <c r="E46" s="19"/>
      <c r="F46" s="19"/>
      <c r="G46" s="19"/>
      <c r="H46" s="19"/>
      <c r="I46" s="19"/>
      <c r="J46" s="19"/>
      <c r="K46" s="19"/>
      <c r="L46" s="19"/>
      <c r="M46" s="19"/>
      <c r="N46" s="19"/>
      <c r="O46" s="19"/>
      <c r="P46" s="19"/>
      <c r="Q46" s="19"/>
      <c r="R46" s="19"/>
      <c r="S46" s="19"/>
      <c r="T46" s="19"/>
      <c r="U46" s="19"/>
      <c r="V46" s="19"/>
      <c r="W46" s="19"/>
      <c r="X46" s="19"/>
      <c r="Y46" s="19"/>
      <c r="Z46" s="19"/>
    </row>
    <row r="47" spans="1:26" ht="15.75" customHeight="1" x14ac:dyDescent="0.3">
      <c r="A47" s="19"/>
      <c r="B47" s="19"/>
      <c r="C47" s="19"/>
      <c r="D47" s="19"/>
      <c r="E47" s="19"/>
      <c r="F47" s="19"/>
      <c r="G47" s="19"/>
      <c r="H47" s="19"/>
      <c r="I47" s="19"/>
      <c r="J47" s="19"/>
      <c r="K47" s="19"/>
      <c r="L47" s="19"/>
      <c r="M47" s="19"/>
      <c r="N47" s="19"/>
      <c r="O47" s="19"/>
      <c r="P47" s="19"/>
      <c r="Q47" s="19"/>
      <c r="R47" s="19"/>
      <c r="S47" s="19"/>
      <c r="T47" s="19"/>
      <c r="U47" s="19"/>
      <c r="V47" s="19"/>
      <c r="W47" s="19"/>
      <c r="X47" s="19"/>
      <c r="Y47" s="19"/>
      <c r="Z47" s="19"/>
    </row>
    <row r="48" spans="1:26" ht="15.75" customHeight="1" x14ac:dyDescent="0.3">
      <c r="A48" s="19"/>
      <c r="B48" s="19"/>
      <c r="C48" s="19"/>
      <c r="D48" s="19"/>
      <c r="E48" s="19"/>
      <c r="F48" s="19"/>
      <c r="G48" s="19"/>
      <c r="H48" s="19"/>
      <c r="I48" s="19"/>
      <c r="J48" s="19"/>
      <c r="K48" s="19"/>
      <c r="L48" s="19"/>
      <c r="M48" s="19"/>
      <c r="N48" s="19"/>
      <c r="O48" s="19"/>
      <c r="P48" s="19"/>
      <c r="Q48" s="19"/>
      <c r="R48" s="19"/>
      <c r="S48" s="19"/>
      <c r="T48" s="19"/>
      <c r="U48" s="19"/>
      <c r="V48" s="19"/>
      <c r="W48" s="19"/>
      <c r="X48" s="19"/>
      <c r="Y48" s="19"/>
      <c r="Z48" s="19"/>
    </row>
    <row r="49" spans="1:26" ht="15.75" customHeight="1" x14ac:dyDescent="0.3">
      <c r="A49" s="19"/>
      <c r="B49" s="19"/>
      <c r="C49" s="19"/>
      <c r="D49" s="19"/>
      <c r="E49" s="19"/>
      <c r="F49" s="19"/>
      <c r="G49" s="19"/>
      <c r="H49" s="19"/>
      <c r="I49" s="19"/>
      <c r="J49" s="19"/>
      <c r="K49" s="19"/>
      <c r="L49" s="19"/>
      <c r="M49" s="19"/>
      <c r="N49" s="19"/>
      <c r="O49" s="19"/>
      <c r="P49" s="19"/>
      <c r="Q49" s="19"/>
      <c r="R49" s="19"/>
      <c r="S49" s="19"/>
      <c r="T49" s="19"/>
      <c r="U49" s="19"/>
      <c r="V49" s="19"/>
      <c r="W49" s="19"/>
      <c r="X49" s="19"/>
      <c r="Y49" s="19"/>
      <c r="Z49" s="19"/>
    </row>
    <row r="50" spans="1:26" ht="15.75" customHeight="1" x14ac:dyDescent="0.3">
      <c r="A50" s="19"/>
      <c r="B50" s="19"/>
      <c r="C50" s="19"/>
      <c r="D50" s="19"/>
      <c r="E50" s="19"/>
      <c r="F50" s="19"/>
      <c r="G50" s="19"/>
      <c r="H50" s="19"/>
      <c r="I50" s="19"/>
      <c r="J50" s="19"/>
      <c r="K50" s="19"/>
      <c r="L50" s="19"/>
      <c r="M50" s="19"/>
      <c r="N50" s="19"/>
      <c r="O50" s="19"/>
      <c r="P50" s="19"/>
      <c r="Q50" s="19"/>
      <c r="R50" s="19"/>
      <c r="S50" s="19"/>
      <c r="T50" s="19"/>
      <c r="U50" s="19"/>
      <c r="V50" s="19"/>
      <c r="W50" s="19"/>
      <c r="X50" s="19"/>
      <c r="Y50" s="19"/>
      <c r="Z50" s="19"/>
    </row>
    <row r="51" spans="1:26" ht="15.75" customHeight="1" x14ac:dyDescent="0.3">
      <c r="A51" s="19"/>
      <c r="B51" s="19"/>
      <c r="C51" s="19"/>
      <c r="D51" s="19"/>
      <c r="E51" s="19"/>
      <c r="F51" s="19"/>
      <c r="G51" s="19"/>
      <c r="H51" s="19"/>
      <c r="I51" s="19"/>
      <c r="J51" s="19"/>
      <c r="K51" s="19"/>
      <c r="L51" s="19"/>
      <c r="M51" s="19"/>
      <c r="N51" s="19"/>
      <c r="O51" s="19"/>
      <c r="P51" s="19"/>
      <c r="Q51" s="19"/>
      <c r="R51" s="19"/>
      <c r="S51" s="19"/>
      <c r="T51" s="19"/>
      <c r="U51" s="19"/>
      <c r="V51" s="19"/>
      <c r="W51" s="19"/>
      <c r="X51" s="19"/>
      <c r="Y51" s="19"/>
      <c r="Z51" s="19"/>
    </row>
    <row r="52" spans="1:26" ht="15.75" customHeight="1" x14ac:dyDescent="0.3">
      <c r="A52" s="19"/>
      <c r="B52" s="19"/>
      <c r="C52" s="19"/>
      <c r="D52" s="19"/>
      <c r="E52" s="19"/>
      <c r="F52" s="19"/>
      <c r="G52" s="19"/>
      <c r="H52" s="19"/>
      <c r="I52" s="19"/>
      <c r="J52" s="19"/>
      <c r="K52" s="19"/>
      <c r="L52" s="19"/>
      <c r="M52" s="19"/>
      <c r="N52" s="19"/>
      <c r="O52" s="19"/>
      <c r="P52" s="19"/>
      <c r="Q52" s="19"/>
      <c r="R52" s="19"/>
      <c r="S52" s="19"/>
      <c r="T52" s="19"/>
      <c r="U52" s="19"/>
      <c r="V52" s="19"/>
      <c r="W52" s="19"/>
      <c r="X52" s="19"/>
      <c r="Y52" s="19"/>
      <c r="Z52" s="19"/>
    </row>
    <row r="53" spans="1:26" ht="15.75" customHeight="1" x14ac:dyDescent="0.3">
      <c r="A53" s="19"/>
      <c r="B53" s="19"/>
      <c r="C53" s="19"/>
      <c r="D53" s="19"/>
      <c r="E53" s="19"/>
      <c r="F53" s="19"/>
      <c r="G53" s="19"/>
      <c r="H53" s="19"/>
      <c r="I53" s="19"/>
      <c r="J53" s="19"/>
      <c r="K53" s="19"/>
      <c r="L53" s="19"/>
      <c r="M53" s="19"/>
      <c r="N53" s="19"/>
      <c r="O53" s="19"/>
      <c r="P53" s="19"/>
      <c r="Q53" s="19"/>
      <c r="R53" s="19"/>
      <c r="S53" s="19"/>
      <c r="T53" s="19"/>
      <c r="U53" s="19"/>
      <c r="V53" s="19"/>
      <c r="W53" s="19"/>
      <c r="X53" s="19"/>
      <c r="Y53" s="19"/>
      <c r="Z53" s="19"/>
    </row>
    <row r="54" spans="1:26" ht="15.75" customHeight="1" x14ac:dyDescent="0.3">
      <c r="A54" s="19"/>
      <c r="B54" s="19"/>
      <c r="C54" s="19"/>
      <c r="D54" s="19"/>
      <c r="E54" s="19"/>
      <c r="F54" s="19"/>
      <c r="G54" s="19"/>
      <c r="H54" s="19"/>
      <c r="I54" s="19"/>
      <c r="J54" s="19"/>
      <c r="K54" s="19"/>
      <c r="L54" s="19"/>
      <c r="M54" s="19"/>
      <c r="N54" s="19"/>
      <c r="O54" s="19"/>
      <c r="P54" s="19"/>
      <c r="Q54" s="19"/>
      <c r="R54" s="19"/>
      <c r="S54" s="19"/>
      <c r="T54" s="19"/>
      <c r="U54" s="19"/>
      <c r="V54" s="19"/>
      <c r="W54" s="19"/>
      <c r="X54" s="19"/>
      <c r="Y54" s="19"/>
      <c r="Z54" s="19"/>
    </row>
    <row r="55" spans="1:26" ht="15.75" customHeight="1" x14ac:dyDescent="0.3">
      <c r="A55" s="19"/>
      <c r="B55" s="19"/>
      <c r="C55" s="19"/>
      <c r="D55" s="19"/>
      <c r="E55" s="19"/>
      <c r="F55" s="19"/>
      <c r="G55" s="19"/>
      <c r="H55" s="19"/>
      <c r="I55" s="19"/>
      <c r="J55" s="19"/>
      <c r="K55" s="19"/>
      <c r="L55" s="19"/>
      <c r="M55" s="19"/>
      <c r="N55" s="19"/>
      <c r="O55" s="19"/>
      <c r="P55" s="19"/>
      <c r="Q55" s="19"/>
      <c r="R55" s="19"/>
      <c r="S55" s="19"/>
      <c r="T55" s="19"/>
      <c r="U55" s="19"/>
      <c r="V55" s="19"/>
      <c r="W55" s="19"/>
      <c r="X55" s="19"/>
      <c r="Y55" s="19"/>
      <c r="Z55" s="19"/>
    </row>
    <row r="56" spans="1:26" ht="15.75" customHeight="1" x14ac:dyDescent="0.3">
      <c r="A56" s="19"/>
      <c r="B56" s="19"/>
      <c r="C56" s="19"/>
      <c r="D56" s="19"/>
      <c r="E56" s="19"/>
      <c r="F56" s="19"/>
      <c r="G56" s="19"/>
      <c r="H56" s="19"/>
      <c r="I56" s="19"/>
      <c r="J56" s="19"/>
      <c r="K56" s="19"/>
      <c r="L56" s="19"/>
      <c r="M56" s="19"/>
      <c r="N56" s="19"/>
      <c r="O56" s="19"/>
      <c r="P56" s="19"/>
      <c r="Q56" s="19"/>
      <c r="R56" s="19"/>
      <c r="S56" s="19"/>
      <c r="T56" s="19"/>
      <c r="U56" s="19"/>
      <c r="V56" s="19"/>
      <c r="W56" s="19"/>
      <c r="X56" s="19"/>
      <c r="Y56" s="19"/>
      <c r="Z56" s="19"/>
    </row>
    <row r="57" spans="1:26" ht="15.75" customHeight="1" x14ac:dyDescent="0.3">
      <c r="A57" s="19"/>
      <c r="B57" s="19"/>
      <c r="C57" s="19"/>
      <c r="D57" s="19"/>
      <c r="E57" s="19"/>
      <c r="F57" s="19"/>
      <c r="G57" s="19"/>
      <c r="H57" s="19"/>
      <c r="I57" s="19"/>
      <c r="J57" s="19"/>
      <c r="K57" s="19"/>
      <c r="L57" s="19"/>
      <c r="M57" s="19"/>
      <c r="N57" s="19"/>
      <c r="O57" s="19"/>
      <c r="P57" s="19"/>
      <c r="Q57" s="19"/>
      <c r="R57" s="19"/>
      <c r="S57" s="19"/>
      <c r="T57" s="19"/>
      <c r="U57" s="19"/>
      <c r="V57" s="19"/>
      <c r="W57" s="19"/>
      <c r="X57" s="19"/>
      <c r="Y57" s="19"/>
      <c r="Z57" s="19"/>
    </row>
    <row r="58" spans="1:26" ht="15.75" customHeight="1" x14ac:dyDescent="0.3">
      <c r="A58" s="19"/>
      <c r="B58" s="19"/>
      <c r="C58" s="19"/>
      <c r="D58" s="19"/>
      <c r="E58" s="19"/>
      <c r="F58" s="19"/>
      <c r="G58" s="19"/>
      <c r="H58" s="19"/>
      <c r="I58" s="19"/>
      <c r="J58" s="19"/>
      <c r="K58" s="19"/>
      <c r="L58" s="19"/>
      <c r="M58" s="19"/>
      <c r="N58" s="19"/>
      <c r="O58" s="19"/>
      <c r="P58" s="19"/>
      <c r="Q58" s="19"/>
      <c r="R58" s="19"/>
      <c r="S58" s="19"/>
      <c r="T58" s="19"/>
      <c r="U58" s="19"/>
      <c r="V58" s="19"/>
      <c r="W58" s="19"/>
      <c r="X58" s="19"/>
      <c r="Y58" s="19"/>
      <c r="Z58" s="19"/>
    </row>
    <row r="59" spans="1:26" ht="15.75" customHeight="1" x14ac:dyDescent="0.3">
      <c r="A59" s="19"/>
      <c r="B59" s="19"/>
      <c r="C59" s="19"/>
      <c r="D59" s="19"/>
      <c r="E59" s="19"/>
      <c r="F59" s="19"/>
      <c r="G59" s="19"/>
      <c r="H59" s="19"/>
      <c r="I59" s="19"/>
      <c r="J59" s="19"/>
      <c r="K59" s="19"/>
      <c r="L59" s="19"/>
      <c r="M59" s="19"/>
      <c r="N59" s="19"/>
      <c r="O59" s="19"/>
      <c r="P59" s="19"/>
      <c r="Q59" s="19"/>
      <c r="R59" s="19"/>
      <c r="S59" s="19"/>
      <c r="T59" s="19"/>
      <c r="U59" s="19"/>
      <c r="V59" s="19"/>
      <c r="W59" s="19"/>
      <c r="X59" s="19"/>
      <c r="Y59" s="19"/>
      <c r="Z59" s="19"/>
    </row>
    <row r="60" spans="1:26" ht="15.75" customHeight="1" x14ac:dyDescent="0.3">
      <c r="A60" s="19"/>
      <c r="B60" s="19"/>
      <c r="C60" s="19"/>
      <c r="D60" s="19"/>
      <c r="E60" s="19"/>
      <c r="F60" s="19"/>
      <c r="G60" s="19"/>
      <c r="H60" s="19"/>
      <c r="I60" s="19"/>
      <c r="J60" s="19"/>
      <c r="K60" s="19"/>
      <c r="L60" s="19"/>
      <c r="M60" s="19"/>
      <c r="N60" s="19"/>
      <c r="O60" s="19"/>
      <c r="P60" s="19"/>
      <c r="Q60" s="19"/>
      <c r="R60" s="19"/>
      <c r="S60" s="19"/>
      <c r="T60" s="19"/>
      <c r="U60" s="19"/>
      <c r="V60" s="19"/>
      <c r="W60" s="19"/>
      <c r="X60" s="19"/>
      <c r="Y60" s="19"/>
      <c r="Z60" s="19"/>
    </row>
    <row r="61" spans="1:26" ht="15.75" customHeight="1" x14ac:dyDescent="0.3">
      <c r="A61" s="19"/>
      <c r="B61" s="19"/>
      <c r="C61" s="19"/>
      <c r="D61" s="19"/>
      <c r="E61" s="19"/>
      <c r="F61" s="19"/>
      <c r="G61" s="19"/>
      <c r="H61" s="19"/>
      <c r="I61" s="19"/>
      <c r="J61" s="19"/>
      <c r="K61" s="19"/>
      <c r="L61" s="19"/>
      <c r="M61" s="19"/>
      <c r="N61" s="19"/>
      <c r="O61" s="19"/>
      <c r="P61" s="19"/>
      <c r="Q61" s="19"/>
      <c r="R61" s="19"/>
      <c r="S61" s="19"/>
      <c r="T61" s="19"/>
      <c r="U61" s="19"/>
      <c r="V61" s="19"/>
      <c r="W61" s="19"/>
      <c r="X61" s="19"/>
      <c r="Y61" s="19"/>
      <c r="Z61" s="19"/>
    </row>
    <row r="62" spans="1:26" ht="15.75" customHeight="1" x14ac:dyDescent="0.3">
      <c r="A62" s="19"/>
      <c r="B62" s="19"/>
      <c r="C62" s="19"/>
      <c r="D62" s="19"/>
      <c r="E62" s="19"/>
      <c r="F62" s="19"/>
      <c r="G62" s="19"/>
      <c r="H62" s="19"/>
      <c r="I62" s="19"/>
      <c r="J62" s="19"/>
      <c r="K62" s="19"/>
      <c r="L62" s="19"/>
      <c r="M62" s="19"/>
      <c r="N62" s="19"/>
      <c r="O62" s="19"/>
      <c r="P62" s="19"/>
      <c r="Q62" s="19"/>
      <c r="R62" s="19"/>
      <c r="S62" s="19"/>
      <c r="T62" s="19"/>
      <c r="U62" s="19"/>
      <c r="V62" s="19"/>
      <c r="W62" s="19"/>
      <c r="X62" s="19"/>
      <c r="Y62" s="19"/>
      <c r="Z62" s="19"/>
    </row>
    <row r="63" spans="1:26" ht="15.75" customHeight="1" x14ac:dyDescent="0.3">
      <c r="A63" s="19"/>
      <c r="B63" s="19"/>
      <c r="C63" s="19"/>
      <c r="D63" s="19"/>
      <c r="E63" s="19"/>
      <c r="F63" s="19"/>
      <c r="G63" s="19"/>
      <c r="H63" s="19"/>
      <c r="I63" s="19"/>
      <c r="J63" s="19"/>
      <c r="K63" s="19"/>
      <c r="L63" s="19"/>
      <c r="M63" s="19"/>
      <c r="N63" s="19"/>
      <c r="O63" s="19"/>
      <c r="P63" s="19"/>
      <c r="Q63" s="19"/>
      <c r="R63" s="19"/>
      <c r="S63" s="19"/>
      <c r="T63" s="19"/>
      <c r="U63" s="19"/>
      <c r="V63" s="19"/>
      <c r="W63" s="19"/>
      <c r="X63" s="19"/>
      <c r="Y63" s="19"/>
      <c r="Z63" s="19"/>
    </row>
    <row r="64" spans="1:26" ht="15.75" customHeight="1" x14ac:dyDescent="0.3">
      <c r="A64" s="19"/>
      <c r="B64" s="19"/>
      <c r="C64" s="19"/>
      <c r="D64" s="19"/>
      <c r="E64" s="19"/>
      <c r="F64" s="19"/>
      <c r="G64" s="19"/>
      <c r="H64" s="19"/>
      <c r="I64" s="19"/>
      <c r="J64" s="19"/>
      <c r="K64" s="19"/>
      <c r="L64" s="19"/>
      <c r="M64" s="19"/>
      <c r="N64" s="19"/>
      <c r="O64" s="19"/>
      <c r="P64" s="19"/>
      <c r="Q64" s="19"/>
      <c r="R64" s="19"/>
      <c r="S64" s="19"/>
      <c r="T64" s="19"/>
      <c r="U64" s="19"/>
      <c r="V64" s="19"/>
      <c r="W64" s="19"/>
      <c r="X64" s="19"/>
      <c r="Y64" s="19"/>
      <c r="Z64" s="19"/>
    </row>
    <row r="65" spans="1:26" ht="15.75" customHeight="1" x14ac:dyDescent="0.3">
      <c r="A65" s="19"/>
      <c r="B65" s="19"/>
      <c r="C65" s="19"/>
      <c r="D65" s="19"/>
      <c r="E65" s="19"/>
      <c r="F65" s="19"/>
      <c r="G65" s="19"/>
      <c r="H65" s="19"/>
      <c r="I65" s="19"/>
      <c r="J65" s="19"/>
      <c r="K65" s="19"/>
      <c r="L65" s="19"/>
      <c r="M65" s="19"/>
      <c r="N65" s="19"/>
      <c r="O65" s="19"/>
      <c r="P65" s="19"/>
      <c r="Q65" s="19"/>
      <c r="R65" s="19"/>
      <c r="S65" s="19"/>
      <c r="T65" s="19"/>
      <c r="U65" s="19"/>
      <c r="V65" s="19"/>
      <c r="W65" s="19"/>
      <c r="X65" s="19"/>
      <c r="Y65" s="19"/>
      <c r="Z65" s="19"/>
    </row>
    <row r="66" spans="1:26" ht="15.75" customHeight="1" x14ac:dyDescent="0.3">
      <c r="A66" s="19"/>
      <c r="B66" s="19"/>
      <c r="C66" s="19"/>
      <c r="D66" s="19"/>
      <c r="E66" s="19"/>
      <c r="F66" s="19"/>
      <c r="G66" s="19"/>
      <c r="H66" s="19"/>
      <c r="I66" s="19"/>
      <c r="J66" s="19"/>
      <c r="K66" s="19"/>
      <c r="L66" s="19"/>
      <c r="M66" s="19"/>
      <c r="N66" s="19"/>
      <c r="O66" s="19"/>
      <c r="P66" s="19"/>
      <c r="Q66" s="19"/>
      <c r="R66" s="19"/>
      <c r="S66" s="19"/>
      <c r="T66" s="19"/>
      <c r="U66" s="19"/>
      <c r="V66" s="19"/>
      <c r="W66" s="19"/>
      <c r="X66" s="19"/>
      <c r="Y66" s="19"/>
      <c r="Z66" s="19"/>
    </row>
    <row r="67" spans="1:26" ht="15.75" customHeight="1" x14ac:dyDescent="0.3">
      <c r="A67" s="19"/>
      <c r="B67" s="19"/>
      <c r="C67" s="19"/>
      <c r="D67" s="19"/>
      <c r="E67" s="19"/>
      <c r="F67" s="19"/>
      <c r="G67" s="19"/>
      <c r="H67" s="19"/>
      <c r="I67" s="19"/>
      <c r="J67" s="19"/>
      <c r="K67" s="19"/>
      <c r="L67" s="19"/>
      <c r="M67" s="19"/>
      <c r="N67" s="19"/>
      <c r="O67" s="19"/>
      <c r="P67" s="19"/>
      <c r="Q67" s="19"/>
      <c r="R67" s="19"/>
      <c r="S67" s="19"/>
      <c r="T67" s="19"/>
      <c r="U67" s="19"/>
      <c r="V67" s="19"/>
      <c r="W67" s="19"/>
      <c r="X67" s="19"/>
      <c r="Y67" s="19"/>
      <c r="Z67" s="19"/>
    </row>
    <row r="68" spans="1:26" ht="15.75" customHeight="1" x14ac:dyDescent="0.3">
      <c r="A68" s="19"/>
      <c r="B68" s="19"/>
      <c r="C68" s="19"/>
      <c r="D68" s="19"/>
      <c r="E68" s="19"/>
      <c r="F68" s="19"/>
      <c r="G68" s="19"/>
      <c r="H68" s="19"/>
      <c r="I68" s="19"/>
      <c r="J68" s="19"/>
      <c r="K68" s="19"/>
      <c r="L68" s="19"/>
      <c r="M68" s="19"/>
      <c r="N68" s="19"/>
      <c r="O68" s="19"/>
      <c r="P68" s="19"/>
      <c r="Q68" s="19"/>
      <c r="R68" s="19"/>
      <c r="S68" s="19"/>
      <c r="T68" s="19"/>
      <c r="U68" s="19"/>
      <c r="V68" s="19"/>
      <c r="W68" s="19"/>
      <c r="X68" s="19"/>
      <c r="Y68" s="19"/>
      <c r="Z68" s="19"/>
    </row>
    <row r="69" spans="1:26" ht="15.75" customHeight="1" x14ac:dyDescent="0.3">
      <c r="A69" s="19"/>
      <c r="B69" s="19"/>
      <c r="C69" s="19"/>
      <c r="D69" s="19"/>
      <c r="E69" s="19"/>
      <c r="F69" s="19"/>
      <c r="G69" s="19"/>
      <c r="H69" s="19"/>
      <c r="I69" s="19"/>
      <c r="J69" s="19"/>
      <c r="K69" s="19"/>
      <c r="L69" s="19"/>
      <c r="M69" s="19"/>
      <c r="N69" s="19"/>
      <c r="O69" s="19"/>
      <c r="P69" s="19"/>
      <c r="Q69" s="19"/>
      <c r="R69" s="19"/>
      <c r="S69" s="19"/>
      <c r="T69" s="19"/>
      <c r="U69" s="19"/>
      <c r="V69" s="19"/>
      <c r="W69" s="19"/>
      <c r="X69" s="19"/>
      <c r="Y69" s="19"/>
      <c r="Z69" s="19"/>
    </row>
    <row r="70" spans="1:26" ht="15.75" customHeight="1" x14ac:dyDescent="0.3">
      <c r="A70" s="19"/>
      <c r="B70" s="19"/>
      <c r="C70" s="19"/>
      <c r="D70" s="19"/>
      <c r="E70" s="19"/>
      <c r="F70" s="19"/>
      <c r="G70" s="19"/>
      <c r="H70" s="19"/>
      <c r="I70" s="19"/>
      <c r="J70" s="19"/>
      <c r="K70" s="19"/>
      <c r="L70" s="19"/>
      <c r="M70" s="19"/>
      <c r="N70" s="19"/>
      <c r="O70" s="19"/>
      <c r="P70" s="19"/>
      <c r="Q70" s="19"/>
      <c r="R70" s="19"/>
      <c r="S70" s="19"/>
      <c r="T70" s="19"/>
      <c r="U70" s="19"/>
      <c r="V70" s="19"/>
      <c r="W70" s="19"/>
      <c r="X70" s="19"/>
      <c r="Y70" s="19"/>
      <c r="Z70" s="19"/>
    </row>
    <row r="71" spans="1:26" ht="15.75" customHeight="1" x14ac:dyDescent="0.3">
      <c r="A71" s="19"/>
      <c r="B71" s="19"/>
      <c r="C71" s="19"/>
      <c r="D71" s="19"/>
      <c r="E71" s="19"/>
      <c r="F71" s="19"/>
      <c r="G71" s="19"/>
      <c r="H71" s="19"/>
      <c r="I71" s="19"/>
      <c r="J71" s="19"/>
      <c r="K71" s="19"/>
      <c r="L71" s="19"/>
      <c r="M71" s="19"/>
      <c r="N71" s="19"/>
      <c r="O71" s="19"/>
      <c r="P71" s="19"/>
      <c r="Q71" s="19"/>
      <c r="R71" s="19"/>
      <c r="S71" s="19"/>
      <c r="T71" s="19"/>
      <c r="U71" s="19"/>
      <c r="V71" s="19"/>
      <c r="W71" s="19"/>
      <c r="X71" s="19"/>
      <c r="Y71" s="19"/>
      <c r="Z71" s="19"/>
    </row>
    <row r="72" spans="1:26" ht="15.75" customHeight="1" x14ac:dyDescent="0.3">
      <c r="A72" s="19"/>
      <c r="B72" s="19"/>
      <c r="C72" s="19"/>
      <c r="D72" s="19"/>
      <c r="E72" s="19"/>
      <c r="F72" s="19"/>
      <c r="G72" s="19"/>
      <c r="H72" s="19"/>
      <c r="I72" s="19"/>
      <c r="J72" s="19"/>
      <c r="K72" s="19"/>
      <c r="L72" s="19"/>
      <c r="M72" s="19"/>
      <c r="N72" s="19"/>
      <c r="O72" s="19"/>
      <c r="P72" s="19"/>
      <c r="Q72" s="19"/>
      <c r="R72" s="19"/>
      <c r="S72" s="19"/>
      <c r="T72" s="19"/>
      <c r="U72" s="19"/>
      <c r="V72" s="19"/>
      <c r="W72" s="19"/>
      <c r="X72" s="19"/>
      <c r="Y72" s="19"/>
      <c r="Z72" s="19"/>
    </row>
    <row r="73" spans="1:26" ht="15.75" customHeight="1" x14ac:dyDescent="0.3">
      <c r="A73" s="19"/>
      <c r="B73" s="19"/>
      <c r="C73" s="19"/>
      <c r="D73" s="19"/>
      <c r="E73" s="19"/>
      <c r="F73" s="19"/>
      <c r="G73" s="19"/>
      <c r="H73" s="19"/>
      <c r="I73" s="19"/>
      <c r="J73" s="19"/>
      <c r="K73" s="19"/>
      <c r="L73" s="19"/>
      <c r="M73" s="19"/>
      <c r="N73" s="19"/>
      <c r="O73" s="19"/>
      <c r="P73" s="19"/>
      <c r="Q73" s="19"/>
      <c r="R73" s="19"/>
      <c r="S73" s="19"/>
      <c r="T73" s="19"/>
      <c r="U73" s="19"/>
      <c r="V73" s="19"/>
      <c r="W73" s="19"/>
      <c r="X73" s="19"/>
      <c r="Y73" s="19"/>
      <c r="Z73" s="19"/>
    </row>
    <row r="74" spans="1:26" ht="15.75" customHeight="1" x14ac:dyDescent="0.3">
      <c r="A74" s="19"/>
      <c r="B74" s="19"/>
      <c r="C74" s="19"/>
      <c r="D74" s="19"/>
      <c r="E74" s="19"/>
      <c r="F74" s="19"/>
      <c r="G74" s="19"/>
      <c r="H74" s="19"/>
      <c r="I74" s="19"/>
      <c r="J74" s="19"/>
      <c r="K74" s="19"/>
      <c r="L74" s="19"/>
      <c r="M74" s="19"/>
      <c r="N74" s="19"/>
      <c r="O74" s="19"/>
      <c r="P74" s="19"/>
      <c r="Q74" s="19"/>
      <c r="R74" s="19"/>
      <c r="S74" s="19"/>
      <c r="T74" s="19"/>
      <c r="U74" s="19"/>
      <c r="V74" s="19"/>
      <c r="W74" s="19"/>
      <c r="X74" s="19"/>
      <c r="Y74" s="19"/>
      <c r="Z74" s="19"/>
    </row>
    <row r="75" spans="1:26" ht="15.75" customHeight="1" x14ac:dyDescent="0.3">
      <c r="A75" s="19"/>
      <c r="B75" s="19"/>
      <c r="C75" s="19"/>
      <c r="D75" s="19"/>
      <c r="E75" s="19"/>
      <c r="F75" s="19"/>
      <c r="G75" s="19"/>
      <c r="H75" s="19"/>
      <c r="I75" s="19"/>
      <c r="J75" s="19"/>
      <c r="K75" s="19"/>
      <c r="L75" s="19"/>
      <c r="M75" s="19"/>
      <c r="N75" s="19"/>
      <c r="O75" s="19"/>
      <c r="P75" s="19"/>
      <c r="Q75" s="19"/>
      <c r="R75" s="19"/>
      <c r="S75" s="19"/>
      <c r="T75" s="19"/>
      <c r="U75" s="19"/>
      <c r="V75" s="19"/>
      <c r="W75" s="19"/>
      <c r="X75" s="19"/>
      <c r="Y75" s="19"/>
      <c r="Z75" s="19"/>
    </row>
    <row r="76" spans="1:26" ht="15.75" customHeight="1" x14ac:dyDescent="0.3">
      <c r="A76" s="19"/>
      <c r="B76" s="19"/>
      <c r="C76" s="19"/>
      <c r="D76" s="19"/>
      <c r="E76" s="19"/>
      <c r="F76" s="19"/>
      <c r="G76" s="19"/>
      <c r="H76" s="19"/>
      <c r="I76" s="19"/>
      <c r="J76" s="19"/>
      <c r="K76" s="19"/>
      <c r="L76" s="19"/>
      <c r="M76" s="19"/>
      <c r="N76" s="19"/>
      <c r="O76" s="19"/>
      <c r="P76" s="19"/>
      <c r="Q76" s="19"/>
      <c r="R76" s="19"/>
      <c r="S76" s="19"/>
      <c r="T76" s="19"/>
      <c r="U76" s="19"/>
      <c r="V76" s="19"/>
      <c r="W76" s="19"/>
      <c r="X76" s="19"/>
      <c r="Y76" s="19"/>
      <c r="Z76" s="19"/>
    </row>
    <row r="77" spans="1:26" ht="15.75" customHeight="1" x14ac:dyDescent="0.3">
      <c r="A77" s="19"/>
      <c r="B77" s="19"/>
      <c r="C77" s="19"/>
      <c r="D77" s="19"/>
      <c r="E77" s="19"/>
      <c r="F77" s="19"/>
      <c r="G77" s="19"/>
      <c r="H77" s="19"/>
      <c r="I77" s="19"/>
      <c r="J77" s="19"/>
      <c r="K77" s="19"/>
      <c r="L77" s="19"/>
      <c r="M77" s="19"/>
      <c r="N77" s="19"/>
      <c r="O77" s="19"/>
      <c r="P77" s="19"/>
      <c r="Q77" s="19"/>
      <c r="R77" s="19"/>
      <c r="S77" s="19"/>
      <c r="T77" s="19"/>
      <c r="U77" s="19"/>
      <c r="V77" s="19"/>
      <c r="W77" s="19"/>
      <c r="X77" s="19"/>
      <c r="Y77" s="19"/>
      <c r="Z77" s="19"/>
    </row>
    <row r="78" spans="1:26" ht="15.75" customHeight="1" x14ac:dyDescent="0.3">
      <c r="A78" s="19"/>
      <c r="B78" s="19"/>
      <c r="C78" s="19"/>
      <c r="D78" s="19"/>
      <c r="E78" s="19"/>
      <c r="F78" s="19"/>
      <c r="G78" s="19"/>
      <c r="H78" s="19"/>
      <c r="I78" s="19"/>
      <c r="J78" s="19"/>
      <c r="K78" s="19"/>
      <c r="L78" s="19"/>
      <c r="M78" s="19"/>
      <c r="N78" s="19"/>
      <c r="O78" s="19"/>
      <c r="P78" s="19"/>
      <c r="Q78" s="19"/>
      <c r="R78" s="19"/>
      <c r="S78" s="19"/>
      <c r="T78" s="19"/>
      <c r="U78" s="19"/>
      <c r="V78" s="19"/>
      <c r="W78" s="19"/>
      <c r="X78" s="19"/>
      <c r="Y78" s="19"/>
      <c r="Z78" s="19"/>
    </row>
    <row r="79" spans="1:26" ht="15.75" customHeight="1" x14ac:dyDescent="0.3">
      <c r="A79" s="19"/>
      <c r="B79" s="19"/>
      <c r="C79" s="19"/>
      <c r="D79" s="19"/>
      <c r="E79" s="19"/>
      <c r="F79" s="19"/>
      <c r="G79" s="19"/>
      <c r="H79" s="19"/>
      <c r="I79" s="19"/>
      <c r="J79" s="19"/>
      <c r="K79" s="19"/>
      <c r="L79" s="19"/>
      <c r="M79" s="19"/>
      <c r="N79" s="19"/>
      <c r="O79" s="19"/>
      <c r="P79" s="19"/>
      <c r="Q79" s="19"/>
      <c r="R79" s="19"/>
      <c r="S79" s="19"/>
      <c r="T79" s="19"/>
      <c r="U79" s="19"/>
      <c r="V79" s="19"/>
      <c r="W79" s="19"/>
      <c r="X79" s="19"/>
      <c r="Y79" s="19"/>
      <c r="Z79" s="19"/>
    </row>
    <row r="80" spans="1:26" ht="15.75" customHeight="1" x14ac:dyDescent="0.3">
      <c r="A80" s="19"/>
      <c r="B80" s="19"/>
      <c r="C80" s="19"/>
      <c r="D80" s="19"/>
      <c r="E80" s="19"/>
      <c r="F80" s="19"/>
      <c r="G80" s="19"/>
      <c r="H80" s="19"/>
      <c r="I80" s="19"/>
      <c r="J80" s="19"/>
      <c r="K80" s="19"/>
      <c r="L80" s="19"/>
      <c r="M80" s="19"/>
      <c r="N80" s="19"/>
      <c r="O80" s="19"/>
      <c r="P80" s="19"/>
      <c r="Q80" s="19"/>
      <c r="R80" s="19"/>
      <c r="S80" s="19"/>
      <c r="T80" s="19"/>
      <c r="U80" s="19"/>
      <c r="V80" s="19"/>
      <c r="W80" s="19"/>
      <c r="X80" s="19"/>
      <c r="Y80" s="19"/>
      <c r="Z80" s="19"/>
    </row>
    <row r="81" spans="1:26" ht="15.75" customHeight="1" x14ac:dyDescent="0.3">
      <c r="A81" s="19"/>
      <c r="B81" s="19"/>
      <c r="C81" s="19"/>
      <c r="D81" s="19"/>
      <c r="E81" s="19"/>
      <c r="F81" s="19"/>
      <c r="G81" s="19"/>
      <c r="H81" s="19"/>
      <c r="I81" s="19"/>
      <c r="J81" s="19"/>
      <c r="K81" s="19"/>
      <c r="L81" s="19"/>
      <c r="M81" s="19"/>
      <c r="N81" s="19"/>
      <c r="O81" s="19"/>
      <c r="P81" s="19"/>
      <c r="Q81" s="19"/>
      <c r="R81" s="19"/>
      <c r="S81" s="19"/>
      <c r="T81" s="19"/>
      <c r="U81" s="19"/>
      <c r="V81" s="19"/>
      <c r="W81" s="19"/>
      <c r="X81" s="19"/>
      <c r="Y81" s="19"/>
      <c r="Z81" s="19"/>
    </row>
    <row r="82" spans="1:26" ht="15.75" customHeight="1" x14ac:dyDescent="0.3">
      <c r="A82" s="19"/>
      <c r="B82" s="19"/>
      <c r="C82" s="19"/>
      <c r="D82" s="19"/>
      <c r="E82" s="19"/>
      <c r="F82" s="19"/>
      <c r="G82" s="19"/>
      <c r="H82" s="19"/>
      <c r="I82" s="19"/>
      <c r="J82" s="19"/>
      <c r="K82" s="19"/>
      <c r="L82" s="19"/>
      <c r="M82" s="19"/>
      <c r="N82" s="19"/>
      <c r="O82" s="19"/>
      <c r="P82" s="19"/>
      <c r="Q82" s="19"/>
      <c r="R82" s="19"/>
      <c r="S82" s="19"/>
      <c r="T82" s="19"/>
      <c r="U82" s="19"/>
      <c r="V82" s="19"/>
      <c r="W82" s="19"/>
      <c r="X82" s="19"/>
      <c r="Y82" s="19"/>
      <c r="Z82" s="19"/>
    </row>
    <row r="83" spans="1:26" ht="15.75" customHeight="1" x14ac:dyDescent="0.3">
      <c r="A83" s="19"/>
      <c r="B83" s="19"/>
      <c r="C83" s="19"/>
      <c r="D83" s="19"/>
      <c r="E83" s="19"/>
      <c r="F83" s="19"/>
      <c r="G83" s="19"/>
      <c r="H83" s="19"/>
      <c r="I83" s="19"/>
      <c r="J83" s="19"/>
      <c r="K83" s="19"/>
      <c r="L83" s="19"/>
      <c r="M83" s="19"/>
      <c r="N83" s="19"/>
      <c r="O83" s="19"/>
      <c r="P83" s="19"/>
      <c r="Q83" s="19"/>
      <c r="R83" s="19"/>
      <c r="S83" s="19"/>
      <c r="T83" s="19"/>
      <c r="U83" s="19"/>
      <c r="V83" s="19"/>
      <c r="W83" s="19"/>
      <c r="X83" s="19"/>
      <c r="Y83" s="19"/>
      <c r="Z83" s="19"/>
    </row>
    <row r="84" spans="1:26" ht="15.75" customHeight="1" x14ac:dyDescent="0.3">
      <c r="A84" s="19"/>
      <c r="B84" s="19"/>
      <c r="C84" s="19"/>
      <c r="D84" s="19"/>
      <c r="E84" s="19"/>
      <c r="F84" s="19"/>
      <c r="G84" s="19"/>
      <c r="H84" s="19"/>
      <c r="I84" s="19"/>
      <c r="J84" s="19"/>
      <c r="K84" s="19"/>
      <c r="L84" s="19"/>
      <c r="M84" s="19"/>
      <c r="N84" s="19"/>
      <c r="O84" s="19"/>
      <c r="P84" s="19"/>
      <c r="Q84" s="19"/>
      <c r="R84" s="19"/>
      <c r="S84" s="19"/>
      <c r="T84" s="19"/>
      <c r="U84" s="19"/>
      <c r="V84" s="19"/>
      <c r="W84" s="19"/>
      <c r="X84" s="19"/>
      <c r="Y84" s="19"/>
      <c r="Z84" s="19"/>
    </row>
    <row r="85" spans="1:26" ht="15.75" customHeight="1" x14ac:dyDescent="0.3">
      <c r="A85" s="19"/>
      <c r="B85" s="19"/>
      <c r="C85" s="19"/>
      <c r="D85" s="19"/>
      <c r="E85" s="19"/>
      <c r="F85" s="19"/>
      <c r="G85" s="19"/>
      <c r="H85" s="19"/>
      <c r="I85" s="19"/>
      <c r="J85" s="19"/>
      <c r="K85" s="19"/>
      <c r="L85" s="19"/>
      <c r="M85" s="19"/>
      <c r="N85" s="19"/>
      <c r="O85" s="19"/>
      <c r="P85" s="19"/>
      <c r="Q85" s="19"/>
      <c r="R85" s="19"/>
      <c r="S85" s="19"/>
      <c r="T85" s="19"/>
      <c r="U85" s="19"/>
      <c r="V85" s="19"/>
      <c r="W85" s="19"/>
      <c r="X85" s="19"/>
      <c r="Y85" s="19"/>
      <c r="Z85" s="19"/>
    </row>
    <row r="86" spans="1:26" ht="15.75" customHeight="1" x14ac:dyDescent="0.3">
      <c r="A86" s="19"/>
      <c r="B86" s="19"/>
      <c r="C86" s="19"/>
      <c r="D86" s="19"/>
      <c r="E86" s="19"/>
      <c r="F86" s="19"/>
      <c r="G86" s="19"/>
      <c r="H86" s="19"/>
      <c r="I86" s="19"/>
      <c r="J86" s="19"/>
      <c r="K86" s="19"/>
      <c r="L86" s="19"/>
      <c r="M86" s="19"/>
      <c r="N86" s="19"/>
      <c r="O86" s="19"/>
      <c r="P86" s="19"/>
      <c r="Q86" s="19"/>
      <c r="R86" s="19"/>
      <c r="S86" s="19"/>
      <c r="T86" s="19"/>
      <c r="U86" s="19"/>
      <c r="V86" s="19"/>
      <c r="W86" s="19"/>
      <c r="X86" s="19"/>
      <c r="Y86" s="19"/>
      <c r="Z86" s="19"/>
    </row>
    <row r="87" spans="1:26" ht="15.75" customHeight="1" x14ac:dyDescent="0.3">
      <c r="A87" s="19"/>
      <c r="B87" s="19"/>
      <c r="C87" s="19"/>
      <c r="D87" s="19"/>
      <c r="E87" s="19"/>
      <c r="F87" s="19"/>
      <c r="G87" s="19"/>
      <c r="H87" s="19"/>
      <c r="I87" s="19"/>
      <c r="J87" s="19"/>
      <c r="K87" s="19"/>
      <c r="L87" s="19"/>
      <c r="M87" s="19"/>
      <c r="N87" s="19"/>
      <c r="O87" s="19"/>
      <c r="P87" s="19"/>
      <c r="Q87" s="19"/>
      <c r="R87" s="19"/>
      <c r="S87" s="19"/>
      <c r="T87" s="19"/>
      <c r="U87" s="19"/>
      <c r="V87" s="19"/>
      <c r="W87" s="19"/>
      <c r="X87" s="19"/>
      <c r="Y87" s="19"/>
      <c r="Z87" s="19"/>
    </row>
    <row r="88" spans="1:26" ht="15.75" customHeight="1" x14ac:dyDescent="0.3">
      <c r="A88" s="19"/>
      <c r="B88" s="19"/>
      <c r="C88" s="19"/>
      <c r="D88" s="19"/>
      <c r="E88" s="19"/>
      <c r="F88" s="19"/>
      <c r="G88" s="19"/>
      <c r="H88" s="19"/>
      <c r="I88" s="19"/>
      <c r="J88" s="19"/>
      <c r="K88" s="19"/>
      <c r="L88" s="19"/>
      <c r="M88" s="19"/>
      <c r="N88" s="19"/>
      <c r="O88" s="19"/>
      <c r="P88" s="19"/>
      <c r="Q88" s="19"/>
      <c r="R88" s="19"/>
      <c r="S88" s="19"/>
      <c r="T88" s="19"/>
      <c r="U88" s="19"/>
      <c r="V88" s="19"/>
      <c r="W88" s="19"/>
      <c r="X88" s="19"/>
      <c r="Y88" s="19"/>
      <c r="Z88" s="19"/>
    </row>
    <row r="89" spans="1:26" ht="15.75" customHeight="1" x14ac:dyDescent="0.3">
      <c r="A89" s="19"/>
      <c r="B89" s="19"/>
      <c r="C89" s="19"/>
      <c r="D89" s="19"/>
      <c r="E89" s="19"/>
      <c r="F89" s="19"/>
      <c r="G89" s="19"/>
      <c r="H89" s="19"/>
      <c r="I89" s="19"/>
      <c r="J89" s="19"/>
      <c r="K89" s="19"/>
      <c r="L89" s="19"/>
      <c r="M89" s="19"/>
      <c r="N89" s="19"/>
      <c r="O89" s="19"/>
      <c r="P89" s="19"/>
      <c r="Q89" s="19"/>
      <c r="R89" s="19"/>
      <c r="S89" s="19"/>
      <c r="T89" s="19"/>
      <c r="U89" s="19"/>
      <c r="V89" s="19"/>
      <c r="W89" s="19"/>
      <c r="X89" s="19"/>
      <c r="Y89" s="19"/>
      <c r="Z89" s="19"/>
    </row>
    <row r="90" spans="1:26" ht="15.75" customHeight="1" x14ac:dyDescent="0.3">
      <c r="A90" s="19"/>
      <c r="B90" s="19"/>
      <c r="C90" s="19"/>
      <c r="D90" s="19"/>
      <c r="E90" s="19"/>
      <c r="F90" s="19"/>
      <c r="G90" s="19"/>
      <c r="H90" s="19"/>
      <c r="I90" s="19"/>
      <c r="J90" s="19"/>
      <c r="K90" s="19"/>
      <c r="L90" s="19"/>
      <c r="M90" s="19"/>
      <c r="N90" s="19"/>
      <c r="O90" s="19"/>
      <c r="P90" s="19"/>
      <c r="Q90" s="19"/>
      <c r="R90" s="19"/>
      <c r="S90" s="19"/>
      <c r="T90" s="19"/>
      <c r="U90" s="19"/>
      <c r="V90" s="19"/>
      <c r="W90" s="19"/>
      <c r="X90" s="19"/>
      <c r="Y90" s="19"/>
      <c r="Z90" s="19"/>
    </row>
    <row r="91" spans="1:26" ht="15.75" customHeight="1" x14ac:dyDescent="0.3">
      <c r="A91" s="19"/>
      <c r="B91" s="19"/>
      <c r="C91" s="19"/>
      <c r="D91" s="19"/>
      <c r="E91" s="19"/>
      <c r="F91" s="19"/>
      <c r="G91" s="19"/>
      <c r="H91" s="19"/>
      <c r="I91" s="19"/>
      <c r="J91" s="19"/>
      <c r="K91" s="19"/>
      <c r="L91" s="19"/>
      <c r="M91" s="19"/>
      <c r="N91" s="19"/>
      <c r="O91" s="19"/>
      <c r="P91" s="19"/>
      <c r="Q91" s="19"/>
      <c r="R91" s="19"/>
      <c r="S91" s="19"/>
      <c r="T91" s="19"/>
      <c r="U91" s="19"/>
      <c r="V91" s="19"/>
      <c r="W91" s="19"/>
      <c r="X91" s="19"/>
      <c r="Y91" s="19"/>
      <c r="Z91" s="19"/>
    </row>
    <row r="92" spans="1:26" ht="15.75" customHeight="1" x14ac:dyDescent="0.3">
      <c r="A92" s="19"/>
      <c r="B92" s="19"/>
      <c r="C92" s="19"/>
      <c r="D92" s="19"/>
      <c r="E92" s="19"/>
      <c r="F92" s="19"/>
      <c r="G92" s="19"/>
      <c r="H92" s="19"/>
      <c r="I92" s="19"/>
      <c r="J92" s="19"/>
      <c r="K92" s="19"/>
      <c r="L92" s="19"/>
      <c r="M92" s="19"/>
      <c r="N92" s="19"/>
      <c r="O92" s="19"/>
      <c r="P92" s="19"/>
      <c r="Q92" s="19"/>
      <c r="R92" s="19"/>
      <c r="S92" s="19"/>
      <c r="T92" s="19"/>
      <c r="U92" s="19"/>
      <c r="V92" s="19"/>
      <c r="W92" s="19"/>
      <c r="X92" s="19"/>
      <c r="Y92" s="19"/>
      <c r="Z92" s="19"/>
    </row>
    <row r="93" spans="1:26" ht="15.75" customHeight="1" x14ac:dyDescent="0.3">
      <c r="A93" s="19"/>
      <c r="B93" s="19"/>
      <c r="C93" s="19"/>
      <c r="D93" s="19"/>
      <c r="E93" s="19"/>
      <c r="F93" s="19"/>
      <c r="G93" s="19"/>
      <c r="H93" s="19"/>
      <c r="I93" s="19"/>
      <c r="J93" s="19"/>
      <c r="K93" s="19"/>
      <c r="L93" s="19"/>
      <c r="M93" s="19"/>
      <c r="N93" s="19"/>
      <c r="O93" s="19"/>
      <c r="P93" s="19"/>
      <c r="Q93" s="19"/>
      <c r="R93" s="19"/>
      <c r="S93" s="19"/>
      <c r="T93" s="19"/>
      <c r="U93" s="19"/>
      <c r="V93" s="19"/>
      <c r="W93" s="19"/>
      <c r="X93" s="19"/>
      <c r="Y93" s="19"/>
      <c r="Z93" s="19"/>
    </row>
    <row r="94" spans="1:26" ht="15.75" customHeight="1" x14ac:dyDescent="0.3">
      <c r="A94" s="19"/>
      <c r="B94" s="19"/>
      <c r="C94" s="19"/>
      <c r="D94" s="19"/>
      <c r="E94" s="19"/>
      <c r="F94" s="19"/>
      <c r="G94" s="19"/>
      <c r="H94" s="19"/>
      <c r="I94" s="19"/>
      <c r="J94" s="19"/>
      <c r="K94" s="19"/>
      <c r="L94" s="19"/>
      <c r="M94" s="19"/>
      <c r="N94" s="19"/>
      <c r="O94" s="19"/>
      <c r="P94" s="19"/>
      <c r="Q94" s="19"/>
      <c r="R94" s="19"/>
      <c r="S94" s="19"/>
      <c r="T94" s="19"/>
      <c r="U94" s="19"/>
      <c r="V94" s="19"/>
      <c r="W94" s="19"/>
      <c r="X94" s="19"/>
      <c r="Y94" s="19"/>
      <c r="Z94" s="19"/>
    </row>
    <row r="95" spans="1:26" ht="15.75" customHeight="1" x14ac:dyDescent="0.3">
      <c r="A95" s="19"/>
      <c r="B95" s="19"/>
      <c r="C95" s="19"/>
      <c r="D95" s="19"/>
      <c r="E95" s="19"/>
      <c r="F95" s="19"/>
      <c r="G95" s="19"/>
      <c r="H95" s="19"/>
      <c r="I95" s="19"/>
      <c r="J95" s="19"/>
      <c r="K95" s="19"/>
      <c r="L95" s="19"/>
      <c r="M95" s="19"/>
      <c r="N95" s="19"/>
      <c r="O95" s="19"/>
      <c r="P95" s="19"/>
      <c r="Q95" s="19"/>
      <c r="R95" s="19"/>
      <c r="S95" s="19"/>
      <c r="T95" s="19"/>
      <c r="U95" s="19"/>
      <c r="V95" s="19"/>
      <c r="W95" s="19"/>
      <c r="X95" s="19"/>
      <c r="Y95" s="19"/>
      <c r="Z95" s="19"/>
    </row>
    <row r="96" spans="1:26" ht="15.75" customHeight="1" x14ac:dyDescent="0.3">
      <c r="A96" s="19"/>
      <c r="B96" s="19"/>
      <c r="C96" s="19"/>
      <c r="D96" s="19"/>
      <c r="E96" s="19"/>
      <c r="F96" s="19"/>
      <c r="G96" s="19"/>
      <c r="H96" s="19"/>
      <c r="I96" s="19"/>
      <c r="J96" s="19"/>
      <c r="K96" s="19"/>
      <c r="L96" s="19"/>
      <c r="M96" s="19"/>
      <c r="N96" s="19"/>
      <c r="O96" s="19"/>
      <c r="P96" s="19"/>
      <c r="Q96" s="19"/>
      <c r="R96" s="19"/>
      <c r="S96" s="19"/>
      <c r="T96" s="19"/>
      <c r="U96" s="19"/>
      <c r="V96" s="19"/>
      <c r="W96" s="19"/>
      <c r="X96" s="19"/>
      <c r="Y96" s="19"/>
      <c r="Z96" s="19"/>
    </row>
    <row r="97" spans="1:26" ht="15.75" customHeight="1" x14ac:dyDescent="0.3">
      <c r="A97" s="19"/>
      <c r="B97" s="19"/>
      <c r="C97" s="19"/>
      <c r="D97" s="19"/>
      <c r="E97" s="19"/>
      <c r="F97" s="19"/>
      <c r="G97" s="19"/>
      <c r="H97" s="19"/>
      <c r="I97" s="19"/>
      <c r="J97" s="19"/>
      <c r="K97" s="19"/>
      <c r="L97" s="19"/>
      <c r="M97" s="19"/>
      <c r="N97" s="19"/>
      <c r="O97" s="19"/>
      <c r="P97" s="19"/>
      <c r="Q97" s="19"/>
      <c r="R97" s="19"/>
      <c r="S97" s="19"/>
      <c r="T97" s="19"/>
      <c r="U97" s="19"/>
      <c r="V97" s="19"/>
      <c r="W97" s="19"/>
      <c r="X97" s="19"/>
      <c r="Y97" s="19"/>
      <c r="Z97" s="19"/>
    </row>
    <row r="98" spans="1:26" ht="15.75" customHeight="1" x14ac:dyDescent="0.3">
      <c r="A98" s="19"/>
      <c r="B98" s="19"/>
      <c r="C98" s="19"/>
      <c r="D98" s="19"/>
      <c r="E98" s="19"/>
      <c r="F98" s="19"/>
      <c r="G98" s="19"/>
      <c r="H98" s="19"/>
      <c r="I98" s="19"/>
      <c r="J98" s="19"/>
      <c r="K98" s="19"/>
      <c r="L98" s="19"/>
      <c r="M98" s="19"/>
      <c r="N98" s="19"/>
      <c r="O98" s="19"/>
      <c r="P98" s="19"/>
      <c r="Q98" s="19"/>
      <c r="R98" s="19"/>
      <c r="S98" s="19"/>
      <c r="T98" s="19"/>
      <c r="U98" s="19"/>
      <c r="V98" s="19"/>
      <c r="W98" s="19"/>
      <c r="X98" s="19"/>
      <c r="Y98" s="19"/>
      <c r="Z98" s="19"/>
    </row>
    <row r="99" spans="1:26" ht="15.75" customHeight="1" x14ac:dyDescent="0.3">
      <c r="A99" s="19"/>
      <c r="B99" s="19"/>
      <c r="C99" s="19"/>
      <c r="D99" s="19"/>
      <c r="E99" s="19"/>
      <c r="F99" s="19"/>
      <c r="G99" s="19"/>
      <c r="H99" s="19"/>
      <c r="I99" s="19"/>
      <c r="J99" s="19"/>
      <c r="K99" s="19"/>
      <c r="L99" s="19"/>
      <c r="M99" s="19"/>
      <c r="N99" s="19"/>
      <c r="O99" s="19"/>
      <c r="P99" s="19"/>
      <c r="Q99" s="19"/>
      <c r="R99" s="19"/>
      <c r="S99" s="19"/>
      <c r="T99" s="19"/>
      <c r="U99" s="19"/>
      <c r="V99" s="19"/>
      <c r="W99" s="19"/>
      <c r="X99" s="19"/>
      <c r="Y99" s="19"/>
      <c r="Z99" s="19"/>
    </row>
    <row r="100" spans="1:26" ht="15.75" customHeight="1" x14ac:dyDescent="0.3">
      <c r="A100" s="19"/>
      <c r="B100" s="19"/>
      <c r="C100" s="19"/>
      <c r="D100" s="19"/>
      <c r="E100" s="19"/>
      <c r="F100" s="19"/>
      <c r="G100" s="19"/>
      <c r="H100" s="19"/>
      <c r="I100" s="19"/>
      <c r="J100" s="19"/>
      <c r="K100" s="19"/>
      <c r="L100" s="19"/>
      <c r="M100" s="19"/>
      <c r="N100" s="19"/>
      <c r="O100" s="19"/>
      <c r="P100" s="19"/>
      <c r="Q100" s="19"/>
      <c r="R100" s="19"/>
      <c r="S100" s="19"/>
      <c r="T100" s="19"/>
      <c r="U100" s="19"/>
      <c r="V100" s="19"/>
      <c r="W100" s="19"/>
      <c r="X100" s="19"/>
      <c r="Y100" s="19"/>
      <c r="Z100" s="19"/>
    </row>
    <row r="101" spans="1:26" ht="15.75" customHeight="1" x14ac:dyDescent="0.3">
      <c r="A101" s="19"/>
      <c r="B101" s="19"/>
      <c r="C101" s="19"/>
      <c r="D101" s="19"/>
      <c r="E101" s="19"/>
      <c r="F101" s="19"/>
      <c r="G101" s="19"/>
      <c r="H101" s="19"/>
      <c r="I101" s="19"/>
      <c r="J101" s="19"/>
      <c r="K101" s="19"/>
      <c r="L101" s="19"/>
      <c r="M101" s="19"/>
      <c r="N101" s="19"/>
      <c r="O101" s="19"/>
      <c r="P101" s="19"/>
      <c r="Q101" s="19"/>
      <c r="R101" s="19"/>
      <c r="S101" s="19"/>
      <c r="T101" s="19"/>
      <c r="U101" s="19"/>
      <c r="V101" s="19"/>
      <c r="W101" s="19"/>
      <c r="X101" s="19"/>
      <c r="Y101" s="19"/>
      <c r="Z101" s="19"/>
    </row>
    <row r="102" spans="1:26" ht="15.75" customHeight="1" x14ac:dyDescent="0.3">
      <c r="A102" s="19"/>
      <c r="B102" s="19"/>
      <c r="C102" s="19"/>
      <c r="D102" s="19"/>
      <c r="E102" s="19"/>
      <c r="F102" s="19"/>
      <c r="G102" s="19"/>
      <c r="H102" s="19"/>
      <c r="I102" s="19"/>
      <c r="J102" s="19"/>
      <c r="K102" s="19"/>
      <c r="L102" s="19"/>
      <c r="M102" s="19"/>
      <c r="N102" s="19"/>
      <c r="O102" s="19"/>
      <c r="P102" s="19"/>
      <c r="Q102" s="19"/>
      <c r="R102" s="19"/>
      <c r="S102" s="19"/>
      <c r="T102" s="19"/>
      <c r="U102" s="19"/>
      <c r="V102" s="19"/>
      <c r="W102" s="19"/>
      <c r="X102" s="19"/>
      <c r="Y102" s="19"/>
      <c r="Z102" s="19"/>
    </row>
    <row r="103" spans="1:26" ht="15.75" customHeight="1" x14ac:dyDescent="0.3">
      <c r="A103" s="19"/>
      <c r="B103" s="19"/>
      <c r="C103" s="19"/>
      <c r="D103" s="19"/>
      <c r="E103" s="19"/>
      <c r="F103" s="19"/>
      <c r="G103" s="19"/>
      <c r="H103" s="19"/>
      <c r="I103" s="19"/>
      <c r="J103" s="19"/>
      <c r="K103" s="19"/>
      <c r="L103" s="19"/>
      <c r="M103" s="19"/>
      <c r="N103" s="19"/>
      <c r="O103" s="19"/>
      <c r="P103" s="19"/>
      <c r="Q103" s="19"/>
      <c r="R103" s="19"/>
      <c r="S103" s="19"/>
      <c r="T103" s="19"/>
      <c r="U103" s="19"/>
      <c r="V103" s="19"/>
      <c r="W103" s="19"/>
      <c r="X103" s="19"/>
      <c r="Y103" s="19"/>
      <c r="Z103" s="19"/>
    </row>
    <row r="104" spans="1:26" ht="15.75" customHeight="1" x14ac:dyDescent="0.3">
      <c r="A104" s="19"/>
      <c r="B104" s="19"/>
      <c r="C104" s="19"/>
      <c r="D104" s="19"/>
      <c r="E104" s="19"/>
      <c r="F104" s="19"/>
      <c r="G104" s="19"/>
      <c r="H104" s="19"/>
      <c r="I104" s="19"/>
      <c r="J104" s="19"/>
      <c r="K104" s="19"/>
      <c r="L104" s="19"/>
      <c r="M104" s="19"/>
      <c r="N104" s="19"/>
      <c r="O104" s="19"/>
      <c r="P104" s="19"/>
      <c r="Q104" s="19"/>
      <c r="R104" s="19"/>
      <c r="S104" s="19"/>
      <c r="T104" s="19"/>
      <c r="U104" s="19"/>
      <c r="V104" s="19"/>
      <c r="W104" s="19"/>
      <c r="X104" s="19"/>
      <c r="Y104" s="19"/>
      <c r="Z104" s="19"/>
    </row>
    <row r="105" spans="1:26" ht="15.75" customHeight="1" x14ac:dyDescent="0.3">
      <c r="A105" s="19"/>
      <c r="B105" s="19"/>
      <c r="C105" s="19"/>
      <c r="D105" s="19"/>
      <c r="E105" s="19"/>
      <c r="F105" s="19"/>
      <c r="G105" s="19"/>
      <c r="H105" s="19"/>
      <c r="I105" s="19"/>
      <c r="J105" s="19"/>
      <c r="K105" s="19"/>
      <c r="L105" s="19"/>
      <c r="M105" s="19"/>
      <c r="N105" s="19"/>
      <c r="O105" s="19"/>
      <c r="P105" s="19"/>
      <c r="Q105" s="19"/>
      <c r="R105" s="19"/>
      <c r="S105" s="19"/>
      <c r="T105" s="19"/>
      <c r="U105" s="19"/>
      <c r="V105" s="19"/>
      <c r="W105" s="19"/>
      <c r="X105" s="19"/>
      <c r="Y105" s="19"/>
      <c r="Z105" s="19"/>
    </row>
    <row r="106" spans="1:26" ht="15.75" customHeight="1" x14ac:dyDescent="0.3">
      <c r="A106" s="19"/>
      <c r="B106" s="19"/>
      <c r="C106" s="19"/>
      <c r="D106" s="19"/>
      <c r="E106" s="19"/>
      <c r="F106" s="19"/>
      <c r="G106" s="19"/>
      <c r="H106" s="19"/>
      <c r="I106" s="19"/>
      <c r="J106" s="19"/>
      <c r="K106" s="19"/>
      <c r="L106" s="19"/>
      <c r="M106" s="19"/>
      <c r="N106" s="19"/>
      <c r="O106" s="19"/>
      <c r="P106" s="19"/>
      <c r="Q106" s="19"/>
      <c r="R106" s="19"/>
      <c r="S106" s="19"/>
      <c r="T106" s="19"/>
      <c r="U106" s="19"/>
      <c r="V106" s="19"/>
      <c r="W106" s="19"/>
      <c r="X106" s="19"/>
      <c r="Y106" s="19"/>
      <c r="Z106" s="19"/>
    </row>
    <row r="107" spans="1:26" ht="15.75" customHeight="1" x14ac:dyDescent="0.3">
      <c r="A107" s="19"/>
      <c r="B107" s="19"/>
      <c r="C107" s="19"/>
      <c r="D107" s="19"/>
      <c r="E107" s="19"/>
      <c r="F107" s="19"/>
      <c r="G107" s="19"/>
      <c r="H107" s="19"/>
      <c r="I107" s="19"/>
      <c r="J107" s="19"/>
      <c r="K107" s="19"/>
      <c r="L107" s="19"/>
      <c r="M107" s="19"/>
      <c r="N107" s="19"/>
      <c r="O107" s="19"/>
      <c r="P107" s="19"/>
      <c r="Q107" s="19"/>
      <c r="R107" s="19"/>
      <c r="S107" s="19"/>
      <c r="T107" s="19"/>
      <c r="U107" s="19"/>
      <c r="V107" s="19"/>
      <c r="W107" s="19"/>
      <c r="X107" s="19"/>
      <c r="Y107" s="19"/>
      <c r="Z107" s="19"/>
    </row>
    <row r="108" spans="1:26" ht="15.75" customHeight="1" x14ac:dyDescent="0.3">
      <c r="A108" s="19"/>
      <c r="B108" s="19"/>
      <c r="C108" s="19"/>
      <c r="D108" s="19"/>
      <c r="E108" s="19"/>
      <c r="F108" s="19"/>
      <c r="G108" s="19"/>
      <c r="H108" s="19"/>
      <c r="I108" s="19"/>
      <c r="J108" s="19"/>
      <c r="K108" s="19"/>
      <c r="L108" s="19"/>
      <c r="M108" s="19"/>
      <c r="N108" s="19"/>
      <c r="O108" s="19"/>
      <c r="P108" s="19"/>
      <c r="Q108" s="19"/>
      <c r="R108" s="19"/>
      <c r="S108" s="19"/>
      <c r="T108" s="19"/>
      <c r="U108" s="19"/>
      <c r="V108" s="19"/>
      <c r="W108" s="19"/>
      <c r="X108" s="19"/>
      <c r="Y108" s="19"/>
      <c r="Z108" s="19"/>
    </row>
    <row r="109" spans="1:26" ht="15.75" customHeight="1" x14ac:dyDescent="0.3">
      <c r="A109" s="19"/>
      <c r="B109" s="19"/>
      <c r="C109" s="19"/>
      <c r="D109" s="19"/>
      <c r="E109" s="19"/>
      <c r="F109" s="19"/>
      <c r="G109" s="19"/>
      <c r="H109" s="19"/>
      <c r="I109" s="19"/>
      <c r="J109" s="19"/>
      <c r="K109" s="19"/>
      <c r="L109" s="19"/>
      <c r="M109" s="19"/>
      <c r="N109" s="19"/>
      <c r="O109" s="19"/>
      <c r="P109" s="19"/>
      <c r="Q109" s="19"/>
      <c r="R109" s="19"/>
      <c r="S109" s="19"/>
      <c r="T109" s="19"/>
      <c r="U109" s="19"/>
      <c r="V109" s="19"/>
      <c r="W109" s="19"/>
      <c r="X109" s="19"/>
      <c r="Y109" s="19"/>
      <c r="Z109" s="19"/>
    </row>
    <row r="110" spans="1:26" ht="15.75" customHeight="1" x14ac:dyDescent="0.3">
      <c r="A110" s="19"/>
      <c r="B110" s="19"/>
      <c r="C110" s="19"/>
      <c r="D110" s="19"/>
      <c r="E110" s="19"/>
      <c r="F110" s="19"/>
      <c r="G110" s="19"/>
      <c r="H110" s="19"/>
      <c r="I110" s="19"/>
      <c r="J110" s="19"/>
      <c r="K110" s="19"/>
      <c r="L110" s="19"/>
      <c r="M110" s="19"/>
      <c r="N110" s="19"/>
      <c r="O110" s="19"/>
      <c r="P110" s="19"/>
      <c r="Q110" s="19"/>
      <c r="R110" s="19"/>
      <c r="S110" s="19"/>
      <c r="T110" s="19"/>
      <c r="U110" s="19"/>
      <c r="V110" s="19"/>
      <c r="W110" s="19"/>
      <c r="X110" s="19"/>
      <c r="Y110" s="19"/>
      <c r="Z110" s="19"/>
    </row>
    <row r="111" spans="1:26" ht="15.75" customHeight="1" x14ac:dyDescent="0.3">
      <c r="A111" s="19"/>
      <c r="B111" s="19"/>
      <c r="C111" s="19"/>
      <c r="D111" s="19"/>
      <c r="E111" s="19"/>
      <c r="F111" s="19"/>
      <c r="G111" s="19"/>
      <c r="H111" s="19"/>
      <c r="I111" s="19"/>
      <c r="J111" s="19"/>
      <c r="K111" s="19"/>
      <c r="L111" s="19"/>
      <c r="M111" s="19"/>
      <c r="N111" s="19"/>
      <c r="O111" s="19"/>
      <c r="P111" s="19"/>
      <c r="Q111" s="19"/>
      <c r="R111" s="19"/>
      <c r="S111" s="19"/>
      <c r="T111" s="19"/>
      <c r="U111" s="19"/>
      <c r="V111" s="19"/>
      <c r="W111" s="19"/>
      <c r="X111" s="19"/>
      <c r="Y111" s="19"/>
      <c r="Z111" s="19"/>
    </row>
    <row r="112" spans="1:26" ht="15.75" customHeight="1" x14ac:dyDescent="0.3">
      <c r="A112" s="19"/>
      <c r="B112" s="19"/>
      <c r="C112" s="19"/>
      <c r="D112" s="19"/>
      <c r="E112" s="19"/>
      <c r="F112" s="19"/>
      <c r="G112" s="19"/>
      <c r="H112" s="19"/>
      <c r="I112" s="19"/>
      <c r="J112" s="19"/>
      <c r="K112" s="19"/>
      <c r="L112" s="19"/>
      <c r="M112" s="19"/>
      <c r="N112" s="19"/>
      <c r="O112" s="19"/>
      <c r="P112" s="19"/>
      <c r="Q112" s="19"/>
      <c r="R112" s="19"/>
      <c r="S112" s="19"/>
      <c r="T112" s="19"/>
      <c r="U112" s="19"/>
      <c r="V112" s="19"/>
      <c r="W112" s="19"/>
      <c r="X112" s="19"/>
      <c r="Y112" s="19"/>
      <c r="Z112" s="19"/>
    </row>
    <row r="113" spans="1:26" ht="15.75" customHeight="1" x14ac:dyDescent="0.3">
      <c r="A113" s="19"/>
      <c r="B113" s="19"/>
      <c r="C113" s="19"/>
      <c r="D113" s="19"/>
      <c r="E113" s="19"/>
      <c r="F113" s="19"/>
      <c r="G113" s="19"/>
      <c r="H113" s="19"/>
      <c r="I113" s="19"/>
      <c r="J113" s="19"/>
      <c r="K113" s="19"/>
      <c r="L113" s="19"/>
      <c r="M113" s="19"/>
      <c r="N113" s="19"/>
      <c r="O113" s="19"/>
      <c r="P113" s="19"/>
      <c r="Q113" s="19"/>
      <c r="R113" s="19"/>
      <c r="S113" s="19"/>
      <c r="T113" s="19"/>
      <c r="U113" s="19"/>
      <c r="V113" s="19"/>
      <c r="W113" s="19"/>
      <c r="X113" s="19"/>
      <c r="Y113" s="19"/>
      <c r="Z113" s="19"/>
    </row>
    <row r="114" spans="1:26" ht="15.75" customHeight="1" x14ac:dyDescent="0.3">
      <c r="A114" s="19"/>
      <c r="B114" s="19"/>
      <c r="C114" s="19"/>
      <c r="D114" s="19"/>
      <c r="E114" s="19"/>
      <c r="F114" s="19"/>
      <c r="G114" s="19"/>
      <c r="H114" s="19"/>
      <c r="I114" s="19"/>
      <c r="J114" s="19"/>
      <c r="K114" s="19"/>
      <c r="L114" s="19"/>
      <c r="M114" s="19"/>
      <c r="N114" s="19"/>
      <c r="O114" s="19"/>
      <c r="P114" s="19"/>
      <c r="Q114" s="19"/>
      <c r="R114" s="19"/>
      <c r="S114" s="19"/>
      <c r="T114" s="19"/>
      <c r="U114" s="19"/>
      <c r="V114" s="19"/>
      <c r="W114" s="19"/>
      <c r="X114" s="19"/>
      <c r="Y114" s="19"/>
      <c r="Z114" s="19"/>
    </row>
    <row r="115" spans="1:26" ht="15.75" customHeight="1" x14ac:dyDescent="0.3">
      <c r="A115" s="19"/>
      <c r="B115" s="19"/>
      <c r="C115" s="19"/>
      <c r="D115" s="19"/>
      <c r="E115" s="19"/>
      <c r="F115" s="19"/>
      <c r="G115" s="19"/>
      <c r="H115" s="19"/>
      <c r="I115" s="19"/>
      <c r="J115" s="19"/>
      <c r="K115" s="19"/>
      <c r="L115" s="19"/>
      <c r="M115" s="19"/>
      <c r="N115" s="19"/>
      <c r="O115" s="19"/>
      <c r="P115" s="19"/>
      <c r="Q115" s="19"/>
      <c r="R115" s="19"/>
      <c r="S115" s="19"/>
      <c r="T115" s="19"/>
      <c r="U115" s="19"/>
      <c r="V115" s="19"/>
      <c r="W115" s="19"/>
      <c r="X115" s="19"/>
      <c r="Y115" s="19"/>
      <c r="Z115" s="19"/>
    </row>
    <row r="116" spans="1:26" ht="15.75" customHeight="1" x14ac:dyDescent="0.3">
      <c r="A116" s="19"/>
      <c r="B116" s="19"/>
      <c r="C116" s="19"/>
      <c r="D116" s="19"/>
      <c r="E116" s="19"/>
      <c r="F116" s="19"/>
      <c r="G116" s="19"/>
      <c r="H116" s="19"/>
      <c r="I116" s="19"/>
      <c r="J116" s="19"/>
      <c r="K116" s="19"/>
      <c r="L116" s="19"/>
      <c r="M116" s="19"/>
      <c r="N116" s="19"/>
      <c r="O116" s="19"/>
      <c r="P116" s="19"/>
      <c r="Q116" s="19"/>
      <c r="R116" s="19"/>
      <c r="S116" s="19"/>
      <c r="T116" s="19"/>
      <c r="U116" s="19"/>
      <c r="V116" s="19"/>
      <c r="W116" s="19"/>
      <c r="X116" s="19"/>
      <c r="Y116" s="19"/>
      <c r="Z116" s="19"/>
    </row>
    <row r="117" spans="1:26" ht="15.75" customHeight="1" x14ac:dyDescent="0.3">
      <c r="A117" s="19"/>
      <c r="B117" s="19"/>
      <c r="C117" s="19"/>
      <c r="D117" s="19"/>
      <c r="E117" s="19"/>
      <c r="F117" s="19"/>
      <c r="G117" s="19"/>
      <c r="H117" s="19"/>
      <c r="I117" s="19"/>
      <c r="J117" s="19"/>
      <c r="K117" s="19"/>
      <c r="L117" s="19"/>
      <c r="M117" s="19"/>
      <c r="N117" s="19"/>
      <c r="O117" s="19"/>
      <c r="P117" s="19"/>
      <c r="Q117" s="19"/>
      <c r="R117" s="19"/>
      <c r="S117" s="19"/>
      <c r="T117" s="19"/>
      <c r="U117" s="19"/>
      <c r="V117" s="19"/>
      <c r="W117" s="19"/>
      <c r="X117" s="19"/>
      <c r="Y117" s="19"/>
      <c r="Z117" s="19"/>
    </row>
    <row r="118" spans="1:26" ht="15.75" customHeight="1" x14ac:dyDescent="0.3">
      <c r="A118" s="19"/>
      <c r="B118" s="19"/>
      <c r="C118" s="19"/>
      <c r="D118" s="19"/>
      <c r="E118" s="19"/>
      <c r="F118" s="19"/>
      <c r="G118" s="19"/>
      <c r="H118" s="19"/>
      <c r="I118" s="19"/>
      <c r="J118" s="19"/>
      <c r="K118" s="19"/>
      <c r="L118" s="19"/>
      <c r="M118" s="19"/>
      <c r="N118" s="19"/>
      <c r="O118" s="19"/>
      <c r="P118" s="19"/>
      <c r="Q118" s="19"/>
      <c r="R118" s="19"/>
      <c r="S118" s="19"/>
      <c r="T118" s="19"/>
      <c r="U118" s="19"/>
      <c r="V118" s="19"/>
      <c r="W118" s="19"/>
      <c r="X118" s="19"/>
      <c r="Y118" s="19"/>
      <c r="Z118" s="19"/>
    </row>
    <row r="119" spans="1:26" ht="15.75" customHeight="1" x14ac:dyDescent="0.3">
      <c r="A119" s="19"/>
      <c r="B119" s="19"/>
      <c r="C119" s="19"/>
      <c r="D119" s="19"/>
      <c r="E119" s="19"/>
      <c r="F119" s="19"/>
      <c r="G119" s="19"/>
      <c r="H119" s="19"/>
      <c r="I119" s="19"/>
      <c r="J119" s="19"/>
      <c r="K119" s="19"/>
      <c r="L119" s="19"/>
      <c r="M119" s="19"/>
      <c r="N119" s="19"/>
      <c r="O119" s="19"/>
      <c r="P119" s="19"/>
      <c r="Q119" s="19"/>
      <c r="R119" s="19"/>
      <c r="S119" s="19"/>
      <c r="T119" s="19"/>
      <c r="U119" s="19"/>
      <c r="V119" s="19"/>
      <c r="W119" s="19"/>
      <c r="X119" s="19"/>
      <c r="Y119" s="19"/>
      <c r="Z119" s="19"/>
    </row>
    <row r="120" spans="1:26" ht="15.75" customHeight="1" x14ac:dyDescent="0.3">
      <c r="A120" s="19"/>
      <c r="B120" s="19"/>
      <c r="C120" s="19"/>
      <c r="D120" s="19"/>
      <c r="E120" s="19"/>
      <c r="F120" s="19"/>
      <c r="G120" s="19"/>
      <c r="H120" s="19"/>
      <c r="I120" s="19"/>
      <c r="J120" s="19"/>
      <c r="K120" s="19"/>
      <c r="L120" s="19"/>
      <c r="M120" s="19"/>
      <c r="N120" s="19"/>
      <c r="O120" s="19"/>
      <c r="P120" s="19"/>
      <c r="Q120" s="19"/>
      <c r="R120" s="19"/>
      <c r="S120" s="19"/>
      <c r="T120" s="19"/>
      <c r="U120" s="19"/>
      <c r="V120" s="19"/>
      <c r="W120" s="19"/>
      <c r="X120" s="19"/>
      <c r="Y120" s="19"/>
      <c r="Z120" s="19"/>
    </row>
    <row r="121" spans="1:26" ht="15.75" customHeight="1" x14ac:dyDescent="0.3">
      <c r="A121" s="19"/>
      <c r="B121" s="19"/>
      <c r="C121" s="19"/>
      <c r="D121" s="19"/>
      <c r="E121" s="19"/>
      <c r="F121" s="19"/>
      <c r="G121" s="19"/>
      <c r="H121" s="19"/>
      <c r="I121" s="19"/>
      <c r="J121" s="19"/>
      <c r="K121" s="19"/>
      <c r="L121" s="19"/>
      <c r="M121" s="19"/>
      <c r="N121" s="19"/>
      <c r="O121" s="19"/>
      <c r="P121" s="19"/>
      <c r="Q121" s="19"/>
      <c r="R121" s="19"/>
      <c r="S121" s="19"/>
      <c r="T121" s="19"/>
      <c r="U121" s="19"/>
      <c r="V121" s="19"/>
      <c r="W121" s="19"/>
      <c r="X121" s="19"/>
      <c r="Y121" s="19"/>
      <c r="Z121" s="19"/>
    </row>
    <row r="122" spans="1:26" ht="15.75" customHeight="1" x14ac:dyDescent="0.3">
      <c r="A122" s="19"/>
      <c r="B122" s="19"/>
      <c r="C122" s="19"/>
      <c r="D122" s="19"/>
      <c r="E122" s="19"/>
      <c r="F122" s="19"/>
      <c r="G122" s="19"/>
      <c r="H122" s="19"/>
      <c r="I122" s="19"/>
      <c r="J122" s="19"/>
      <c r="K122" s="19"/>
      <c r="L122" s="19"/>
      <c r="M122" s="19"/>
      <c r="N122" s="19"/>
      <c r="O122" s="19"/>
      <c r="P122" s="19"/>
      <c r="Q122" s="19"/>
      <c r="R122" s="19"/>
      <c r="S122" s="19"/>
      <c r="T122" s="19"/>
      <c r="U122" s="19"/>
      <c r="V122" s="19"/>
      <c r="W122" s="19"/>
      <c r="X122" s="19"/>
      <c r="Y122" s="19"/>
      <c r="Z122" s="19"/>
    </row>
    <row r="123" spans="1:26" ht="15.75" customHeight="1" x14ac:dyDescent="0.3">
      <c r="A123" s="19"/>
      <c r="B123" s="19"/>
      <c r="C123" s="19"/>
      <c r="D123" s="19"/>
      <c r="E123" s="19"/>
      <c r="F123" s="19"/>
      <c r="G123" s="19"/>
      <c r="H123" s="19"/>
      <c r="I123" s="19"/>
      <c r="J123" s="19"/>
      <c r="K123" s="19"/>
      <c r="L123" s="19"/>
      <c r="M123" s="19"/>
      <c r="N123" s="19"/>
      <c r="O123" s="19"/>
      <c r="P123" s="19"/>
      <c r="Q123" s="19"/>
      <c r="R123" s="19"/>
      <c r="S123" s="19"/>
      <c r="T123" s="19"/>
      <c r="U123" s="19"/>
      <c r="V123" s="19"/>
      <c r="W123" s="19"/>
      <c r="X123" s="19"/>
      <c r="Y123" s="19"/>
      <c r="Z123" s="19"/>
    </row>
    <row r="124" spans="1:26" ht="15.75" customHeight="1" x14ac:dyDescent="0.3">
      <c r="A124" s="19"/>
      <c r="B124" s="19"/>
      <c r="C124" s="19"/>
      <c r="D124" s="19"/>
      <c r="E124" s="19"/>
      <c r="F124" s="19"/>
      <c r="G124" s="19"/>
      <c r="H124" s="19"/>
      <c r="I124" s="19"/>
      <c r="J124" s="19"/>
      <c r="K124" s="19"/>
      <c r="L124" s="19"/>
      <c r="M124" s="19"/>
      <c r="N124" s="19"/>
      <c r="O124" s="19"/>
      <c r="P124" s="19"/>
      <c r="Q124" s="19"/>
      <c r="R124" s="19"/>
      <c r="S124" s="19"/>
      <c r="T124" s="19"/>
      <c r="U124" s="19"/>
      <c r="V124" s="19"/>
      <c r="W124" s="19"/>
      <c r="X124" s="19"/>
      <c r="Y124" s="19"/>
      <c r="Z124" s="19"/>
    </row>
    <row r="125" spans="1:26" ht="15.75" customHeight="1" x14ac:dyDescent="0.3">
      <c r="A125" s="19"/>
      <c r="B125" s="19"/>
      <c r="C125" s="19"/>
      <c r="D125" s="19"/>
      <c r="E125" s="19"/>
      <c r="F125" s="19"/>
      <c r="G125" s="19"/>
      <c r="H125" s="19"/>
      <c r="I125" s="19"/>
      <c r="J125" s="19"/>
      <c r="K125" s="19"/>
      <c r="L125" s="19"/>
      <c r="M125" s="19"/>
      <c r="N125" s="19"/>
      <c r="O125" s="19"/>
      <c r="P125" s="19"/>
      <c r="Q125" s="19"/>
      <c r="R125" s="19"/>
      <c r="S125" s="19"/>
      <c r="T125" s="19"/>
      <c r="U125" s="19"/>
      <c r="V125" s="19"/>
      <c r="W125" s="19"/>
      <c r="X125" s="19"/>
      <c r="Y125" s="19"/>
      <c r="Z125" s="19"/>
    </row>
    <row r="126" spans="1:26" ht="15.75" customHeight="1" x14ac:dyDescent="0.3">
      <c r="A126" s="19"/>
      <c r="B126" s="19"/>
      <c r="C126" s="19"/>
      <c r="D126" s="19"/>
      <c r="E126" s="19"/>
      <c r="F126" s="19"/>
      <c r="G126" s="19"/>
      <c r="H126" s="19"/>
      <c r="I126" s="19"/>
      <c r="J126" s="19"/>
      <c r="K126" s="19"/>
      <c r="L126" s="19"/>
      <c r="M126" s="19"/>
      <c r="N126" s="19"/>
      <c r="O126" s="19"/>
      <c r="P126" s="19"/>
      <c r="Q126" s="19"/>
      <c r="R126" s="19"/>
      <c r="S126" s="19"/>
      <c r="T126" s="19"/>
      <c r="U126" s="19"/>
      <c r="V126" s="19"/>
      <c r="W126" s="19"/>
      <c r="X126" s="19"/>
      <c r="Y126" s="19"/>
      <c r="Z126" s="19"/>
    </row>
    <row r="127" spans="1:26" ht="15.75" customHeight="1" x14ac:dyDescent="0.3">
      <c r="A127" s="19"/>
      <c r="B127" s="19"/>
      <c r="C127" s="19"/>
      <c r="D127" s="19"/>
      <c r="E127" s="19"/>
      <c r="F127" s="19"/>
      <c r="G127" s="19"/>
      <c r="H127" s="19"/>
      <c r="I127" s="19"/>
      <c r="J127" s="19"/>
      <c r="K127" s="19"/>
      <c r="L127" s="19"/>
      <c r="M127" s="19"/>
      <c r="N127" s="19"/>
      <c r="O127" s="19"/>
      <c r="P127" s="19"/>
      <c r="Q127" s="19"/>
      <c r="R127" s="19"/>
      <c r="S127" s="19"/>
      <c r="T127" s="19"/>
      <c r="U127" s="19"/>
      <c r="V127" s="19"/>
      <c r="W127" s="19"/>
      <c r="X127" s="19"/>
      <c r="Y127" s="19"/>
      <c r="Z127" s="19"/>
    </row>
    <row r="128" spans="1:26" ht="15.75" customHeight="1" x14ac:dyDescent="0.3">
      <c r="A128" s="19"/>
      <c r="B128" s="19"/>
      <c r="C128" s="19"/>
      <c r="D128" s="19"/>
      <c r="E128" s="19"/>
      <c r="F128" s="19"/>
      <c r="G128" s="19"/>
      <c r="H128" s="19"/>
      <c r="I128" s="19"/>
      <c r="J128" s="19"/>
      <c r="K128" s="19"/>
      <c r="L128" s="19"/>
      <c r="M128" s="19"/>
      <c r="N128" s="19"/>
      <c r="O128" s="19"/>
      <c r="P128" s="19"/>
      <c r="Q128" s="19"/>
      <c r="R128" s="19"/>
      <c r="S128" s="19"/>
      <c r="T128" s="19"/>
      <c r="U128" s="19"/>
      <c r="V128" s="19"/>
      <c r="W128" s="19"/>
      <c r="X128" s="19"/>
      <c r="Y128" s="19"/>
      <c r="Z128" s="19"/>
    </row>
    <row r="129" spans="1:26" ht="15.75" customHeight="1" x14ac:dyDescent="0.3">
      <c r="A129" s="19"/>
      <c r="B129" s="19"/>
      <c r="C129" s="19"/>
      <c r="D129" s="19"/>
      <c r="E129" s="19"/>
      <c r="F129" s="19"/>
      <c r="G129" s="19"/>
      <c r="H129" s="19"/>
      <c r="I129" s="19"/>
      <c r="J129" s="19"/>
      <c r="K129" s="19"/>
      <c r="L129" s="19"/>
      <c r="M129" s="19"/>
      <c r="N129" s="19"/>
      <c r="O129" s="19"/>
      <c r="P129" s="19"/>
      <c r="Q129" s="19"/>
      <c r="R129" s="19"/>
      <c r="S129" s="19"/>
      <c r="T129" s="19"/>
      <c r="U129" s="19"/>
      <c r="V129" s="19"/>
      <c r="W129" s="19"/>
      <c r="X129" s="19"/>
      <c r="Y129" s="19"/>
      <c r="Z129" s="19"/>
    </row>
    <row r="130" spans="1:26" ht="15.75" customHeight="1" x14ac:dyDescent="0.3">
      <c r="A130" s="19"/>
      <c r="B130" s="19"/>
      <c r="C130" s="19"/>
      <c r="D130" s="19"/>
      <c r="E130" s="19"/>
      <c r="F130" s="19"/>
      <c r="G130" s="19"/>
      <c r="H130" s="19"/>
      <c r="I130" s="19"/>
      <c r="J130" s="19"/>
      <c r="K130" s="19"/>
      <c r="L130" s="19"/>
      <c r="M130" s="19"/>
      <c r="N130" s="19"/>
      <c r="O130" s="19"/>
      <c r="P130" s="19"/>
      <c r="Q130" s="19"/>
      <c r="R130" s="19"/>
      <c r="S130" s="19"/>
      <c r="T130" s="19"/>
      <c r="U130" s="19"/>
      <c r="V130" s="19"/>
      <c r="W130" s="19"/>
      <c r="X130" s="19"/>
      <c r="Y130" s="19"/>
      <c r="Z130" s="19"/>
    </row>
    <row r="131" spans="1:26" ht="15.75" customHeight="1" x14ac:dyDescent="0.3">
      <c r="A131" s="19"/>
      <c r="B131" s="19"/>
      <c r="C131" s="19"/>
      <c r="D131" s="19"/>
      <c r="E131" s="19"/>
      <c r="F131" s="19"/>
      <c r="G131" s="19"/>
      <c r="H131" s="19"/>
      <c r="I131" s="19"/>
      <c r="J131" s="19"/>
      <c r="K131" s="19"/>
      <c r="L131" s="19"/>
      <c r="M131" s="19"/>
      <c r="N131" s="19"/>
      <c r="O131" s="19"/>
      <c r="P131" s="19"/>
      <c r="Q131" s="19"/>
      <c r="R131" s="19"/>
      <c r="S131" s="19"/>
      <c r="T131" s="19"/>
      <c r="U131" s="19"/>
      <c r="V131" s="19"/>
      <c r="W131" s="19"/>
      <c r="X131" s="19"/>
      <c r="Y131" s="19"/>
      <c r="Z131" s="19"/>
    </row>
    <row r="132" spans="1:26" ht="15.75" customHeight="1" x14ac:dyDescent="0.3">
      <c r="A132" s="19"/>
      <c r="B132" s="19"/>
      <c r="C132" s="19"/>
      <c r="D132" s="19"/>
      <c r="E132" s="19"/>
      <c r="F132" s="19"/>
      <c r="G132" s="19"/>
      <c r="H132" s="19"/>
      <c r="I132" s="19"/>
      <c r="J132" s="19"/>
      <c r="K132" s="19"/>
      <c r="L132" s="19"/>
      <c r="M132" s="19"/>
      <c r="N132" s="19"/>
      <c r="O132" s="19"/>
      <c r="P132" s="19"/>
      <c r="Q132" s="19"/>
      <c r="R132" s="19"/>
      <c r="S132" s="19"/>
      <c r="T132" s="19"/>
      <c r="U132" s="19"/>
      <c r="V132" s="19"/>
      <c r="W132" s="19"/>
      <c r="X132" s="19"/>
      <c r="Y132" s="19"/>
      <c r="Z132" s="19"/>
    </row>
    <row r="133" spans="1:26" ht="15.75" customHeight="1" x14ac:dyDescent="0.3">
      <c r="A133" s="19"/>
      <c r="B133" s="19"/>
      <c r="C133" s="19"/>
      <c r="D133" s="19"/>
      <c r="E133" s="19"/>
      <c r="F133" s="19"/>
      <c r="G133" s="19"/>
      <c r="H133" s="19"/>
      <c r="I133" s="19"/>
      <c r="J133" s="19"/>
      <c r="K133" s="19"/>
      <c r="L133" s="19"/>
      <c r="M133" s="19"/>
      <c r="N133" s="19"/>
      <c r="O133" s="19"/>
      <c r="P133" s="19"/>
      <c r="Q133" s="19"/>
      <c r="R133" s="19"/>
      <c r="S133" s="19"/>
      <c r="T133" s="19"/>
      <c r="U133" s="19"/>
      <c r="V133" s="19"/>
      <c r="W133" s="19"/>
      <c r="X133" s="19"/>
      <c r="Y133" s="19"/>
      <c r="Z133" s="19"/>
    </row>
    <row r="134" spans="1:26" ht="15.75" customHeight="1" x14ac:dyDescent="0.3">
      <c r="A134" s="19"/>
      <c r="B134" s="19"/>
      <c r="C134" s="19"/>
      <c r="D134" s="19"/>
      <c r="E134" s="19"/>
      <c r="F134" s="19"/>
      <c r="G134" s="19"/>
      <c r="H134" s="19"/>
      <c r="I134" s="19"/>
      <c r="J134" s="19"/>
      <c r="K134" s="19"/>
      <c r="L134" s="19"/>
      <c r="M134" s="19"/>
      <c r="N134" s="19"/>
      <c r="O134" s="19"/>
      <c r="P134" s="19"/>
      <c r="Q134" s="19"/>
      <c r="R134" s="19"/>
      <c r="S134" s="19"/>
      <c r="T134" s="19"/>
      <c r="U134" s="19"/>
      <c r="V134" s="19"/>
      <c r="W134" s="19"/>
      <c r="X134" s="19"/>
      <c r="Y134" s="19"/>
      <c r="Z134" s="19"/>
    </row>
    <row r="135" spans="1:26" ht="15.75" customHeight="1" x14ac:dyDescent="0.3">
      <c r="A135" s="19"/>
      <c r="B135" s="19"/>
      <c r="C135" s="19"/>
      <c r="D135" s="19"/>
      <c r="E135" s="19"/>
      <c r="F135" s="19"/>
      <c r="G135" s="19"/>
      <c r="H135" s="19"/>
      <c r="I135" s="19"/>
      <c r="J135" s="19"/>
      <c r="K135" s="19"/>
      <c r="L135" s="19"/>
      <c r="M135" s="19"/>
      <c r="N135" s="19"/>
      <c r="O135" s="19"/>
      <c r="P135" s="19"/>
      <c r="Q135" s="19"/>
      <c r="R135" s="19"/>
      <c r="S135" s="19"/>
      <c r="T135" s="19"/>
      <c r="U135" s="19"/>
      <c r="V135" s="19"/>
      <c r="W135" s="19"/>
      <c r="X135" s="19"/>
      <c r="Y135" s="19"/>
      <c r="Z135" s="19"/>
    </row>
    <row r="136" spans="1:26" ht="15.75" customHeight="1" x14ac:dyDescent="0.3">
      <c r="A136" s="19"/>
      <c r="B136" s="19"/>
      <c r="C136" s="19"/>
      <c r="D136" s="19"/>
      <c r="E136" s="19"/>
      <c r="F136" s="19"/>
      <c r="G136" s="19"/>
      <c r="H136" s="19"/>
      <c r="I136" s="19"/>
      <c r="J136" s="19"/>
      <c r="K136" s="19"/>
      <c r="L136" s="19"/>
      <c r="M136" s="19"/>
      <c r="N136" s="19"/>
      <c r="O136" s="19"/>
      <c r="P136" s="19"/>
      <c r="Q136" s="19"/>
      <c r="R136" s="19"/>
      <c r="S136" s="19"/>
      <c r="T136" s="19"/>
      <c r="U136" s="19"/>
      <c r="V136" s="19"/>
      <c r="W136" s="19"/>
      <c r="X136" s="19"/>
      <c r="Y136" s="19"/>
      <c r="Z136" s="19"/>
    </row>
    <row r="137" spans="1:26" ht="15.75" customHeight="1" x14ac:dyDescent="0.3">
      <c r="A137" s="19"/>
      <c r="B137" s="19"/>
      <c r="C137" s="19"/>
      <c r="D137" s="19"/>
      <c r="E137" s="19"/>
      <c r="F137" s="19"/>
      <c r="G137" s="19"/>
      <c r="H137" s="19"/>
      <c r="I137" s="19"/>
      <c r="J137" s="19"/>
      <c r="K137" s="19"/>
      <c r="L137" s="19"/>
      <c r="M137" s="19"/>
      <c r="N137" s="19"/>
      <c r="O137" s="19"/>
      <c r="P137" s="19"/>
      <c r="Q137" s="19"/>
      <c r="R137" s="19"/>
      <c r="S137" s="19"/>
      <c r="T137" s="19"/>
      <c r="U137" s="19"/>
      <c r="V137" s="19"/>
      <c r="W137" s="19"/>
      <c r="X137" s="19"/>
      <c r="Y137" s="19"/>
      <c r="Z137" s="19"/>
    </row>
    <row r="138" spans="1:26" ht="15.75" customHeight="1" x14ac:dyDescent="0.3">
      <c r="A138" s="19"/>
      <c r="B138" s="19"/>
      <c r="C138" s="19"/>
      <c r="D138" s="19"/>
      <c r="E138" s="19"/>
      <c r="F138" s="19"/>
      <c r="G138" s="19"/>
      <c r="H138" s="19"/>
      <c r="I138" s="19"/>
      <c r="J138" s="19"/>
      <c r="K138" s="19"/>
      <c r="L138" s="19"/>
      <c r="M138" s="19"/>
      <c r="N138" s="19"/>
      <c r="O138" s="19"/>
      <c r="P138" s="19"/>
      <c r="Q138" s="19"/>
      <c r="R138" s="19"/>
      <c r="S138" s="19"/>
      <c r="T138" s="19"/>
      <c r="U138" s="19"/>
      <c r="V138" s="19"/>
      <c r="W138" s="19"/>
      <c r="X138" s="19"/>
      <c r="Y138" s="19"/>
      <c r="Z138" s="19"/>
    </row>
    <row r="139" spans="1:26" ht="15.75" customHeight="1" x14ac:dyDescent="0.3">
      <c r="A139" s="19"/>
      <c r="B139" s="19"/>
      <c r="C139" s="19"/>
      <c r="D139" s="19"/>
      <c r="E139" s="19"/>
      <c r="F139" s="19"/>
      <c r="G139" s="19"/>
      <c r="H139" s="19"/>
      <c r="I139" s="19"/>
      <c r="J139" s="19"/>
      <c r="K139" s="19"/>
      <c r="L139" s="19"/>
      <c r="M139" s="19"/>
      <c r="N139" s="19"/>
      <c r="O139" s="19"/>
      <c r="P139" s="19"/>
      <c r="Q139" s="19"/>
      <c r="R139" s="19"/>
      <c r="S139" s="19"/>
      <c r="T139" s="19"/>
      <c r="U139" s="19"/>
      <c r="V139" s="19"/>
      <c r="W139" s="19"/>
      <c r="X139" s="19"/>
      <c r="Y139" s="19"/>
      <c r="Z139" s="19"/>
    </row>
    <row r="140" spans="1:26" ht="15.75" customHeight="1" x14ac:dyDescent="0.3">
      <c r="A140" s="19"/>
      <c r="B140" s="19"/>
      <c r="C140" s="19"/>
      <c r="D140" s="19"/>
      <c r="E140" s="19"/>
      <c r="F140" s="19"/>
      <c r="G140" s="19"/>
      <c r="H140" s="19"/>
      <c r="I140" s="19"/>
      <c r="J140" s="19"/>
      <c r="K140" s="19"/>
      <c r="L140" s="19"/>
      <c r="M140" s="19"/>
      <c r="N140" s="19"/>
      <c r="O140" s="19"/>
      <c r="P140" s="19"/>
      <c r="Q140" s="19"/>
      <c r="R140" s="19"/>
      <c r="S140" s="19"/>
      <c r="T140" s="19"/>
      <c r="U140" s="19"/>
      <c r="V140" s="19"/>
      <c r="W140" s="19"/>
      <c r="X140" s="19"/>
      <c r="Y140" s="19"/>
      <c r="Z140" s="19"/>
    </row>
    <row r="141" spans="1:26" ht="15.75" customHeight="1" x14ac:dyDescent="0.3">
      <c r="A141" s="19"/>
      <c r="B141" s="19"/>
      <c r="C141" s="19"/>
      <c r="D141" s="19"/>
      <c r="E141" s="19"/>
      <c r="F141" s="19"/>
      <c r="G141" s="19"/>
      <c r="H141" s="19"/>
      <c r="I141" s="19"/>
      <c r="J141" s="19"/>
      <c r="K141" s="19"/>
      <c r="L141" s="19"/>
      <c r="M141" s="19"/>
      <c r="N141" s="19"/>
      <c r="O141" s="19"/>
      <c r="P141" s="19"/>
      <c r="Q141" s="19"/>
      <c r="R141" s="19"/>
      <c r="S141" s="19"/>
      <c r="T141" s="19"/>
      <c r="U141" s="19"/>
      <c r="V141" s="19"/>
      <c r="W141" s="19"/>
      <c r="X141" s="19"/>
      <c r="Y141" s="19"/>
      <c r="Z141" s="19"/>
    </row>
    <row r="142" spans="1:26" ht="15.75" customHeight="1" x14ac:dyDescent="0.3">
      <c r="A142" s="19"/>
      <c r="B142" s="19"/>
      <c r="C142" s="19"/>
      <c r="D142" s="19"/>
      <c r="E142" s="19"/>
      <c r="F142" s="19"/>
      <c r="G142" s="19"/>
      <c r="H142" s="19"/>
      <c r="I142" s="19"/>
      <c r="J142" s="19"/>
      <c r="K142" s="19"/>
      <c r="L142" s="19"/>
      <c r="M142" s="19"/>
      <c r="N142" s="19"/>
      <c r="O142" s="19"/>
      <c r="P142" s="19"/>
      <c r="Q142" s="19"/>
      <c r="R142" s="19"/>
      <c r="S142" s="19"/>
      <c r="T142" s="19"/>
      <c r="U142" s="19"/>
      <c r="V142" s="19"/>
      <c r="W142" s="19"/>
      <c r="X142" s="19"/>
      <c r="Y142" s="19"/>
      <c r="Z142" s="19"/>
    </row>
    <row r="143" spans="1:26" ht="15.75" customHeight="1" x14ac:dyDescent="0.3">
      <c r="A143" s="19"/>
      <c r="B143" s="19"/>
      <c r="C143" s="19"/>
      <c r="D143" s="19"/>
      <c r="E143" s="19"/>
      <c r="F143" s="19"/>
      <c r="G143" s="19"/>
      <c r="H143" s="19"/>
      <c r="I143" s="19"/>
      <c r="J143" s="19"/>
      <c r="K143" s="19"/>
      <c r="L143" s="19"/>
      <c r="M143" s="19"/>
      <c r="N143" s="19"/>
      <c r="O143" s="19"/>
      <c r="P143" s="19"/>
      <c r="Q143" s="19"/>
      <c r="R143" s="19"/>
      <c r="S143" s="19"/>
      <c r="T143" s="19"/>
      <c r="U143" s="19"/>
      <c r="V143" s="19"/>
      <c r="W143" s="19"/>
      <c r="X143" s="19"/>
      <c r="Y143" s="19"/>
      <c r="Z143" s="19"/>
    </row>
    <row r="144" spans="1:26" ht="15.75" customHeight="1" x14ac:dyDescent="0.3">
      <c r="A144" s="19"/>
      <c r="B144" s="19"/>
      <c r="C144" s="19"/>
      <c r="D144" s="19"/>
      <c r="E144" s="19"/>
      <c r="F144" s="19"/>
      <c r="G144" s="19"/>
      <c r="H144" s="19"/>
      <c r="I144" s="19"/>
      <c r="J144" s="19"/>
      <c r="K144" s="19"/>
      <c r="L144" s="19"/>
      <c r="M144" s="19"/>
      <c r="N144" s="19"/>
      <c r="O144" s="19"/>
      <c r="P144" s="19"/>
      <c r="Q144" s="19"/>
      <c r="R144" s="19"/>
      <c r="S144" s="19"/>
      <c r="T144" s="19"/>
      <c r="U144" s="19"/>
      <c r="V144" s="19"/>
      <c r="W144" s="19"/>
      <c r="X144" s="19"/>
      <c r="Y144" s="19"/>
      <c r="Z144" s="19"/>
    </row>
    <row r="145" spans="1:26" ht="15.75" customHeight="1" x14ac:dyDescent="0.3">
      <c r="A145" s="19"/>
      <c r="B145" s="19"/>
      <c r="C145" s="19"/>
      <c r="D145" s="19"/>
      <c r="E145" s="19"/>
      <c r="F145" s="19"/>
      <c r="G145" s="19"/>
      <c r="H145" s="19"/>
      <c r="I145" s="19"/>
      <c r="J145" s="19"/>
      <c r="K145" s="19"/>
      <c r="L145" s="19"/>
      <c r="M145" s="19"/>
      <c r="N145" s="19"/>
      <c r="O145" s="19"/>
      <c r="P145" s="19"/>
      <c r="Q145" s="19"/>
      <c r="R145" s="19"/>
      <c r="S145" s="19"/>
      <c r="T145" s="19"/>
      <c r="U145" s="19"/>
      <c r="V145" s="19"/>
      <c r="W145" s="19"/>
      <c r="X145" s="19"/>
      <c r="Y145" s="19"/>
      <c r="Z145" s="19"/>
    </row>
    <row r="146" spans="1:26" ht="15.75" customHeight="1" x14ac:dyDescent="0.3">
      <c r="A146" s="19"/>
      <c r="B146" s="19"/>
      <c r="C146" s="19"/>
      <c r="D146" s="19"/>
      <c r="E146" s="19"/>
      <c r="F146" s="19"/>
      <c r="G146" s="19"/>
      <c r="H146" s="19"/>
      <c r="I146" s="19"/>
      <c r="J146" s="19"/>
      <c r="K146" s="19"/>
      <c r="L146" s="19"/>
      <c r="M146" s="19"/>
      <c r="N146" s="19"/>
      <c r="O146" s="19"/>
      <c r="P146" s="19"/>
      <c r="Q146" s="19"/>
      <c r="R146" s="19"/>
      <c r="S146" s="19"/>
      <c r="T146" s="19"/>
      <c r="U146" s="19"/>
      <c r="V146" s="19"/>
      <c r="W146" s="19"/>
      <c r="X146" s="19"/>
      <c r="Y146" s="19"/>
      <c r="Z146" s="19"/>
    </row>
    <row r="147" spans="1:26" ht="15.75" customHeight="1" x14ac:dyDescent="0.3">
      <c r="A147" s="19"/>
      <c r="B147" s="19"/>
      <c r="C147" s="19"/>
      <c r="D147" s="19"/>
      <c r="E147" s="19"/>
      <c r="F147" s="19"/>
      <c r="G147" s="19"/>
      <c r="H147" s="19"/>
      <c r="I147" s="19"/>
      <c r="J147" s="19"/>
      <c r="K147" s="19"/>
      <c r="L147" s="19"/>
      <c r="M147" s="19"/>
      <c r="N147" s="19"/>
      <c r="O147" s="19"/>
      <c r="P147" s="19"/>
      <c r="Q147" s="19"/>
      <c r="R147" s="19"/>
      <c r="S147" s="19"/>
      <c r="T147" s="19"/>
      <c r="U147" s="19"/>
      <c r="V147" s="19"/>
      <c r="W147" s="19"/>
      <c r="X147" s="19"/>
      <c r="Y147" s="19"/>
      <c r="Z147" s="19"/>
    </row>
    <row r="148" spans="1:26" ht="15.75" customHeight="1" x14ac:dyDescent="0.3">
      <c r="A148" s="19"/>
      <c r="B148" s="19"/>
      <c r="C148" s="19"/>
      <c r="D148" s="19"/>
      <c r="E148" s="19"/>
      <c r="F148" s="19"/>
      <c r="G148" s="19"/>
      <c r="H148" s="19"/>
      <c r="I148" s="19"/>
      <c r="J148" s="19"/>
      <c r="K148" s="19"/>
      <c r="L148" s="19"/>
      <c r="M148" s="19"/>
      <c r="N148" s="19"/>
      <c r="O148" s="19"/>
      <c r="P148" s="19"/>
      <c r="Q148" s="19"/>
      <c r="R148" s="19"/>
      <c r="S148" s="19"/>
      <c r="T148" s="19"/>
      <c r="U148" s="19"/>
      <c r="V148" s="19"/>
      <c r="W148" s="19"/>
      <c r="X148" s="19"/>
      <c r="Y148" s="19"/>
      <c r="Z148" s="19"/>
    </row>
    <row r="149" spans="1:26" ht="15.75" customHeight="1" x14ac:dyDescent="0.3">
      <c r="A149" s="19"/>
      <c r="B149" s="19"/>
      <c r="C149" s="19"/>
      <c r="D149" s="19"/>
      <c r="E149" s="19"/>
      <c r="F149" s="19"/>
      <c r="G149" s="19"/>
      <c r="H149" s="19"/>
      <c r="I149" s="19"/>
      <c r="J149" s="19"/>
      <c r="K149" s="19"/>
      <c r="L149" s="19"/>
      <c r="M149" s="19"/>
      <c r="N149" s="19"/>
      <c r="O149" s="19"/>
      <c r="P149" s="19"/>
      <c r="Q149" s="19"/>
      <c r="R149" s="19"/>
      <c r="S149" s="19"/>
      <c r="T149" s="19"/>
      <c r="U149" s="19"/>
      <c r="V149" s="19"/>
      <c r="W149" s="19"/>
      <c r="X149" s="19"/>
      <c r="Y149" s="19"/>
      <c r="Z149" s="19"/>
    </row>
    <row r="150" spans="1:26" ht="15.75" customHeight="1" x14ac:dyDescent="0.3">
      <c r="A150" s="19"/>
      <c r="B150" s="19"/>
      <c r="C150" s="19"/>
      <c r="D150" s="19"/>
      <c r="E150" s="19"/>
      <c r="F150" s="19"/>
      <c r="G150" s="19"/>
      <c r="H150" s="19"/>
      <c r="I150" s="19"/>
      <c r="J150" s="19"/>
      <c r="K150" s="19"/>
      <c r="L150" s="19"/>
      <c r="M150" s="19"/>
      <c r="N150" s="19"/>
      <c r="O150" s="19"/>
      <c r="P150" s="19"/>
      <c r="Q150" s="19"/>
      <c r="R150" s="19"/>
      <c r="S150" s="19"/>
      <c r="T150" s="19"/>
      <c r="U150" s="19"/>
      <c r="V150" s="19"/>
      <c r="W150" s="19"/>
      <c r="X150" s="19"/>
      <c r="Y150" s="19"/>
      <c r="Z150" s="19"/>
    </row>
    <row r="151" spans="1:26" ht="15.75" customHeight="1" x14ac:dyDescent="0.3">
      <c r="A151" s="19"/>
      <c r="B151" s="19"/>
      <c r="C151" s="19"/>
      <c r="D151" s="19"/>
      <c r="E151" s="19"/>
      <c r="F151" s="19"/>
      <c r="G151" s="19"/>
      <c r="H151" s="19"/>
      <c r="I151" s="19"/>
      <c r="J151" s="19"/>
      <c r="K151" s="19"/>
      <c r="L151" s="19"/>
      <c r="M151" s="19"/>
      <c r="N151" s="19"/>
      <c r="O151" s="19"/>
      <c r="P151" s="19"/>
      <c r="Q151" s="19"/>
      <c r="R151" s="19"/>
      <c r="S151" s="19"/>
      <c r="T151" s="19"/>
      <c r="U151" s="19"/>
      <c r="V151" s="19"/>
      <c r="W151" s="19"/>
      <c r="X151" s="19"/>
      <c r="Y151" s="19"/>
      <c r="Z151" s="19"/>
    </row>
    <row r="152" spans="1:26" ht="15.75" customHeight="1" x14ac:dyDescent="0.3">
      <c r="A152" s="19"/>
      <c r="B152" s="19"/>
      <c r="C152" s="19"/>
      <c r="D152" s="19"/>
      <c r="E152" s="19"/>
      <c r="F152" s="19"/>
      <c r="G152" s="19"/>
      <c r="H152" s="19"/>
      <c r="I152" s="19"/>
      <c r="J152" s="19"/>
      <c r="K152" s="19"/>
      <c r="L152" s="19"/>
      <c r="M152" s="19"/>
      <c r="N152" s="19"/>
      <c r="O152" s="19"/>
      <c r="P152" s="19"/>
      <c r="Q152" s="19"/>
      <c r="R152" s="19"/>
      <c r="S152" s="19"/>
      <c r="T152" s="19"/>
      <c r="U152" s="19"/>
      <c r="V152" s="19"/>
      <c r="W152" s="19"/>
      <c r="X152" s="19"/>
      <c r="Y152" s="19"/>
      <c r="Z152" s="19"/>
    </row>
    <row r="153" spans="1:26" ht="15.75" customHeight="1" x14ac:dyDescent="0.3">
      <c r="A153" s="19"/>
      <c r="B153" s="19"/>
      <c r="C153" s="19"/>
      <c r="D153" s="19"/>
      <c r="E153" s="19"/>
      <c r="F153" s="19"/>
      <c r="G153" s="19"/>
      <c r="H153" s="19"/>
      <c r="I153" s="19"/>
      <c r="J153" s="19"/>
      <c r="K153" s="19"/>
      <c r="L153" s="19"/>
      <c r="M153" s="19"/>
      <c r="N153" s="19"/>
      <c r="O153" s="19"/>
      <c r="P153" s="19"/>
      <c r="Q153" s="19"/>
      <c r="R153" s="19"/>
      <c r="S153" s="19"/>
      <c r="T153" s="19"/>
      <c r="U153" s="19"/>
      <c r="V153" s="19"/>
      <c r="W153" s="19"/>
      <c r="X153" s="19"/>
      <c r="Y153" s="19"/>
      <c r="Z153" s="19"/>
    </row>
    <row r="154" spans="1:26" ht="15.75" customHeight="1" x14ac:dyDescent="0.3">
      <c r="A154" s="19"/>
      <c r="B154" s="19"/>
      <c r="C154" s="19"/>
      <c r="D154" s="19"/>
      <c r="E154" s="19"/>
      <c r="F154" s="19"/>
      <c r="G154" s="19"/>
      <c r="H154" s="19"/>
      <c r="I154" s="19"/>
      <c r="J154" s="19"/>
      <c r="K154" s="19"/>
      <c r="L154" s="19"/>
      <c r="M154" s="19"/>
      <c r="N154" s="19"/>
      <c r="O154" s="19"/>
      <c r="P154" s="19"/>
      <c r="Q154" s="19"/>
      <c r="R154" s="19"/>
      <c r="S154" s="19"/>
      <c r="T154" s="19"/>
      <c r="U154" s="19"/>
      <c r="V154" s="19"/>
      <c r="W154" s="19"/>
      <c r="X154" s="19"/>
      <c r="Y154" s="19"/>
      <c r="Z154" s="19"/>
    </row>
    <row r="155" spans="1:26" ht="15.75" customHeight="1" x14ac:dyDescent="0.3">
      <c r="A155" s="19"/>
      <c r="B155" s="19"/>
      <c r="C155" s="19"/>
      <c r="D155" s="19"/>
      <c r="E155" s="19"/>
      <c r="F155" s="19"/>
      <c r="G155" s="19"/>
      <c r="H155" s="19"/>
      <c r="I155" s="19"/>
      <c r="J155" s="19"/>
      <c r="K155" s="19"/>
      <c r="L155" s="19"/>
      <c r="M155" s="19"/>
      <c r="N155" s="19"/>
      <c r="O155" s="19"/>
      <c r="P155" s="19"/>
      <c r="Q155" s="19"/>
      <c r="R155" s="19"/>
      <c r="S155" s="19"/>
      <c r="T155" s="19"/>
      <c r="U155" s="19"/>
      <c r="V155" s="19"/>
      <c r="W155" s="19"/>
      <c r="X155" s="19"/>
      <c r="Y155" s="19"/>
      <c r="Z155" s="19"/>
    </row>
    <row r="156" spans="1:26" ht="15.75" customHeight="1" x14ac:dyDescent="0.3">
      <c r="A156" s="19"/>
      <c r="B156" s="19"/>
      <c r="C156" s="19"/>
      <c r="D156" s="19"/>
      <c r="E156" s="19"/>
      <c r="F156" s="19"/>
      <c r="G156" s="19"/>
      <c r="H156" s="19"/>
      <c r="I156" s="19"/>
      <c r="J156" s="19"/>
      <c r="K156" s="19"/>
      <c r="L156" s="19"/>
      <c r="M156" s="19"/>
      <c r="N156" s="19"/>
      <c r="O156" s="19"/>
      <c r="P156" s="19"/>
      <c r="Q156" s="19"/>
      <c r="R156" s="19"/>
      <c r="S156" s="19"/>
      <c r="T156" s="19"/>
      <c r="U156" s="19"/>
      <c r="V156" s="19"/>
      <c r="W156" s="19"/>
      <c r="X156" s="19"/>
      <c r="Y156" s="19"/>
      <c r="Z156" s="19"/>
    </row>
    <row r="157" spans="1:26" ht="15.75" customHeight="1" x14ac:dyDescent="0.3">
      <c r="A157" s="19"/>
      <c r="B157" s="19"/>
      <c r="C157" s="19"/>
      <c r="D157" s="19"/>
      <c r="E157" s="19"/>
      <c r="F157" s="19"/>
      <c r="G157" s="19"/>
      <c r="H157" s="19"/>
      <c r="I157" s="19"/>
      <c r="J157" s="19"/>
      <c r="K157" s="19"/>
      <c r="L157" s="19"/>
      <c r="M157" s="19"/>
      <c r="N157" s="19"/>
      <c r="O157" s="19"/>
      <c r="P157" s="19"/>
      <c r="Q157" s="19"/>
      <c r="R157" s="19"/>
      <c r="S157" s="19"/>
      <c r="T157" s="19"/>
      <c r="U157" s="19"/>
      <c r="V157" s="19"/>
      <c r="W157" s="19"/>
      <c r="X157" s="19"/>
      <c r="Y157" s="19"/>
      <c r="Z157" s="19"/>
    </row>
    <row r="158" spans="1:26" ht="15.75" customHeight="1" x14ac:dyDescent="0.3">
      <c r="A158" s="19"/>
      <c r="B158" s="19"/>
      <c r="C158" s="19"/>
      <c r="D158" s="19"/>
      <c r="E158" s="19"/>
      <c r="F158" s="19"/>
      <c r="G158" s="19"/>
      <c r="H158" s="19"/>
      <c r="I158" s="19"/>
      <c r="J158" s="19"/>
      <c r="K158" s="19"/>
      <c r="L158" s="19"/>
      <c r="M158" s="19"/>
      <c r="N158" s="19"/>
      <c r="O158" s="19"/>
      <c r="P158" s="19"/>
      <c r="Q158" s="19"/>
      <c r="R158" s="19"/>
      <c r="S158" s="19"/>
      <c r="T158" s="19"/>
      <c r="U158" s="19"/>
      <c r="V158" s="19"/>
      <c r="W158" s="19"/>
      <c r="X158" s="19"/>
      <c r="Y158" s="19"/>
      <c r="Z158" s="19"/>
    </row>
    <row r="159" spans="1:26" ht="15.75" customHeight="1" x14ac:dyDescent="0.3">
      <c r="A159" s="19"/>
      <c r="B159" s="19"/>
      <c r="C159" s="19"/>
      <c r="D159" s="19"/>
      <c r="E159" s="19"/>
      <c r="F159" s="19"/>
      <c r="G159" s="19"/>
      <c r="H159" s="19"/>
      <c r="I159" s="19"/>
      <c r="J159" s="19"/>
      <c r="K159" s="19"/>
      <c r="L159" s="19"/>
      <c r="M159" s="19"/>
      <c r="N159" s="19"/>
      <c r="O159" s="19"/>
      <c r="P159" s="19"/>
      <c r="Q159" s="19"/>
      <c r="R159" s="19"/>
      <c r="S159" s="19"/>
      <c r="T159" s="19"/>
      <c r="U159" s="19"/>
      <c r="V159" s="19"/>
      <c r="W159" s="19"/>
      <c r="X159" s="19"/>
      <c r="Y159" s="19"/>
      <c r="Z159" s="19"/>
    </row>
    <row r="160" spans="1:26" ht="15.75" customHeight="1" x14ac:dyDescent="0.3">
      <c r="A160" s="19"/>
      <c r="B160" s="19"/>
      <c r="C160" s="19"/>
      <c r="D160" s="19"/>
      <c r="E160" s="19"/>
      <c r="F160" s="19"/>
      <c r="G160" s="19"/>
      <c r="H160" s="19"/>
      <c r="I160" s="19"/>
      <c r="J160" s="19"/>
      <c r="K160" s="19"/>
      <c r="L160" s="19"/>
      <c r="M160" s="19"/>
      <c r="N160" s="19"/>
      <c r="O160" s="19"/>
      <c r="P160" s="19"/>
      <c r="Q160" s="19"/>
      <c r="R160" s="19"/>
      <c r="S160" s="19"/>
      <c r="T160" s="19"/>
      <c r="U160" s="19"/>
      <c r="V160" s="19"/>
      <c r="W160" s="19"/>
      <c r="X160" s="19"/>
      <c r="Y160" s="19"/>
      <c r="Z160" s="19"/>
    </row>
    <row r="161" spans="1:26" ht="15.75" customHeight="1" x14ac:dyDescent="0.3">
      <c r="A161" s="19"/>
      <c r="B161" s="19"/>
      <c r="C161" s="19"/>
      <c r="D161" s="19"/>
      <c r="E161" s="19"/>
      <c r="F161" s="19"/>
      <c r="G161" s="19"/>
      <c r="H161" s="19"/>
      <c r="I161" s="19"/>
      <c r="J161" s="19"/>
      <c r="K161" s="19"/>
      <c r="L161" s="19"/>
      <c r="M161" s="19"/>
      <c r="N161" s="19"/>
      <c r="O161" s="19"/>
      <c r="P161" s="19"/>
      <c r="Q161" s="19"/>
      <c r="R161" s="19"/>
      <c r="S161" s="19"/>
      <c r="T161" s="19"/>
      <c r="U161" s="19"/>
      <c r="V161" s="19"/>
      <c r="W161" s="19"/>
      <c r="X161" s="19"/>
      <c r="Y161" s="19"/>
      <c r="Z161" s="19"/>
    </row>
    <row r="162" spans="1:26" ht="15.75" customHeight="1" x14ac:dyDescent="0.3">
      <c r="A162" s="19"/>
      <c r="B162" s="19"/>
      <c r="C162" s="19"/>
      <c r="D162" s="19"/>
      <c r="E162" s="19"/>
      <c r="F162" s="19"/>
      <c r="G162" s="19"/>
      <c r="H162" s="19"/>
      <c r="I162" s="19"/>
      <c r="J162" s="19"/>
      <c r="K162" s="19"/>
      <c r="L162" s="19"/>
      <c r="M162" s="19"/>
      <c r="N162" s="19"/>
      <c r="O162" s="19"/>
      <c r="P162" s="19"/>
      <c r="Q162" s="19"/>
      <c r="R162" s="19"/>
      <c r="S162" s="19"/>
      <c r="T162" s="19"/>
      <c r="U162" s="19"/>
      <c r="V162" s="19"/>
      <c r="W162" s="19"/>
      <c r="X162" s="19"/>
      <c r="Y162" s="19"/>
      <c r="Z162" s="19"/>
    </row>
    <row r="163" spans="1:26" ht="15.75" customHeight="1" x14ac:dyDescent="0.3">
      <c r="A163" s="19"/>
      <c r="B163" s="19"/>
      <c r="C163" s="19"/>
      <c r="D163" s="19"/>
      <c r="E163" s="19"/>
      <c r="F163" s="19"/>
      <c r="G163" s="19"/>
      <c r="H163" s="19"/>
      <c r="I163" s="19"/>
      <c r="J163" s="19"/>
      <c r="K163" s="19"/>
      <c r="L163" s="19"/>
      <c r="M163" s="19"/>
      <c r="N163" s="19"/>
      <c r="O163" s="19"/>
      <c r="P163" s="19"/>
      <c r="Q163" s="19"/>
      <c r="R163" s="19"/>
      <c r="S163" s="19"/>
      <c r="T163" s="19"/>
      <c r="U163" s="19"/>
      <c r="V163" s="19"/>
      <c r="W163" s="19"/>
      <c r="X163" s="19"/>
      <c r="Y163" s="19"/>
      <c r="Z163" s="19"/>
    </row>
    <row r="164" spans="1:26" ht="15.75" customHeight="1" x14ac:dyDescent="0.3">
      <c r="A164" s="19"/>
      <c r="B164" s="19"/>
      <c r="C164" s="19"/>
      <c r="D164" s="19"/>
      <c r="E164" s="19"/>
      <c r="F164" s="19"/>
      <c r="G164" s="19"/>
      <c r="H164" s="19"/>
      <c r="I164" s="19"/>
      <c r="J164" s="19"/>
      <c r="K164" s="19"/>
      <c r="L164" s="19"/>
      <c r="M164" s="19"/>
      <c r="N164" s="19"/>
      <c r="O164" s="19"/>
      <c r="P164" s="19"/>
      <c r="Q164" s="19"/>
      <c r="R164" s="19"/>
      <c r="S164" s="19"/>
      <c r="T164" s="19"/>
      <c r="U164" s="19"/>
      <c r="V164" s="19"/>
      <c r="W164" s="19"/>
      <c r="X164" s="19"/>
      <c r="Y164" s="19"/>
      <c r="Z164" s="19"/>
    </row>
    <row r="165" spans="1:26" ht="15.75" customHeight="1" x14ac:dyDescent="0.3">
      <c r="A165" s="19"/>
      <c r="B165" s="19"/>
      <c r="C165" s="19"/>
      <c r="D165" s="19"/>
      <c r="E165" s="19"/>
      <c r="F165" s="19"/>
      <c r="G165" s="19"/>
      <c r="H165" s="19"/>
      <c r="I165" s="19"/>
      <c r="J165" s="19"/>
      <c r="K165" s="19"/>
      <c r="L165" s="19"/>
      <c r="M165" s="19"/>
      <c r="N165" s="19"/>
      <c r="O165" s="19"/>
      <c r="P165" s="19"/>
      <c r="Q165" s="19"/>
      <c r="R165" s="19"/>
      <c r="S165" s="19"/>
      <c r="T165" s="19"/>
      <c r="U165" s="19"/>
      <c r="V165" s="19"/>
      <c r="W165" s="19"/>
      <c r="X165" s="19"/>
      <c r="Y165" s="19"/>
      <c r="Z165" s="19"/>
    </row>
    <row r="166" spans="1:26" ht="15.75" customHeight="1" x14ac:dyDescent="0.3">
      <c r="A166" s="19"/>
      <c r="B166" s="19"/>
      <c r="C166" s="19"/>
      <c r="D166" s="19"/>
      <c r="E166" s="19"/>
      <c r="F166" s="19"/>
      <c r="G166" s="19"/>
      <c r="H166" s="19"/>
      <c r="I166" s="19"/>
      <c r="J166" s="19"/>
      <c r="K166" s="19"/>
      <c r="L166" s="19"/>
      <c r="M166" s="19"/>
      <c r="N166" s="19"/>
      <c r="O166" s="19"/>
      <c r="P166" s="19"/>
      <c r="Q166" s="19"/>
      <c r="R166" s="19"/>
      <c r="S166" s="19"/>
      <c r="T166" s="19"/>
      <c r="U166" s="19"/>
      <c r="V166" s="19"/>
      <c r="W166" s="19"/>
      <c r="X166" s="19"/>
      <c r="Y166" s="19"/>
      <c r="Z166" s="19"/>
    </row>
    <row r="167" spans="1:26" ht="15.75" customHeight="1" x14ac:dyDescent="0.3">
      <c r="A167" s="19"/>
      <c r="B167" s="19"/>
      <c r="C167" s="19"/>
      <c r="D167" s="19"/>
      <c r="E167" s="19"/>
      <c r="F167" s="19"/>
      <c r="G167" s="19"/>
      <c r="H167" s="19"/>
      <c r="I167" s="19"/>
      <c r="J167" s="19"/>
      <c r="K167" s="19"/>
      <c r="L167" s="19"/>
      <c r="M167" s="19"/>
      <c r="N167" s="19"/>
      <c r="O167" s="19"/>
      <c r="P167" s="19"/>
      <c r="Q167" s="19"/>
      <c r="R167" s="19"/>
      <c r="S167" s="19"/>
      <c r="T167" s="19"/>
      <c r="U167" s="19"/>
      <c r="V167" s="19"/>
      <c r="W167" s="19"/>
      <c r="X167" s="19"/>
      <c r="Y167" s="19"/>
      <c r="Z167" s="19"/>
    </row>
    <row r="168" spans="1:26" ht="15.75" customHeight="1" x14ac:dyDescent="0.3">
      <c r="A168" s="19"/>
      <c r="B168" s="19"/>
      <c r="C168" s="19"/>
      <c r="D168" s="19"/>
      <c r="E168" s="19"/>
      <c r="F168" s="19"/>
      <c r="G168" s="19"/>
      <c r="H168" s="19"/>
      <c r="I168" s="19"/>
      <c r="J168" s="19"/>
      <c r="K168" s="19"/>
      <c r="L168" s="19"/>
      <c r="M168" s="19"/>
      <c r="N168" s="19"/>
      <c r="O168" s="19"/>
      <c r="P168" s="19"/>
      <c r="Q168" s="19"/>
      <c r="R168" s="19"/>
      <c r="S168" s="19"/>
      <c r="T168" s="19"/>
      <c r="U168" s="19"/>
      <c r="V168" s="19"/>
      <c r="W168" s="19"/>
      <c r="X168" s="19"/>
      <c r="Y168" s="19"/>
      <c r="Z168" s="19"/>
    </row>
    <row r="169" spans="1:26" ht="15.75" customHeight="1" x14ac:dyDescent="0.3">
      <c r="A169" s="19"/>
      <c r="B169" s="19"/>
      <c r="C169" s="19"/>
      <c r="D169" s="19"/>
      <c r="E169" s="19"/>
      <c r="F169" s="19"/>
      <c r="G169" s="19"/>
      <c r="H169" s="19"/>
      <c r="I169" s="19"/>
      <c r="J169" s="19"/>
      <c r="K169" s="19"/>
      <c r="L169" s="19"/>
      <c r="M169" s="19"/>
      <c r="N169" s="19"/>
      <c r="O169" s="19"/>
      <c r="P169" s="19"/>
      <c r="Q169" s="19"/>
      <c r="R169" s="19"/>
      <c r="S169" s="19"/>
      <c r="T169" s="19"/>
      <c r="U169" s="19"/>
      <c r="V169" s="19"/>
      <c r="W169" s="19"/>
      <c r="X169" s="19"/>
      <c r="Y169" s="19"/>
      <c r="Z169" s="19"/>
    </row>
    <row r="170" spans="1:26" ht="15.75" customHeight="1" x14ac:dyDescent="0.3">
      <c r="A170" s="19"/>
      <c r="B170" s="19"/>
      <c r="C170" s="19"/>
      <c r="D170" s="19"/>
      <c r="E170" s="19"/>
      <c r="F170" s="19"/>
      <c r="G170" s="19"/>
      <c r="H170" s="19"/>
      <c r="I170" s="19"/>
      <c r="J170" s="19"/>
      <c r="K170" s="19"/>
      <c r="L170" s="19"/>
      <c r="M170" s="19"/>
      <c r="N170" s="19"/>
      <c r="O170" s="19"/>
      <c r="P170" s="19"/>
      <c r="Q170" s="19"/>
      <c r="R170" s="19"/>
      <c r="S170" s="19"/>
      <c r="T170" s="19"/>
      <c r="U170" s="19"/>
      <c r="V170" s="19"/>
      <c r="W170" s="19"/>
      <c r="X170" s="19"/>
      <c r="Y170" s="19"/>
      <c r="Z170" s="19"/>
    </row>
    <row r="171" spans="1:26" ht="15.75" customHeight="1" x14ac:dyDescent="0.3">
      <c r="A171" s="19"/>
      <c r="B171" s="19"/>
      <c r="C171" s="19"/>
      <c r="D171" s="19"/>
      <c r="E171" s="19"/>
      <c r="F171" s="19"/>
      <c r="G171" s="19"/>
      <c r="H171" s="19"/>
      <c r="I171" s="19"/>
      <c r="J171" s="19"/>
      <c r="K171" s="19"/>
      <c r="L171" s="19"/>
      <c r="M171" s="19"/>
      <c r="N171" s="19"/>
      <c r="O171" s="19"/>
      <c r="P171" s="19"/>
      <c r="Q171" s="19"/>
      <c r="R171" s="19"/>
      <c r="S171" s="19"/>
      <c r="T171" s="19"/>
      <c r="U171" s="19"/>
      <c r="V171" s="19"/>
      <c r="W171" s="19"/>
      <c r="X171" s="19"/>
      <c r="Y171" s="19"/>
      <c r="Z171" s="19"/>
    </row>
    <row r="172" spans="1:26" ht="15.75" customHeight="1" x14ac:dyDescent="0.3">
      <c r="A172" s="19"/>
      <c r="B172" s="19"/>
      <c r="C172" s="19"/>
      <c r="D172" s="19"/>
      <c r="E172" s="19"/>
      <c r="F172" s="19"/>
      <c r="G172" s="19"/>
      <c r="H172" s="19"/>
      <c r="I172" s="19"/>
      <c r="J172" s="19"/>
      <c r="K172" s="19"/>
      <c r="L172" s="19"/>
      <c r="M172" s="19"/>
      <c r="N172" s="19"/>
      <c r="O172" s="19"/>
      <c r="P172" s="19"/>
      <c r="Q172" s="19"/>
      <c r="R172" s="19"/>
      <c r="S172" s="19"/>
      <c r="T172" s="19"/>
      <c r="U172" s="19"/>
      <c r="V172" s="19"/>
      <c r="W172" s="19"/>
      <c r="X172" s="19"/>
      <c r="Y172" s="19"/>
      <c r="Z172" s="19"/>
    </row>
    <row r="173" spans="1:26" ht="15.75" customHeight="1" x14ac:dyDescent="0.3">
      <c r="A173" s="19"/>
      <c r="B173" s="19"/>
      <c r="C173" s="19"/>
      <c r="D173" s="19"/>
      <c r="E173" s="19"/>
      <c r="F173" s="19"/>
      <c r="G173" s="19"/>
      <c r="H173" s="19"/>
      <c r="I173" s="19"/>
      <c r="J173" s="19"/>
      <c r="K173" s="19"/>
      <c r="L173" s="19"/>
      <c r="M173" s="19"/>
      <c r="N173" s="19"/>
      <c r="O173" s="19"/>
      <c r="P173" s="19"/>
      <c r="Q173" s="19"/>
      <c r="R173" s="19"/>
      <c r="S173" s="19"/>
      <c r="T173" s="19"/>
      <c r="U173" s="19"/>
      <c r="V173" s="19"/>
      <c r="W173" s="19"/>
      <c r="X173" s="19"/>
      <c r="Y173" s="19"/>
      <c r="Z173" s="19"/>
    </row>
    <row r="174" spans="1:26" ht="15.75" customHeight="1" x14ac:dyDescent="0.3">
      <c r="A174" s="19"/>
      <c r="B174" s="19"/>
      <c r="C174" s="19"/>
      <c r="D174" s="19"/>
      <c r="E174" s="19"/>
      <c r="F174" s="19"/>
      <c r="G174" s="19"/>
      <c r="H174" s="19"/>
      <c r="I174" s="19"/>
      <c r="J174" s="19"/>
      <c r="K174" s="19"/>
      <c r="L174" s="19"/>
      <c r="M174" s="19"/>
      <c r="N174" s="19"/>
      <c r="O174" s="19"/>
      <c r="P174" s="19"/>
      <c r="Q174" s="19"/>
      <c r="R174" s="19"/>
      <c r="S174" s="19"/>
      <c r="T174" s="19"/>
      <c r="U174" s="19"/>
      <c r="V174" s="19"/>
      <c r="W174" s="19"/>
      <c r="X174" s="19"/>
      <c r="Y174" s="19"/>
      <c r="Z174" s="19"/>
    </row>
    <row r="175" spans="1:26" ht="15.75" customHeight="1" x14ac:dyDescent="0.3">
      <c r="A175" s="19"/>
      <c r="B175" s="19"/>
      <c r="C175" s="19"/>
      <c r="D175" s="19"/>
      <c r="E175" s="19"/>
      <c r="F175" s="19"/>
      <c r="G175" s="19"/>
      <c r="H175" s="19"/>
      <c r="I175" s="19"/>
      <c r="J175" s="19"/>
      <c r="K175" s="19"/>
      <c r="L175" s="19"/>
      <c r="M175" s="19"/>
      <c r="N175" s="19"/>
      <c r="O175" s="19"/>
      <c r="P175" s="19"/>
      <c r="Q175" s="19"/>
      <c r="R175" s="19"/>
      <c r="S175" s="19"/>
      <c r="T175" s="19"/>
      <c r="U175" s="19"/>
      <c r="V175" s="19"/>
      <c r="W175" s="19"/>
      <c r="X175" s="19"/>
      <c r="Y175" s="19"/>
      <c r="Z175" s="19"/>
    </row>
    <row r="176" spans="1:26" ht="15.75" customHeight="1" x14ac:dyDescent="0.3">
      <c r="A176" s="19"/>
      <c r="B176" s="19"/>
      <c r="C176" s="19"/>
      <c r="D176" s="19"/>
      <c r="E176" s="19"/>
      <c r="F176" s="19"/>
      <c r="G176" s="19"/>
      <c r="H176" s="19"/>
      <c r="I176" s="19"/>
      <c r="J176" s="19"/>
      <c r="K176" s="19"/>
      <c r="L176" s="19"/>
      <c r="M176" s="19"/>
      <c r="N176" s="19"/>
      <c r="O176" s="19"/>
      <c r="P176" s="19"/>
      <c r="Q176" s="19"/>
      <c r="R176" s="19"/>
      <c r="S176" s="19"/>
      <c r="T176" s="19"/>
      <c r="U176" s="19"/>
      <c r="V176" s="19"/>
      <c r="W176" s="19"/>
      <c r="X176" s="19"/>
      <c r="Y176" s="19"/>
      <c r="Z176" s="19"/>
    </row>
    <row r="177" spans="1:26" ht="15.75" customHeight="1" x14ac:dyDescent="0.3">
      <c r="A177" s="19"/>
      <c r="B177" s="19"/>
      <c r="C177" s="19"/>
      <c r="D177" s="19"/>
      <c r="E177" s="19"/>
      <c r="F177" s="19"/>
      <c r="G177" s="19"/>
      <c r="H177" s="19"/>
      <c r="I177" s="19"/>
      <c r="J177" s="19"/>
      <c r="K177" s="19"/>
      <c r="L177" s="19"/>
      <c r="M177" s="19"/>
      <c r="N177" s="19"/>
      <c r="O177" s="19"/>
      <c r="P177" s="19"/>
      <c r="Q177" s="19"/>
      <c r="R177" s="19"/>
      <c r="S177" s="19"/>
      <c r="T177" s="19"/>
      <c r="U177" s="19"/>
      <c r="V177" s="19"/>
      <c r="W177" s="19"/>
      <c r="X177" s="19"/>
      <c r="Y177" s="19"/>
      <c r="Z177" s="19"/>
    </row>
    <row r="178" spans="1:26" ht="15.75" customHeight="1" x14ac:dyDescent="0.3">
      <c r="A178" s="19"/>
      <c r="B178" s="19"/>
      <c r="C178" s="19"/>
      <c r="D178" s="19"/>
      <c r="E178" s="19"/>
      <c r="F178" s="19"/>
      <c r="G178" s="19"/>
      <c r="H178" s="19"/>
      <c r="I178" s="19"/>
      <c r="J178" s="19"/>
      <c r="K178" s="19"/>
      <c r="L178" s="19"/>
      <c r="M178" s="19"/>
      <c r="N178" s="19"/>
      <c r="O178" s="19"/>
      <c r="P178" s="19"/>
      <c r="Q178" s="19"/>
      <c r="R178" s="19"/>
      <c r="S178" s="19"/>
      <c r="T178" s="19"/>
      <c r="U178" s="19"/>
      <c r="V178" s="19"/>
      <c r="W178" s="19"/>
      <c r="X178" s="19"/>
      <c r="Y178" s="19"/>
      <c r="Z178" s="19"/>
    </row>
    <row r="179" spans="1:26" ht="15.75" customHeight="1" x14ac:dyDescent="0.3">
      <c r="A179" s="19"/>
      <c r="B179" s="19"/>
      <c r="C179" s="19"/>
      <c r="D179" s="19"/>
      <c r="E179" s="19"/>
      <c r="F179" s="19"/>
      <c r="G179" s="19"/>
      <c r="H179" s="19"/>
      <c r="I179" s="19"/>
      <c r="J179" s="19"/>
      <c r="K179" s="19"/>
      <c r="L179" s="19"/>
      <c r="M179" s="19"/>
      <c r="N179" s="19"/>
      <c r="O179" s="19"/>
      <c r="P179" s="19"/>
      <c r="Q179" s="19"/>
      <c r="R179" s="19"/>
      <c r="S179" s="19"/>
      <c r="T179" s="19"/>
      <c r="U179" s="19"/>
      <c r="V179" s="19"/>
      <c r="W179" s="19"/>
      <c r="X179" s="19"/>
      <c r="Y179" s="19"/>
      <c r="Z179" s="19"/>
    </row>
    <row r="180" spans="1:26" ht="15.75" customHeight="1" x14ac:dyDescent="0.3">
      <c r="A180" s="19"/>
      <c r="B180" s="19"/>
      <c r="C180" s="19"/>
      <c r="D180" s="19"/>
      <c r="E180" s="19"/>
      <c r="F180" s="19"/>
      <c r="G180" s="19"/>
      <c r="H180" s="19"/>
      <c r="I180" s="19"/>
      <c r="J180" s="19"/>
      <c r="K180" s="19"/>
      <c r="L180" s="19"/>
      <c r="M180" s="19"/>
      <c r="N180" s="19"/>
      <c r="O180" s="19"/>
      <c r="P180" s="19"/>
      <c r="Q180" s="19"/>
      <c r="R180" s="19"/>
      <c r="S180" s="19"/>
      <c r="T180" s="19"/>
      <c r="U180" s="19"/>
      <c r="V180" s="19"/>
      <c r="W180" s="19"/>
      <c r="X180" s="19"/>
      <c r="Y180" s="19"/>
      <c r="Z180" s="19"/>
    </row>
    <row r="181" spans="1:26" ht="15.75" customHeight="1" x14ac:dyDescent="0.3">
      <c r="A181" s="19"/>
      <c r="B181" s="19"/>
      <c r="C181" s="19"/>
      <c r="D181" s="19"/>
      <c r="E181" s="19"/>
      <c r="F181" s="19"/>
      <c r="G181" s="19"/>
      <c r="H181" s="19"/>
      <c r="I181" s="19"/>
      <c r="J181" s="19"/>
      <c r="K181" s="19"/>
      <c r="L181" s="19"/>
      <c r="M181" s="19"/>
      <c r="N181" s="19"/>
      <c r="O181" s="19"/>
      <c r="P181" s="19"/>
      <c r="Q181" s="19"/>
      <c r="R181" s="19"/>
      <c r="S181" s="19"/>
      <c r="T181" s="19"/>
      <c r="U181" s="19"/>
      <c r="V181" s="19"/>
      <c r="W181" s="19"/>
      <c r="X181" s="19"/>
      <c r="Y181" s="19"/>
      <c r="Z181" s="19"/>
    </row>
    <row r="182" spans="1:26" ht="15.75" customHeight="1" x14ac:dyDescent="0.3">
      <c r="A182" s="19"/>
      <c r="B182" s="19"/>
      <c r="C182" s="19"/>
      <c r="D182" s="19"/>
      <c r="E182" s="19"/>
      <c r="F182" s="19"/>
      <c r="G182" s="19"/>
      <c r="H182" s="19"/>
      <c r="I182" s="19"/>
      <c r="J182" s="19"/>
      <c r="K182" s="19"/>
      <c r="L182" s="19"/>
      <c r="M182" s="19"/>
      <c r="N182" s="19"/>
      <c r="O182" s="19"/>
      <c r="P182" s="19"/>
      <c r="Q182" s="19"/>
      <c r="R182" s="19"/>
      <c r="S182" s="19"/>
      <c r="T182" s="19"/>
      <c r="U182" s="19"/>
      <c r="V182" s="19"/>
      <c r="W182" s="19"/>
      <c r="X182" s="19"/>
      <c r="Y182" s="19"/>
      <c r="Z182" s="19"/>
    </row>
    <row r="183" spans="1:26" ht="15.75" customHeight="1" x14ac:dyDescent="0.3">
      <c r="A183" s="19"/>
      <c r="B183" s="19"/>
      <c r="C183" s="19"/>
      <c r="D183" s="19"/>
      <c r="E183" s="19"/>
      <c r="F183" s="19"/>
      <c r="G183" s="19"/>
      <c r="H183" s="19"/>
      <c r="I183" s="19"/>
      <c r="J183" s="19"/>
      <c r="K183" s="19"/>
      <c r="L183" s="19"/>
      <c r="M183" s="19"/>
      <c r="N183" s="19"/>
      <c r="O183" s="19"/>
      <c r="P183" s="19"/>
      <c r="Q183" s="19"/>
      <c r="R183" s="19"/>
      <c r="S183" s="19"/>
      <c r="T183" s="19"/>
      <c r="U183" s="19"/>
      <c r="V183" s="19"/>
      <c r="W183" s="19"/>
      <c r="X183" s="19"/>
      <c r="Y183" s="19"/>
      <c r="Z183" s="19"/>
    </row>
    <row r="184" spans="1:26" ht="15.75" customHeight="1" x14ac:dyDescent="0.3">
      <c r="A184" s="19"/>
      <c r="B184" s="19"/>
      <c r="C184" s="19"/>
      <c r="D184" s="19"/>
      <c r="E184" s="19"/>
      <c r="F184" s="19"/>
      <c r="G184" s="19"/>
      <c r="H184" s="19"/>
      <c r="I184" s="19"/>
      <c r="J184" s="19"/>
      <c r="K184" s="19"/>
      <c r="L184" s="19"/>
      <c r="M184" s="19"/>
      <c r="N184" s="19"/>
      <c r="O184" s="19"/>
      <c r="P184" s="19"/>
      <c r="Q184" s="19"/>
      <c r="R184" s="19"/>
      <c r="S184" s="19"/>
      <c r="T184" s="19"/>
      <c r="U184" s="19"/>
      <c r="V184" s="19"/>
      <c r="W184" s="19"/>
      <c r="X184" s="19"/>
      <c r="Y184" s="19"/>
      <c r="Z184" s="19"/>
    </row>
    <row r="185" spans="1:26" ht="15.75" customHeight="1" x14ac:dyDescent="0.3">
      <c r="A185" s="19"/>
      <c r="B185" s="19"/>
      <c r="C185" s="19"/>
      <c r="D185" s="19"/>
      <c r="E185" s="19"/>
      <c r="F185" s="19"/>
      <c r="G185" s="19"/>
      <c r="H185" s="19"/>
      <c r="I185" s="19"/>
      <c r="J185" s="19"/>
      <c r="K185" s="19"/>
      <c r="L185" s="19"/>
      <c r="M185" s="19"/>
      <c r="N185" s="19"/>
      <c r="O185" s="19"/>
      <c r="P185" s="19"/>
      <c r="Q185" s="19"/>
      <c r="R185" s="19"/>
      <c r="S185" s="19"/>
      <c r="T185" s="19"/>
      <c r="U185" s="19"/>
      <c r="V185" s="19"/>
      <c r="W185" s="19"/>
      <c r="X185" s="19"/>
      <c r="Y185" s="19"/>
      <c r="Z185" s="19"/>
    </row>
    <row r="186" spans="1:26" ht="15.75" customHeight="1" x14ac:dyDescent="0.3">
      <c r="A186" s="19"/>
      <c r="B186" s="19"/>
      <c r="C186" s="19"/>
      <c r="D186" s="19"/>
      <c r="E186" s="19"/>
      <c r="F186" s="19"/>
      <c r="G186" s="19"/>
      <c r="H186" s="19"/>
      <c r="I186" s="19"/>
      <c r="J186" s="19"/>
      <c r="K186" s="19"/>
      <c r="L186" s="19"/>
      <c r="M186" s="19"/>
      <c r="N186" s="19"/>
      <c r="O186" s="19"/>
      <c r="P186" s="19"/>
      <c r="Q186" s="19"/>
      <c r="R186" s="19"/>
      <c r="S186" s="19"/>
      <c r="T186" s="19"/>
      <c r="U186" s="19"/>
      <c r="V186" s="19"/>
      <c r="W186" s="19"/>
      <c r="X186" s="19"/>
      <c r="Y186" s="19"/>
      <c r="Z186" s="19"/>
    </row>
    <row r="187" spans="1:26" ht="15.75" customHeight="1" x14ac:dyDescent="0.3">
      <c r="A187" s="19"/>
      <c r="B187" s="19"/>
      <c r="C187" s="19"/>
      <c r="D187" s="19"/>
      <c r="E187" s="19"/>
      <c r="F187" s="19"/>
      <c r="G187" s="19"/>
      <c r="H187" s="19"/>
      <c r="I187" s="19"/>
      <c r="J187" s="19"/>
      <c r="K187" s="19"/>
      <c r="L187" s="19"/>
      <c r="M187" s="19"/>
      <c r="N187" s="19"/>
      <c r="O187" s="19"/>
      <c r="P187" s="19"/>
      <c r="Q187" s="19"/>
      <c r="R187" s="19"/>
      <c r="S187" s="19"/>
      <c r="T187" s="19"/>
      <c r="U187" s="19"/>
      <c r="V187" s="19"/>
      <c r="W187" s="19"/>
      <c r="X187" s="19"/>
      <c r="Y187" s="19"/>
      <c r="Z187" s="19"/>
    </row>
    <row r="188" spans="1:26" ht="15.75" customHeight="1" x14ac:dyDescent="0.3">
      <c r="A188" s="19"/>
      <c r="B188" s="19"/>
      <c r="C188" s="19"/>
      <c r="D188" s="19"/>
      <c r="E188" s="19"/>
      <c r="F188" s="19"/>
      <c r="G188" s="19"/>
      <c r="H188" s="19"/>
      <c r="I188" s="19"/>
      <c r="J188" s="19"/>
      <c r="K188" s="19"/>
      <c r="L188" s="19"/>
      <c r="M188" s="19"/>
      <c r="N188" s="19"/>
      <c r="O188" s="19"/>
      <c r="P188" s="19"/>
      <c r="Q188" s="19"/>
      <c r="R188" s="19"/>
      <c r="S188" s="19"/>
      <c r="T188" s="19"/>
      <c r="U188" s="19"/>
      <c r="V188" s="19"/>
      <c r="W188" s="19"/>
      <c r="X188" s="19"/>
      <c r="Y188" s="19"/>
      <c r="Z188" s="19"/>
    </row>
    <row r="189" spans="1:26" ht="15.75" customHeight="1" x14ac:dyDescent="0.3">
      <c r="A189" s="19"/>
      <c r="B189" s="19"/>
      <c r="C189" s="19"/>
      <c r="D189" s="19"/>
      <c r="E189" s="19"/>
      <c r="F189" s="19"/>
      <c r="G189" s="19"/>
      <c r="H189" s="19"/>
      <c r="I189" s="19"/>
      <c r="J189" s="19"/>
      <c r="K189" s="19"/>
      <c r="L189" s="19"/>
      <c r="M189" s="19"/>
      <c r="N189" s="19"/>
      <c r="O189" s="19"/>
      <c r="P189" s="19"/>
      <c r="Q189" s="19"/>
      <c r="R189" s="19"/>
      <c r="S189" s="19"/>
      <c r="T189" s="19"/>
      <c r="U189" s="19"/>
      <c r="V189" s="19"/>
      <c r="W189" s="19"/>
      <c r="X189" s="19"/>
      <c r="Y189" s="19"/>
      <c r="Z189" s="19"/>
    </row>
    <row r="190" spans="1:26" ht="15.75" customHeight="1" x14ac:dyDescent="0.3">
      <c r="A190" s="19"/>
      <c r="B190" s="19"/>
      <c r="C190" s="19"/>
      <c r="D190" s="19"/>
      <c r="E190" s="19"/>
      <c r="F190" s="19"/>
      <c r="G190" s="19"/>
      <c r="H190" s="19"/>
      <c r="I190" s="19"/>
      <c r="J190" s="19"/>
      <c r="K190" s="19"/>
      <c r="L190" s="19"/>
      <c r="M190" s="19"/>
      <c r="N190" s="19"/>
      <c r="O190" s="19"/>
      <c r="P190" s="19"/>
      <c r="Q190" s="19"/>
      <c r="R190" s="19"/>
      <c r="S190" s="19"/>
      <c r="T190" s="19"/>
      <c r="U190" s="19"/>
      <c r="V190" s="19"/>
      <c r="W190" s="19"/>
      <c r="X190" s="19"/>
      <c r="Y190" s="19"/>
      <c r="Z190" s="19"/>
    </row>
    <row r="191" spans="1:26" ht="15.75" customHeight="1" x14ac:dyDescent="0.3">
      <c r="A191" s="19"/>
      <c r="B191" s="19"/>
      <c r="C191" s="19"/>
      <c r="D191" s="19"/>
      <c r="E191" s="19"/>
      <c r="F191" s="19"/>
      <c r="G191" s="19"/>
      <c r="H191" s="19"/>
      <c r="I191" s="19"/>
      <c r="J191" s="19"/>
      <c r="K191" s="19"/>
      <c r="L191" s="19"/>
      <c r="M191" s="19"/>
      <c r="N191" s="19"/>
      <c r="O191" s="19"/>
      <c r="P191" s="19"/>
      <c r="Q191" s="19"/>
      <c r="R191" s="19"/>
      <c r="S191" s="19"/>
      <c r="T191" s="19"/>
      <c r="U191" s="19"/>
      <c r="V191" s="19"/>
      <c r="W191" s="19"/>
      <c r="X191" s="19"/>
      <c r="Y191" s="19"/>
      <c r="Z191" s="19"/>
    </row>
    <row r="192" spans="1:26" ht="15.75" customHeight="1" x14ac:dyDescent="0.3">
      <c r="A192" s="19"/>
      <c r="B192" s="19"/>
      <c r="C192" s="19"/>
      <c r="D192" s="19"/>
      <c r="E192" s="19"/>
      <c r="F192" s="19"/>
      <c r="G192" s="19"/>
      <c r="H192" s="19"/>
      <c r="I192" s="19"/>
      <c r="J192" s="19"/>
      <c r="K192" s="19"/>
      <c r="L192" s="19"/>
      <c r="M192" s="19"/>
      <c r="N192" s="19"/>
      <c r="O192" s="19"/>
      <c r="P192" s="19"/>
      <c r="Q192" s="19"/>
      <c r="R192" s="19"/>
      <c r="S192" s="19"/>
      <c r="T192" s="19"/>
      <c r="U192" s="19"/>
      <c r="V192" s="19"/>
      <c r="W192" s="19"/>
      <c r="X192" s="19"/>
      <c r="Y192" s="19"/>
      <c r="Z192" s="19"/>
    </row>
    <row r="193" spans="1:26" ht="15.75" customHeight="1" x14ac:dyDescent="0.3">
      <c r="A193" s="19"/>
      <c r="B193" s="19"/>
      <c r="C193" s="19"/>
      <c r="D193" s="19"/>
      <c r="E193" s="19"/>
      <c r="F193" s="19"/>
      <c r="G193" s="19"/>
      <c r="H193" s="19"/>
      <c r="I193" s="19"/>
      <c r="J193" s="19"/>
      <c r="K193" s="19"/>
      <c r="L193" s="19"/>
      <c r="M193" s="19"/>
      <c r="N193" s="19"/>
      <c r="O193" s="19"/>
      <c r="P193" s="19"/>
      <c r="Q193" s="19"/>
      <c r="R193" s="19"/>
      <c r="S193" s="19"/>
      <c r="T193" s="19"/>
      <c r="U193" s="19"/>
      <c r="V193" s="19"/>
      <c r="W193" s="19"/>
      <c r="X193" s="19"/>
      <c r="Y193" s="19"/>
      <c r="Z193" s="19"/>
    </row>
    <row r="194" spans="1:26" ht="15.75" customHeight="1" x14ac:dyDescent="0.3">
      <c r="A194" s="19"/>
      <c r="B194" s="19"/>
      <c r="C194" s="19"/>
      <c r="D194" s="19"/>
      <c r="E194" s="19"/>
      <c r="F194" s="19"/>
      <c r="G194" s="19"/>
      <c r="H194" s="19"/>
      <c r="I194" s="19"/>
      <c r="J194" s="19"/>
      <c r="K194" s="19"/>
      <c r="L194" s="19"/>
      <c r="M194" s="19"/>
      <c r="N194" s="19"/>
      <c r="O194" s="19"/>
      <c r="P194" s="19"/>
      <c r="Q194" s="19"/>
      <c r="R194" s="19"/>
      <c r="S194" s="19"/>
      <c r="T194" s="19"/>
      <c r="U194" s="19"/>
      <c r="V194" s="19"/>
      <c r="W194" s="19"/>
      <c r="X194" s="19"/>
      <c r="Y194" s="19"/>
      <c r="Z194" s="19"/>
    </row>
    <row r="195" spans="1:26" ht="15.75" customHeight="1" x14ac:dyDescent="0.3">
      <c r="A195" s="19"/>
      <c r="B195" s="19"/>
      <c r="C195" s="19"/>
      <c r="D195" s="19"/>
      <c r="E195" s="19"/>
      <c r="F195" s="19"/>
      <c r="G195" s="19"/>
      <c r="H195" s="19"/>
      <c r="I195" s="19"/>
      <c r="J195" s="19"/>
      <c r="K195" s="19"/>
      <c r="L195" s="19"/>
      <c r="M195" s="19"/>
      <c r="N195" s="19"/>
      <c r="O195" s="19"/>
      <c r="P195" s="19"/>
      <c r="Q195" s="19"/>
      <c r="R195" s="19"/>
      <c r="S195" s="19"/>
      <c r="T195" s="19"/>
      <c r="U195" s="19"/>
      <c r="V195" s="19"/>
      <c r="W195" s="19"/>
      <c r="X195" s="19"/>
      <c r="Y195" s="19"/>
      <c r="Z195" s="19"/>
    </row>
    <row r="196" spans="1:26" ht="15.75" customHeight="1" x14ac:dyDescent="0.3">
      <c r="A196" s="19"/>
      <c r="B196" s="19"/>
      <c r="C196" s="19"/>
      <c r="D196" s="19"/>
      <c r="E196" s="19"/>
      <c r="F196" s="19"/>
      <c r="G196" s="19"/>
      <c r="H196" s="19"/>
      <c r="I196" s="19"/>
      <c r="J196" s="19"/>
      <c r="K196" s="19"/>
      <c r="L196" s="19"/>
      <c r="M196" s="19"/>
      <c r="N196" s="19"/>
      <c r="O196" s="19"/>
      <c r="P196" s="19"/>
      <c r="Q196" s="19"/>
      <c r="R196" s="19"/>
      <c r="S196" s="19"/>
      <c r="T196" s="19"/>
      <c r="U196" s="19"/>
      <c r="V196" s="19"/>
      <c r="W196" s="19"/>
      <c r="X196" s="19"/>
      <c r="Y196" s="19"/>
      <c r="Z196" s="19"/>
    </row>
    <row r="197" spans="1:26" ht="15.75" customHeight="1" x14ac:dyDescent="0.3">
      <c r="A197" s="19"/>
      <c r="B197" s="19"/>
      <c r="C197" s="19"/>
      <c r="D197" s="19"/>
      <c r="E197" s="19"/>
      <c r="F197" s="19"/>
      <c r="G197" s="19"/>
      <c r="H197" s="19"/>
      <c r="I197" s="19"/>
      <c r="J197" s="19"/>
      <c r="K197" s="19"/>
      <c r="L197" s="19"/>
      <c r="M197" s="19"/>
      <c r="N197" s="19"/>
      <c r="O197" s="19"/>
      <c r="P197" s="19"/>
      <c r="Q197" s="19"/>
      <c r="R197" s="19"/>
      <c r="S197" s="19"/>
      <c r="T197" s="19"/>
      <c r="U197" s="19"/>
      <c r="V197" s="19"/>
      <c r="W197" s="19"/>
      <c r="X197" s="19"/>
      <c r="Y197" s="19"/>
      <c r="Z197" s="19"/>
    </row>
    <row r="198" spans="1:26" ht="15.75" customHeight="1" x14ac:dyDescent="0.3">
      <c r="A198" s="19"/>
      <c r="B198" s="19"/>
      <c r="C198" s="19"/>
      <c r="D198" s="19"/>
      <c r="E198" s="19"/>
      <c r="F198" s="19"/>
      <c r="G198" s="19"/>
      <c r="H198" s="19"/>
      <c r="I198" s="19"/>
      <c r="J198" s="19"/>
      <c r="K198" s="19"/>
      <c r="L198" s="19"/>
      <c r="M198" s="19"/>
      <c r="N198" s="19"/>
      <c r="O198" s="19"/>
      <c r="P198" s="19"/>
      <c r="Q198" s="19"/>
      <c r="R198" s="19"/>
      <c r="S198" s="19"/>
      <c r="T198" s="19"/>
      <c r="U198" s="19"/>
      <c r="V198" s="19"/>
      <c r="W198" s="19"/>
      <c r="X198" s="19"/>
      <c r="Y198" s="19"/>
      <c r="Z198" s="19"/>
    </row>
    <row r="199" spans="1:26" ht="15.75" customHeight="1" x14ac:dyDescent="0.3">
      <c r="A199" s="19"/>
      <c r="B199" s="19"/>
      <c r="C199" s="19"/>
      <c r="D199" s="19"/>
      <c r="E199" s="19"/>
      <c r="F199" s="19"/>
      <c r="G199" s="19"/>
      <c r="H199" s="19"/>
      <c r="I199" s="19"/>
      <c r="J199" s="19"/>
      <c r="K199" s="19"/>
      <c r="L199" s="19"/>
      <c r="M199" s="19"/>
      <c r="N199" s="19"/>
      <c r="O199" s="19"/>
      <c r="P199" s="19"/>
      <c r="Q199" s="19"/>
      <c r="R199" s="19"/>
      <c r="S199" s="19"/>
      <c r="T199" s="19"/>
      <c r="U199" s="19"/>
      <c r="V199" s="19"/>
      <c r="W199" s="19"/>
      <c r="X199" s="19"/>
      <c r="Y199" s="19"/>
      <c r="Z199" s="19"/>
    </row>
    <row r="200" spans="1:26" ht="15.75" customHeight="1" x14ac:dyDescent="0.3">
      <c r="A200" s="19"/>
      <c r="B200" s="19"/>
      <c r="C200" s="19"/>
      <c r="D200" s="19"/>
      <c r="E200" s="19"/>
      <c r="F200" s="19"/>
      <c r="G200" s="19"/>
      <c r="H200" s="19"/>
      <c r="I200" s="19"/>
      <c r="J200" s="19"/>
      <c r="K200" s="19"/>
      <c r="L200" s="19"/>
      <c r="M200" s="19"/>
      <c r="N200" s="19"/>
      <c r="O200" s="19"/>
      <c r="P200" s="19"/>
      <c r="Q200" s="19"/>
      <c r="R200" s="19"/>
      <c r="S200" s="19"/>
      <c r="T200" s="19"/>
      <c r="U200" s="19"/>
      <c r="V200" s="19"/>
      <c r="W200" s="19"/>
      <c r="X200" s="19"/>
      <c r="Y200" s="19"/>
      <c r="Z200" s="19"/>
    </row>
    <row r="201" spans="1:26" ht="15.75" customHeight="1" x14ac:dyDescent="0.3">
      <c r="A201" s="19"/>
      <c r="B201" s="19"/>
      <c r="C201" s="19"/>
      <c r="D201" s="19"/>
      <c r="E201" s="19"/>
      <c r="F201" s="19"/>
      <c r="G201" s="19"/>
      <c r="H201" s="19"/>
      <c r="I201" s="19"/>
      <c r="J201" s="19"/>
      <c r="K201" s="19"/>
      <c r="L201" s="19"/>
      <c r="M201" s="19"/>
      <c r="N201" s="19"/>
      <c r="O201" s="19"/>
      <c r="P201" s="19"/>
      <c r="Q201" s="19"/>
      <c r="R201" s="19"/>
      <c r="S201" s="19"/>
      <c r="T201" s="19"/>
      <c r="U201" s="19"/>
      <c r="V201" s="19"/>
      <c r="W201" s="19"/>
      <c r="X201" s="19"/>
      <c r="Y201" s="19"/>
      <c r="Z201" s="19"/>
    </row>
    <row r="202" spans="1:26" ht="15.75" customHeight="1" x14ac:dyDescent="0.3">
      <c r="A202" s="19"/>
      <c r="B202" s="19"/>
      <c r="C202" s="19"/>
      <c r="D202" s="19"/>
      <c r="E202" s="19"/>
      <c r="F202" s="19"/>
      <c r="G202" s="19"/>
      <c r="H202" s="19"/>
      <c r="I202" s="19"/>
      <c r="J202" s="19"/>
      <c r="K202" s="19"/>
      <c r="L202" s="19"/>
      <c r="M202" s="19"/>
      <c r="N202" s="19"/>
      <c r="O202" s="19"/>
      <c r="P202" s="19"/>
      <c r="Q202" s="19"/>
      <c r="R202" s="19"/>
      <c r="S202" s="19"/>
      <c r="T202" s="19"/>
      <c r="U202" s="19"/>
      <c r="V202" s="19"/>
      <c r="W202" s="19"/>
      <c r="X202" s="19"/>
      <c r="Y202" s="19"/>
      <c r="Z202" s="19"/>
    </row>
    <row r="203" spans="1:26" ht="15.75" customHeight="1" x14ac:dyDescent="0.3">
      <c r="A203" s="19"/>
      <c r="B203" s="19"/>
      <c r="C203" s="19"/>
      <c r="D203" s="19"/>
      <c r="E203" s="19"/>
      <c r="F203" s="19"/>
      <c r="G203" s="19"/>
      <c r="H203" s="19"/>
      <c r="I203" s="19"/>
      <c r="J203" s="19"/>
      <c r="K203" s="19"/>
      <c r="L203" s="19"/>
      <c r="M203" s="19"/>
      <c r="N203" s="19"/>
      <c r="O203" s="19"/>
      <c r="P203" s="19"/>
      <c r="Q203" s="19"/>
      <c r="R203" s="19"/>
      <c r="S203" s="19"/>
      <c r="T203" s="19"/>
      <c r="U203" s="19"/>
      <c r="V203" s="19"/>
      <c r="W203" s="19"/>
      <c r="X203" s="19"/>
      <c r="Y203" s="19"/>
      <c r="Z203" s="19"/>
    </row>
    <row r="204" spans="1:26" ht="15.75" customHeight="1" x14ac:dyDescent="0.3">
      <c r="A204" s="19"/>
      <c r="B204" s="19"/>
      <c r="C204" s="19"/>
      <c r="D204" s="19"/>
      <c r="E204" s="19"/>
      <c r="F204" s="19"/>
      <c r="G204" s="19"/>
      <c r="H204" s="19"/>
      <c r="I204" s="19"/>
      <c r="J204" s="19"/>
      <c r="K204" s="19"/>
      <c r="L204" s="19"/>
      <c r="M204" s="19"/>
      <c r="N204" s="19"/>
      <c r="O204" s="19"/>
      <c r="P204" s="19"/>
      <c r="Q204" s="19"/>
      <c r="R204" s="19"/>
      <c r="S204" s="19"/>
      <c r="T204" s="19"/>
      <c r="U204" s="19"/>
      <c r="V204" s="19"/>
      <c r="W204" s="19"/>
      <c r="X204" s="19"/>
      <c r="Y204" s="19"/>
      <c r="Z204" s="19"/>
    </row>
    <row r="205" spans="1:26" ht="15.75" customHeight="1" x14ac:dyDescent="0.3">
      <c r="A205" s="19"/>
      <c r="B205" s="19"/>
      <c r="C205" s="19"/>
      <c r="D205" s="19"/>
      <c r="E205" s="19"/>
      <c r="F205" s="19"/>
      <c r="G205" s="19"/>
      <c r="H205" s="19"/>
      <c r="I205" s="19"/>
      <c r="J205" s="19"/>
      <c r="K205" s="19"/>
      <c r="L205" s="19"/>
      <c r="M205" s="19"/>
      <c r="N205" s="19"/>
      <c r="O205" s="19"/>
      <c r="P205" s="19"/>
      <c r="Q205" s="19"/>
      <c r="R205" s="19"/>
      <c r="S205" s="19"/>
      <c r="T205" s="19"/>
      <c r="U205" s="19"/>
      <c r="V205" s="19"/>
      <c r="W205" s="19"/>
      <c r="X205" s="19"/>
      <c r="Y205" s="19"/>
      <c r="Z205" s="19"/>
    </row>
    <row r="206" spans="1:26" ht="15.75" customHeight="1" x14ac:dyDescent="0.3">
      <c r="A206" s="19"/>
      <c r="B206" s="19"/>
      <c r="C206" s="19"/>
      <c r="D206" s="19"/>
      <c r="E206" s="19"/>
      <c r="F206" s="19"/>
      <c r="G206" s="19"/>
      <c r="H206" s="19"/>
      <c r="I206" s="19"/>
      <c r="J206" s="19"/>
      <c r="K206" s="19"/>
      <c r="L206" s="19"/>
      <c r="M206" s="19"/>
      <c r="N206" s="19"/>
      <c r="O206" s="19"/>
      <c r="P206" s="19"/>
      <c r="Q206" s="19"/>
      <c r="R206" s="19"/>
      <c r="S206" s="19"/>
      <c r="T206" s="19"/>
      <c r="U206" s="19"/>
      <c r="V206" s="19"/>
      <c r="W206" s="19"/>
      <c r="X206" s="19"/>
      <c r="Y206" s="19"/>
      <c r="Z206" s="19"/>
    </row>
    <row r="207" spans="1:26" ht="15.75" customHeight="1" x14ac:dyDescent="0.3">
      <c r="A207" s="19"/>
      <c r="B207" s="19"/>
      <c r="C207" s="19"/>
      <c r="D207" s="19"/>
      <c r="E207" s="19"/>
      <c r="F207" s="19"/>
      <c r="G207" s="19"/>
      <c r="H207" s="19"/>
      <c r="I207" s="19"/>
      <c r="J207" s="19"/>
      <c r="K207" s="19"/>
      <c r="L207" s="19"/>
      <c r="M207" s="19"/>
      <c r="N207" s="19"/>
      <c r="O207" s="19"/>
      <c r="P207" s="19"/>
      <c r="Q207" s="19"/>
      <c r="R207" s="19"/>
      <c r="S207" s="19"/>
      <c r="T207" s="19"/>
      <c r="U207" s="19"/>
      <c r="V207" s="19"/>
      <c r="W207" s="19"/>
      <c r="X207" s="19"/>
      <c r="Y207" s="19"/>
      <c r="Z207" s="19"/>
    </row>
    <row r="208" spans="1:26" ht="15.75" customHeight="1" x14ac:dyDescent="0.3">
      <c r="A208" s="19"/>
      <c r="B208" s="19"/>
      <c r="C208" s="19"/>
      <c r="D208" s="19"/>
      <c r="E208" s="19"/>
      <c r="F208" s="19"/>
      <c r="G208" s="19"/>
      <c r="H208" s="19"/>
      <c r="I208" s="19"/>
      <c r="J208" s="19"/>
      <c r="K208" s="19"/>
      <c r="L208" s="19"/>
      <c r="M208" s="19"/>
      <c r="N208" s="19"/>
      <c r="O208" s="19"/>
      <c r="P208" s="19"/>
      <c r="Q208" s="19"/>
      <c r="R208" s="19"/>
      <c r="S208" s="19"/>
      <c r="T208" s="19"/>
      <c r="U208" s="19"/>
      <c r="V208" s="19"/>
      <c r="W208" s="19"/>
      <c r="X208" s="19"/>
      <c r="Y208" s="19"/>
      <c r="Z208" s="19"/>
    </row>
    <row r="209" spans="1:26" ht="15.75" customHeight="1" x14ac:dyDescent="0.3">
      <c r="A209" s="19"/>
      <c r="B209" s="19"/>
      <c r="C209" s="19"/>
      <c r="D209" s="19"/>
      <c r="E209" s="19"/>
      <c r="F209" s="19"/>
      <c r="G209" s="19"/>
      <c r="H209" s="19"/>
      <c r="I209" s="19"/>
      <c r="J209" s="19"/>
      <c r="K209" s="19"/>
      <c r="L209" s="19"/>
      <c r="M209" s="19"/>
      <c r="N209" s="19"/>
      <c r="O209" s="19"/>
      <c r="P209" s="19"/>
      <c r="Q209" s="19"/>
      <c r="R209" s="19"/>
      <c r="S209" s="19"/>
      <c r="T209" s="19"/>
      <c r="U209" s="19"/>
      <c r="V209" s="19"/>
      <c r="W209" s="19"/>
      <c r="X209" s="19"/>
      <c r="Y209" s="19"/>
      <c r="Z209" s="19"/>
    </row>
    <row r="210" spans="1:26" ht="15.75" customHeight="1" x14ac:dyDescent="0.3">
      <c r="A210" s="19"/>
      <c r="B210" s="19"/>
      <c r="C210" s="19"/>
      <c r="D210" s="19"/>
      <c r="E210" s="19"/>
      <c r="F210" s="19"/>
      <c r="G210" s="19"/>
      <c r="H210" s="19"/>
      <c r="I210" s="19"/>
      <c r="J210" s="19"/>
      <c r="K210" s="19"/>
      <c r="L210" s="19"/>
      <c r="M210" s="19"/>
      <c r="N210" s="19"/>
      <c r="O210" s="19"/>
      <c r="P210" s="19"/>
      <c r="Q210" s="19"/>
      <c r="R210" s="19"/>
      <c r="S210" s="19"/>
      <c r="T210" s="19"/>
      <c r="U210" s="19"/>
      <c r="V210" s="19"/>
      <c r="W210" s="19"/>
      <c r="X210" s="19"/>
      <c r="Y210" s="19"/>
      <c r="Z210" s="19"/>
    </row>
    <row r="211" spans="1:26" ht="15.75" customHeight="1" x14ac:dyDescent="0.3">
      <c r="A211" s="19"/>
      <c r="B211" s="19"/>
      <c r="C211" s="19"/>
      <c r="D211" s="19"/>
      <c r="E211" s="19"/>
      <c r="F211" s="19"/>
      <c r="G211" s="19"/>
      <c r="H211" s="19"/>
      <c r="I211" s="19"/>
      <c r="J211" s="19"/>
      <c r="K211" s="19"/>
      <c r="L211" s="19"/>
      <c r="M211" s="19"/>
      <c r="N211" s="19"/>
      <c r="O211" s="19"/>
      <c r="P211" s="19"/>
      <c r="Q211" s="19"/>
      <c r="R211" s="19"/>
      <c r="S211" s="19"/>
      <c r="T211" s="19"/>
      <c r="U211" s="19"/>
      <c r="V211" s="19"/>
      <c r="W211" s="19"/>
      <c r="X211" s="19"/>
      <c r="Y211" s="19"/>
      <c r="Z211" s="19"/>
    </row>
    <row r="212" spans="1:26" ht="15.75" customHeight="1" x14ac:dyDescent="0.3">
      <c r="A212" s="19"/>
      <c r="B212" s="19"/>
      <c r="C212" s="19"/>
      <c r="D212" s="19"/>
      <c r="E212" s="19"/>
      <c r="F212" s="19"/>
      <c r="G212" s="19"/>
      <c r="H212" s="19"/>
      <c r="I212" s="19"/>
      <c r="J212" s="19"/>
      <c r="K212" s="19"/>
      <c r="L212" s="19"/>
      <c r="M212" s="19"/>
      <c r="N212" s="19"/>
      <c r="O212" s="19"/>
      <c r="P212" s="19"/>
      <c r="Q212" s="19"/>
      <c r="R212" s="19"/>
      <c r="S212" s="19"/>
      <c r="T212" s="19"/>
      <c r="U212" s="19"/>
      <c r="V212" s="19"/>
      <c r="W212" s="19"/>
      <c r="X212" s="19"/>
      <c r="Y212" s="19"/>
      <c r="Z212" s="19"/>
    </row>
    <row r="213" spans="1:26" ht="15.75" customHeight="1" x14ac:dyDescent="0.3">
      <c r="A213" s="19"/>
      <c r="B213" s="19"/>
      <c r="C213" s="19"/>
      <c r="D213" s="19"/>
      <c r="E213" s="19"/>
      <c r="F213" s="19"/>
      <c r="G213" s="19"/>
      <c r="H213" s="19"/>
      <c r="I213" s="19"/>
      <c r="J213" s="19"/>
      <c r="K213" s="19"/>
      <c r="L213" s="19"/>
      <c r="M213" s="19"/>
      <c r="N213" s="19"/>
      <c r="O213" s="19"/>
      <c r="P213" s="19"/>
      <c r="Q213" s="19"/>
      <c r="R213" s="19"/>
      <c r="S213" s="19"/>
      <c r="T213" s="19"/>
      <c r="U213" s="19"/>
      <c r="V213" s="19"/>
      <c r="W213" s="19"/>
      <c r="X213" s="19"/>
      <c r="Y213" s="19"/>
      <c r="Z213" s="19"/>
    </row>
    <row r="214" spans="1:26" ht="15.75" customHeight="1" x14ac:dyDescent="0.3">
      <c r="A214" s="19"/>
      <c r="B214" s="19"/>
      <c r="C214" s="19"/>
      <c r="D214" s="19"/>
      <c r="E214" s="19"/>
      <c r="F214" s="19"/>
      <c r="G214" s="19"/>
      <c r="H214" s="19"/>
      <c r="I214" s="19"/>
      <c r="J214" s="19"/>
      <c r="K214" s="19"/>
      <c r="L214" s="19"/>
      <c r="M214" s="19"/>
      <c r="N214" s="19"/>
      <c r="O214" s="19"/>
      <c r="P214" s="19"/>
      <c r="Q214" s="19"/>
      <c r="R214" s="19"/>
      <c r="S214" s="19"/>
      <c r="T214" s="19"/>
      <c r="U214" s="19"/>
      <c r="V214" s="19"/>
      <c r="W214" s="19"/>
      <c r="X214" s="19"/>
      <c r="Y214" s="19"/>
      <c r="Z214" s="19"/>
    </row>
    <row r="215" spans="1:26" ht="15.75" customHeight="1" x14ac:dyDescent="0.3">
      <c r="A215" s="19"/>
      <c r="B215" s="19"/>
      <c r="C215" s="19"/>
      <c r="D215" s="19"/>
      <c r="E215" s="19"/>
      <c r="F215" s="19"/>
      <c r="G215" s="19"/>
      <c r="H215" s="19"/>
      <c r="I215" s="19"/>
      <c r="J215" s="19"/>
      <c r="K215" s="19"/>
      <c r="L215" s="19"/>
      <c r="M215" s="19"/>
      <c r="N215" s="19"/>
      <c r="O215" s="19"/>
      <c r="P215" s="19"/>
      <c r="Q215" s="19"/>
      <c r="R215" s="19"/>
      <c r="S215" s="19"/>
      <c r="T215" s="19"/>
      <c r="U215" s="19"/>
      <c r="V215" s="19"/>
      <c r="W215" s="19"/>
      <c r="X215" s="19"/>
      <c r="Y215" s="19"/>
      <c r="Z215" s="19"/>
    </row>
    <row r="216" spans="1:26" ht="15.75" customHeight="1" x14ac:dyDescent="0.3">
      <c r="A216" s="19"/>
      <c r="B216" s="19"/>
      <c r="C216" s="19"/>
      <c r="D216" s="19"/>
      <c r="E216" s="19"/>
      <c r="F216" s="19"/>
      <c r="G216" s="19"/>
      <c r="H216" s="19"/>
      <c r="I216" s="19"/>
      <c r="J216" s="19"/>
      <c r="K216" s="19"/>
      <c r="L216" s="19"/>
      <c r="M216" s="19"/>
      <c r="N216" s="19"/>
      <c r="O216" s="19"/>
      <c r="P216" s="19"/>
      <c r="Q216" s="19"/>
      <c r="R216" s="19"/>
      <c r="S216" s="19"/>
      <c r="T216" s="19"/>
      <c r="U216" s="19"/>
      <c r="V216" s="19"/>
      <c r="W216" s="19"/>
      <c r="X216" s="19"/>
      <c r="Y216" s="19"/>
      <c r="Z216" s="19"/>
    </row>
    <row r="217" spans="1:26" ht="15.75" customHeight="1" x14ac:dyDescent="0.3">
      <c r="A217" s="19"/>
      <c r="B217" s="19"/>
      <c r="C217" s="19"/>
      <c r="D217" s="19"/>
      <c r="E217" s="19"/>
      <c r="F217" s="19"/>
      <c r="G217" s="19"/>
      <c r="H217" s="19"/>
      <c r="I217" s="19"/>
      <c r="J217" s="19"/>
      <c r="K217" s="19"/>
      <c r="L217" s="19"/>
      <c r="M217" s="19"/>
      <c r="N217" s="19"/>
      <c r="O217" s="19"/>
      <c r="P217" s="19"/>
      <c r="Q217" s="19"/>
      <c r="R217" s="19"/>
      <c r="S217" s="19"/>
      <c r="T217" s="19"/>
      <c r="U217" s="19"/>
      <c r="V217" s="19"/>
      <c r="W217" s="19"/>
      <c r="X217" s="19"/>
      <c r="Y217" s="19"/>
      <c r="Z217" s="19"/>
    </row>
    <row r="218" spans="1:26" ht="15.75" customHeight="1" x14ac:dyDescent="0.3">
      <c r="A218" s="19"/>
      <c r="B218" s="19"/>
      <c r="C218" s="19"/>
      <c r="D218" s="19"/>
      <c r="E218" s="19"/>
      <c r="F218" s="19"/>
      <c r="G218" s="19"/>
      <c r="H218" s="19"/>
      <c r="I218" s="19"/>
      <c r="J218" s="19"/>
      <c r="K218" s="19"/>
      <c r="L218" s="19"/>
      <c r="M218" s="19"/>
      <c r="N218" s="19"/>
      <c r="O218" s="19"/>
      <c r="P218" s="19"/>
      <c r="Q218" s="19"/>
      <c r="R218" s="19"/>
      <c r="S218" s="19"/>
      <c r="T218" s="19"/>
      <c r="U218" s="19"/>
      <c r="V218" s="19"/>
      <c r="W218" s="19"/>
      <c r="X218" s="19"/>
      <c r="Y218" s="19"/>
      <c r="Z218" s="19"/>
    </row>
    <row r="219" spans="1:26" ht="15.75" customHeight="1" x14ac:dyDescent="0.3">
      <c r="A219" s="19"/>
      <c r="B219" s="19"/>
      <c r="C219" s="19"/>
      <c r="D219" s="19"/>
      <c r="E219" s="19"/>
      <c r="F219" s="19"/>
      <c r="G219" s="19"/>
      <c r="H219" s="19"/>
      <c r="I219" s="19"/>
      <c r="J219" s="19"/>
      <c r="K219" s="19"/>
      <c r="L219" s="19"/>
      <c r="M219" s="19"/>
      <c r="N219" s="19"/>
      <c r="O219" s="19"/>
      <c r="P219" s="19"/>
      <c r="Q219" s="19"/>
      <c r="R219" s="19"/>
      <c r="S219" s="19"/>
      <c r="T219" s="19"/>
      <c r="U219" s="19"/>
      <c r="V219" s="19"/>
      <c r="W219" s="19"/>
      <c r="X219" s="19"/>
      <c r="Y219" s="19"/>
      <c r="Z219" s="19"/>
    </row>
    <row r="220" spans="1:26" ht="15.75" customHeight="1" x14ac:dyDescent="0.3">
      <c r="A220" s="19"/>
      <c r="B220" s="19"/>
      <c r="C220" s="19"/>
      <c r="D220" s="19"/>
      <c r="E220" s="19"/>
      <c r="F220" s="19"/>
      <c r="G220" s="19"/>
      <c r="H220" s="19"/>
      <c r="I220" s="19"/>
      <c r="J220" s="19"/>
      <c r="K220" s="19"/>
      <c r="L220" s="19"/>
      <c r="M220" s="19"/>
      <c r="N220" s="19"/>
      <c r="O220" s="19"/>
      <c r="P220" s="19"/>
      <c r="Q220" s="19"/>
      <c r="R220" s="19"/>
      <c r="S220" s="19"/>
      <c r="T220" s="19"/>
      <c r="U220" s="19"/>
      <c r="V220" s="19"/>
      <c r="W220" s="19"/>
      <c r="X220" s="19"/>
      <c r="Y220" s="19"/>
      <c r="Z220" s="19"/>
    </row>
    <row r="221" spans="1:26" ht="15.75" customHeight="1" x14ac:dyDescent="0.3">
      <c r="A221" s="19"/>
      <c r="B221" s="19"/>
      <c r="C221" s="19"/>
      <c r="D221" s="19"/>
      <c r="E221" s="19"/>
      <c r="F221" s="19"/>
      <c r="G221" s="19"/>
      <c r="H221" s="19"/>
      <c r="I221" s="19"/>
      <c r="J221" s="19"/>
      <c r="K221" s="19"/>
      <c r="L221" s="19"/>
      <c r="M221" s="19"/>
      <c r="N221" s="19"/>
      <c r="O221" s="19"/>
      <c r="P221" s="19"/>
      <c r="Q221" s="19"/>
      <c r="R221" s="19"/>
      <c r="S221" s="19"/>
      <c r="T221" s="19"/>
      <c r="U221" s="19"/>
      <c r="V221" s="19"/>
      <c r="W221" s="19"/>
      <c r="X221" s="19"/>
      <c r="Y221" s="19"/>
      <c r="Z221" s="19"/>
    </row>
    <row r="222" spans="1:26" ht="15.75" customHeight="1" x14ac:dyDescent="0.3">
      <c r="A222" s="19"/>
      <c r="B222" s="19"/>
      <c r="C222" s="19"/>
      <c r="D222" s="19"/>
      <c r="E222" s="19"/>
      <c r="F222" s="19"/>
      <c r="G222" s="19"/>
      <c r="H222" s="19"/>
      <c r="I222" s="19"/>
      <c r="J222" s="19"/>
      <c r="K222" s="19"/>
      <c r="L222" s="19"/>
      <c r="M222" s="19"/>
      <c r="N222" s="19"/>
      <c r="O222" s="19"/>
      <c r="P222" s="19"/>
      <c r="Q222" s="19"/>
      <c r="R222" s="19"/>
      <c r="S222" s="19"/>
      <c r="T222" s="19"/>
      <c r="U222" s="19"/>
      <c r="V222" s="19"/>
      <c r="W222" s="19"/>
      <c r="X222" s="19"/>
      <c r="Y222" s="19"/>
      <c r="Z222" s="19"/>
    </row>
    <row r="223" spans="1:26" ht="15.75" customHeight="1" x14ac:dyDescent="0.3">
      <c r="A223" s="19"/>
      <c r="B223" s="19"/>
      <c r="C223" s="19"/>
      <c r="D223" s="19"/>
      <c r="E223" s="19"/>
      <c r="F223" s="19"/>
      <c r="G223" s="19"/>
      <c r="H223" s="19"/>
      <c r="I223" s="19"/>
      <c r="J223" s="19"/>
      <c r="K223" s="19"/>
      <c r="L223" s="19"/>
      <c r="M223" s="19"/>
      <c r="N223" s="19"/>
      <c r="O223" s="19"/>
      <c r="P223" s="19"/>
      <c r="Q223" s="19"/>
      <c r="R223" s="19"/>
      <c r="S223" s="19"/>
      <c r="T223" s="19"/>
      <c r="U223" s="19"/>
      <c r="V223" s="19"/>
      <c r="W223" s="19"/>
      <c r="X223" s="19"/>
      <c r="Y223" s="19"/>
      <c r="Z223" s="19"/>
    </row>
    <row r="224" spans="1:26" ht="15.75" customHeight="1" x14ac:dyDescent="0.3">
      <c r="A224" s="19"/>
      <c r="B224" s="19"/>
      <c r="C224" s="19"/>
      <c r="D224" s="19"/>
      <c r="E224" s="19"/>
      <c r="F224" s="19"/>
      <c r="G224" s="19"/>
      <c r="H224" s="19"/>
      <c r="I224" s="19"/>
      <c r="J224" s="19"/>
      <c r="K224" s="19"/>
      <c r="L224" s="19"/>
      <c r="M224" s="19"/>
      <c r="N224" s="19"/>
      <c r="O224" s="19"/>
      <c r="P224" s="19"/>
      <c r="Q224" s="19"/>
      <c r="R224" s="19"/>
      <c r="S224" s="19"/>
      <c r="T224" s="19"/>
      <c r="U224" s="19"/>
      <c r="V224" s="19"/>
      <c r="W224" s="19"/>
      <c r="X224" s="19"/>
      <c r="Y224" s="19"/>
      <c r="Z224" s="19"/>
    </row>
    <row r="225" spans="1:26" ht="15.75" customHeight="1" x14ac:dyDescent="0.3">
      <c r="A225" s="19"/>
      <c r="B225" s="19"/>
      <c r="C225" s="19"/>
      <c r="D225" s="19"/>
      <c r="E225" s="19"/>
      <c r="F225" s="19"/>
      <c r="G225" s="19"/>
      <c r="H225" s="19"/>
      <c r="I225" s="19"/>
      <c r="J225" s="19"/>
      <c r="K225" s="19"/>
      <c r="L225" s="19"/>
      <c r="M225" s="19"/>
      <c r="N225" s="19"/>
      <c r="O225" s="19"/>
      <c r="P225" s="19"/>
      <c r="Q225" s="19"/>
      <c r="R225" s="19"/>
      <c r="S225" s="19"/>
      <c r="T225" s="19"/>
      <c r="U225" s="19"/>
      <c r="V225" s="19"/>
      <c r="W225" s="19"/>
      <c r="X225" s="19"/>
      <c r="Y225" s="19"/>
      <c r="Z225" s="19"/>
    </row>
    <row r="226" spans="1:26" ht="15.75" customHeight="1" x14ac:dyDescent="0.3">
      <c r="A226" s="19"/>
      <c r="B226" s="19"/>
      <c r="C226" s="19"/>
      <c r="D226" s="19"/>
      <c r="E226" s="19"/>
      <c r="F226" s="19"/>
      <c r="G226" s="19"/>
      <c r="H226" s="19"/>
      <c r="I226" s="19"/>
      <c r="J226" s="19"/>
      <c r="K226" s="19"/>
      <c r="L226" s="19"/>
      <c r="M226" s="19"/>
      <c r="N226" s="19"/>
      <c r="O226" s="19"/>
      <c r="P226" s="19"/>
      <c r="Q226" s="19"/>
      <c r="R226" s="19"/>
      <c r="S226" s="19"/>
      <c r="T226" s="19"/>
      <c r="U226" s="19"/>
      <c r="V226" s="19"/>
      <c r="W226" s="19"/>
      <c r="X226" s="19"/>
      <c r="Y226" s="19"/>
      <c r="Z226" s="19"/>
    </row>
    <row r="227" spans="1:26" ht="15.75" customHeight="1" x14ac:dyDescent="0.3">
      <c r="A227" s="19"/>
      <c r="B227" s="19"/>
      <c r="C227" s="19"/>
      <c r="D227" s="19"/>
      <c r="E227" s="19"/>
      <c r="F227" s="19"/>
      <c r="G227" s="19"/>
      <c r="H227" s="19"/>
      <c r="I227" s="19"/>
      <c r="J227" s="19"/>
      <c r="K227" s="19"/>
      <c r="L227" s="19"/>
      <c r="M227" s="19"/>
      <c r="N227" s="19"/>
      <c r="O227" s="19"/>
      <c r="P227" s="19"/>
      <c r="Q227" s="19"/>
      <c r="R227" s="19"/>
      <c r="S227" s="19"/>
      <c r="T227" s="19"/>
      <c r="U227" s="19"/>
      <c r="V227" s="19"/>
      <c r="W227" s="19"/>
      <c r="X227" s="19"/>
      <c r="Y227" s="19"/>
      <c r="Z227" s="19"/>
    </row>
    <row r="228" spans="1:26" ht="15.75" customHeight="1" x14ac:dyDescent="0.3">
      <c r="A228" s="19"/>
      <c r="B228" s="19"/>
      <c r="C228" s="19"/>
      <c r="D228" s="19"/>
      <c r="E228" s="19"/>
      <c r="F228" s="19"/>
      <c r="G228" s="19"/>
      <c r="H228" s="19"/>
      <c r="I228" s="19"/>
      <c r="J228" s="19"/>
      <c r="K228" s="19"/>
      <c r="L228" s="19"/>
      <c r="M228" s="19"/>
      <c r="N228" s="19"/>
      <c r="O228" s="19"/>
      <c r="P228" s="19"/>
      <c r="Q228" s="19"/>
      <c r="R228" s="19"/>
      <c r="S228" s="19"/>
      <c r="T228" s="19"/>
      <c r="U228" s="19"/>
      <c r="V228" s="19"/>
      <c r="W228" s="19"/>
      <c r="X228" s="19"/>
      <c r="Y228" s="19"/>
      <c r="Z228" s="19"/>
    </row>
    <row r="229" spans="1:26" ht="15.75" customHeight="1" x14ac:dyDescent="0.3">
      <c r="A229" s="19"/>
      <c r="B229" s="19"/>
      <c r="C229" s="19"/>
      <c r="D229" s="19"/>
      <c r="E229" s="19"/>
      <c r="F229" s="19"/>
      <c r="G229" s="19"/>
      <c r="H229" s="19"/>
      <c r="I229" s="19"/>
      <c r="J229" s="19"/>
      <c r="K229" s="19"/>
      <c r="L229" s="19"/>
      <c r="M229" s="19"/>
      <c r="N229" s="19"/>
      <c r="O229" s="19"/>
      <c r="P229" s="19"/>
      <c r="Q229" s="19"/>
      <c r="R229" s="19"/>
      <c r="S229" s="19"/>
      <c r="T229" s="19"/>
      <c r="U229" s="19"/>
      <c r="V229" s="19"/>
      <c r="W229" s="19"/>
      <c r="X229" s="19"/>
      <c r="Y229" s="19"/>
      <c r="Z229" s="19"/>
    </row>
    <row r="230" spans="1:26" ht="15.75" customHeight="1" x14ac:dyDescent="0.3">
      <c r="A230" s="19"/>
      <c r="B230" s="19"/>
      <c r="C230" s="19"/>
      <c r="D230" s="19"/>
      <c r="E230" s="19"/>
      <c r="F230" s="19"/>
      <c r="G230" s="19"/>
      <c r="H230" s="19"/>
      <c r="I230" s="19"/>
      <c r="J230" s="19"/>
      <c r="K230" s="19"/>
      <c r="L230" s="19"/>
      <c r="M230" s="19"/>
      <c r="N230" s="19"/>
      <c r="O230" s="19"/>
      <c r="P230" s="19"/>
      <c r="Q230" s="19"/>
      <c r="R230" s="19"/>
      <c r="S230" s="19"/>
      <c r="T230" s="19"/>
      <c r="U230" s="19"/>
      <c r="V230" s="19"/>
      <c r="W230" s="19"/>
      <c r="X230" s="19"/>
      <c r="Y230" s="19"/>
      <c r="Z230" s="19"/>
    </row>
    <row r="231" spans="1:26" ht="15.75" customHeight="1" x14ac:dyDescent="0.3">
      <c r="A231" s="19"/>
      <c r="B231" s="19"/>
      <c r="C231" s="19"/>
      <c r="D231" s="19"/>
      <c r="E231" s="19"/>
      <c r="F231" s="19"/>
      <c r="G231" s="19"/>
      <c r="H231" s="19"/>
      <c r="I231" s="19"/>
      <c r="J231" s="19"/>
      <c r="K231" s="19"/>
      <c r="L231" s="19"/>
      <c r="M231" s="19"/>
      <c r="N231" s="19"/>
      <c r="O231" s="19"/>
      <c r="P231" s="19"/>
      <c r="Q231" s="19"/>
      <c r="R231" s="19"/>
      <c r="S231" s="19"/>
      <c r="T231" s="19"/>
      <c r="U231" s="19"/>
      <c r="V231" s="19"/>
      <c r="W231" s="19"/>
      <c r="X231" s="19"/>
      <c r="Y231" s="19"/>
      <c r="Z231" s="19"/>
    </row>
    <row r="232" spans="1:26" ht="15.75" customHeight="1" x14ac:dyDescent="0.3">
      <c r="A232" s="19"/>
      <c r="B232" s="19"/>
      <c r="C232" s="19"/>
      <c r="D232" s="19"/>
      <c r="E232" s="19"/>
      <c r="F232" s="19"/>
      <c r="G232" s="19"/>
      <c r="H232" s="19"/>
      <c r="I232" s="19"/>
      <c r="J232" s="19"/>
      <c r="K232" s="19"/>
      <c r="L232" s="19"/>
      <c r="M232" s="19"/>
      <c r="N232" s="19"/>
      <c r="O232" s="19"/>
      <c r="P232" s="19"/>
      <c r="Q232" s="19"/>
      <c r="R232" s="19"/>
      <c r="S232" s="19"/>
      <c r="T232" s="19"/>
      <c r="U232" s="19"/>
      <c r="V232" s="19"/>
      <c r="W232" s="19"/>
      <c r="X232" s="19"/>
      <c r="Y232" s="19"/>
      <c r="Z232" s="19"/>
    </row>
    <row r="233" spans="1:26" ht="15.75" customHeight="1" x14ac:dyDescent="0.3">
      <c r="A233" s="19"/>
      <c r="B233" s="19"/>
      <c r="C233" s="19"/>
      <c r="D233" s="19"/>
      <c r="E233" s="19"/>
      <c r="F233" s="19"/>
      <c r="G233" s="19"/>
      <c r="H233" s="19"/>
      <c r="I233" s="19"/>
      <c r="J233" s="19"/>
      <c r="K233" s="19"/>
      <c r="L233" s="19"/>
      <c r="M233" s="19"/>
      <c r="N233" s="19"/>
      <c r="O233" s="19"/>
      <c r="P233" s="19"/>
      <c r="Q233" s="19"/>
      <c r="R233" s="19"/>
      <c r="S233" s="19"/>
      <c r="T233" s="19"/>
      <c r="U233" s="19"/>
      <c r="V233" s="19"/>
      <c r="W233" s="19"/>
      <c r="X233" s="19"/>
      <c r="Y233" s="19"/>
      <c r="Z233" s="19"/>
    </row>
    <row r="234" spans="1:26" ht="15.75" customHeight="1" x14ac:dyDescent="0.3">
      <c r="A234" s="19"/>
      <c r="B234" s="19"/>
      <c r="C234" s="19"/>
      <c r="D234" s="19"/>
      <c r="E234" s="19"/>
      <c r="F234" s="19"/>
      <c r="G234" s="19"/>
      <c r="H234" s="19"/>
      <c r="I234" s="19"/>
      <c r="J234" s="19"/>
      <c r="K234" s="19"/>
      <c r="L234" s="19"/>
      <c r="M234" s="19"/>
      <c r="N234" s="19"/>
      <c r="O234" s="19"/>
      <c r="P234" s="19"/>
      <c r="Q234" s="19"/>
      <c r="R234" s="19"/>
      <c r="S234" s="19"/>
      <c r="T234" s="19"/>
      <c r="U234" s="19"/>
      <c r="V234" s="19"/>
      <c r="W234" s="19"/>
      <c r="X234" s="19"/>
      <c r="Y234" s="19"/>
      <c r="Z234" s="19"/>
    </row>
    <row r="235" spans="1:26" ht="15.75" customHeight="1" x14ac:dyDescent="0.3">
      <c r="A235" s="19"/>
      <c r="B235" s="19"/>
      <c r="C235" s="19"/>
      <c r="D235" s="19"/>
      <c r="E235" s="19"/>
      <c r="F235" s="19"/>
      <c r="G235" s="19"/>
      <c r="H235" s="19"/>
      <c r="I235" s="19"/>
      <c r="J235" s="19"/>
      <c r="K235" s="19"/>
      <c r="L235" s="19"/>
      <c r="M235" s="19"/>
      <c r="N235" s="19"/>
      <c r="O235" s="19"/>
      <c r="P235" s="19"/>
      <c r="Q235" s="19"/>
      <c r="R235" s="19"/>
      <c r="S235" s="19"/>
      <c r="T235" s="19"/>
      <c r="U235" s="19"/>
      <c r="V235" s="19"/>
      <c r="W235" s="19"/>
      <c r="X235" s="19"/>
      <c r="Y235" s="19"/>
      <c r="Z235" s="19"/>
    </row>
    <row r="236" spans="1:26" ht="15.75" customHeight="1" x14ac:dyDescent="0.3">
      <c r="A236" s="19"/>
      <c r="B236" s="19"/>
      <c r="C236" s="19"/>
      <c r="D236" s="19"/>
      <c r="E236" s="19"/>
      <c r="F236" s="19"/>
      <c r="G236" s="19"/>
      <c r="H236" s="19"/>
      <c r="I236" s="19"/>
      <c r="J236" s="19"/>
      <c r="K236" s="19"/>
      <c r="L236" s="19"/>
      <c r="M236" s="19"/>
      <c r="N236" s="19"/>
      <c r="O236" s="19"/>
      <c r="P236" s="19"/>
      <c r="Q236" s="19"/>
      <c r="R236" s="19"/>
      <c r="S236" s="19"/>
      <c r="T236" s="19"/>
      <c r="U236" s="19"/>
      <c r="V236" s="19"/>
      <c r="W236" s="19"/>
      <c r="X236" s="19"/>
      <c r="Y236" s="19"/>
      <c r="Z236" s="19"/>
    </row>
    <row r="237" spans="1:26" ht="15.75" customHeight="1" x14ac:dyDescent="0.3">
      <c r="A237" s="19"/>
      <c r="B237" s="19"/>
      <c r="C237" s="19"/>
      <c r="D237" s="19"/>
      <c r="E237" s="19"/>
      <c r="F237" s="19"/>
      <c r="G237" s="19"/>
      <c r="H237" s="19"/>
      <c r="I237" s="19"/>
      <c r="J237" s="19"/>
      <c r="K237" s="19"/>
      <c r="L237" s="19"/>
      <c r="M237" s="19"/>
      <c r="N237" s="19"/>
      <c r="O237" s="19"/>
      <c r="P237" s="19"/>
      <c r="Q237" s="19"/>
      <c r="R237" s="19"/>
      <c r="S237" s="19"/>
      <c r="T237" s="19"/>
      <c r="U237" s="19"/>
      <c r="V237" s="19"/>
      <c r="W237" s="19"/>
      <c r="X237" s="19"/>
      <c r="Y237" s="19"/>
      <c r="Z237" s="19"/>
    </row>
    <row r="238" spans="1:26" ht="15.75" customHeight="1" x14ac:dyDescent="0.3">
      <c r="A238" s="19"/>
      <c r="B238" s="19"/>
      <c r="C238" s="19"/>
      <c r="D238" s="19"/>
      <c r="E238" s="19"/>
      <c r="F238" s="19"/>
      <c r="G238" s="19"/>
      <c r="H238" s="19"/>
      <c r="I238" s="19"/>
      <c r="J238" s="19"/>
      <c r="K238" s="19"/>
      <c r="L238" s="19"/>
      <c r="M238" s="19"/>
      <c r="N238" s="19"/>
      <c r="O238" s="19"/>
      <c r="P238" s="19"/>
      <c r="Q238" s="19"/>
      <c r="R238" s="19"/>
      <c r="S238" s="19"/>
      <c r="T238" s="19"/>
      <c r="U238" s="19"/>
      <c r="V238" s="19"/>
      <c r="W238" s="19"/>
      <c r="X238" s="19"/>
      <c r="Y238" s="19"/>
      <c r="Z238" s="19"/>
    </row>
    <row r="239" spans="1:26" ht="15.75" customHeight="1" x14ac:dyDescent="0.3">
      <c r="A239" s="19"/>
      <c r="B239" s="19"/>
      <c r="C239" s="19"/>
      <c r="D239" s="19"/>
      <c r="E239" s="19"/>
      <c r="F239" s="19"/>
      <c r="G239" s="19"/>
      <c r="H239" s="19"/>
      <c r="I239" s="19"/>
      <c r="J239" s="19"/>
      <c r="K239" s="19"/>
      <c r="L239" s="19"/>
      <c r="M239" s="19"/>
      <c r="N239" s="19"/>
      <c r="O239" s="19"/>
      <c r="P239" s="19"/>
      <c r="Q239" s="19"/>
      <c r="R239" s="19"/>
      <c r="S239" s="19"/>
      <c r="T239" s="19"/>
      <c r="U239" s="19"/>
      <c r="V239" s="19"/>
      <c r="W239" s="19"/>
      <c r="X239" s="19"/>
      <c r="Y239" s="19"/>
      <c r="Z239" s="19"/>
    </row>
    <row r="240" spans="1:26" ht="15.75" customHeight="1" x14ac:dyDescent="0.3">
      <c r="A240" s="19"/>
      <c r="B240" s="19"/>
      <c r="C240" s="19"/>
      <c r="D240" s="19"/>
      <c r="E240" s="19"/>
      <c r="F240" s="19"/>
      <c r="G240" s="19"/>
      <c r="H240" s="19"/>
      <c r="I240" s="19"/>
      <c r="J240" s="19"/>
      <c r="K240" s="19"/>
      <c r="L240" s="19"/>
      <c r="M240" s="19"/>
      <c r="N240" s="19"/>
      <c r="O240" s="19"/>
      <c r="P240" s="19"/>
      <c r="Q240" s="19"/>
      <c r="R240" s="19"/>
      <c r="S240" s="19"/>
      <c r="T240" s="19"/>
      <c r="U240" s="19"/>
      <c r="V240" s="19"/>
      <c r="W240" s="19"/>
      <c r="X240" s="19"/>
      <c r="Y240" s="19"/>
      <c r="Z240" s="19"/>
    </row>
    <row r="241" spans="1:26" ht="15.75" customHeight="1" x14ac:dyDescent="0.3">
      <c r="A241" s="19"/>
      <c r="B241" s="19"/>
      <c r="C241" s="19"/>
      <c r="D241" s="19"/>
      <c r="E241" s="19"/>
      <c r="F241" s="19"/>
      <c r="G241" s="19"/>
      <c r="H241" s="19"/>
      <c r="I241" s="19"/>
      <c r="J241" s="19"/>
      <c r="K241" s="19"/>
      <c r="L241" s="19"/>
      <c r="M241" s="19"/>
      <c r="N241" s="19"/>
      <c r="O241" s="19"/>
      <c r="P241" s="19"/>
      <c r="Q241" s="19"/>
      <c r="R241" s="19"/>
      <c r="S241" s="19"/>
      <c r="T241" s="19"/>
      <c r="U241" s="19"/>
      <c r="V241" s="19"/>
      <c r="W241" s="19"/>
      <c r="X241" s="19"/>
      <c r="Y241" s="19"/>
      <c r="Z241" s="19"/>
    </row>
    <row r="242" spans="1:26" ht="15.75" customHeight="1" x14ac:dyDescent="0.3">
      <c r="A242" s="19"/>
      <c r="B242" s="19"/>
      <c r="C242" s="19"/>
      <c r="D242" s="19"/>
      <c r="E242" s="19"/>
      <c r="F242" s="19"/>
      <c r="G242" s="19"/>
      <c r="H242" s="19"/>
      <c r="I242" s="19"/>
      <c r="J242" s="19"/>
      <c r="K242" s="19"/>
      <c r="L242" s="19"/>
      <c r="M242" s="19"/>
      <c r="N242" s="19"/>
      <c r="O242" s="19"/>
      <c r="P242" s="19"/>
      <c r="Q242" s="19"/>
      <c r="R242" s="19"/>
      <c r="S242" s="19"/>
      <c r="T242" s="19"/>
      <c r="U242" s="19"/>
      <c r="V242" s="19"/>
      <c r="W242" s="19"/>
      <c r="X242" s="19"/>
      <c r="Y242" s="19"/>
      <c r="Z242" s="19"/>
    </row>
    <row r="243" spans="1:26" ht="15.75" customHeight="1" x14ac:dyDescent="0.3">
      <c r="A243" s="19"/>
      <c r="B243" s="19"/>
      <c r="C243" s="19"/>
      <c r="D243" s="19"/>
      <c r="E243" s="19"/>
      <c r="F243" s="19"/>
      <c r="G243" s="19"/>
      <c r="H243" s="19"/>
      <c r="I243" s="19"/>
      <c r="J243" s="19"/>
      <c r="K243" s="19"/>
      <c r="L243" s="19"/>
      <c r="M243" s="19"/>
      <c r="N243" s="19"/>
      <c r="O243" s="19"/>
      <c r="P243" s="19"/>
      <c r="Q243" s="19"/>
      <c r="R243" s="19"/>
      <c r="S243" s="19"/>
      <c r="T243" s="19"/>
      <c r="U243" s="19"/>
      <c r="V243" s="19"/>
      <c r="W243" s="19"/>
      <c r="X243" s="19"/>
      <c r="Y243" s="19"/>
      <c r="Z243" s="19"/>
    </row>
    <row r="244" spans="1:26" ht="15.75" customHeight="1" x14ac:dyDescent="0.3">
      <c r="A244" s="19"/>
      <c r="B244" s="19"/>
      <c r="C244" s="19"/>
      <c r="D244" s="19"/>
      <c r="E244" s="19"/>
      <c r="F244" s="19"/>
      <c r="G244" s="19"/>
      <c r="H244" s="19"/>
      <c r="I244" s="19"/>
      <c r="J244" s="19"/>
      <c r="K244" s="19"/>
      <c r="L244" s="19"/>
      <c r="M244" s="19"/>
      <c r="N244" s="19"/>
      <c r="O244" s="19"/>
      <c r="P244" s="19"/>
      <c r="Q244" s="19"/>
      <c r="R244" s="19"/>
      <c r="S244" s="19"/>
      <c r="T244" s="19"/>
      <c r="U244" s="19"/>
      <c r="V244" s="19"/>
      <c r="W244" s="19"/>
      <c r="X244" s="19"/>
      <c r="Y244" s="19"/>
      <c r="Z244" s="19"/>
    </row>
    <row r="245" spans="1:26" ht="15.75" customHeight="1" x14ac:dyDescent="0.3">
      <c r="A245" s="19"/>
      <c r="B245" s="19"/>
      <c r="C245" s="19"/>
      <c r="D245" s="19"/>
      <c r="E245" s="19"/>
      <c r="F245" s="19"/>
      <c r="G245" s="19"/>
      <c r="H245" s="19"/>
      <c r="I245" s="19"/>
      <c r="J245" s="19"/>
      <c r="K245" s="19"/>
      <c r="L245" s="19"/>
      <c r="M245" s="19"/>
      <c r="N245" s="19"/>
      <c r="O245" s="19"/>
      <c r="P245" s="19"/>
      <c r="Q245" s="19"/>
      <c r="R245" s="19"/>
      <c r="S245" s="19"/>
      <c r="T245" s="19"/>
      <c r="U245" s="19"/>
      <c r="V245" s="19"/>
      <c r="W245" s="19"/>
      <c r="X245" s="19"/>
      <c r="Y245" s="19"/>
      <c r="Z245" s="19"/>
    </row>
    <row r="246" spans="1:26" ht="15.75" customHeight="1" x14ac:dyDescent="0.3">
      <c r="A246" s="19"/>
      <c r="B246" s="19"/>
      <c r="C246" s="19"/>
      <c r="D246" s="19"/>
      <c r="E246" s="19"/>
      <c r="F246" s="19"/>
      <c r="G246" s="19"/>
      <c r="H246" s="19"/>
      <c r="I246" s="19"/>
      <c r="J246" s="19"/>
      <c r="K246" s="19"/>
      <c r="L246" s="19"/>
      <c r="M246" s="19"/>
      <c r="N246" s="19"/>
      <c r="O246" s="19"/>
      <c r="P246" s="19"/>
      <c r="Q246" s="19"/>
      <c r="R246" s="19"/>
      <c r="S246" s="19"/>
      <c r="T246" s="19"/>
      <c r="U246" s="19"/>
      <c r="V246" s="19"/>
      <c r="W246" s="19"/>
      <c r="X246" s="19"/>
      <c r="Y246" s="19"/>
      <c r="Z246" s="19"/>
    </row>
    <row r="247" spans="1:26" ht="15.75" customHeight="1" x14ac:dyDescent="0.3">
      <c r="A247" s="19"/>
      <c r="B247" s="19"/>
      <c r="C247" s="19"/>
      <c r="D247" s="19"/>
      <c r="E247" s="19"/>
      <c r="F247" s="19"/>
      <c r="G247" s="19"/>
      <c r="H247" s="19"/>
      <c r="I247" s="19"/>
      <c r="J247" s="19"/>
      <c r="K247" s="19"/>
      <c r="L247" s="19"/>
      <c r="M247" s="19"/>
      <c r="N247" s="19"/>
      <c r="O247" s="19"/>
      <c r="P247" s="19"/>
      <c r="Q247" s="19"/>
      <c r="R247" s="19"/>
      <c r="S247" s="19"/>
      <c r="T247" s="19"/>
      <c r="U247" s="19"/>
      <c r="V247" s="19"/>
      <c r="W247" s="19"/>
      <c r="X247" s="19"/>
      <c r="Y247" s="19"/>
      <c r="Z247" s="19"/>
    </row>
    <row r="248" spans="1:26" ht="15.75" customHeight="1" x14ac:dyDescent="0.3">
      <c r="A248" s="19"/>
      <c r="B248" s="19"/>
      <c r="C248" s="19"/>
      <c r="D248" s="19"/>
      <c r="E248" s="19"/>
      <c r="F248" s="19"/>
      <c r="G248" s="19"/>
      <c r="H248" s="19"/>
      <c r="I248" s="19"/>
      <c r="J248" s="19"/>
      <c r="K248" s="19"/>
      <c r="L248" s="19"/>
      <c r="M248" s="19"/>
      <c r="N248" s="19"/>
      <c r="O248" s="19"/>
      <c r="P248" s="19"/>
      <c r="Q248" s="19"/>
      <c r="R248" s="19"/>
      <c r="S248" s="19"/>
      <c r="T248" s="19"/>
      <c r="U248" s="19"/>
      <c r="V248" s="19"/>
      <c r="W248" s="19"/>
      <c r="X248" s="19"/>
      <c r="Y248" s="19"/>
      <c r="Z248" s="19"/>
    </row>
    <row r="249" spans="1:26" ht="15.75" customHeight="1" x14ac:dyDescent="0.3">
      <c r="A249" s="19"/>
      <c r="B249" s="19"/>
      <c r="C249" s="19"/>
      <c r="D249" s="19"/>
      <c r="E249" s="19"/>
      <c r="F249" s="19"/>
      <c r="G249" s="19"/>
      <c r="H249" s="19"/>
      <c r="I249" s="19"/>
      <c r="J249" s="19"/>
      <c r="K249" s="19"/>
      <c r="L249" s="19"/>
      <c r="M249" s="19"/>
      <c r="N249" s="19"/>
      <c r="O249" s="19"/>
      <c r="P249" s="19"/>
      <c r="Q249" s="19"/>
      <c r="R249" s="19"/>
      <c r="S249" s="19"/>
      <c r="T249" s="19"/>
      <c r="U249" s="19"/>
      <c r="V249" s="19"/>
      <c r="W249" s="19"/>
      <c r="X249" s="19"/>
      <c r="Y249" s="19"/>
      <c r="Z249" s="19"/>
    </row>
    <row r="250" spans="1:26" ht="15.75" customHeight="1" x14ac:dyDescent="0.3">
      <c r="A250" s="19"/>
      <c r="B250" s="19"/>
      <c r="C250" s="19"/>
      <c r="D250" s="19"/>
      <c r="E250" s="19"/>
      <c r="F250" s="19"/>
      <c r="G250" s="19"/>
      <c r="H250" s="19"/>
      <c r="I250" s="19"/>
      <c r="J250" s="19"/>
      <c r="K250" s="19"/>
      <c r="L250" s="19"/>
      <c r="M250" s="19"/>
      <c r="N250" s="19"/>
      <c r="O250" s="19"/>
      <c r="P250" s="19"/>
      <c r="Q250" s="19"/>
      <c r="R250" s="19"/>
      <c r="S250" s="19"/>
      <c r="T250" s="19"/>
      <c r="U250" s="19"/>
      <c r="V250" s="19"/>
      <c r="W250" s="19"/>
      <c r="X250" s="19"/>
      <c r="Y250" s="19"/>
      <c r="Z250" s="19"/>
    </row>
    <row r="251" spans="1:26" ht="15.75" customHeight="1" x14ac:dyDescent="0.3">
      <c r="A251" s="19"/>
      <c r="B251" s="19"/>
      <c r="C251" s="19"/>
      <c r="D251" s="19"/>
      <c r="E251" s="19"/>
      <c r="F251" s="19"/>
      <c r="G251" s="19"/>
      <c r="H251" s="19"/>
      <c r="I251" s="19"/>
      <c r="J251" s="19"/>
      <c r="K251" s="19"/>
      <c r="L251" s="19"/>
      <c r="M251" s="19"/>
      <c r="N251" s="19"/>
      <c r="O251" s="19"/>
      <c r="P251" s="19"/>
      <c r="Q251" s="19"/>
      <c r="R251" s="19"/>
      <c r="S251" s="19"/>
      <c r="T251" s="19"/>
      <c r="U251" s="19"/>
      <c r="V251" s="19"/>
      <c r="W251" s="19"/>
      <c r="X251" s="19"/>
      <c r="Y251" s="19"/>
      <c r="Z251" s="19"/>
    </row>
    <row r="252" spans="1:26" ht="15.75" customHeight="1" x14ac:dyDescent="0.3">
      <c r="A252" s="19"/>
      <c r="B252" s="19"/>
      <c r="C252" s="19"/>
      <c r="D252" s="19"/>
      <c r="E252" s="19"/>
      <c r="F252" s="19"/>
      <c r="G252" s="19"/>
      <c r="H252" s="19"/>
      <c r="I252" s="19"/>
      <c r="J252" s="19"/>
      <c r="K252" s="19"/>
      <c r="L252" s="19"/>
      <c r="M252" s="19"/>
      <c r="N252" s="19"/>
      <c r="O252" s="19"/>
      <c r="P252" s="19"/>
      <c r="Q252" s="19"/>
      <c r="R252" s="19"/>
      <c r="S252" s="19"/>
      <c r="T252" s="19"/>
      <c r="U252" s="19"/>
      <c r="V252" s="19"/>
      <c r="W252" s="19"/>
      <c r="X252" s="19"/>
      <c r="Y252" s="19"/>
      <c r="Z252" s="19"/>
    </row>
    <row r="253" spans="1:26" ht="15.75" customHeight="1" x14ac:dyDescent="0.3">
      <c r="A253" s="19"/>
      <c r="B253" s="19"/>
      <c r="C253" s="19"/>
      <c r="D253" s="19"/>
      <c r="E253" s="19"/>
      <c r="F253" s="19"/>
      <c r="G253" s="19"/>
      <c r="H253" s="19"/>
      <c r="I253" s="19"/>
      <c r="J253" s="19"/>
      <c r="K253" s="19"/>
      <c r="L253" s="19"/>
      <c r="M253" s="19"/>
      <c r="N253" s="19"/>
      <c r="O253" s="19"/>
      <c r="P253" s="19"/>
      <c r="Q253" s="19"/>
      <c r="R253" s="19"/>
      <c r="S253" s="19"/>
      <c r="T253" s="19"/>
      <c r="U253" s="19"/>
      <c r="V253" s="19"/>
      <c r="W253" s="19"/>
      <c r="X253" s="19"/>
      <c r="Y253" s="19"/>
      <c r="Z253" s="19"/>
    </row>
    <row r="254" spans="1:26" ht="15.75" customHeight="1" x14ac:dyDescent="0.3">
      <c r="A254" s="19"/>
      <c r="B254" s="19"/>
      <c r="C254" s="19"/>
      <c r="D254" s="19"/>
      <c r="E254" s="19"/>
      <c r="F254" s="19"/>
      <c r="G254" s="19"/>
      <c r="H254" s="19"/>
      <c r="I254" s="19"/>
      <c r="J254" s="19"/>
      <c r="K254" s="19"/>
      <c r="L254" s="19"/>
      <c r="M254" s="19"/>
      <c r="N254" s="19"/>
      <c r="O254" s="19"/>
      <c r="P254" s="19"/>
      <c r="Q254" s="19"/>
      <c r="R254" s="19"/>
      <c r="S254" s="19"/>
      <c r="T254" s="19"/>
      <c r="U254" s="19"/>
      <c r="V254" s="19"/>
      <c r="W254" s="19"/>
      <c r="X254" s="19"/>
      <c r="Y254" s="19"/>
      <c r="Z254" s="19"/>
    </row>
    <row r="255" spans="1:26" ht="15.75" customHeight="1" x14ac:dyDescent="0.3">
      <c r="A255" s="19"/>
      <c r="B255" s="19"/>
      <c r="C255" s="19"/>
      <c r="D255" s="19"/>
      <c r="E255" s="19"/>
      <c r="F255" s="19"/>
      <c r="G255" s="19"/>
      <c r="H255" s="19"/>
      <c r="I255" s="19"/>
      <c r="J255" s="19"/>
      <c r="K255" s="19"/>
      <c r="L255" s="19"/>
      <c r="M255" s="19"/>
      <c r="N255" s="19"/>
      <c r="O255" s="19"/>
      <c r="P255" s="19"/>
      <c r="Q255" s="19"/>
      <c r="R255" s="19"/>
      <c r="S255" s="19"/>
      <c r="T255" s="19"/>
      <c r="U255" s="19"/>
      <c r="V255" s="19"/>
      <c r="W255" s="19"/>
      <c r="X255" s="19"/>
      <c r="Y255" s="19"/>
      <c r="Z255" s="19"/>
    </row>
    <row r="256" spans="1:26" ht="15.75" customHeight="1" x14ac:dyDescent="0.3">
      <c r="A256" s="19"/>
      <c r="B256" s="19"/>
      <c r="C256" s="19"/>
      <c r="D256" s="19"/>
      <c r="E256" s="19"/>
      <c r="F256" s="19"/>
      <c r="G256" s="19"/>
      <c r="H256" s="19"/>
      <c r="I256" s="19"/>
      <c r="J256" s="19"/>
      <c r="K256" s="19"/>
      <c r="L256" s="19"/>
      <c r="M256" s="19"/>
      <c r="N256" s="19"/>
      <c r="O256" s="19"/>
      <c r="P256" s="19"/>
      <c r="Q256" s="19"/>
      <c r="R256" s="19"/>
      <c r="S256" s="19"/>
      <c r="T256" s="19"/>
      <c r="U256" s="19"/>
      <c r="V256" s="19"/>
      <c r="W256" s="19"/>
      <c r="X256" s="19"/>
      <c r="Y256" s="19"/>
      <c r="Z256" s="19"/>
    </row>
    <row r="257" spans="1:26" ht="15.75" customHeight="1" x14ac:dyDescent="0.3">
      <c r="A257" s="19"/>
      <c r="B257" s="19"/>
      <c r="C257" s="19"/>
      <c r="D257" s="19"/>
      <c r="E257" s="19"/>
      <c r="F257" s="19"/>
      <c r="G257" s="19"/>
      <c r="H257" s="19"/>
      <c r="I257" s="19"/>
      <c r="J257" s="19"/>
      <c r="K257" s="19"/>
      <c r="L257" s="19"/>
      <c r="M257" s="19"/>
      <c r="N257" s="19"/>
      <c r="O257" s="19"/>
      <c r="P257" s="19"/>
      <c r="Q257" s="19"/>
      <c r="R257" s="19"/>
      <c r="S257" s="19"/>
      <c r="T257" s="19"/>
      <c r="U257" s="19"/>
      <c r="V257" s="19"/>
      <c r="W257" s="19"/>
      <c r="X257" s="19"/>
      <c r="Y257" s="19"/>
      <c r="Z257" s="19"/>
    </row>
    <row r="258" spans="1:26" ht="15.75" customHeight="1" x14ac:dyDescent="0.3">
      <c r="A258" s="19"/>
      <c r="B258" s="19"/>
      <c r="C258" s="19"/>
      <c r="D258" s="19"/>
      <c r="E258" s="19"/>
      <c r="F258" s="19"/>
      <c r="G258" s="19"/>
      <c r="H258" s="19"/>
      <c r="I258" s="19"/>
      <c r="J258" s="19"/>
      <c r="K258" s="19"/>
      <c r="L258" s="19"/>
      <c r="M258" s="19"/>
      <c r="N258" s="19"/>
      <c r="O258" s="19"/>
      <c r="P258" s="19"/>
      <c r="Q258" s="19"/>
      <c r="R258" s="19"/>
      <c r="S258" s="19"/>
      <c r="T258" s="19"/>
      <c r="U258" s="19"/>
      <c r="V258" s="19"/>
      <c r="W258" s="19"/>
      <c r="X258" s="19"/>
      <c r="Y258" s="19"/>
      <c r="Z258" s="19"/>
    </row>
    <row r="259" spans="1:26" ht="15.75" customHeight="1" x14ac:dyDescent="0.3">
      <c r="A259" s="19"/>
      <c r="B259" s="19"/>
      <c r="C259" s="19"/>
      <c r="D259" s="19"/>
      <c r="E259" s="19"/>
      <c r="F259" s="19"/>
      <c r="G259" s="19"/>
      <c r="H259" s="19"/>
      <c r="I259" s="19"/>
      <c r="J259" s="19"/>
      <c r="K259" s="19"/>
      <c r="L259" s="19"/>
      <c r="M259" s="19"/>
      <c r="N259" s="19"/>
      <c r="O259" s="19"/>
      <c r="P259" s="19"/>
      <c r="Q259" s="19"/>
      <c r="R259" s="19"/>
      <c r="S259" s="19"/>
      <c r="T259" s="19"/>
      <c r="U259" s="19"/>
      <c r="V259" s="19"/>
      <c r="W259" s="19"/>
      <c r="X259" s="19"/>
      <c r="Y259" s="19"/>
      <c r="Z259" s="19"/>
    </row>
    <row r="260" spans="1:26" ht="15.75" customHeight="1" x14ac:dyDescent="0.3">
      <c r="A260" s="19"/>
      <c r="B260" s="19"/>
      <c r="C260" s="19"/>
      <c r="D260" s="19"/>
      <c r="E260" s="19"/>
      <c r="F260" s="19"/>
      <c r="G260" s="19"/>
      <c r="H260" s="19"/>
      <c r="I260" s="19"/>
      <c r="J260" s="19"/>
      <c r="K260" s="19"/>
      <c r="L260" s="19"/>
      <c r="M260" s="19"/>
      <c r="N260" s="19"/>
      <c r="O260" s="19"/>
      <c r="P260" s="19"/>
      <c r="Q260" s="19"/>
      <c r="R260" s="19"/>
      <c r="S260" s="19"/>
      <c r="T260" s="19"/>
      <c r="U260" s="19"/>
      <c r="V260" s="19"/>
      <c r="W260" s="19"/>
      <c r="X260" s="19"/>
      <c r="Y260" s="19"/>
      <c r="Z260" s="19"/>
    </row>
    <row r="261" spans="1:26" ht="15.75" customHeight="1" x14ac:dyDescent="0.3">
      <c r="A261" s="19"/>
      <c r="B261" s="19"/>
      <c r="C261" s="19"/>
      <c r="D261" s="19"/>
      <c r="E261" s="19"/>
      <c r="F261" s="19"/>
      <c r="G261" s="19"/>
      <c r="H261" s="19"/>
      <c r="I261" s="19"/>
      <c r="J261" s="19"/>
      <c r="K261" s="19"/>
      <c r="L261" s="19"/>
      <c r="M261" s="19"/>
      <c r="N261" s="19"/>
      <c r="O261" s="19"/>
      <c r="P261" s="19"/>
      <c r="Q261" s="19"/>
      <c r="R261" s="19"/>
      <c r="S261" s="19"/>
      <c r="T261" s="19"/>
      <c r="U261" s="19"/>
      <c r="V261" s="19"/>
      <c r="W261" s="19"/>
      <c r="X261" s="19"/>
      <c r="Y261" s="19"/>
      <c r="Z261" s="19"/>
    </row>
    <row r="262" spans="1:26" ht="15.75" customHeight="1" x14ac:dyDescent="0.3">
      <c r="A262" s="19"/>
      <c r="B262" s="19"/>
      <c r="C262" s="19"/>
      <c r="D262" s="19"/>
      <c r="E262" s="19"/>
      <c r="F262" s="19"/>
      <c r="G262" s="19"/>
      <c r="H262" s="19"/>
      <c r="I262" s="19"/>
      <c r="J262" s="19"/>
      <c r="K262" s="19"/>
      <c r="L262" s="19"/>
      <c r="M262" s="19"/>
      <c r="N262" s="19"/>
      <c r="O262" s="19"/>
      <c r="P262" s="19"/>
      <c r="Q262" s="19"/>
      <c r="R262" s="19"/>
      <c r="S262" s="19"/>
      <c r="T262" s="19"/>
      <c r="U262" s="19"/>
      <c r="V262" s="19"/>
      <c r="W262" s="19"/>
      <c r="X262" s="19"/>
      <c r="Y262" s="19"/>
      <c r="Z262" s="19"/>
    </row>
    <row r="263" spans="1:26" ht="15.75" customHeight="1" x14ac:dyDescent="0.3">
      <c r="A263" s="19"/>
      <c r="B263" s="19"/>
      <c r="C263" s="19"/>
      <c r="D263" s="19"/>
      <c r="E263" s="19"/>
      <c r="F263" s="19"/>
      <c r="G263" s="19"/>
      <c r="H263" s="19"/>
      <c r="I263" s="19"/>
      <c r="J263" s="19"/>
      <c r="K263" s="19"/>
      <c r="L263" s="19"/>
      <c r="M263" s="19"/>
      <c r="N263" s="19"/>
      <c r="O263" s="19"/>
      <c r="P263" s="19"/>
      <c r="Q263" s="19"/>
      <c r="R263" s="19"/>
      <c r="S263" s="19"/>
      <c r="T263" s="19"/>
      <c r="U263" s="19"/>
      <c r="V263" s="19"/>
      <c r="W263" s="19"/>
      <c r="X263" s="19"/>
      <c r="Y263" s="19"/>
      <c r="Z263" s="19"/>
    </row>
    <row r="264" spans="1:26" ht="15.75" customHeight="1" x14ac:dyDescent="0.3">
      <c r="A264" s="19"/>
      <c r="B264" s="19"/>
      <c r="C264" s="19"/>
      <c r="D264" s="19"/>
      <c r="E264" s="19"/>
      <c r="F264" s="19"/>
      <c r="G264" s="19"/>
      <c r="H264" s="19"/>
      <c r="I264" s="19"/>
      <c r="J264" s="19"/>
      <c r="K264" s="19"/>
      <c r="L264" s="19"/>
      <c r="M264" s="19"/>
      <c r="N264" s="19"/>
      <c r="O264" s="19"/>
      <c r="P264" s="19"/>
      <c r="Q264" s="19"/>
      <c r="R264" s="19"/>
      <c r="S264" s="19"/>
      <c r="T264" s="19"/>
      <c r="U264" s="19"/>
      <c r="V264" s="19"/>
      <c r="W264" s="19"/>
      <c r="X264" s="19"/>
      <c r="Y264" s="19"/>
      <c r="Z264" s="19"/>
    </row>
    <row r="265" spans="1:26" ht="15.75" customHeight="1" x14ac:dyDescent="0.3">
      <c r="A265" s="19"/>
      <c r="B265" s="19"/>
      <c r="C265" s="19"/>
      <c r="D265" s="19"/>
      <c r="E265" s="19"/>
      <c r="F265" s="19"/>
      <c r="G265" s="19"/>
      <c r="H265" s="19"/>
      <c r="I265" s="19"/>
      <c r="J265" s="19"/>
      <c r="K265" s="19"/>
      <c r="L265" s="19"/>
      <c r="M265" s="19"/>
      <c r="N265" s="19"/>
      <c r="O265" s="19"/>
      <c r="P265" s="19"/>
      <c r="Q265" s="19"/>
      <c r="R265" s="19"/>
      <c r="S265" s="19"/>
      <c r="T265" s="19"/>
      <c r="U265" s="19"/>
      <c r="V265" s="19"/>
      <c r="W265" s="19"/>
      <c r="X265" s="19"/>
      <c r="Y265" s="19"/>
      <c r="Z265" s="19"/>
    </row>
    <row r="266" spans="1:26" ht="15.75" customHeight="1" x14ac:dyDescent="0.3">
      <c r="A266" s="19"/>
      <c r="B266" s="19"/>
      <c r="C266" s="19"/>
      <c r="D266" s="19"/>
      <c r="E266" s="19"/>
      <c r="F266" s="19"/>
      <c r="G266" s="19"/>
      <c r="H266" s="19"/>
      <c r="I266" s="19"/>
      <c r="J266" s="19"/>
      <c r="K266" s="19"/>
      <c r="L266" s="19"/>
      <c r="M266" s="19"/>
      <c r="N266" s="19"/>
      <c r="O266" s="19"/>
      <c r="P266" s="19"/>
      <c r="Q266" s="19"/>
      <c r="R266" s="19"/>
      <c r="S266" s="19"/>
      <c r="T266" s="19"/>
      <c r="U266" s="19"/>
      <c r="V266" s="19"/>
      <c r="W266" s="19"/>
      <c r="X266" s="19"/>
      <c r="Y266" s="19"/>
      <c r="Z266" s="19"/>
    </row>
    <row r="267" spans="1:26" ht="15.75" customHeight="1" x14ac:dyDescent="0.3">
      <c r="A267" s="19"/>
      <c r="B267" s="19"/>
      <c r="C267" s="19"/>
      <c r="D267" s="19"/>
      <c r="E267" s="19"/>
      <c r="F267" s="19"/>
      <c r="G267" s="19"/>
      <c r="H267" s="19"/>
      <c r="I267" s="19"/>
      <c r="J267" s="19"/>
      <c r="K267" s="19"/>
      <c r="L267" s="19"/>
      <c r="M267" s="19"/>
      <c r="N267" s="19"/>
      <c r="O267" s="19"/>
      <c r="P267" s="19"/>
      <c r="Q267" s="19"/>
      <c r="R267" s="19"/>
      <c r="S267" s="19"/>
      <c r="T267" s="19"/>
      <c r="U267" s="19"/>
      <c r="V267" s="19"/>
      <c r="W267" s="19"/>
      <c r="X267" s="19"/>
      <c r="Y267" s="19"/>
      <c r="Z267" s="19"/>
    </row>
    <row r="268" spans="1:26" ht="15.75" customHeight="1" x14ac:dyDescent="0.3">
      <c r="A268" s="19"/>
      <c r="B268" s="19"/>
      <c r="C268" s="19"/>
      <c r="D268" s="19"/>
      <c r="E268" s="19"/>
      <c r="F268" s="19"/>
      <c r="G268" s="19"/>
      <c r="H268" s="19"/>
      <c r="I268" s="19"/>
      <c r="J268" s="19"/>
      <c r="K268" s="19"/>
      <c r="L268" s="19"/>
      <c r="M268" s="19"/>
      <c r="N268" s="19"/>
      <c r="O268" s="19"/>
      <c r="P268" s="19"/>
      <c r="Q268" s="19"/>
      <c r="R268" s="19"/>
      <c r="S268" s="19"/>
      <c r="T268" s="19"/>
      <c r="U268" s="19"/>
      <c r="V268" s="19"/>
      <c r="W268" s="19"/>
      <c r="X268" s="19"/>
      <c r="Y268" s="19"/>
      <c r="Z268" s="19"/>
    </row>
    <row r="269" spans="1:26" ht="15.75" customHeight="1" x14ac:dyDescent="0.3">
      <c r="A269" s="19"/>
      <c r="B269" s="19"/>
      <c r="C269" s="19"/>
      <c r="D269" s="19"/>
      <c r="E269" s="19"/>
      <c r="F269" s="19"/>
      <c r="G269" s="19"/>
      <c r="H269" s="19"/>
      <c r="I269" s="19"/>
      <c r="J269" s="19"/>
      <c r="K269" s="19"/>
      <c r="L269" s="19"/>
      <c r="M269" s="19"/>
      <c r="N269" s="19"/>
      <c r="O269" s="19"/>
      <c r="P269" s="19"/>
      <c r="Q269" s="19"/>
      <c r="R269" s="19"/>
      <c r="S269" s="19"/>
      <c r="T269" s="19"/>
      <c r="U269" s="19"/>
      <c r="V269" s="19"/>
      <c r="W269" s="19"/>
      <c r="X269" s="19"/>
      <c r="Y269" s="19"/>
      <c r="Z269" s="19"/>
    </row>
    <row r="270" spans="1:26" ht="15.75" customHeight="1" x14ac:dyDescent="0.3">
      <c r="A270" s="19"/>
      <c r="B270" s="19"/>
      <c r="C270" s="19"/>
      <c r="D270" s="19"/>
      <c r="E270" s="19"/>
      <c r="F270" s="19"/>
      <c r="G270" s="19"/>
      <c r="H270" s="19"/>
      <c r="I270" s="19"/>
      <c r="J270" s="19"/>
      <c r="K270" s="19"/>
      <c r="L270" s="19"/>
      <c r="M270" s="19"/>
      <c r="N270" s="19"/>
      <c r="O270" s="19"/>
      <c r="P270" s="19"/>
      <c r="Q270" s="19"/>
      <c r="R270" s="19"/>
      <c r="S270" s="19"/>
      <c r="T270" s="19"/>
      <c r="U270" s="19"/>
      <c r="V270" s="19"/>
      <c r="W270" s="19"/>
      <c r="X270" s="19"/>
      <c r="Y270" s="19"/>
      <c r="Z270" s="19"/>
    </row>
    <row r="271" spans="1:26" ht="15.75" customHeight="1" x14ac:dyDescent="0.3">
      <c r="A271" s="19"/>
      <c r="B271" s="19"/>
      <c r="C271" s="19"/>
      <c r="D271" s="19"/>
      <c r="E271" s="19"/>
      <c r="F271" s="19"/>
      <c r="G271" s="19"/>
      <c r="H271" s="19"/>
      <c r="I271" s="19"/>
      <c r="J271" s="19"/>
      <c r="K271" s="19"/>
      <c r="L271" s="19"/>
      <c r="M271" s="19"/>
      <c r="N271" s="19"/>
      <c r="O271" s="19"/>
      <c r="P271" s="19"/>
      <c r="Q271" s="19"/>
      <c r="R271" s="19"/>
      <c r="S271" s="19"/>
      <c r="T271" s="19"/>
      <c r="U271" s="19"/>
      <c r="V271" s="19"/>
      <c r="W271" s="19"/>
      <c r="X271" s="19"/>
      <c r="Y271" s="19"/>
      <c r="Z271" s="19"/>
    </row>
    <row r="272" spans="1:26" ht="15.75" customHeight="1" x14ac:dyDescent="0.3">
      <c r="A272" s="19"/>
      <c r="B272" s="19"/>
      <c r="C272" s="19"/>
      <c r="D272" s="19"/>
      <c r="E272" s="19"/>
      <c r="F272" s="19"/>
      <c r="G272" s="19"/>
      <c r="H272" s="19"/>
      <c r="I272" s="19"/>
      <c r="J272" s="19"/>
      <c r="K272" s="19"/>
      <c r="L272" s="19"/>
      <c r="M272" s="19"/>
      <c r="N272" s="19"/>
      <c r="O272" s="19"/>
      <c r="P272" s="19"/>
      <c r="Q272" s="19"/>
      <c r="R272" s="19"/>
      <c r="S272" s="19"/>
      <c r="T272" s="19"/>
      <c r="U272" s="19"/>
      <c r="V272" s="19"/>
      <c r="W272" s="19"/>
      <c r="X272" s="19"/>
      <c r="Y272" s="19"/>
      <c r="Z272" s="19"/>
    </row>
    <row r="273" spans="1:26" ht="15.75" customHeight="1" x14ac:dyDescent="0.3">
      <c r="A273" s="19"/>
      <c r="B273" s="19"/>
      <c r="C273" s="19"/>
      <c r="D273" s="19"/>
      <c r="E273" s="19"/>
      <c r="F273" s="19"/>
      <c r="G273" s="19"/>
      <c r="H273" s="19"/>
      <c r="I273" s="19"/>
      <c r="J273" s="19"/>
      <c r="K273" s="19"/>
      <c r="L273" s="19"/>
      <c r="M273" s="19"/>
      <c r="N273" s="19"/>
      <c r="O273" s="19"/>
      <c r="P273" s="19"/>
      <c r="Q273" s="19"/>
      <c r="R273" s="19"/>
      <c r="S273" s="19"/>
      <c r="T273" s="19"/>
      <c r="U273" s="19"/>
      <c r="V273" s="19"/>
      <c r="W273" s="19"/>
      <c r="X273" s="19"/>
      <c r="Y273" s="19"/>
      <c r="Z273" s="19"/>
    </row>
    <row r="274" spans="1:26" ht="15.75" customHeight="1" x14ac:dyDescent="0.3">
      <c r="A274" s="19"/>
      <c r="B274" s="19"/>
      <c r="C274" s="19"/>
      <c r="D274" s="19"/>
      <c r="E274" s="19"/>
      <c r="F274" s="19"/>
      <c r="G274" s="19"/>
      <c r="H274" s="19"/>
      <c r="I274" s="19"/>
      <c r="J274" s="19"/>
      <c r="K274" s="19"/>
      <c r="L274" s="19"/>
      <c r="M274" s="19"/>
      <c r="N274" s="19"/>
      <c r="O274" s="19"/>
      <c r="P274" s="19"/>
      <c r="Q274" s="19"/>
      <c r="R274" s="19"/>
      <c r="S274" s="19"/>
      <c r="T274" s="19"/>
      <c r="U274" s="19"/>
      <c r="V274" s="19"/>
      <c r="W274" s="19"/>
      <c r="X274" s="19"/>
      <c r="Y274" s="19"/>
      <c r="Z274" s="19"/>
    </row>
    <row r="275" spans="1:26" ht="15.75" customHeight="1" x14ac:dyDescent="0.3">
      <c r="A275" s="19"/>
      <c r="B275" s="19"/>
      <c r="C275" s="19"/>
      <c r="D275" s="19"/>
      <c r="E275" s="19"/>
      <c r="F275" s="19"/>
      <c r="G275" s="19"/>
      <c r="H275" s="19"/>
      <c r="I275" s="19"/>
      <c r="J275" s="19"/>
      <c r="K275" s="19"/>
      <c r="L275" s="19"/>
      <c r="M275" s="19"/>
      <c r="N275" s="19"/>
      <c r="O275" s="19"/>
      <c r="P275" s="19"/>
      <c r="Q275" s="19"/>
      <c r="R275" s="19"/>
      <c r="S275" s="19"/>
      <c r="T275" s="19"/>
      <c r="U275" s="19"/>
      <c r="V275" s="19"/>
      <c r="W275" s="19"/>
      <c r="X275" s="19"/>
      <c r="Y275" s="19"/>
      <c r="Z275" s="19"/>
    </row>
    <row r="276" spans="1:26" ht="15.75" customHeight="1" x14ac:dyDescent="0.3">
      <c r="A276" s="19"/>
      <c r="B276" s="19"/>
      <c r="C276" s="19"/>
      <c r="D276" s="19"/>
      <c r="E276" s="19"/>
      <c r="F276" s="19"/>
      <c r="G276" s="19"/>
      <c r="H276" s="19"/>
      <c r="I276" s="19"/>
      <c r="J276" s="19"/>
      <c r="K276" s="19"/>
      <c r="L276" s="19"/>
      <c r="M276" s="19"/>
      <c r="N276" s="19"/>
      <c r="O276" s="19"/>
      <c r="P276" s="19"/>
      <c r="Q276" s="19"/>
      <c r="R276" s="19"/>
      <c r="S276" s="19"/>
      <c r="T276" s="19"/>
      <c r="U276" s="19"/>
      <c r="V276" s="19"/>
      <c r="W276" s="19"/>
      <c r="X276" s="19"/>
      <c r="Y276" s="19"/>
      <c r="Z276" s="19"/>
    </row>
    <row r="277" spans="1:26" ht="15.75" customHeight="1" x14ac:dyDescent="0.3">
      <c r="A277" s="19"/>
      <c r="B277" s="19"/>
      <c r="C277" s="19"/>
      <c r="D277" s="19"/>
      <c r="E277" s="19"/>
      <c r="F277" s="19"/>
      <c r="G277" s="19"/>
      <c r="H277" s="19"/>
      <c r="I277" s="19"/>
      <c r="J277" s="19"/>
      <c r="K277" s="19"/>
      <c r="L277" s="19"/>
      <c r="M277" s="19"/>
      <c r="N277" s="19"/>
      <c r="O277" s="19"/>
      <c r="P277" s="19"/>
      <c r="Q277" s="19"/>
      <c r="R277" s="19"/>
      <c r="S277" s="19"/>
      <c r="T277" s="19"/>
      <c r="U277" s="19"/>
      <c r="V277" s="19"/>
      <c r="W277" s="19"/>
      <c r="X277" s="19"/>
      <c r="Y277" s="19"/>
      <c r="Z277" s="19"/>
    </row>
    <row r="278" spans="1:26" ht="15.75" customHeight="1" x14ac:dyDescent="0.3">
      <c r="A278" s="19"/>
      <c r="B278" s="19"/>
      <c r="C278" s="19"/>
      <c r="D278" s="19"/>
      <c r="E278" s="19"/>
      <c r="F278" s="19"/>
      <c r="G278" s="19"/>
      <c r="H278" s="19"/>
      <c r="I278" s="19"/>
      <c r="J278" s="19"/>
      <c r="K278" s="19"/>
      <c r="L278" s="19"/>
      <c r="M278" s="19"/>
      <c r="N278" s="19"/>
      <c r="O278" s="19"/>
      <c r="P278" s="19"/>
      <c r="Q278" s="19"/>
      <c r="R278" s="19"/>
      <c r="S278" s="19"/>
      <c r="T278" s="19"/>
      <c r="U278" s="19"/>
      <c r="V278" s="19"/>
      <c r="W278" s="19"/>
      <c r="X278" s="19"/>
      <c r="Y278" s="19"/>
      <c r="Z278" s="19"/>
    </row>
    <row r="279" spans="1:26" ht="15.75" customHeight="1" x14ac:dyDescent="0.3">
      <c r="A279" s="19"/>
      <c r="B279" s="19"/>
      <c r="C279" s="19"/>
      <c r="D279" s="19"/>
      <c r="E279" s="19"/>
      <c r="F279" s="19"/>
      <c r="G279" s="19"/>
      <c r="H279" s="19"/>
      <c r="I279" s="19"/>
      <c r="J279" s="19"/>
      <c r="K279" s="19"/>
      <c r="L279" s="19"/>
      <c r="M279" s="19"/>
      <c r="N279" s="19"/>
      <c r="O279" s="19"/>
      <c r="P279" s="19"/>
      <c r="Q279" s="19"/>
      <c r="R279" s="19"/>
      <c r="S279" s="19"/>
      <c r="T279" s="19"/>
      <c r="U279" s="19"/>
      <c r="V279" s="19"/>
      <c r="W279" s="19"/>
      <c r="X279" s="19"/>
      <c r="Y279" s="19"/>
      <c r="Z279" s="19"/>
    </row>
    <row r="280" spans="1:26" ht="15.75" customHeight="1" x14ac:dyDescent="0.3">
      <c r="A280" s="19"/>
      <c r="B280" s="19"/>
      <c r="C280" s="19"/>
      <c r="D280" s="19"/>
      <c r="E280" s="19"/>
      <c r="F280" s="19"/>
      <c r="G280" s="19"/>
      <c r="H280" s="19"/>
      <c r="I280" s="19"/>
      <c r="J280" s="19"/>
      <c r="K280" s="19"/>
      <c r="L280" s="19"/>
      <c r="M280" s="19"/>
      <c r="N280" s="19"/>
      <c r="O280" s="19"/>
      <c r="P280" s="19"/>
      <c r="Q280" s="19"/>
      <c r="R280" s="19"/>
      <c r="S280" s="19"/>
      <c r="T280" s="19"/>
      <c r="U280" s="19"/>
      <c r="V280" s="19"/>
      <c r="W280" s="19"/>
      <c r="X280" s="19"/>
      <c r="Y280" s="19"/>
      <c r="Z280" s="19"/>
    </row>
    <row r="281" spans="1:26" ht="15.75" customHeight="1" x14ac:dyDescent="0.3">
      <c r="A281" s="19"/>
      <c r="B281" s="19"/>
      <c r="C281" s="19"/>
      <c r="D281" s="19"/>
      <c r="E281" s="19"/>
      <c r="F281" s="19"/>
      <c r="G281" s="19"/>
      <c r="H281" s="19"/>
      <c r="I281" s="19"/>
      <c r="J281" s="19"/>
      <c r="K281" s="19"/>
      <c r="L281" s="19"/>
      <c r="M281" s="19"/>
      <c r="N281" s="19"/>
      <c r="O281" s="19"/>
      <c r="P281" s="19"/>
      <c r="Q281" s="19"/>
      <c r="R281" s="19"/>
      <c r="S281" s="19"/>
      <c r="T281" s="19"/>
      <c r="U281" s="19"/>
      <c r="V281" s="19"/>
      <c r="W281" s="19"/>
      <c r="X281" s="19"/>
      <c r="Y281" s="19"/>
      <c r="Z281" s="19"/>
    </row>
    <row r="282" spans="1:26" ht="15.75" customHeight="1" x14ac:dyDescent="0.3">
      <c r="A282" s="19"/>
      <c r="B282" s="19"/>
      <c r="C282" s="19"/>
      <c r="D282" s="19"/>
      <c r="E282" s="19"/>
      <c r="F282" s="19"/>
      <c r="G282" s="19"/>
      <c r="H282" s="19"/>
      <c r="I282" s="19"/>
      <c r="J282" s="19"/>
      <c r="K282" s="19"/>
      <c r="L282" s="19"/>
      <c r="M282" s="19"/>
      <c r="N282" s="19"/>
      <c r="O282" s="19"/>
      <c r="P282" s="19"/>
      <c r="Q282" s="19"/>
      <c r="R282" s="19"/>
      <c r="S282" s="19"/>
      <c r="T282" s="19"/>
      <c r="U282" s="19"/>
      <c r="V282" s="19"/>
      <c r="W282" s="19"/>
      <c r="X282" s="19"/>
      <c r="Y282" s="19"/>
      <c r="Z282" s="19"/>
    </row>
    <row r="283" spans="1:26" ht="15.75" customHeight="1" x14ac:dyDescent="0.3">
      <c r="A283" s="19"/>
      <c r="B283" s="19"/>
      <c r="C283" s="19"/>
      <c r="D283" s="19"/>
      <c r="E283" s="19"/>
      <c r="F283" s="19"/>
      <c r="G283" s="19"/>
      <c r="H283" s="19"/>
      <c r="I283" s="19"/>
      <c r="J283" s="19"/>
      <c r="K283" s="19"/>
      <c r="L283" s="19"/>
      <c r="M283" s="19"/>
      <c r="N283" s="19"/>
      <c r="O283" s="19"/>
      <c r="P283" s="19"/>
      <c r="Q283" s="19"/>
      <c r="R283" s="19"/>
      <c r="S283" s="19"/>
      <c r="T283" s="19"/>
      <c r="U283" s="19"/>
      <c r="V283" s="19"/>
      <c r="W283" s="19"/>
      <c r="X283" s="19"/>
      <c r="Y283" s="19"/>
      <c r="Z283" s="19"/>
    </row>
    <row r="284" spans="1:26" ht="15.75" customHeight="1" x14ac:dyDescent="0.3">
      <c r="A284" s="19"/>
      <c r="B284" s="19"/>
      <c r="C284" s="19"/>
      <c r="D284" s="19"/>
      <c r="E284" s="19"/>
      <c r="F284" s="19"/>
      <c r="G284" s="19"/>
      <c r="H284" s="19"/>
      <c r="I284" s="19"/>
      <c r="J284" s="19"/>
      <c r="K284" s="19"/>
      <c r="L284" s="19"/>
      <c r="M284" s="19"/>
      <c r="N284" s="19"/>
      <c r="O284" s="19"/>
      <c r="P284" s="19"/>
      <c r="Q284" s="19"/>
      <c r="R284" s="19"/>
      <c r="S284" s="19"/>
      <c r="T284" s="19"/>
      <c r="U284" s="19"/>
      <c r="V284" s="19"/>
      <c r="W284" s="19"/>
      <c r="X284" s="19"/>
      <c r="Y284" s="19"/>
      <c r="Z284" s="19"/>
    </row>
    <row r="285" spans="1:26" ht="15.75" customHeight="1" x14ac:dyDescent="0.3">
      <c r="A285" s="19"/>
      <c r="B285" s="19"/>
      <c r="C285" s="19"/>
      <c r="D285" s="19"/>
      <c r="E285" s="19"/>
      <c r="F285" s="19"/>
      <c r="G285" s="19"/>
      <c r="H285" s="19"/>
      <c r="I285" s="19"/>
      <c r="J285" s="19"/>
      <c r="K285" s="19"/>
      <c r="L285" s="19"/>
      <c r="M285" s="19"/>
      <c r="N285" s="19"/>
      <c r="O285" s="19"/>
      <c r="P285" s="19"/>
      <c r="Q285" s="19"/>
      <c r="R285" s="19"/>
      <c r="S285" s="19"/>
      <c r="T285" s="19"/>
      <c r="U285" s="19"/>
      <c r="V285" s="19"/>
      <c r="W285" s="19"/>
      <c r="X285" s="19"/>
      <c r="Y285" s="19"/>
      <c r="Z285" s="19"/>
    </row>
    <row r="286" spans="1:26" ht="15.75" customHeight="1" x14ac:dyDescent="0.3">
      <c r="A286" s="19"/>
      <c r="B286" s="19"/>
      <c r="C286" s="19"/>
      <c r="D286" s="19"/>
      <c r="E286" s="19"/>
      <c r="F286" s="19"/>
      <c r="G286" s="19"/>
      <c r="H286" s="19"/>
      <c r="I286" s="19"/>
      <c r="J286" s="19"/>
      <c r="K286" s="19"/>
      <c r="L286" s="19"/>
      <c r="M286" s="19"/>
      <c r="N286" s="19"/>
      <c r="O286" s="19"/>
      <c r="P286" s="19"/>
      <c r="Q286" s="19"/>
      <c r="R286" s="19"/>
      <c r="S286" s="19"/>
      <c r="T286" s="19"/>
      <c r="U286" s="19"/>
      <c r="V286" s="19"/>
      <c r="W286" s="19"/>
      <c r="X286" s="19"/>
      <c r="Y286" s="19"/>
      <c r="Z286" s="19"/>
    </row>
    <row r="287" spans="1:26" ht="15.75" customHeight="1" x14ac:dyDescent="0.3">
      <c r="A287" s="19"/>
      <c r="B287" s="19"/>
      <c r="C287" s="19"/>
      <c r="D287" s="19"/>
      <c r="E287" s="19"/>
      <c r="F287" s="19"/>
      <c r="G287" s="19"/>
      <c r="H287" s="19"/>
      <c r="I287" s="19"/>
      <c r="J287" s="19"/>
      <c r="K287" s="19"/>
      <c r="L287" s="19"/>
      <c r="M287" s="19"/>
      <c r="N287" s="19"/>
      <c r="O287" s="19"/>
      <c r="P287" s="19"/>
      <c r="Q287" s="19"/>
      <c r="R287" s="19"/>
      <c r="S287" s="19"/>
      <c r="T287" s="19"/>
      <c r="U287" s="19"/>
      <c r="V287" s="19"/>
      <c r="W287" s="19"/>
      <c r="X287" s="19"/>
      <c r="Y287" s="19"/>
      <c r="Z287" s="19"/>
    </row>
    <row r="288" spans="1:26" ht="15.75" customHeight="1" x14ac:dyDescent="0.3">
      <c r="A288" s="19"/>
      <c r="B288" s="19"/>
      <c r="C288" s="19"/>
      <c r="D288" s="19"/>
      <c r="E288" s="19"/>
      <c r="F288" s="19"/>
      <c r="G288" s="19"/>
      <c r="H288" s="19"/>
      <c r="I288" s="19"/>
      <c r="J288" s="19"/>
      <c r="K288" s="19"/>
      <c r="L288" s="19"/>
      <c r="M288" s="19"/>
      <c r="N288" s="19"/>
      <c r="O288" s="19"/>
      <c r="P288" s="19"/>
      <c r="Q288" s="19"/>
      <c r="R288" s="19"/>
      <c r="S288" s="19"/>
      <c r="T288" s="19"/>
      <c r="U288" s="19"/>
      <c r="V288" s="19"/>
      <c r="W288" s="19"/>
      <c r="X288" s="19"/>
      <c r="Y288" s="19"/>
      <c r="Z288" s="19"/>
    </row>
    <row r="289" spans="1:26" ht="15.75" customHeight="1" x14ac:dyDescent="0.3">
      <c r="A289" s="19"/>
      <c r="B289" s="19"/>
      <c r="C289" s="19"/>
      <c r="D289" s="19"/>
      <c r="E289" s="19"/>
      <c r="F289" s="19"/>
      <c r="G289" s="19"/>
      <c r="H289" s="19"/>
      <c r="I289" s="19"/>
      <c r="J289" s="19"/>
      <c r="K289" s="19"/>
      <c r="L289" s="19"/>
      <c r="M289" s="19"/>
      <c r="N289" s="19"/>
      <c r="O289" s="19"/>
      <c r="P289" s="19"/>
      <c r="Q289" s="19"/>
      <c r="R289" s="19"/>
      <c r="S289" s="19"/>
      <c r="T289" s="19"/>
      <c r="U289" s="19"/>
      <c r="V289" s="19"/>
      <c r="W289" s="19"/>
      <c r="X289" s="19"/>
      <c r="Y289" s="19"/>
      <c r="Z289" s="19"/>
    </row>
    <row r="290" spans="1:26" ht="15.75" customHeight="1" x14ac:dyDescent="0.3">
      <c r="A290" s="19"/>
      <c r="B290" s="19"/>
      <c r="C290" s="19"/>
      <c r="D290" s="19"/>
      <c r="E290" s="19"/>
      <c r="F290" s="19"/>
      <c r="G290" s="19"/>
      <c r="H290" s="19"/>
      <c r="I290" s="19"/>
      <c r="J290" s="19"/>
      <c r="K290" s="19"/>
      <c r="L290" s="19"/>
      <c r="M290" s="19"/>
      <c r="N290" s="19"/>
      <c r="O290" s="19"/>
      <c r="P290" s="19"/>
      <c r="Q290" s="19"/>
      <c r="R290" s="19"/>
      <c r="S290" s="19"/>
      <c r="T290" s="19"/>
      <c r="U290" s="19"/>
      <c r="V290" s="19"/>
      <c r="W290" s="19"/>
      <c r="X290" s="19"/>
      <c r="Y290" s="19"/>
      <c r="Z290" s="19"/>
    </row>
    <row r="291" spans="1:26" ht="15.75" customHeight="1" x14ac:dyDescent="0.3">
      <c r="A291" s="19"/>
      <c r="B291" s="19"/>
      <c r="C291" s="19"/>
      <c r="D291" s="19"/>
      <c r="E291" s="19"/>
      <c r="F291" s="19"/>
      <c r="G291" s="19"/>
      <c r="H291" s="19"/>
      <c r="I291" s="19"/>
      <c r="J291" s="19"/>
      <c r="K291" s="19"/>
      <c r="L291" s="19"/>
      <c r="M291" s="19"/>
      <c r="N291" s="19"/>
      <c r="O291" s="19"/>
      <c r="P291" s="19"/>
      <c r="Q291" s="19"/>
      <c r="R291" s="19"/>
      <c r="S291" s="19"/>
      <c r="T291" s="19"/>
      <c r="U291" s="19"/>
      <c r="V291" s="19"/>
      <c r="W291" s="19"/>
      <c r="X291" s="19"/>
      <c r="Y291" s="19"/>
      <c r="Z291" s="19"/>
    </row>
    <row r="292" spans="1:26" ht="15.75" customHeight="1" x14ac:dyDescent="0.3">
      <c r="A292" s="19"/>
      <c r="B292" s="19"/>
      <c r="C292" s="19"/>
      <c r="D292" s="19"/>
      <c r="E292" s="19"/>
      <c r="F292" s="19"/>
      <c r="G292" s="19"/>
      <c r="H292" s="19"/>
      <c r="I292" s="19"/>
      <c r="J292" s="19"/>
      <c r="K292" s="19"/>
      <c r="L292" s="19"/>
      <c r="M292" s="19"/>
      <c r="N292" s="19"/>
      <c r="O292" s="19"/>
      <c r="P292" s="19"/>
      <c r="Q292" s="19"/>
      <c r="R292" s="19"/>
      <c r="S292" s="19"/>
      <c r="T292" s="19"/>
      <c r="U292" s="19"/>
      <c r="V292" s="19"/>
      <c r="W292" s="19"/>
      <c r="X292" s="19"/>
      <c r="Y292" s="19"/>
      <c r="Z292" s="19"/>
    </row>
    <row r="293" spans="1:26" ht="15.75" customHeight="1" x14ac:dyDescent="0.3">
      <c r="A293" s="19"/>
      <c r="B293" s="19"/>
      <c r="C293" s="19"/>
      <c r="D293" s="19"/>
      <c r="E293" s="19"/>
      <c r="F293" s="19"/>
      <c r="G293" s="19"/>
      <c r="H293" s="19"/>
      <c r="I293" s="19"/>
      <c r="J293" s="19"/>
      <c r="K293" s="19"/>
      <c r="L293" s="19"/>
      <c r="M293" s="19"/>
      <c r="N293" s="19"/>
      <c r="O293" s="19"/>
      <c r="P293" s="19"/>
      <c r="Q293" s="19"/>
      <c r="R293" s="19"/>
      <c r="S293" s="19"/>
      <c r="T293" s="19"/>
      <c r="U293" s="19"/>
      <c r="V293" s="19"/>
      <c r="W293" s="19"/>
      <c r="X293" s="19"/>
      <c r="Y293" s="19"/>
      <c r="Z293" s="19"/>
    </row>
    <row r="294" spans="1:26" ht="15.75" customHeight="1" x14ac:dyDescent="0.3">
      <c r="A294" s="19"/>
      <c r="B294" s="19"/>
      <c r="C294" s="19"/>
      <c r="D294" s="19"/>
      <c r="E294" s="19"/>
      <c r="F294" s="19"/>
      <c r="G294" s="19"/>
      <c r="H294" s="19"/>
      <c r="I294" s="19"/>
      <c r="J294" s="19"/>
      <c r="K294" s="19"/>
      <c r="L294" s="19"/>
      <c r="M294" s="19"/>
      <c r="N294" s="19"/>
      <c r="O294" s="19"/>
      <c r="P294" s="19"/>
      <c r="Q294" s="19"/>
      <c r="R294" s="19"/>
      <c r="S294" s="19"/>
      <c r="T294" s="19"/>
      <c r="U294" s="19"/>
      <c r="V294" s="19"/>
      <c r="W294" s="19"/>
      <c r="X294" s="19"/>
      <c r="Y294" s="19"/>
      <c r="Z294" s="19"/>
    </row>
    <row r="295" spans="1:26" ht="15.75" customHeight="1" x14ac:dyDescent="0.3">
      <c r="A295" s="19"/>
      <c r="B295" s="19"/>
      <c r="C295" s="19"/>
      <c r="D295" s="19"/>
      <c r="E295" s="19"/>
      <c r="F295" s="19"/>
      <c r="G295" s="19"/>
      <c r="H295" s="19"/>
      <c r="I295" s="19"/>
      <c r="J295" s="19"/>
      <c r="K295" s="19"/>
      <c r="L295" s="19"/>
      <c r="M295" s="19"/>
      <c r="N295" s="19"/>
      <c r="O295" s="19"/>
      <c r="P295" s="19"/>
      <c r="Q295" s="19"/>
      <c r="R295" s="19"/>
      <c r="S295" s="19"/>
      <c r="T295" s="19"/>
      <c r="U295" s="19"/>
      <c r="V295" s="19"/>
      <c r="W295" s="19"/>
      <c r="X295" s="19"/>
      <c r="Y295" s="19"/>
      <c r="Z295" s="19"/>
    </row>
    <row r="296" spans="1:26" ht="15.75" customHeight="1" x14ac:dyDescent="0.3">
      <c r="A296" s="19"/>
      <c r="B296" s="19"/>
      <c r="C296" s="19"/>
      <c r="D296" s="19"/>
      <c r="E296" s="19"/>
      <c r="F296" s="19"/>
      <c r="G296" s="19"/>
      <c r="H296" s="19"/>
      <c r="I296" s="19"/>
      <c r="J296" s="19"/>
      <c r="K296" s="19"/>
      <c r="L296" s="19"/>
      <c r="M296" s="19"/>
      <c r="N296" s="19"/>
      <c r="O296" s="19"/>
      <c r="P296" s="19"/>
      <c r="Q296" s="19"/>
      <c r="R296" s="19"/>
      <c r="S296" s="19"/>
      <c r="T296" s="19"/>
      <c r="U296" s="19"/>
      <c r="V296" s="19"/>
      <c r="W296" s="19"/>
      <c r="X296" s="19"/>
      <c r="Y296" s="19"/>
      <c r="Z296" s="19"/>
    </row>
    <row r="297" spans="1:26" ht="15.75" customHeight="1" x14ac:dyDescent="0.3">
      <c r="A297" s="19"/>
      <c r="B297" s="19"/>
      <c r="C297" s="19"/>
      <c r="D297" s="19"/>
      <c r="E297" s="19"/>
      <c r="F297" s="19"/>
      <c r="G297" s="19"/>
      <c r="H297" s="19"/>
      <c r="I297" s="19"/>
      <c r="J297" s="19"/>
      <c r="K297" s="19"/>
      <c r="L297" s="19"/>
      <c r="M297" s="19"/>
      <c r="N297" s="19"/>
      <c r="O297" s="19"/>
      <c r="P297" s="19"/>
      <c r="Q297" s="19"/>
      <c r="R297" s="19"/>
      <c r="S297" s="19"/>
      <c r="T297" s="19"/>
      <c r="U297" s="19"/>
      <c r="V297" s="19"/>
      <c r="W297" s="19"/>
      <c r="X297" s="19"/>
      <c r="Y297" s="19"/>
      <c r="Z297" s="19"/>
    </row>
    <row r="298" spans="1:26" ht="15.75" customHeight="1" x14ac:dyDescent="0.3">
      <c r="A298" s="19"/>
      <c r="B298" s="19"/>
      <c r="C298" s="19"/>
      <c r="D298" s="19"/>
      <c r="E298" s="19"/>
      <c r="F298" s="19"/>
      <c r="G298" s="19"/>
      <c r="H298" s="19"/>
      <c r="I298" s="19"/>
      <c r="J298" s="19"/>
      <c r="K298" s="19"/>
      <c r="L298" s="19"/>
      <c r="M298" s="19"/>
      <c r="N298" s="19"/>
      <c r="O298" s="19"/>
      <c r="P298" s="19"/>
      <c r="Q298" s="19"/>
      <c r="R298" s="19"/>
      <c r="S298" s="19"/>
      <c r="T298" s="19"/>
      <c r="U298" s="19"/>
      <c r="V298" s="19"/>
      <c r="W298" s="19"/>
      <c r="X298" s="19"/>
      <c r="Y298" s="19"/>
      <c r="Z298" s="19"/>
    </row>
    <row r="299" spans="1:26" ht="15.75" customHeight="1" x14ac:dyDescent="0.3">
      <c r="A299" s="19"/>
      <c r="B299" s="19"/>
      <c r="C299" s="19"/>
      <c r="D299" s="19"/>
      <c r="E299" s="19"/>
      <c r="F299" s="19"/>
      <c r="G299" s="19"/>
      <c r="H299" s="19"/>
      <c r="I299" s="19"/>
      <c r="J299" s="19"/>
      <c r="K299" s="19"/>
      <c r="L299" s="19"/>
      <c r="M299" s="19"/>
      <c r="N299" s="19"/>
      <c r="O299" s="19"/>
      <c r="P299" s="19"/>
      <c r="Q299" s="19"/>
      <c r="R299" s="19"/>
      <c r="S299" s="19"/>
      <c r="T299" s="19"/>
      <c r="U299" s="19"/>
      <c r="V299" s="19"/>
      <c r="W299" s="19"/>
      <c r="X299" s="19"/>
      <c r="Y299" s="19"/>
      <c r="Z299" s="19"/>
    </row>
    <row r="300" spans="1:26" ht="15.75" customHeight="1" x14ac:dyDescent="0.3">
      <c r="A300" s="19"/>
      <c r="B300" s="19"/>
      <c r="C300" s="19"/>
      <c r="D300" s="19"/>
      <c r="E300" s="19"/>
      <c r="F300" s="19"/>
      <c r="G300" s="19"/>
      <c r="H300" s="19"/>
      <c r="I300" s="19"/>
      <c r="J300" s="19"/>
      <c r="K300" s="19"/>
      <c r="L300" s="19"/>
      <c r="M300" s="19"/>
      <c r="N300" s="19"/>
      <c r="O300" s="19"/>
      <c r="P300" s="19"/>
      <c r="Q300" s="19"/>
      <c r="R300" s="19"/>
      <c r="S300" s="19"/>
      <c r="T300" s="19"/>
      <c r="U300" s="19"/>
      <c r="V300" s="19"/>
      <c r="W300" s="19"/>
      <c r="X300" s="19"/>
      <c r="Y300" s="19"/>
      <c r="Z300" s="19"/>
    </row>
    <row r="301" spans="1:26" ht="15.75" customHeight="1" x14ac:dyDescent="0.3">
      <c r="A301" s="19"/>
      <c r="B301" s="19"/>
      <c r="C301" s="19"/>
      <c r="D301" s="19"/>
      <c r="E301" s="19"/>
      <c r="F301" s="19"/>
      <c r="G301" s="19"/>
      <c r="H301" s="19"/>
      <c r="I301" s="19"/>
      <c r="J301" s="19"/>
      <c r="K301" s="19"/>
      <c r="L301" s="19"/>
      <c r="M301" s="19"/>
      <c r="N301" s="19"/>
      <c r="O301" s="19"/>
      <c r="P301" s="19"/>
      <c r="Q301" s="19"/>
      <c r="R301" s="19"/>
      <c r="S301" s="19"/>
      <c r="T301" s="19"/>
      <c r="U301" s="19"/>
      <c r="V301" s="19"/>
      <c r="W301" s="19"/>
      <c r="X301" s="19"/>
      <c r="Y301" s="19"/>
      <c r="Z301" s="19"/>
    </row>
    <row r="302" spans="1:26" ht="15.75" customHeight="1" x14ac:dyDescent="0.3">
      <c r="A302" s="19"/>
      <c r="B302" s="19"/>
      <c r="C302" s="19"/>
      <c r="D302" s="19"/>
      <c r="E302" s="19"/>
      <c r="F302" s="19"/>
      <c r="G302" s="19"/>
      <c r="H302" s="19"/>
      <c r="I302" s="19"/>
      <c r="J302" s="19"/>
      <c r="K302" s="19"/>
      <c r="L302" s="19"/>
      <c r="M302" s="19"/>
      <c r="N302" s="19"/>
      <c r="O302" s="19"/>
      <c r="P302" s="19"/>
      <c r="Q302" s="19"/>
      <c r="R302" s="19"/>
      <c r="S302" s="19"/>
      <c r="T302" s="19"/>
      <c r="U302" s="19"/>
      <c r="V302" s="19"/>
      <c r="W302" s="19"/>
      <c r="X302" s="19"/>
      <c r="Y302" s="19"/>
      <c r="Z302" s="19"/>
    </row>
    <row r="303" spans="1:26" ht="15.75" customHeight="1" x14ac:dyDescent="0.3">
      <c r="A303" s="19"/>
      <c r="B303" s="19"/>
      <c r="C303" s="19"/>
      <c r="D303" s="19"/>
      <c r="E303" s="19"/>
      <c r="F303" s="19"/>
      <c r="G303" s="19"/>
      <c r="H303" s="19"/>
      <c r="I303" s="19"/>
      <c r="J303" s="19"/>
      <c r="K303" s="19"/>
      <c r="L303" s="19"/>
      <c r="M303" s="19"/>
      <c r="N303" s="19"/>
      <c r="O303" s="19"/>
      <c r="P303" s="19"/>
      <c r="Q303" s="19"/>
      <c r="R303" s="19"/>
      <c r="S303" s="19"/>
      <c r="T303" s="19"/>
      <c r="U303" s="19"/>
      <c r="V303" s="19"/>
      <c r="W303" s="19"/>
      <c r="X303" s="19"/>
      <c r="Y303" s="19"/>
      <c r="Z303" s="19"/>
    </row>
    <row r="304" spans="1:26" ht="15.75" customHeight="1" x14ac:dyDescent="0.3">
      <c r="A304" s="19"/>
      <c r="B304" s="19"/>
      <c r="C304" s="19"/>
      <c r="D304" s="19"/>
      <c r="E304" s="19"/>
      <c r="F304" s="19"/>
      <c r="G304" s="19"/>
      <c r="H304" s="19"/>
      <c r="I304" s="19"/>
      <c r="J304" s="19"/>
      <c r="K304" s="19"/>
      <c r="L304" s="19"/>
      <c r="M304" s="19"/>
      <c r="N304" s="19"/>
      <c r="O304" s="19"/>
      <c r="P304" s="19"/>
      <c r="Q304" s="19"/>
      <c r="R304" s="19"/>
      <c r="S304" s="19"/>
      <c r="T304" s="19"/>
      <c r="U304" s="19"/>
      <c r="V304" s="19"/>
      <c r="W304" s="19"/>
      <c r="X304" s="19"/>
      <c r="Y304" s="19"/>
      <c r="Z304" s="19"/>
    </row>
    <row r="305" spans="1:26" ht="15.75" customHeight="1" x14ac:dyDescent="0.3">
      <c r="A305" s="19"/>
      <c r="B305" s="19"/>
      <c r="C305" s="19"/>
      <c r="D305" s="19"/>
      <c r="E305" s="19"/>
      <c r="F305" s="19"/>
      <c r="G305" s="19"/>
      <c r="H305" s="19"/>
      <c r="I305" s="19"/>
      <c r="J305" s="19"/>
      <c r="K305" s="19"/>
      <c r="L305" s="19"/>
      <c r="M305" s="19"/>
      <c r="N305" s="19"/>
      <c r="O305" s="19"/>
      <c r="P305" s="19"/>
      <c r="Q305" s="19"/>
      <c r="R305" s="19"/>
      <c r="S305" s="19"/>
      <c r="T305" s="19"/>
      <c r="U305" s="19"/>
      <c r="V305" s="19"/>
      <c r="W305" s="19"/>
      <c r="X305" s="19"/>
      <c r="Y305" s="19"/>
      <c r="Z305" s="19"/>
    </row>
    <row r="306" spans="1:26" ht="15.75" customHeight="1" x14ac:dyDescent="0.3">
      <c r="A306" s="19"/>
      <c r="B306" s="19"/>
      <c r="C306" s="19"/>
      <c r="D306" s="19"/>
      <c r="E306" s="19"/>
      <c r="F306" s="19"/>
      <c r="G306" s="19"/>
      <c r="H306" s="19"/>
      <c r="I306" s="19"/>
      <c r="J306" s="19"/>
      <c r="K306" s="19"/>
      <c r="L306" s="19"/>
      <c r="M306" s="19"/>
      <c r="N306" s="19"/>
      <c r="O306" s="19"/>
      <c r="P306" s="19"/>
      <c r="Q306" s="19"/>
      <c r="R306" s="19"/>
      <c r="S306" s="19"/>
      <c r="T306" s="19"/>
      <c r="U306" s="19"/>
      <c r="V306" s="19"/>
      <c r="W306" s="19"/>
      <c r="X306" s="19"/>
      <c r="Y306" s="19"/>
      <c r="Z306" s="19"/>
    </row>
    <row r="307" spans="1:26" ht="15.75" customHeight="1" x14ac:dyDescent="0.3">
      <c r="A307" s="19"/>
      <c r="B307" s="19"/>
      <c r="C307" s="19"/>
      <c r="D307" s="19"/>
      <c r="E307" s="19"/>
      <c r="F307" s="19"/>
      <c r="G307" s="19"/>
      <c r="H307" s="19"/>
      <c r="I307" s="19"/>
      <c r="J307" s="19"/>
      <c r="K307" s="19"/>
      <c r="L307" s="19"/>
      <c r="M307" s="19"/>
      <c r="N307" s="19"/>
      <c r="O307" s="19"/>
      <c r="P307" s="19"/>
      <c r="Q307" s="19"/>
      <c r="R307" s="19"/>
      <c r="S307" s="19"/>
      <c r="T307" s="19"/>
      <c r="U307" s="19"/>
      <c r="V307" s="19"/>
      <c r="W307" s="19"/>
      <c r="X307" s="19"/>
      <c r="Y307" s="19"/>
      <c r="Z307" s="19"/>
    </row>
    <row r="308" spans="1:26" ht="15.75" customHeight="1" x14ac:dyDescent="0.3">
      <c r="A308" s="19"/>
      <c r="B308" s="19"/>
      <c r="C308" s="19"/>
      <c r="D308" s="19"/>
      <c r="E308" s="19"/>
      <c r="F308" s="19"/>
      <c r="G308" s="19"/>
      <c r="H308" s="19"/>
      <c r="I308" s="19"/>
      <c r="J308" s="19"/>
      <c r="K308" s="19"/>
      <c r="L308" s="19"/>
      <c r="M308" s="19"/>
      <c r="N308" s="19"/>
      <c r="O308" s="19"/>
      <c r="P308" s="19"/>
      <c r="Q308" s="19"/>
      <c r="R308" s="19"/>
      <c r="S308" s="19"/>
      <c r="T308" s="19"/>
      <c r="U308" s="19"/>
      <c r="V308" s="19"/>
      <c r="W308" s="19"/>
      <c r="X308" s="19"/>
      <c r="Y308" s="19"/>
      <c r="Z308" s="19"/>
    </row>
    <row r="309" spans="1:26" ht="15.75" customHeight="1" x14ac:dyDescent="0.3">
      <c r="A309" s="19"/>
      <c r="B309" s="19"/>
      <c r="C309" s="19"/>
      <c r="D309" s="19"/>
      <c r="E309" s="19"/>
      <c r="F309" s="19"/>
      <c r="G309" s="19"/>
      <c r="H309" s="19"/>
      <c r="I309" s="19"/>
      <c r="J309" s="19"/>
      <c r="K309" s="19"/>
      <c r="L309" s="19"/>
      <c r="M309" s="19"/>
      <c r="N309" s="19"/>
      <c r="O309" s="19"/>
      <c r="P309" s="19"/>
      <c r="Q309" s="19"/>
      <c r="R309" s="19"/>
      <c r="S309" s="19"/>
      <c r="T309" s="19"/>
      <c r="U309" s="19"/>
      <c r="V309" s="19"/>
      <c r="W309" s="19"/>
      <c r="X309" s="19"/>
      <c r="Y309" s="19"/>
      <c r="Z309" s="19"/>
    </row>
    <row r="310" spans="1:26" ht="15.75" customHeight="1" x14ac:dyDescent="0.3">
      <c r="A310" s="19"/>
      <c r="B310" s="19"/>
      <c r="C310" s="19"/>
      <c r="D310" s="19"/>
      <c r="E310" s="19"/>
      <c r="F310" s="19"/>
      <c r="G310" s="19"/>
      <c r="H310" s="19"/>
      <c r="I310" s="19"/>
      <c r="J310" s="19"/>
      <c r="K310" s="19"/>
      <c r="L310" s="19"/>
      <c r="M310" s="19"/>
      <c r="N310" s="19"/>
      <c r="O310" s="19"/>
      <c r="P310" s="19"/>
      <c r="Q310" s="19"/>
      <c r="R310" s="19"/>
      <c r="S310" s="19"/>
      <c r="T310" s="19"/>
      <c r="U310" s="19"/>
      <c r="V310" s="19"/>
      <c r="W310" s="19"/>
      <c r="X310" s="19"/>
      <c r="Y310" s="19"/>
      <c r="Z310" s="19"/>
    </row>
    <row r="311" spans="1:26" ht="15.75" customHeight="1" x14ac:dyDescent="0.3">
      <c r="A311" s="19"/>
      <c r="B311" s="19"/>
      <c r="C311" s="19"/>
      <c r="D311" s="19"/>
      <c r="E311" s="19"/>
      <c r="F311" s="19"/>
      <c r="G311" s="19"/>
      <c r="H311" s="19"/>
      <c r="I311" s="19"/>
      <c r="J311" s="19"/>
      <c r="K311" s="19"/>
      <c r="L311" s="19"/>
      <c r="M311" s="19"/>
      <c r="N311" s="19"/>
      <c r="O311" s="19"/>
      <c r="P311" s="19"/>
      <c r="Q311" s="19"/>
      <c r="R311" s="19"/>
      <c r="S311" s="19"/>
      <c r="T311" s="19"/>
      <c r="U311" s="19"/>
      <c r="V311" s="19"/>
      <c r="W311" s="19"/>
      <c r="X311" s="19"/>
      <c r="Y311" s="19"/>
      <c r="Z311" s="19"/>
    </row>
    <row r="312" spans="1:26" ht="15.75" customHeight="1" x14ac:dyDescent="0.3">
      <c r="A312" s="19"/>
      <c r="B312" s="19"/>
      <c r="C312" s="19"/>
      <c r="D312" s="19"/>
      <c r="E312" s="19"/>
      <c r="F312" s="19"/>
      <c r="G312" s="19"/>
      <c r="H312" s="19"/>
      <c r="I312" s="19"/>
      <c r="J312" s="19"/>
      <c r="K312" s="19"/>
      <c r="L312" s="19"/>
      <c r="M312" s="19"/>
      <c r="N312" s="19"/>
      <c r="O312" s="19"/>
      <c r="P312" s="19"/>
      <c r="Q312" s="19"/>
      <c r="R312" s="19"/>
      <c r="S312" s="19"/>
      <c r="T312" s="19"/>
      <c r="U312" s="19"/>
      <c r="V312" s="19"/>
      <c r="W312" s="19"/>
      <c r="X312" s="19"/>
      <c r="Y312" s="19"/>
      <c r="Z312" s="19"/>
    </row>
    <row r="313" spans="1:26" ht="15.75" customHeight="1" x14ac:dyDescent="0.3">
      <c r="A313" s="19"/>
      <c r="B313" s="19"/>
      <c r="C313" s="19"/>
      <c r="D313" s="19"/>
      <c r="E313" s="19"/>
      <c r="F313" s="19"/>
      <c r="G313" s="19"/>
      <c r="H313" s="19"/>
      <c r="I313" s="19"/>
      <c r="J313" s="19"/>
      <c r="K313" s="19"/>
      <c r="L313" s="19"/>
      <c r="M313" s="19"/>
      <c r="N313" s="19"/>
      <c r="O313" s="19"/>
      <c r="P313" s="19"/>
      <c r="Q313" s="19"/>
      <c r="R313" s="19"/>
      <c r="S313" s="19"/>
      <c r="T313" s="19"/>
      <c r="U313" s="19"/>
      <c r="V313" s="19"/>
      <c r="W313" s="19"/>
      <c r="X313" s="19"/>
      <c r="Y313" s="19"/>
      <c r="Z313" s="19"/>
    </row>
    <row r="314" spans="1:26" ht="15.75" customHeight="1" x14ac:dyDescent="0.3">
      <c r="A314" s="19"/>
      <c r="B314" s="19"/>
      <c r="C314" s="19"/>
      <c r="D314" s="19"/>
      <c r="E314" s="19"/>
      <c r="F314" s="19"/>
      <c r="G314" s="19"/>
      <c r="H314" s="19"/>
      <c r="I314" s="19"/>
      <c r="J314" s="19"/>
      <c r="K314" s="19"/>
      <c r="L314" s="19"/>
      <c r="M314" s="19"/>
      <c r="N314" s="19"/>
      <c r="O314" s="19"/>
      <c r="P314" s="19"/>
      <c r="Q314" s="19"/>
      <c r="R314" s="19"/>
      <c r="S314" s="19"/>
      <c r="T314" s="19"/>
      <c r="U314" s="19"/>
      <c r="V314" s="19"/>
      <c r="W314" s="19"/>
      <c r="X314" s="19"/>
      <c r="Y314" s="19"/>
      <c r="Z314" s="19"/>
    </row>
    <row r="315" spans="1:26" ht="15.75" customHeight="1" x14ac:dyDescent="0.3">
      <c r="A315" s="19"/>
      <c r="B315" s="19"/>
      <c r="C315" s="19"/>
      <c r="D315" s="19"/>
      <c r="E315" s="19"/>
      <c r="F315" s="19"/>
      <c r="G315" s="19"/>
      <c r="H315" s="19"/>
      <c r="I315" s="19"/>
      <c r="J315" s="19"/>
      <c r="K315" s="19"/>
      <c r="L315" s="19"/>
      <c r="M315" s="19"/>
      <c r="N315" s="19"/>
      <c r="O315" s="19"/>
      <c r="P315" s="19"/>
      <c r="Q315" s="19"/>
      <c r="R315" s="19"/>
      <c r="S315" s="19"/>
      <c r="T315" s="19"/>
      <c r="U315" s="19"/>
      <c r="V315" s="19"/>
      <c r="W315" s="19"/>
      <c r="X315" s="19"/>
      <c r="Y315" s="19"/>
      <c r="Z315" s="19"/>
    </row>
    <row r="316" spans="1:26" ht="15.75" customHeight="1" x14ac:dyDescent="0.3">
      <c r="A316" s="19"/>
      <c r="B316" s="19"/>
      <c r="C316" s="19"/>
      <c r="D316" s="19"/>
      <c r="E316" s="19"/>
      <c r="F316" s="19"/>
      <c r="G316" s="19"/>
      <c r="H316" s="19"/>
      <c r="I316" s="19"/>
      <c r="J316" s="19"/>
      <c r="K316" s="19"/>
      <c r="L316" s="19"/>
      <c r="M316" s="19"/>
      <c r="N316" s="19"/>
      <c r="O316" s="19"/>
      <c r="P316" s="19"/>
      <c r="Q316" s="19"/>
      <c r="R316" s="19"/>
      <c r="S316" s="19"/>
      <c r="T316" s="19"/>
      <c r="U316" s="19"/>
      <c r="V316" s="19"/>
      <c r="W316" s="19"/>
      <c r="X316" s="19"/>
      <c r="Y316" s="19"/>
      <c r="Z316" s="19"/>
    </row>
    <row r="317" spans="1:26" ht="15.75" customHeight="1" x14ac:dyDescent="0.3">
      <c r="A317" s="19"/>
      <c r="B317" s="19"/>
      <c r="C317" s="19"/>
      <c r="D317" s="19"/>
      <c r="E317" s="19"/>
      <c r="F317" s="19"/>
      <c r="G317" s="19"/>
      <c r="H317" s="19"/>
      <c r="I317" s="19"/>
      <c r="J317" s="19"/>
      <c r="K317" s="19"/>
      <c r="L317" s="19"/>
      <c r="M317" s="19"/>
      <c r="N317" s="19"/>
      <c r="O317" s="19"/>
      <c r="P317" s="19"/>
      <c r="Q317" s="19"/>
      <c r="R317" s="19"/>
      <c r="S317" s="19"/>
      <c r="T317" s="19"/>
      <c r="U317" s="19"/>
      <c r="V317" s="19"/>
      <c r="W317" s="19"/>
      <c r="X317" s="19"/>
      <c r="Y317" s="19"/>
      <c r="Z317" s="19"/>
    </row>
    <row r="318" spans="1:26" ht="15.75" customHeight="1" x14ac:dyDescent="0.3">
      <c r="A318" s="19"/>
      <c r="B318" s="19"/>
      <c r="C318" s="19"/>
      <c r="D318" s="19"/>
      <c r="E318" s="19"/>
      <c r="F318" s="19"/>
      <c r="G318" s="19"/>
      <c r="H318" s="19"/>
      <c r="I318" s="19"/>
      <c r="J318" s="19"/>
      <c r="K318" s="19"/>
      <c r="L318" s="19"/>
      <c r="M318" s="19"/>
      <c r="N318" s="19"/>
      <c r="O318" s="19"/>
      <c r="P318" s="19"/>
      <c r="Q318" s="19"/>
      <c r="R318" s="19"/>
      <c r="S318" s="19"/>
      <c r="T318" s="19"/>
      <c r="U318" s="19"/>
      <c r="V318" s="19"/>
      <c r="W318" s="19"/>
      <c r="X318" s="19"/>
      <c r="Y318" s="19"/>
      <c r="Z318" s="19"/>
    </row>
    <row r="319" spans="1:26" ht="15.75" customHeight="1" x14ac:dyDescent="0.3">
      <c r="A319" s="19"/>
      <c r="B319" s="19"/>
      <c r="C319" s="19"/>
      <c r="D319" s="19"/>
      <c r="E319" s="19"/>
      <c r="F319" s="19"/>
      <c r="G319" s="19"/>
      <c r="H319" s="19"/>
      <c r="I319" s="19"/>
      <c r="J319" s="19"/>
      <c r="K319" s="19"/>
      <c r="L319" s="19"/>
      <c r="M319" s="19"/>
      <c r="N319" s="19"/>
      <c r="O319" s="19"/>
      <c r="P319" s="19"/>
      <c r="Q319" s="19"/>
      <c r="R319" s="19"/>
      <c r="S319" s="19"/>
      <c r="T319" s="19"/>
      <c r="U319" s="19"/>
      <c r="V319" s="19"/>
      <c r="W319" s="19"/>
      <c r="X319" s="19"/>
      <c r="Y319" s="19"/>
      <c r="Z319" s="19"/>
    </row>
    <row r="320" spans="1:26" ht="15.75" customHeight="1" x14ac:dyDescent="0.3">
      <c r="A320" s="19"/>
      <c r="B320" s="19"/>
      <c r="C320" s="19"/>
      <c r="D320" s="19"/>
      <c r="E320" s="19"/>
      <c r="F320" s="19"/>
      <c r="G320" s="19"/>
      <c r="H320" s="19"/>
      <c r="I320" s="19"/>
      <c r="J320" s="19"/>
      <c r="K320" s="19"/>
      <c r="L320" s="19"/>
      <c r="M320" s="19"/>
      <c r="N320" s="19"/>
      <c r="O320" s="19"/>
      <c r="P320" s="19"/>
      <c r="Q320" s="19"/>
      <c r="R320" s="19"/>
      <c r="S320" s="19"/>
      <c r="T320" s="19"/>
      <c r="U320" s="19"/>
      <c r="V320" s="19"/>
      <c r="W320" s="19"/>
      <c r="X320" s="19"/>
      <c r="Y320" s="19"/>
      <c r="Z320" s="19"/>
    </row>
    <row r="321" spans="1:26" ht="15.75" customHeight="1" x14ac:dyDescent="0.3">
      <c r="A321" s="19"/>
      <c r="B321" s="19"/>
      <c r="C321" s="19"/>
      <c r="D321" s="19"/>
      <c r="E321" s="19"/>
      <c r="F321" s="19"/>
      <c r="G321" s="19"/>
      <c r="H321" s="19"/>
      <c r="I321" s="19"/>
      <c r="J321" s="19"/>
      <c r="K321" s="19"/>
      <c r="L321" s="19"/>
      <c r="M321" s="19"/>
      <c r="N321" s="19"/>
      <c r="O321" s="19"/>
      <c r="P321" s="19"/>
      <c r="Q321" s="19"/>
      <c r="R321" s="19"/>
      <c r="S321" s="19"/>
      <c r="T321" s="19"/>
      <c r="U321" s="19"/>
      <c r="V321" s="19"/>
      <c r="W321" s="19"/>
      <c r="X321" s="19"/>
      <c r="Y321" s="19"/>
      <c r="Z321" s="19"/>
    </row>
    <row r="322" spans="1:26" ht="15.75" customHeight="1" x14ac:dyDescent="0.3">
      <c r="A322" s="19"/>
      <c r="B322" s="19"/>
      <c r="C322" s="19"/>
      <c r="D322" s="19"/>
      <c r="E322" s="19"/>
      <c r="F322" s="19"/>
      <c r="G322" s="19"/>
      <c r="H322" s="19"/>
      <c r="I322" s="19"/>
      <c r="J322" s="19"/>
      <c r="K322" s="19"/>
      <c r="L322" s="19"/>
      <c r="M322" s="19"/>
      <c r="N322" s="19"/>
      <c r="O322" s="19"/>
      <c r="P322" s="19"/>
      <c r="Q322" s="19"/>
      <c r="R322" s="19"/>
      <c r="S322" s="19"/>
      <c r="T322" s="19"/>
      <c r="U322" s="19"/>
      <c r="V322" s="19"/>
      <c r="W322" s="19"/>
      <c r="X322" s="19"/>
      <c r="Y322" s="19"/>
      <c r="Z322" s="19"/>
    </row>
    <row r="323" spans="1:26" ht="15.75" customHeight="1" x14ac:dyDescent="0.3">
      <c r="A323" s="19"/>
      <c r="B323" s="19"/>
      <c r="C323" s="19"/>
      <c r="D323" s="19"/>
      <c r="E323" s="19"/>
      <c r="F323" s="19"/>
      <c r="G323" s="19"/>
      <c r="H323" s="19"/>
      <c r="I323" s="19"/>
      <c r="J323" s="19"/>
      <c r="K323" s="19"/>
      <c r="L323" s="19"/>
      <c r="M323" s="19"/>
      <c r="N323" s="19"/>
      <c r="O323" s="19"/>
      <c r="P323" s="19"/>
      <c r="Q323" s="19"/>
      <c r="R323" s="19"/>
      <c r="S323" s="19"/>
      <c r="T323" s="19"/>
      <c r="U323" s="19"/>
      <c r="V323" s="19"/>
      <c r="W323" s="19"/>
      <c r="X323" s="19"/>
      <c r="Y323" s="19"/>
      <c r="Z323" s="19"/>
    </row>
    <row r="324" spans="1:26" ht="15.75" customHeight="1" x14ac:dyDescent="0.3">
      <c r="A324" s="19"/>
      <c r="B324" s="19"/>
      <c r="C324" s="19"/>
      <c r="D324" s="19"/>
      <c r="E324" s="19"/>
      <c r="F324" s="19"/>
      <c r="G324" s="19"/>
      <c r="H324" s="19"/>
      <c r="I324" s="19"/>
      <c r="J324" s="19"/>
      <c r="K324" s="19"/>
      <c r="L324" s="19"/>
      <c r="M324" s="19"/>
      <c r="N324" s="19"/>
      <c r="O324" s="19"/>
      <c r="P324" s="19"/>
      <c r="Q324" s="19"/>
      <c r="R324" s="19"/>
      <c r="S324" s="19"/>
      <c r="T324" s="19"/>
      <c r="U324" s="19"/>
      <c r="V324" s="19"/>
      <c r="W324" s="19"/>
      <c r="X324" s="19"/>
      <c r="Y324" s="19"/>
      <c r="Z324" s="19"/>
    </row>
    <row r="325" spans="1:26" ht="15.75" customHeight="1" x14ac:dyDescent="0.3">
      <c r="A325" s="19"/>
      <c r="B325" s="19"/>
      <c r="C325" s="19"/>
      <c r="D325" s="19"/>
      <c r="E325" s="19"/>
      <c r="F325" s="19"/>
      <c r="G325" s="19"/>
      <c r="H325" s="19"/>
      <c r="I325" s="19"/>
      <c r="J325" s="19"/>
      <c r="K325" s="19"/>
      <c r="L325" s="19"/>
      <c r="M325" s="19"/>
      <c r="N325" s="19"/>
      <c r="O325" s="19"/>
      <c r="P325" s="19"/>
      <c r="Q325" s="19"/>
      <c r="R325" s="19"/>
      <c r="S325" s="19"/>
      <c r="T325" s="19"/>
      <c r="U325" s="19"/>
      <c r="V325" s="19"/>
      <c r="W325" s="19"/>
      <c r="X325" s="19"/>
      <c r="Y325" s="19"/>
      <c r="Z325" s="19"/>
    </row>
    <row r="326" spans="1:26" ht="15.75" customHeight="1" x14ac:dyDescent="0.3">
      <c r="A326" s="19"/>
      <c r="B326" s="19"/>
      <c r="C326" s="19"/>
      <c r="D326" s="19"/>
      <c r="E326" s="19"/>
      <c r="F326" s="19"/>
      <c r="G326" s="19"/>
      <c r="H326" s="19"/>
      <c r="I326" s="19"/>
      <c r="J326" s="19"/>
      <c r="K326" s="19"/>
      <c r="L326" s="19"/>
      <c r="M326" s="19"/>
      <c r="N326" s="19"/>
      <c r="O326" s="19"/>
      <c r="P326" s="19"/>
      <c r="Q326" s="19"/>
      <c r="R326" s="19"/>
      <c r="S326" s="19"/>
      <c r="T326" s="19"/>
      <c r="U326" s="19"/>
      <c r="V326" s="19"/>
      <c r="W326" s="19"/>
      <c r="X326" s="19"/>
      <c r="Y326" s="19"/>
      <c r="Z326" s="19"/>
    </row>
    <row r="327" spans="1:26" ht="15.75" customHeight="1" x14ac:dyDescent="0.3">
      <c r="A327" s="19"/>
      <c r="B327" s="19"/>
      <c r="C327" s="19"/>
      <c r="D327" s="19"/>
      <c r="E327" s="19"/>
      <c r="F327" s="19"/>
      <c r="G327" s="19"/>
      <c r="H327" s="19"/>
      <c r="I327" s="19"/>
      <c r="J327" s="19"/>
      <c r="K327" s="19"/>
      <c r="L327" s="19"/>
      <c r="M327" s="19"/>
      <c r="N327" s="19"/>
      <c r="O327" s="19"/>
      <c r="P327" s="19"/>
      <c r="Q327" s="19"/>
      <c r="R327" s="19"/>
      <c r="S327" s="19"/>
      <c r="T327" s="19"/>
      <c r="U327" s="19"/>
      <c r="V327" s="19"/>
      <c r="W327" s="19"/>
      <c r="X327" s="19"/>
      <c r="Y327" s="19"/>
      <c r="Z327" s="19"/>
    </row>
    <row r="328" spans="1:26" ht="15.75" customHeight="1" x14ac:dyDescent="0.3">
      <c r="A328" s="19"/>
      <c r="B328" s="19"/>
      <c r="C328" s="19"/>
      <c r="D328" s="19"/>
      <c r="E328" s="19"/>
      <c r="F328" s="19"/>
      <c r="G328" s="19"/>
      <c r="H328" s="19"/>
      <c r="I328" s="19"/>
      <c r="J328" s="19"/>
      <c r="K328" s="19"/>
      <c r="L328" s="19"/>
      <c r="M328" s="19"/>
      <c r="N328" s="19"/>
      <c r="O328" s="19"/>
      <c r="P328" s="19"/>
      <c r="Q328" s="19"/>
      <c r="R328" s="19"/>
      <c r="S328" s="19"/>
      <c r="T328" s="19"/>
      <c r="U328" s="19"/>
      <c r="V328" s="19"/>
      <c r="W328" s="19"/>
      <c r="X328" s="19"/>
      <c r="Y328" s="19"/>
      <c r="Z328" s="19"/>
    </row>
    <row r="329" spans="1:26" ht="15.75" customHeight="1" x14ac:dyDescent="0.3">
      <c r="A329" s="19"/>
      <c r="B329" s="19"/>
      <c r="C329" s="19"/>
      <c r="D329" s="19"/>
      <c r="E329" s="19"/>
      <c r="F329" s="19"/>
      <c r="G329" s="19"/>
      <c r="H329" s="19"/>
      <c r="I329" s="19"/>
      <c r="J329" s="19"/>
      <c r="K329" s="19"/>
      <c r="L329" s="19"/>
      <c r="M329" s="19"/>
      <c r="N329" s="19"/>
      <c r="O329" s="19"/>
      <c r="P329" s="19"/>
      <c r="Q329" s="19"/>
      <c r="R329" s="19"/>
      <c r="S329" s="19"/>
      <c r="T329" s="19"/>
      <c r="U329" s="19"/>
      <c r="V329" s="19"/>
      <c r="W329" s="19"/>
      <c r="X329" s="19"/>
      <c r="Y329" s="19"/>
      <c r="Z329" s="19"/>
    </row>
    <row r="330" spans="1:26" ht="15.75" customHeight="1" x14ac:dyDescent="0.3">
      <c r="A330" s="19"/>
      <c r="B330" s="19"/>
      <c r="C330" s="19"/>
      <c r="D330" s="19"/>
      <c r="E330" s="19"/>
      <c r="F330" s="19"/>
      <c r="G330" s="19"/>
      <c r="H330" s="19"/>
      <c r="I330" s="19"/>
      <c r="J330" s="19"/>
      <c r="K330" s="19"/>
      <c r="L330" s="19"/>
      <c r="M330" s="19"/>
      <c r="N330" s="19"/>
      <c r="O330" s="19"/>
      <c r="P330" s="19"/>
      <c r="Q330" s="19"/>
      <c r="R330" s="19"/>
      <c r="S330" s="19"/>
      <c r="T330" s="19"/>
      <c r="U330" s="19"/>
      <c r="V330" s="19"/>
      <c r="W330" s="19"/>
      <c r="X330" s="19"/>
      <c r="Y330" s="19"/>
      <c r="Z330" s="19"/>
    </row>
    <row r="331" spans="1:26" ht="15.75" customHeight="1" x14ac:dyDescent="0.3">
      <c r="A331" s="19"/>
      <c r="B331" s="19"/>
      <c r="C331" s="19"/>
      <c r="D331" s="19"/>
      <c r="E331" s="19"/>
      <c r="F331" s="19"/>
      <c r="G331" s="19"/>
      <c r="H331" s="19"/>
      <c r="I331" s="19"/>
      <c r="J331" s="19"/>
      <c r="K331" s="19"/>
      <c r="L331" s="19"/>
      <c r="M331" s="19"/>
      <c r="N331" s="19"/>
      <c r="O331" s="19"/>
      <c r="P331" s="19"/>
      <c r="Q331" s="19"/>
      <c r="R331" s="19"/>
      <c r="S331" s="19"/>
      <c r="T331" s="19"/>
      <c r="U331" s="19"/>
      <c r="V331" s="19"/>
      <c r="W331" s="19"/>
      <c r="X331" s="19"/>
      <c r="Y331" s="19"/>
      <c r="Z331" s="19"/>
    </row>
    <row r="332" spans="1:26" ht="15.75" customHeight="1" x14ac:dyDescent="0.3">
      <c r="A332" s="19"/>
      <c r="B332" s="19"/>
      <c r="C332" s="19"/>
      <c r="D332" s="19"/>
      <c r="E332" s="19"/>
      <c r="F332" s="19"/>
      <c r="G332" s="19"/>
      <c r="H332" s="19"/>
      <c r="I332" s="19"/>
      <c r="J332" s="19"/>
      <c r="K332" s="19"/>
      <c r="L332" s="19"/>
      <c r="M332" s="19"/>
      <c r="N332" s="19"/>
      <c r="O332" s="19"/>
      <c r="P332" s="19"/>
      <c r="Q332" s="19"/>
      <c r="R332" s="19"/>
      <c r="S332" s="19"/>
      <c r="T332" s="19"/>
      <c r="U332" s="19"/>
      <c r="V332" s="19"/>
      <c r="W332" s="19"/>
      <c r="X332" s="19"/>
      <c r="Y332" s="19"/>
      <c r="Z332" s="19"/>
    </row>
    <row r="333" spans="1:26" ht="15.75" customHeight="1" x14ac:dyDescent="0.3">
      <c r="A333" s="19"/>
      <c r="B333" s="19"/>
      <c r="C333" s="19"/>
      <c r="D333" s="19"/>
      <c r="E333" s="19"/>
      <c r="F333" s="19"/>
      <c r="G333" s="19"/>
      <c r="H333" s="19"/>
      <c r="I333" s="19"/>
      <c r="J333" s="19"/>
      <c r="K333" s="19"/>
      <c r="L333" s="19"/>
      <c r="M333" s="19"/>
      <c r="N333" s="19"/>
      <c r="O333" s="19"/>
      <c r="P333" s="19"/>
      <c r="Q333" s="19"/>
      <c r="R333" s="19"/>
      <c r="S333" s="19"/>
      <c r="T333" s="19"/>
      <c r="U333" s="19"/>
      <c r="V333" s="19"/>
      <c r="W333" s="19"/>
      <c r="X333" s="19"/>
      <c r="Y333" s="19"/>
      <c r="Z333" s="19"/>
    </row>
    <row r="334" spans="1:26" ht="15.75" customHeight="1" x14ac:dyDescent="0.3">
      <c r="A334" s="19"/>
      <c r="B334" s="19"/>
      <c r="C334" s="19"/>
      <c r="D334" s="19"/>
      <c r="E334" s="19"/>
      <c r="F334" s="19"/>
      <c r="G334" s="19"/>
      <c r="H334" s="19"/>
      <c r="I334" s="19"/>
      <c r="J334" s="19"/>
      <c r="K334" s="19"/>
      <c r="L334" s="19"/>
      <c r="M334" s="19"/>
      <c r="N334" s="19"/>
      <c r="O334" s="19"/>
      <c r="P334" s="19"/>
      <c r="Q334" s="19"/>
      <c r="R334" s="19"/>
      <c r="S334" s="19"/>
      <c r="T334" s="19"/>
      <c r="U334" s="19"/>
      <c r="V334" s="19"/>
      <c r="W334" s="19"/>
      <c r="X334" s="19"/>
      <c r="Y334" s="19"/>
      <c r="Z334" s="19"/>
    </row>
    <row r="335" spans="1:26" ht="15.75" customHeight="1" x14ac:dyDescent="0.3">
      <c r="A335" s="19"/>
      <c r="B335" s="19"/>
      <c r="C335" s="19"/>
      <c r="D335" s="19"/>
      <c r="E335" s="19"/>
      <c r="F335" s="19"/>
      <c r="G335" s="19"/>
      <c r="H335" s="19"/>
      <c r="I335" s="19"/>
      <c r="J335" s="19"/>
      <c r="K335" s="19"/>
      <c r="L335" s="19"/>
      <c r="M335" s="19"/>
      <c r="N335" s="19"/>
      <c r="O335" s="19"/>
      <c r="P335" s="19"/>
      <c r="Q335" s="19"/>
      <c r="R335" s="19"/>
      <c r="S335" s="19"/>
      <c r="T335" s="19"/>
      <c r="U335" s="19"/>
      <c r="V335" s="19"/>
      <c r="W335" s="19"/>
      <c r="X335" s="19"/>
      <c r="Y335" s="19"/>
      <c r="Z335" s="19"/>
    </row>
    <row r="336" spans="1:26" ht="15.75" customHeight="1" x14ac:dyDescent="0.3">
      <c r="A336" s="19"/>
      <c r="B336" s="19"/>
      <c r="C336" s="19"/>
      <c r="D336" s="19"/>
      <c r="E336" s="19"/>
      <c r="F336" s="19"/>
      <c r="G336" s="19"/>
      <c r="H336" s="19"/>
      <c r="I336" s="19"/>
      <c r="J336" s="19"/>
      <c r="K336" s="19"/>
      <c r="L336" s="19"/>
      <c r="M336" s="19"/>
      <c r="N336" s="19"/>
      <c r="O336" s="19"/>
      <c r="P336" s="19"/>
      <c r="Q336" s="19"/>
      <c r="R336" s="19"/>
      <c r="S336" s="19"/>
      <c r="T336" s="19"/>
      <c r="U336" s="19"/>
      <c r="V336" s="19"/>
      <c r="W336" s="19"/>
      <c r="X336" s="19"/>
      <c r="Y336" s="19"/>
      <c r="Z336" s="19"/>
    </row>
    <row r="337" spans="1:26" ht="15.75" customHeight="1" x14ac:dyDescent="0.3">
      <c r="A337" s="19"/>
      <c r="B337" s="19"/>
      <c r="C337" s="19"/>
      <c r="D337" s="19"/>
      <c r="E337" s="19"/>
      <c r="F337" s="19"/>
      <c r="G337" s="19"/>
      <c r="H337" s="19"/>
      <c r="I337" s="19"/>
      <c r="J337" s="19"/>
      <c r="K337" s="19"/>
      <c r="L337" s="19"/>
      <c r="M337" s="19"/>
      <c r="N337" s="19"/>
      <c r="O337" s="19"/>
      <c r="P337" s="19"/>
      <c r="Q337" s="19"/>
      <c r="R337" s="19"/>
      <c r="S337" s="19"/>
      <c r="T337" s="19"/>
      <c r="U337" s="19"/>
      <c r="V337" s="19"/>
      <c r="W337" s="19"/>
      <c r="X337" s="19"/>
      <c r="Y337" s="19"/>
      <c r="Z337" s="19"/>
    </row>
    <row r="338" spans="1:26" ht="15.75" customHeight="1" x14ac:dyDescent="0.3">
      <c r="A338" s="19"/>
      <c r="B338" s="19"/>
      <c r="C338" s="19"/>
      <c r="D338" s="19"/>
      <c r="E338" s="19"/>
      <c r="F338" s="19"/>
      <c r="G338" s="19"/>
      <c r="H338" s="19"/>
      <c r="I338" s="19"/>
      <c r="J338" s="19"/>
      <c r="K338" s="19"/>
      <c r="L338" s="19"/>
      <c r="M338" s="19"/>
      <c r="N338" s="19"/>
      <c r="O338" s="19"/>
      <c r="P338" s="19"/>
      <c r="Q338" s="19"/>
      <c r="R338" s="19"/>
      <c r="S338" s="19"/>
      <c r="T338" s="19"/>
      <c r="U338" s="19"/>
      <c r="V338" s="19"/>
      <c r="W338" s="19"/>
      <c r="X338" s="19"/>
      <c r="Y338" s="19"/>
      <c r="Z338" s="19"/>
    </row>
    <row r="339" spans="1:26" ht="15.75" customHeight="1" x14ac:dyDescent="0.3">
      <c r="A339" s="19"/>
      <c r="B339" s="19"/>
      <c r="C339" s="19"/>
      <c r="D339" s="19"/>
      <c r="E339" s="19"/>
      <c r="F339" s="19"/>
      <c r="G339" s="19"/>
      <c r="H339" s="19"/>
      <c r="I339" s="19"/>
      <c r="J339" s="19"/>
      <c r="K339" s="19"/>
      <c r="L339" s="19"/>
      <c r="M339" s="19"/>
      <c r="N339" s="19"/>
      <c r="O339" s="19"/>
      <c r="P339" s="19"/>
      <c r="Q339" s="19"/>
      <c r="R339" s="19"/>
      <c r="S339" s="19"/>
      <c r="T339" s="19"/>
      <c r="U339" s="19"/>
      <c r="V339" s="19"/>
      <c r="W339" s="19"/>
      <c r="X339" s="19"/>
      <c r="Y339" s="19"/>
      <c r="Z339" s="19"/>
    </row>
    <row r="340" spans="1:26" ht="15.75" customHeight="1" x14ac:dyDescent="0.3">
      <c r="A340" s="19"/>
      <c r="B340" s="19"/>
      <c r="C340" s="19"/>
      <c r="D340" s="19"/>
      <c r="E340" s="19"/>
      <c r="F340" s="19"/>
      <c r="G340" s="19"/>
      <c r="H340" s="19"/>
      <c r="I340" s="19"/>
      <c r="J340" s="19"/>
      <c r="K340" s="19"/>
      <c r="L340" s="19"/>
      <c r="M340" s="19"/>
      <c r="N340" s="19"/>
      <c r="O340" s="19"/>
      <c r="P340" s="19"/>
      <c r="Q340" s="19"/>
      <c r="R340" s="19"/>
      <c r="S340" s="19"/>
      <c r="T340" s="19"/>
      <c r="U340" s="19"/>
      <c r="V340" s="19"/>
      <c r="W340" s="19"/>
      <c r="X340" s="19"/>
      <c r="Y340" s="19"/>
      <c r="Z340" s="19"/>
    </row>
    <row r="341" spans="1:26" ht="15.75" customHeight="1" x14ac:dyDescent="0.3">
      <c r="A341" s="19"/>
      <c r="B341" s="19"/>
      <c r="C341" s="19"/>
      <c r="D341" s="19"/>
      <c r="E341" s="19"/>
      <c r="F341" s="19"/>
      <c r="G341" s="19"/>
      <c r="H341" s="19"/>
      <c r="I341" s="19"/>
      <c r="J341" s="19"/>
      <c r="K341" s="19"/>
      <c r="L341" s="19"/>
      <c r="M341" s="19"/>
      <c r="N341" s="19"/>
      <c r="O341" s="19"/>
      <c r="P341" s="19"/>
      <c r="Q341" s="19"/>
      <c r="R341" s="19"/>
      <c r="S341" s="19"/>
      <c r="T341" s="19"/>
      <c r="U341" s="19"/>
      <c r="V341" s="19"/>
      <c r="W341" s="19"/>
      <c r="X341" s="19"/>
      <c r="Y341" s="19"/>
      <c r="Z341" s="19"/>
    </row>
    <row r="342" spans="1:26" ht="15.75" customHeight="1" x14ac:dyDescent="0.3">
      <c r="A342" s="19"/>
      <c r="B342" s="19"/>
      <c r="C342" s="19"/>
      <c r="D342" s="19"/>
      <c r="E342" s="19"/>
      <c r="F342" s="19"/>
      <c r="G342" s="19"/>
      <c r="H342" s="19"/>
      <c r="I342" s="19"/>
      <c r="J342" s="19"/>
      <c r="K342" s="19"/>
      <c r="L342" s="19"/>
      <c r="M342" s="19"/>
      <c r="N342" s="19"/>
      <c r="O342" s="19"/>
      <c r="P342" s="19"/>
      <c r="Q342" s="19"/>
      <c r="R342" s="19"/>
      <c r="S342" s="19"/>
      <c r="T342" s="19"/>
      <c r="U342" s="19"/>
      <c r="V342" s="19"/>
      <c r="W342" s="19"/>
      <c r="X342" s="19"/>
      <c r="Y342" s="19"/>
      <c r="Z342" s="19"/>
    </row>
    <row r="343" spans="1:26" ht="15.75" customHeight="1" x14ac:dyDescent="0.3">
      <c r="A343" s="19"/>
      <c r="B343" s="19"/>
      <c r="C343" s="19"/>
      <c r="D343" s="19"/>
      <c r="E343" s="19"/>
      <c r="F343" s="19"/>
      <c r="G343" s="19"/>
      <c r="H343" s="19"/>
      <c r="I343" s="19"/>
      <c r="J343" s="19"/>
      <c r="K343" s="19"/>
      <c r="L343" s="19"/>
      <c r="M343" s="19"/>
      <c r="N343" s="19"/>
      <c r="O343" s="19"/>
      <c r="P343" s="19"/>
      <c r="Q343" s="19"/>
      <c r="R343" s="19"/>
      <c r="S343" s="19"/>
      <c r="T343" s="19"/>
      <c r="U343" s="19"/>
      <c r="V343" s="19"/>
      <c r="W343" s="19"/>
      <c r="X343" s="19"/>
      <c r="Y343" s="19"/>
      <c r="Z343" s="19"/>
    </row>
    <row r="344" spans="1:26" ht="15.75" customHeight="1" x14ac:dyDescent="0.3">
      <c r="A344" s="19"/>
      <c r="B344" s="19"/>
      <c r="C344" s="19"/>
      <c r="D344" s="19"/>
      <c r="E344" s="19"/>
      <c r="F344" s="19"/>
      <c r="G344" s="19"/>
      <c r="H344" s="19"/>
      <c r="I344" s="19"/>
      <c r="J344" s="19"/>
      <c r="K344" s="19"/>
      <c r="L344" s="19"/>
      <c r="M344" s="19"/>
      <c r="N344" s="19"/>
      <c r="O344" s="19"/>
      <c r="P344" s="19"/>
      <c r="Q344" s="19"/>
      <c r="R344" s="19"/>
      <c r="S344" s="19"/>
      <c r="T344" s="19"/>
      <c r="U344" s="19"/>
      <c r="V344" s="19"/>
      <c r="W344" s="19"/>
      <c r="X344" s="19"/>
      <c r="Y344" s="19"/>
      <c r="Z344" s="19"/>
    </row>
    <row r="345" spans="1:26" ht="15.75" customHeight="1" x14ac:dyDescent="0.3">
      <c r="A345" s="19"/>
      <c r="B345" s="19"/>
      <c r="C345" s="19"/>
      <c r="D345" s="19"/>
      <c r="E345" s="19"/>
      <c r="F345" s="19"/>
      <c r="G345" s="19"/>
      <c r="H345" s="19"/>
      <c r="I345" s="19"/>
      <c r="J345" s="19"/>
      <c r="K345" s="19"/>
      <c r="L345" s="19"/>
      <c r="M345" s="19"/>
      <c r="N345" s="19"/>
      <c r="O345" s="19"/>
      <c r="P345" s="19"/>
      <c r="Q345" s="19"/>
      <c r="R345" s="19"/>
      <c r="S345" s="19"/>
      <c r="T345" s="19"/>
      <c r="U345" s="19"/>
      <c r="V345" s="19"/>
      <c r="W345" s="19"/>
      <c r="X345" s="19"/>
      <c r="Y345" s="19"/>
      <c r="Z345" s="19"/>
    </row>
    <row r="346" spans="1:26" ht="15.75" customHeight="1" x14ac:dyDescent="0.3">
      <c r="A346" s="19"/>
      <c r="B346" s="19"/>
      <c r="C346" s="19"/>
      <c r="D346" s="19"/>
      <c r="E346" s="19"/>
      <c r="F346" s="19"/>
      <c r="G346" s="19"/>
      <c r="H346" s="19"/>
      <c r="I346" s="19"/>
      <c r="J346" s="19"/>
      <c r="K346" s="19"/>
      <c r="L346" s="19"/>
      <c r="M346" s="19"/>
      <c r="N346" s="19"/>
      <c r="O346" s="19"/>
      <c r="P346" s="19"/>
      <c r="Q346" s="19"/>
      <c r="R346" s="19"/>
      <c r="S346" s="19"/>
      <c r="T346" s="19"/>
      <c r="U346" s="19"/>
      <c r="V346" s="19"/>
      <c r="W346" s="19"/>
      <c r="X346" s="19"/>
      <c r="Y346" s="19"/>
      <c r="Z346" s="19"/>
    </row>
    <row r="347" spans="1:26" ht="15.75" customHeight="1" x14ac:dyDescent="0.3">
      <c r="A347" s="19"/>
      <c r="B347" s="19"/>
      <c r="C347" s="19"/>
      <c r="D347" s="19"/>
      <c r="E347" s="19"/>
      <c r="F347" s="19"/>
      <c r="G347" s="19"/>
      <c r="H347" s="19"/>
      <c r="I347" s="19"/>
      <c r="J347" s="19"/>
      <c r="K347" s="19"/>
      <c r="L347" s="19"/>
      <c r="M347" s="19"/>
      <c r="N347" s="19"/>
      <c r="O347" s="19"/>
      <c r="P347" s="19"/>
      <c r="Q347" s="19"/>
      <c r="R347" s="19"/>
      <c r="S347" s="19"/>
      <c r="T347" s="19"/>
      <c r="U347" s="19"/>
      <c r="V347" s="19"/>
      <c r="W347" s="19"/>
      <c r="X347" s="19"/>
      <c r="Y347" s="19"/>
      <c r="Z347" s="19"/>
    </row>
    <row r="348" spans="1:26" ht="15.75" customHeight="1" x14ac:dyDescent="0.3">
      <c r="A348" s="19"/>
      <c r="B348" s="19"/>
      <c r="C348" s="19"/>
      <c r="D348" s="19"/>
      <c r="E348" s="19"/>
      <c r="F348" s="19"/>
      <c r="G348" s="19"/>
      <c r="H348" s="19"/>
      <c r="I348" s="19"/>
      <c r="J348" s="19"/>
      <c r="K348" s="19"/>
      <c r="L348" s="19"/>
      <c r="M348" s="19"/>
      <c r="N348" s="19"/>
      <c r="O348" s="19"/>
      <c r="P348" s="19"/>
      <c r="Q348" s="19"/>
      <c r="R348" s="19"/>
      <c r="S348" s="19"/>
      <c r="T348" s="19"/>
      <c r="U348" s="19"/>
      <c r="V348" s="19"/>
      <c r="W348" s="19"/>
      <c r="X348" s="19"/>
      <c r="Y348" s="19"/>
      <c r="Z348" s="19"/>
    </row>
    <row r="349" spans="1:26" ht="15.75" customHeight="1" x14ac:dyDescent="0.3">
      <c r="A349" s="19"/>
      <c r="B349" s="19"/>
      <c r="C349" s="19"/>
      <c r="D349" s="19"/>
      <c r="E349" s="19"/>
      <c r="F349" s="19"/>
      <c r="G349" s="19"/>
      <c r="H349" s="19"/>
      <c r="I349" s="19"/>
      <c r="J349" s="19"/>
      <c r="K349" s="19"/>
      <c r="L349" s="19"/>
      <c r="M349" s="19"/>
      <c r="N349" s="19"/>
      <c r="O349" s="19"/>
      <c r="P349" s="19"/>
      <c r="Q349" s="19"/>
      <c r="R349" s="19"/>
      <c r="S349" s="19"/>
      <c r="T349" s="19"/>
      <c r="U349" s="19"/>
      <c r="V349" s="19"/>
      <c r="W349" s="19"/>
      <c r="X349" s="19"/>
      <c r="Y349" s="19"/>
      <c r="Z349" s="19"/>
    </row>
    <row r="350" spans="1:26" ht="15.75" customHeight="1" x14ac:dyDescent="0.3">
      <c r="A350" s="19"/>
      <c r="B350" s="19"/>
      <c r="C350" s="19"/>
      <c r="D350" s="19"/>
      <c r="E350" s="19"/>
      <c r="F350" s="19"/>
      <c r="G350" s="19"/>
      <c r="H350" s="19"/>
      <c r="I350" s="19"/>
      <c r="J350" s="19"/>
      <c r="K350" s="19"/>
      <c r="L350" s="19"/>
      <c r="M350" s="19"/>
      <c r="N350" s="19"/>
      <c r="O350" s="19"/>
      <c r="P350" s="19"/>
      <c r="Q350" s="19"/>
      <c r="R350" s="19"/>
      <c r="S350" s="19"/>
      <c r="T350" s="19"/>
      <c r="U350" s="19"/>
      <c r="V350" s="19"/>
      <c r="W350" s="19"/>
      <c r="X350" s="19"/>
      <c r="Y350" s="19"/>
      <c r="Z350" s="19"/>
    </row>
    <row r="351" spans="1:26" ht="15.75" customHeight="1" x14ac:dyDescent="0.3">
      <c r="A351" s="19"/>
      <c r="B351" s="19"/>
      <c r="C351" s="19"/>
      <c r="D351" s="19"/>
      <c r="E351" s="19"/>
      <c r="F351" s="19"/>
      <c r="G351" s="19"/>
      <c r="H351" s="19"/>
      <c r="I351" s="19"/>
      <c r="J351" s="19"/>
      <c r="K351" s="19"/>
      <c r="L351" s="19"/>
      <c r="M351" s="19"/>
      <c r="N351" s="19"/>
      <c r="O351" s="19"/>
      <c r="P351" s="19"/>
      <c r="Q351" s="19"/>
      <c r="R351" s="19"/>
      <c r="S351" s="19"/>
      <c r="T351" s="19"/>
      <c r="U351" s="19"/>
      <c r="V351" s="19"/>
      <c r="W351" s="19"/>
      <c r="X351" s="19"/>
      <c r="Y351" s="19"/>
      <c r="Z351" s="19"/>
    </row>
    <row r="352" spans="1:26" ht="15.75" customHeight="1" x14ac:dyDescent="0.3">
      <c r="A352" s="19"/>
      <c r="B352" s="19"/>
      <c r="C352" s="19"/>
      <c r="D352" s="19"/>
      <c r="E352" s="19"/>
      <c r="F352" s="19"/>
      <c r="G352" s="19"/>
      <c r="H352" s="19"/>
      <c r="I352" s="19"/>
      <c r="J352" s="19"/>
      <c r="K352" s="19"/>
      <c r="L352" s="19"/>
      <c r="M352" s="19"/>
      <c r="N352" s="19"/>
      <c r="O352" s="19"/>
      <c r="P352" s="19"/>
      <c r="Q352" s="19"/>
      <c r="R352" s="19"/>
      <c r="S352" s="19"/>
      <c r="T352" s="19"/>
      <c r="U352" s="19"/>
      <c r="V352" s="19"/>
      <c r="W352" s="19"/>
      <c r="X352" s="19"/>
      <c r="Y352" s="19"/>
      <c r="Z352" s="19"/>
    </row>
    <row r="353" spans="1:26" ht="15.75" customHeight="1" x14ac:dyDescent="0.3">
      <c r="A353" s="19"/>
      <c r="B353" s="19"/>
      <c r="C353" s="19"/>
      <c r="D353" s="19"/>
      <c r="E353" s="19"/>
      <c r="F353" s="19"/>
      <c r="G353" s="19"/>
      <c r="H353" s="19"/>
      <c r="I353" s="19"/>
      <c r="J353" s="19"/>
      <c r="K353" s="19"/>
      <c r="L353" s="19"/>
      <c r="M353" s="19"/>
      <c r="N353" s="19"/>
      <c r="O353" s="19"/>
      <c r="P353" s="19"/>
      <c r="Q353" s="19"/>
      <c r="R353" s="19"/>
      <c r="S353" s="19"/>
      <c r="T353" s="19"/>
      <c r="U353" s="19"/>
      <c r="V353" s="19"/>
      <c r="W353" s="19"/>
      <c r="X353" s="19"/>
      <c r="Y353" s="19"/>
      <c r="Z353" s="19"/>
    </row>
    <row r="354" spans="1:26" ht="15.75" customHeight="1" x14ac:dyDescent="0.3">
      <c r="A354" s="19"/>
      <c r="B354" s="19"/>
      <c r="C354" s="19"/>
      <c r="D354" s="19"/>
      <c r="E354" s="19"/>
      <c r="F354" s="19"/>
      <c r="G354" s="19"/>
      <c r="H354" s="19"/>
      <c r="I354" s="19"/>
      <c r="J354" s="19"/>
      <c r="K354" s="19"/>
      <c r="L354" s="19"/>
      <c r="M354" s="19"/>
      <c r="N354" s="19"/>
      <c r="O354" s="19"/>
      <c r="P354" s="19"/>
      <c r="Q354" s="19"/>
      <c r="R354" s="19"/>
      <c r="S354" s="19"/>
      <c r="T354" s="19"/>
      <c r="U354" s="19"/>
      <c r="V354" s="19"/>
      <c r="W354" s="19"/>
      <c r="X354" s="19"/>
      <c r="Y354" s="19"/>
      <c r="Z354" s="19"/>
    </row>
    <row r="355" spans="1:26" ht="15.75" customHeight="1" x14ac:dyDescent="0.3">
      <c r="A355" s="19"/>
      <c r="B355" s="19"/>
      <c r="C355" s="19"/>
      <c r="D355" s="19"/>
      <c r="E355" s="19"/>
      <c r="F355" s="19"/>
      <c r="G355" s="19"/>
      <c r="H355" s="19"/>
      <c r="I355" s="19"/>
      <c r="J355" s="19"/>
      <c r="K355" s="19"/>
      <c r="L355" s="19"/>
      <c r="M355" s="19"/>
      <c r="N355" s="19"/>
      <c r="O355" s="19"/>
      <c r="P355" s="19"/>
      <c r="Q355" s="19"/>
      <c r="R355" s="19"/>
      <c r="S355" s="19"/>
      <c r="T355" s="19"/>
      <c r="U355" s="19"/>
      <c r="V355" s="19"/>
      <c r="W355" s="19"/>
      <c r="X355" s="19"/>
      <c r="Y355" s="19"/>
      <c r="Z355" s="19"/>
    </row>
    <row r="356" spans="1:26" ht="15.75" customHeight="1" x14ac:dyDescent="0.3">
      <c r="A356" s="19"/>
      <c r="B356" s="19"/>
      <c r="C356" s="19"/>
      <c r="D356" s="19"/>
      <c r="E356" s="19"/>
      <c r="F356" s="19"/>
      <c r="G356" s="19"/>
      <c r="H356" s="19"/>
      <c r="I356" s="19"/>
      <c r="J356" s="19"/>
      <c r="K356" s="19"/>
      <c r="L356" s="19"/>
      <c r="M356" s="19"/>
      <c r="N356" s="19"/>
      <c r="O356" s="19"/>
      <c r="P356" s="19"/>
      <c r="Q356" s="19"/>
      <c r="R356" s="19"/>
      <c r="S356" s="19"/>
      <c r="T356" s="19"/>
      <c r="U356" s="19"/>
      <c r="V356" s="19"/>
      <c r="W356" s="19"/>
      <c r="X356" s="19"/>
      <c r="Y356" s="19"/>
      <c r="Z356" s="19"/>
    </row>
    <row r="357" spans="1:26" ht="15.75" customHeight="1" x14ac:dyDescent="0.3">
      <c r="A357" s="19"/>
      <c r="B357" s="19"/>
      <c r="C357" s="19"/>
      <c r="D357" s="19"/>
      <c r="E357" s="19"/>
      <c r="F357" s="19"/>
      <c r="G357" s="19"/>
      <c r="H357" s="19"/>
      <c r="I357" s="19"/>
      <c r="J357" s="19"/>
      <c r="K357" s="19"/>
      <c r="L357" s="19"/>
      <c r="M357" s="19"/>
      <c r="N357" s="19"/>
      <c r="O357" s="19"/>
      <c r="P357" s="19"/>
      <c r="Q357" s="19"/>
      <c r="R357" s="19"/>
      <c r="S357" s="19"/>
      <c r="T357" s="19"/>
      <c r="U357" s="19"/>
      <c r="V357" s="19"/>
      <c r="W357" s="19"/>
      <c r="X357" s="19"/>
      <c r="Y357" s="19"/>
      <c r="Z357" s="19"/>
    </row>
    <row r="358" spans="1:26" ht="15.75" customHeight="1" x14ac:dyDescent="0.3">
      <c r="A358" s="19"/>
      <c r="B358" s="19"/>
      <c r="C358" s="19"/>
      <c r="D358" s="19"/>
      <c r="E358" s="19"/>
      <c r="F358" s="19"/>
      <c r="G358" s="19"/>
      <c r="H358" s="19"/>
      <c r="I358" s="19"/>
      <c r="J358" s="19"/>
      <c r="K358" s="19"/>
      <c r="L358" s="19"/>
      <c r="M358" s="19"/>
      <c r="N358" s="19"/>
      <c r="O358" s="19"/>
      <c r="P358" s="19"/>
      <c r="Q358" s="19"/>
      <c r="R358" s="19"/>
      <c r="S358" s="19"/>
      <c r="T358" s="19"/>
      <c r="U358" s="19"/>
      <c r="V358" s="19"/>
      <c r="W358" s="19"/>
      <c r="X358" s="19"/>
      <c r="Y358" s="19"/>
      <c r="Z358" s="19"/>
    </row>
    <row r="359" spans="1:26" ht="15.75" customHeight="1" x14ac:dyDescent="0.3">
      <c r="A359" s="19"/>
      <c r="B359" s="19"/>
      <c r="C359" s="19"/>
      <c r="D359" s="19"/>
      <c r="E359" s="19"/>
      <c r="F359" s="19"/>
      <c r="G359" s="19"/>
      <c r="H359" s="19"/>
      <c r="I359" s="19"/>
      <c r="J359" s="19"/>
      <c r="K359" s="19"/>
      <c r="L359" s="19"/>
      <c r="M359" s="19"/>
      <c r="N359" s="19"/>
      <c r="O359" s="19"/>
      <c r="P359" s="19"/>
      <c r="Q359" s="19"/>
      <c r="R359" s="19"/>
      <c r="S359" s="19"/>
      <c r="T359" s="19"/>
      <c r="U359" s="19"/>
      <c r="V359" s="19"/>
      <c r="W359" s="19"/>
      <c r="X359" s="19"/>
      <c r="Y359" s="19"/>
      <c r="Z359" s="19"/>
    </row>
    <row r="360" spans="1:26" ht="15.75" customHeight="1" x14ac:dyDescent="0.3">
      <c r="A360" s="19"/>
      <c r="B360" s="19"/>
      <c r="C360" s="19"/>
      <c r="D360" s="19"/>
      <c r="E360" s="19"/>
      <c r="F360" s="19"/>
      <c r="G360" s="19"/>
      <c r="H360" s="19"/>
      <c r="I360" s="19"/>
      <c r="J360" s="19"/>
      <c r="K360" s="19"/>
      <c r="L360" s="19"/>
      <c r="M360" s="19"/>
      <c r="N360" s="19"/>
      <c r="O360" s="19"/>
      <c r="P360" s="19"/>
      <c r="Q360" s="19"/>
      <c r="R360" s="19"/>
      <c r="S360" s="19"/>
      <c r="T360" s="19"/>
      <c r="U360" s="19"/>
      <c r="V360" s="19"/>
      <c r="W360" s="19"/>
      <c r="X360" s="19"/>
      <c r="Y360" s="19"/>
      <c r="Z360" s="19"/>
    </row>
    <row r="361" spans="1:26" ht="15.75" customHeight="1" x14ac:dyDescent="0.3">
      <c r="A361" s="19"/>
      <c r="B361" s="19"/>
      <c r="C361" s="19"/>
      <c r="D361" s="19"/>
      <c r="E361" s="19"/>
      <c r="F361" s="19"/>
      <c r="G361" s="19"/>
      <c r="H361" s="19"/>
      <c r="I361" s="19"/>
      <c r="J361" s="19"/>
      <c r="K361" s="19"/>
      <c r="L361" s="19"/>
      <c r="M361" s="19"/>
      <c r="N361" s="19"/>
      <c r="O361" s="19"/>
      <c r="P361" s="19"/>
      <c r="Q361" s="19"/>
      <c r="R361" s="19"/>
      <c r="S361" s="19"/>
      <c r="T361" s="19"/>
      <c r="U361" s="19"/>
      <c r="V361" s="19"/>
      <c r="W361" s="19"/>
      <c r="X361" s="19"/>
      <c r="Y361" s="19"/>
      <c r="Z361" s="19"/>
    </row>
    <row r="362" spans="1:26" ht="15.75" customHeight="1" x14ac:dyDescent="0.3">
      <c r="A362" s="19"/>
      <c r="B362" s="19"/>
      <c r="C362" s="19"/>
      <c r="D362" s="19"/>
      <c r="E362" s="19"/>
      <c r="F362" s="19"/>
      <c r="G362" s="19"/>
      <c r="H362" s="19"/>
      <c r="I362" s="19"/>
      <c r="J362" s="19"/>
      <c r="K362" s="19"/>
      <c r="L362" s="19"/>
      <c r="M362" s="19"/>
      <c r="N362" s="19"/>
      <c r="O362" s="19"/>
      <c r="P362" s="19"/>
      <c r="Q362" s="19"/>
      <c r="R362" s="19"/>
      <c r="S362" s="19"/>
      <c r="T362" s="19"/>
      <c r="U362" s="19"/>
      <c r="V362" s="19"/>
      <c r="W362" s="19"/>
      <c r="X362" s="19"/>
      <c r="Y362" s="19"/>
      <c r="Z362" s="19"/>
    </row>
    <row r="363" spans="1:26" ht="15.75" customHeight="1" x14ac:dyDescent="0.3">
      <c r="A363" s="19"/>
      <c r="B363" s="19"/>
      <c r="C363" s="19"/>
      <c r="D363" s="19"/>
      <c r="E363" s="19"/>
      <c r="F363" s="19"/>
      <c r="G363" s="19"/>
      <c r="H363" s="19"/>
      <c r="I363" s="19"/>
      <c r="J363" s="19"/>
      <c r="K363" s="19"/>
      <c r="L363" s="19"/>
      <c r="M363" s="19"/>
      <c r="N363" s="19"/>
      <c r="O363" s="19"/>
      <c r="P363" s="19"/>
      <c r="Q363" s="19"/>
      <c r="R363" s="19"/>
      <c r="S363" s="19"/>
      <c r="T363" s="19"/>
      <c r="U363" s="19"/>
      <c r="V363" s="19"/>
      <c r="W363" s="19"/>
      <c r="X363" s="19"/>
      <c r="Y363" s="19"/>
      <c r="Z363" s="19"/>
    </row>
    <row r="364" spans="1:26" ht="15.75" customHeight="1" x14ac:dyDescent="0.3">
      <c r="A364" s="19"/>
      <c r="B364" s="19"/>
      <c r="C364" s="19"/>
      <c r="D364" s="19"/>
      <c r="E364" s="19"/>
      <c r="F364" s="19"/>
      <c r="G364" s="19"/>
      <c r="H364" s="19"/>
      <c r="I364" s="19"/>
      <c r="J364" s="19"/>
      <c r="K364" s="19"/>
      <c r="L364" s="19"/>
      <c r="M364" s="19"/>
      <c r="N364" s="19"/>
      <c r="O364" s="19"/>
      <c r="P364" s="19"/>
      <c r="Q364" s="19"/>
      <c r="R364" s="19"/>
      <c r="S364" s="19"/>
      <c r="T364" s="19"/>
      <c r="U364" s="19"/>
      <c r="V364" s="19"/>
      <c r="W364" s="19"/>
      <c r="X364" s="19"/>
      <c r="Y364" s="19"/>
      <c r="Z364" s="19"/>
    </row>
    <row r="365" spans="1:26" ht="15.75" customHeight="1" x14ac:dyDescent="0.3">
      <c r="A365" s="19"/>
      <c r="B365" s="19"/>
      <c r="C365" s="19"/>
      <c r="D365" s="19"/>
      <c r="E365" s="19"/>
      <c r="F365" s="19"/>
      <c r="G365" s="19"/>
      <c r="H365" s="19"/>
      <c r="I365" s="19"/>
      <c r="J365" s="19"/>
      <c r="K365" s="19"/>
      <c r="L365" s="19"/>
      <c r="M365" s="19"/>
      <c r="N365" s="19"/>
      <c r="O365" s="19"/>
      <c r="P365" s="19"/>
      <c r="Q365" s="19"/>
      <c r="R365" s="19"/>
      <c r="S365" s="19"/>
      <c r="T365" s="19"/>
      <c r="U365" s="19"/>
      <c r="V365" s="19"/>
      <c r="W365" s="19"/>
      <c r="X365" s="19"/>
      <c r="Y365" s="19"/>
      <c r="Z365" s="19"/>
    </row>
    <row r="366" spans="1:26" ht="15.75" customHeight="1" x14ac:dyDescent="0.3">
      <c r="A366" s="19"/>
      <c r="B366" s="19"/>
      <c r="C366" s="19"/>
      <c r="D366" s="19"/>
      <c r="E366" s="19"/>
      <c r="F366" s="19"/>
      <c r="G366" s="19"/>
      <c r="H366" s="19"/>
      <c r="I366" s="19"/>
      <c r="J366" s="19"/>
      <c r="K366" s="19"/>
      <c r="L366" s="19"/>
      <c r="M366" s="19"/>
      <c r="N366" s="19"/>
      <c r="O366" s="19"/>
      <c r="P366" s="19"/>
      <c r="Q366" s="19"/>
      <c r="R366" s="19"/>
      <c r="S366" s="19"/>
      <c r="T366" s="19"/>
      <c r="U366" s="19"/>
      <c r="V366" s="19"/>
      <c r="W366" s="19"/>
      <c r="X366" s="19"/>
      <c r="Y366" s="19"/>
      <c r="Z366" s="19"/>
    </row>
    <row r="367" spans="1:26" ht="15.75" customHeight="1" x14ac:dyDescent="0.3">
      <c r="A367" s="19"/>
      <c r="B367" s="19"/>
      <c r="C367" s="19"/>
      <c r="D367" s="19"/>
      <c r="E367" s="19"/>
      <c r="F367" s="19"/>
      <c r="G367" s="19"/>
      <c r="H367" s="19"/>
      <c r="I367" s="19"/>
      <c r="J367" s="19"/>
      <c r="K367" s="19"/>
      <c r="L367" s="19"/>
      <c r="M367" s="19"/>
      <c r="N367" s="19"/>
      <c r="O367" s="19"/>
      <c r="P367" s="19"/>
      <c r="Q367" s="19"/>
      <c r="R367" s="19"/>
      <c r="S367" s="19"/>
      <c r="T367" s="19"/>
      <c r="U367" s="19"/>
      <c r="V367" s="19"/>
      <c r="W367" s="19"/>
      <c r="X367" s="19"/>
      <c r="Y367" s="19"/>
      <c r="Z367" s="19"/>
    </row>
    <row r="368" spans="1:26" ht="15.75" customHeight="1" x14ac:dyDescent="0.3">
      <c r="A368" s="19"/>
      <c r="B368" s="19"/>
      <c r="C368" s="19"/>
      <c r="D368" s="19"/>
      <c r="E368" s="19"/>
      <c r="F368" s="19"/>
      <c r="G368" s="19"/>
      <c r="H368" s="19"/>
      <c r="I368" s="19"/>
      <c r="J368" s="19"/>
      <c r="K368" s="19"/>
      <c r="L368" s="19"/>
      <c r="M368" s="19"/>
      <c r="N368" s="19"/>
      <c r="O368" s="19"/>
      <c r="P368" s="19"/>
      <c r="Q368" s="19"/>
      <c r="R368" s="19"/>
      <c r="S368" s="19"/>
      <c r="T368" s="19"/>
      <c r="U368" s="19"/>
      <c r="V368" s="19"/>
      <c r="W368" s="19"/>
      <c r="X368" s="19"/>
      <c r="Y368" s="19"/>
      <c r="Z368" s="19"/>
    </row>
    <row r="369" spans="1:26" ht="15.75" customHeight="1" x14ac:dyDescent="0.3">
      <c r="A369" s="19"/>
      <c r="B369" s="19"/>
      <c r="C369" s="19"/>
      <c r="D369" s="19"/>
      <c r="E369" s="19"/>
      <c r="F369" s="19"/>
      <c r="G369" s="19"/>
      <c r="H369" s="19"/>
      <c r="I369" s="19"/>
      <c r="J369" s="19"/>
      <c r="K369" s="19"/>
      <c r="L369" s="19"/>
      <c r="M369" s="19"/>
      <c r="N369" s="19"/>
      <c r="O369" s="19"/>
      <c r="P369" s="19"/>
      <c r="Q369" s="19"/>
      <c r="R369" s="19"/>
      <c r="S369" s="19"/>
      <c r="T369" s="19"/>
      <c r="U369" s="19"/>
      <c r="V369" s="19"/>
      <c r="W369" s="19"/>
      <c r="X369" s="19"/>
      <c r="Y369" s="19"/>
      <c r="Z369" s="19"/>
    </row>
    <row r="370" spans="1:26" ht="15.75" customHeight="1" x14ac:dyDescent="0.3">
      <c r="A370" s="19"/>
      <c r="B370" s="19"/>
      <c r="C370" s="19"/>
      <c r="D370" s="19"/>
      <c r="E370" s="19"/>
      <c r="F370" s="19"/>
      <c r="G370" s="19"/>
      <c r="H370" s="19"/>
      <c r="I370" s="19"/>
      <c r="J370" s="19"/>
      <c r="K370" s="19"/>
      <c r="L370" s="19"/>
      <c r="M370" s="19"/>
      <c r="N370" s="19"/>
      <c r="O370" s="19"/>
      <c r="P370" s="19"/>
      <c r="Q370" s="19"/>
      <c r="R370" s="19"/>
      <c r="S370" s="19"/>
      <c r="T370" s="19"/>
      <c r="U370" s="19"/>
      <c r="V370" s="19"/>
      <c r="W370" s="19"/>
      <c r="X370" s="19"/>
      <c r="Y370" s="19"/>
      <c r="Z370" s="19"/>
    </row>
    <row r="371" spans="1:26" ht="15.75" customHeight="1" x14ac:dyDescent="0.3">
      <c r="A371" s="19"/>
      <c r="B371" s="19"/>
      <c r="C371" s="19"/>
      <c r="D371" s="19"/>
      <c r="E371" s="19"/>
      <c r="F371" s="19"/>
      <c r="G371" s="19"/>
      <c r="H371" s="19"/>
      <c r="I371" s="19"/>
      <c r="J371" s="19"/>
      <c r="K371" s="19"/>
      <c r="L371" s="19"/>
      <c r="M371" s="19"/>
      <c r="N371" s="19"/>
      <c r="O371" s="19"/>
      <c r="P371" s="19"/>
      <c r="Q371" s="19"/>
      <c r="R371" s="19"/>
      <c r="S371" s="19"/>
      <c r="T371" s="19"/>
      <c r="U371" s="19"/>
      <c r="V371" s="19"/>
      <c r="W371" s="19"/>
      <c r="X371" s="19"/>
      <c r="Y371" s="19"/>
      <c r="Z371" s="19"/>
    </row>
    <row r="372" spans="1:26" ht="15.75" customHeight="1" x14ac:dyDescent="0.3">
      <c r="A372" s="19"/>
      <c r="B372" s="19"/>
      <c r="C372" s="19"/>
      <c r="D372" s="19"/>
      <c r="E372" s="19"/>
      <c r="F372" s="19"/>
      <c r="G372" s="19"/>
      <c r="H372" s="19"/>
      <c r="I372" s="19"/>
      <c r="J372" s="19"/>
      <c r="K372" s="19"/>
      <c r="L372" s="19"/>
      <c r="M372" s="19"/>
      <c r="N372" s="19"/>
      <c r="O372" s="19"/>
      <c r="P372" s="19"/>
      <c r="Q372" s="19"/>
      <c r="R372" s="19"/>
      <c r="S372" s="19"/>
      <c r="T372" s="19"/>
      <c r="U372" s="19"/>
      <c r="V372" s="19"/>
      <c r="W372" s="19"/>
      <c r="X372" s="19"/>
      <c r="Y372" s="19"/>
      <c r="Z372" s="19"/>
    </row>
    <row r="373" spans="1:26" ht="15.75" customHeight="1" x14ac:dyDescent="0.3">
      <c r="A373" s="19"/>
      <c r="B373" s="19"/>
      <c r="C373" s="19"/>
      <c r="D373" s="19"/>
      <c r="E373" s="19"/>
      <c r="F373" s="19"/>
      <c r="G373" s="19"/>
      <c r="H373" s="19"/>
      <c r="I373" s="19"/>
      <c r="J373" s="19"/>
      <c r="K373" s="19"/>
      <c r="L373" s="19"/>
      <c r="M373" s="19"/>
      <c r="N373" s="19"/>
      <c r="O373" s="19"/>
      <c r="P373" s="19"/>
      <c r="Q373" s="19"/>
      <c r="R373" s="19"/>
      <c r="S373" s="19"/>
      <c r="T373" s="19"/>
      <c r="U373" s="19"/>
      <c r="V373" s="19"/>
      <c r="W373" s="19"/>
      <c r="X373" s="19"/>
      <c r="Y373" s="19"/>
      <c r="Z373" s="19"/>
    </row>
    <row r="374" spans="1:26" ht="15.75" customHeight="1" x14ac:dyDescent="0.3">
      <c r="A374" s="19"/>
      <c r="B374" s="19"/>
      <c r="C374" s="19"/>
      <c r="D374" s="19"/>
      <c r="E374" s="19"/>
      <c r="F374" s="19"/>
      <c r="G374" s="19"/>
      <c r="H374" s="19"/>
      <c r="I374" s="19"/>
      <c r="J374" s="19"/>
      <c r="K374" s="19"/>
      <c r="L374" s="19"/>
      <c r="M374" s="19"/>
      <c r="N374" s="19"/>
      <c r="O374" s="19"/>
      <c r="P374" s="19"/>
      <c r="Q374" s="19"/>
      <c r="R374" s="19"/>
      <c r="S374" s="19"/>
      <c r="T374" s="19"/>
      <c r="U374" s="19"/>
      <c r="V374" s="19"/>
      <c r="W374" s="19"/>
      <c r="X374" s="19"/>
      <c r="Y374" s="19"/>
      <c r="Z374" s="19"/>
    </row>
    <row r="375" spans="1:26" ht="15.75" customHeight="1" x14ac:dyDescent="0.3">
      <c r="A375" s="19"/>
      <c r="B375" s="19"/>
      <c r="C375" s="19"/>
      <c r="D375" s="19"/>
      <c r="E375" s="19"/>
      <c r="F375" s="19"/>
      <c r="G375" s="19"/>
      <c r="H375" s="19"/>
      <c r="I375" s="19"/>
      <c r="J375" s="19"/>
      <c r="K375" s="19"/>
      <c r="L375" s="19"/>
      <c r="M375" s="19"/>
      <c r="N375" s="19"/>
      <c r="O375" s="19"/>
      <c r="P375" s="19"/>
      <c r="Q375" s="19"/>
      <c r="R375" s="19"/>
      <c r="S375" s="19"/>
      <c r="T375" s="19"/>
      <c r="U375" s="19"/>
      <c r="V375" s="19"/>
      <c r="W375" s="19"/>
      <c r="X375" s="19"/>
      <c r="Y375" s="19"/>
      <c r="Z375" s="19"/>
    </row>
    <row r="376" spans="1:26" ht="15.75" customHeight="1" x14ac:dyDescent="0.3">
      <c r="A376" s="19"/>
      <c r="B376" s="19"/>
      <c r="C376" s="19"/>
      <c r="D376" s="19"/>
      <c r="E376" s="19"/>
      <c r="F376" s="19"/>
      <c r="G376" s="19"/>
      <c r="H376" s="19"/>
      <c r="I376" s="19"/>
      <c r="J376" s="19"/>
      <c r="K376" s="19"/>
      <c r="L376" s="19"/>
      <c r="M376" s="19"/>
      <c r="N376" s="19"/>
      <c r="O376" s="19"/>
      <c r="P376" s="19"/>
      <c r="Q376" s="19"/>
      <c r="R376" s="19"/>
      <c r="S376" s="19"/>
      <c r="T376" s="19"/>
      <c r="U376" s="19"/>
      <c r="V376" s="19"/>
      <c r="W376" s="19"/>
      <c r="X376" s="19"/>
      <c r="Y376" s="19"/>
      <c r="Z376" s="19"/>
    </row>
    <row r="377" spans="1:26" ht="15.75" customHeight="1" x14ac:dyDescent="0.3">
      <c r="A377" s="19"/>
      <c r="B377" s="19"/>
      <c r="C377" s="19"/>
      <c r="D377" s="19"/>
      <c r="E377" s="19"/>
      <c r="F377" s="19"/>
      <c r="G377" s="19"/>
      <c r="H377" s="19"/>
      <c r="I377" s="19"/>
      <c r="J377" s="19"/>
      <c r="K377" s="19"/>
      <c r="L377" s="19"/>
      <c r="M377" s="19"/>
      <c r="N377" s="19"/>
      <c r="O377" s="19"/>
      <c r="P377" s="19"/>
      <c r="Q377" s="19"/>
      <c r="R377" s="19"/>
      <c r="S377" s="19"/>
      <c r="T377" s="19"/>
      <c r="U377" s="19"/>
      <c r="V377" s="19"/>
      <c r="W377" s="19"/>
      <c r="X377" s="19"/>
      <c r="Y377" s="19"/>
      <c r="Z377" s="19"/>
    </row>
    <row r="378" spans="1:26" ht="15.75" customHeight="1" x14ac:dyDescent="0.3">
      <c r="A378" s="19"/>
      <c r="B378" s="19"/>
      <c r="C378" s="19"/>
      <c r="D378" s="19"/>
      <c r="E378" s="19"/>
      <c r="F378" s="19"/>
      <c r="G378" s="19"/>
      <c r="H378" s="19"/>
      <c r="I378" s="19"/>
      <c r="J378" s="19"/>
      <c r="K378" s="19"/>
      <c r="L378" s="19"/>
      <c r="M378" s="19"/>
      <c r="N378" s="19"/>
      <c r="O378" s="19"/>
      <c r="P378" s="19"/>
      <c r="Q378" s="19"/>
      <c r="R378" s="19"/>
      <c r="S378" s="19"/>
      <c r="T378" s="19"/>
      <c r="U378" s="19"/>
      <c r="V378" s="19"/>
      <c r="W378" s="19"/>
      <c r="X378" s="19"/>
      <c r="Y378" s="19"/>
      <c r="Z378" s="19"/>
    </row>
    <row r="379" spans="1:26" ht="15.75" customHeight="1" x14ac:dyDescent="0.3">
      <c r="A379" s="19"/>
      <c r="B379" s="19"/>
      <c r="C379" s="19"/>
      <c r="D379" s="19"/>
      <c r="E379" s="19"/>
      <c r="F379" s="19"/>
      <c r="G379" s="19"/>
      <c r="H379" s="19"/>
      <c r="I379" s="19"/>
      <c r="J379" s="19"/>
      <c r="K379" s="19"/>
      <c r="L379" s="19"/>
      <c r="M379" s="19"/>
      <c r="N379" s="19"/>
      <c r="O379" s="19"/>
      <c r="P379" s="19"/>
      <c r="Q379" s="19"/>
      <c r="R379" s="19"/>
      <c r="S379" s="19"/>
      <c r="T379" s="19"/>
      <c r="U379" s="19"/>
      <c r="V379" s="19"/>
      <c r="W379" s="19"/>
      <c r="X379" s="19"/>
      <c r="Y379" s="19"/>
      <c r="Z379" s="19"/>
    </row>
    <row r="380" spans="1:26" ht="15.75" customHeight="1" x14ac:dyDescent="0.3">
      <c r="A380" s="19"/>
      <c r="B380" s="19"/>
      <c r="C380" s="19"/>
      <c r="D380" s="19"/>
      <c r="E380" s="19"/>
      <c r="F380" s="19"/>
      <c r="G380" s="19"/>
      <c r="H380" s="19"/>
      <c r="I380" s="19"/>
      <c r="J380" s="19"/>
      <c r="K380" s="19"/>
      <c r="L380" s="19"/>
      <c r="M380" s="19"/>
      <c r="N380" s="19"/>
      <c r="O380" s="19"/>
      <c r="P380" s="19"/>
      <c r="Q380" s="19"/>
      <c r="R380" s="19"/>
      <c r="S380" s="19"/>
      <c r="T380" s="19"/>
      <c r="U380" s="19"/>
      <c r="V380" s="19"/>
      <c r="W380" s="19"/>
      <c r="X380" s="19"/>
      <c r="Y380" s="19"/>
      <c r="Z380" s="19"/>
    </row>
    <row r="381" spans="1:26" ht="15.75" customHeight="1" x14ac:dyDescent="0.3">
      <c r="A381" s="19"/>
      <c r="B381" s="19"/>
      <c r="C381" s="19"/>
      <c r="D381" s="19"/>
      <c r="E381" s="19"/>
      <c r="F381" s="19"/>
      <c r="G381" s="19"/>
      <c r="H381" s="19"/>
      <c r="I381" s="19"/>
      <c r="J381" s="19"/>
      <c r="K381" s="19"/>
      <c r="L381" s="19"/>
      <c r="M381" s="19"/>
      <c r="N381" s="19"/>
      <c r="O381" s="19"/>
      <c r="P381" s="19"/>
      <c r="Q381" s="19"/>
      <c r="R381" s="19"/>
      <c r="S381" s="19"/>
      <c r="T381" s="19"/>
      <c r="U381" s="19"/>
      <c r="V381" s="19"/>
      <c r="W381" s="19"/>
      <c r="X381" s="19"/>
      <c r="Y381" s="19"/>
      <c r="Z381" s="19"/>
    </row>
    <row r="382" spans="1:26" ht="15.75" customHeight="1" x14ac:dyDescent="0.3">
      <c r="A382" s="19"/>
      <c r="B382" s="19"/>
      <c r="C382" s="19"/>
      <c r="D382" s="19"/>
      <c r="E382" s="19"/>
      <c r="F382" s="19"/>
      <c r="G382" s="19"/>
      <c r="H382" s="19"/>
      <c r="I382" s="19"/>
      <c r="J382" s="19"/>
      <c r="K382" s="19"/>
      <c r="L382" s="19"/>
      <c r="M382" s="19"/>
      <c r="N382" s="19"/>
      <c r="O382" s="19"/>
      <c r="P382" s="19"/>
      <c r="Q382" s="19"/>
      <c r="R382" s="19"/>
      <c r="S382" s="19"/>
      <c r="T382" s="19"/>
      <c r="U382" s="19"/>
      <c r="V382" s="19"/>
      <c r="W382" s="19"/>
      <c r="X382" s="19"/>
      <c r="Y382" s="19"/>
      <c r="Z382" s="19"/>
    </row>
    <row r="383" spans="1:26" ht="15.75" customHeight="1" x14ac:dyDescent="0.3">
      <c r="A383" s="19"/>
      <c r="B383" s="19"/>
      <c r="C383" s="19"/>
      <c r="D383" s="19"/>
      <c r="E383" s="19"/>
      <c r="F383" s="19"/>
      <c r="G383" s="19"/>
      <c r="H383" s="19"/>
      <c r="I383" s="19"/>
      <c r="J383" s="19"/>
      <c r="K383" s="19"/>
      <c r="L383" s="19"/>
      <c r="M383" s="19"/>
      <c r="N383" s="19"/>
      <c r="O383" s="19"/>
      <c r="P383" s="19"/>
      <c r="Q383" s="19"/>
      <c r="R383" s="19"/>
      <c r="S383" s="19"/>
      <c r="T383" s="19"/>
      <c r="U383" s="19"/>
      <c r="V383" s="19"/>
      <c r="W383" s="19"/>
      <c r="X383" s="19"/>
      <c r="Y383" s="19"/>
      <c r="Z383" s="19"/>
    </row>
    <row r="384" spans="1:26" ht="15.75" customHeight="1" x14ac:dyDescent="0.3">
      <c r="A384" s="19"/>
      <c r="B384" s="19"/>
      <c r="C384" s="19"/>
      <c r="D384" s="19"/>
      <c r="E384" s="19"/>
      <c r="F384" s="19"/>
      <c r="G384" s="19"/>
      <c r="H384" s="19"/>
      <c r="I384" s="19"/>
      <c r="J384" s="19"/>
      <c r="K384" s="19"/>
      <c r="L384" s="19"/>
      <c r="M384" s="19"/>
      <c r="N384" s="19"/>
      <c r="O384" s="19"/>
      <c r="P384" s="19"/>
      <c r="Q384" s="19"/>
      <c r="R384" s="19"/>
      <c r="S384" s="19"/>
      <c r="T384" s="19"/>
      <c r="U384" s="19"/>
      <c r="V384" s="19"/>
      <c r="W384" s="19"/>
      <c r="X384" s="19"/>
      <c r="Y384" s="19"/>
      <c r="Z384" s="19"/>
    </row>
    <row r="385" spans="1:26" ht="15.75" customHeight="1" x14ac:dyDescent="0.3">
      <c r="A385" s="19"/>
      <c r="B385" s="19"/>
      <c r="C385" s="19"/>
      <c r="D385" s="19"/>
      <c r="E385" s="19"/>
      <c r="F385" s="19"/>
      <c r="G385" s="19"/>
      <c r="H385" s="19"/>
      <c r="I385" s="19"/>
      <c r="J385" s="19"/>
      <c r="K385" s="19"/>
      <c r="L385" s="19"/>
      <c r="M385" s="19"/>
      <c r="N385" s="19"/>
      <c r="O385" s="19"/>
      <c r="P385" s="19"/>
      <c r="Q385" s="19"/>
      <c r="R385" s="19"/>
      <c r="S385" s="19"/>
      <c r="T385" s="19"/>
      <c r="U385" s="19"/>
      <c r="V385" s="19"/>
      <c r="W385" s="19"/>
      <c r="X385" s="19"/>
      <c r="Y385" s="19"/>
      <c r="Z385" s="19"/>
    </row>
    <row r="386" spans="1:26" ht="15.75" customHeight="1" x14ac:dyDescent="0.3">
      <c r="A386" s="19"/>
      <c r="B386" s="19"/>
      <c r="C386" s="19"/>
      <c r="D386" s="19"/>
      <c r="E386" s="19"/>
      <c r="F386" s="19"/>
      <c r="G386" s="19"/>
      <c r="H386" s="19"/>
      <c r="I386" s="19"/>
      <c r="J386" s="19"/>
      <c r="K386" s="19"/>
      <c r="L386" s="19"/>
      <c r="M386" s="19"/>
      <c r="N386" s="19"/>
      <c r="O386" s="19"/>
      <c r="P386" s="19"/>
      <c r="Q386" s="19"/>
      <c r="R386" s="19"/>
      <c r="S386" s="19"/>
      <c r="T386" s="19"/>
      <c r="U386" s="19"/>
      <c r="V386" s="19"/>
      <c r="W386" s="19"/>
      <c r="X386" s="19"/>
      <c r="Y386" s="19"/>
      <c r="Z386" s="19"/>
    </row>
    <row r="387" spans="1:26" ht="15.75" customHeight="1" x14ac:dyDescent="0.3">
      <c r="A387" s="19"/>
      <c r="B387" s="19"/>
      <c r="C387" s="19"/>
      <c r="D387" s="19"/>
      <c r="E387" s="19"/>
      <c r="F387" s="19"/>
      <c r="G387" s="19"/>
      <c r="H387" s="19"/>
      <c r="I387" s="19"/>
      <c r="J387" s="19"/>
      <c r="K387" s="19"/>
      <c r="L387" s="19"/>
      <c r="M387" s="19"/>
      <c r="N387" s="19"/>
      <c r="O387" s="19"/>
      <c r="P387" s="19"/>
      <c r="Q387" s="19"/>
      <c r="R387" s="19"/>
      <c r="S387" s="19"/>
      <c r="T387" s="19"/>
      <c r="U387" s="19"/>
      <c r="V387" s="19"/>
      <c r="W387" s="19"/>
      <c r="X387" s="19"/>
      <c r="Y387" s="19"/>
      <c r="Z387" s="19"/>
    </row>
    <row r="388" spans="1:26" ht="15.75" customHeight="1" x14ac:dyDescent="0.3">
      <c r="A388" s="19"/>
      <c r="B388" s="19"/>
      <c r="C388" s="19"/>
      <c r="D388" s="19"/>
      <c r="E388" s="19"/>
      <c r="F388" s="19"/>
      <c r="G388" s="19"/>
      <c r="H388" s="19"/>
      <c r="I388" s="19"/>
      <c r="J388" s="19"/>
      <c r="K388" s="19"/>
      <c r="L388" s="19"/>
      <c r="M388" s="19"/>
      <c r="N388" s="19"/>
      <c r="O388" s="19"/>
      <c r="P388" s="19"/>
      <c r="Q388" s="19"/>
      <c r="R388" s="19"/>
      <c r="S388" s="19"/>
      <c r="T388" s="19"/>
      <c r="U388" s="19"/>
      <c r="V388" s="19"/>
      <c r="W388" s="19"/>
      <c r="X388" s="19"/>
      <c r="Y388" s="19"/>
      <c r="Z388" s="19"/>
    </row>
    <row r="389" spans="1:26" ht="15.75" customHeight="1" x14ac:dyDescent="0.3">
      <c r="A389" s="19"/>
      <c r="B389" s="19"/>
      <c r="C389" s="19"/>
      <c r="D389" s="19"/>
      <c r="E389" s="19"/>
      <c r="F389" s="19"/>
      <c r="G389" s="19"/>
      <c r="H389" s="19"/>
      <c r="I389" s="19"/>
      <c r="J389" s="19"/>
      <c r="K389" s="19"/>
      <c r="L389" s="19"/>
      <c r="M389" s="19"/>
      <c r="N389" s="19"/>
      <c r="O389" s="19"/>
      <c r="P389" s="19"/>
      <c r="Q389" s="19"/>
      <c r="R389" s="19"/>
      <c r="S389" s="19"/>
      <c r="T389" s="19"/>
      <c r="U389" s="19"/>
      <c r="V389" s="19"/>
      <c r="W389" s="19"/>
      <c r="X389" s="19"/>
      <c r="Y389" s="19"/>
      <c r="Z389" s="19"/>
    </row>
    <row r="390" spans="1:26" ht="15.75" customHeight="1" x14ac:dyDescent="0.3">
      <c r="A390" s="19"/>
      <c r="B390" s="19"/>
      <c r="C390" s="19"/>
      <c r="D390" s="19"/>
      <c r="E390" s="19"/>
      <c r="F390" s="19"/>
      <c r="G390" s="19"/>
      <c r="H390" s="19"/>
      <c r="I390" s="19"/>
      <c r="J390" s="19"/>
      <c r="K390" s="19"/>
      <c r="L390" s="19"/>
      <c r="M390" s="19"/>
      <c r="N390" s="19"/>
      <c r="O390" s="19"/>
      <c r="P390" s="19"/>
      <c r="Q390" s="19"/>
      <c r="R390" s="19"/>
      <c r="S390" s="19"/>
      <c r="T390" s="19"/>
      <c r="U390" s="19"/>
      <c r="V390" s="19"/>
      <c r="W390" s="19"/>
      <c r="X390" s="19"/>
      <c r="Y390" s="19"/>
      <c r="Z390" s="19"/>
    </row>
    <row r="391" spans="1:26" ht="15.75" customHeight="1" x14ac:dyDescent="0.3">
      <c r="A391" s="19"/>
      <c r="B391" s="19"/>
      <c r="C391" s="19"/>
      <c r="D391" s="19"/>
      <c r="E391" s="19"/>
      <c r="F391" s="19"/>
      <c r="G391" s="19"/>
      <c r="H391" s="19"/>
      <c r="I391" s="19"/>
      <c r="J391" s="19"/>
      <c r="K391" s="19"/>
      <c r="L391" s="19"/>
      <c r="M391" s="19"/>
      <c r="N391" s="19"/>
      <c r="O391" s="19"/>
      <c r="P391" s="19"/>
      <c r="Q391" s="19"/>
      <c r="R391" s="19"/>
      <c r="S391" s="19"/>
      <c r="T391" s="19"/>
      <c r="U391" s="19"/>
      <c r="V391" s="19"/>
      <c r="W391" s="19"/>
      <c r="X391" s="19"/>
      <c r="Y391" s="19"/>
      <c r="Z391" s="19"/>
    </row>
    <row r="392" spans="1:26" ht="15.75" customHeight="1" x14ac:dyDescent="0.3">
      <c r="A392" s="19"/>
      <c r="B392" s="19"/>
      <c r="C392" s="19"/>
      <c r="D392" s="19"/>
      <c r="E392" s="19"/>
      <c r="F392" s="19"/>
      <c r="G392" s="19"/>
      <c r="H392" s="19"/>
      <c r="I392" s="19"/>
      <c r="J392" s="19"/>
      <c r="K392" s="19"/>
      <c r="L392" s="19"/>
      <c r="M392" s="19"/>
      <c r="N392" s="19"/>
      <c r="O392" s="19"/>
      <c r="P392" s="19"/>
      <c r="Q392" s="19"/>
      <c r="R392" s="19"/>
      <c r="S392" s="19"/>
      <c r="T392" s="19"/>
      <c r="U392" s="19"/>
      <c r="V392" s="19"/>
      <c r="W392" s="19"/>
      <c r="X392" s="19"/>
      <c r="Y392" s="19"/>
      <c r="Z392" s="19"/>
    </row>
    <row r="393" spans="1:26" ht="15.75" customHeight="1" x14ac:dyDescent="0.3">
      <c r="A393" s="19"/>
      <c r="B393" s="19"/>
      <c r="C393" s="19"/>
      <c r="D393" s="19"/>
      <c r="E393" s="19"/>
      <c r="F393" s="19"/>
      <c r="G393" s="19"/>
      <c r="H393" s="19"/>
      <c r="I393" s="19"/>
      <c r="J393" s="19"/>
      <c r="K393" s="19"/>
      <c r="L393" s="19"/>
      <c r="M393" s="19"/>
      <c r="N393" s="19"/>
      <c r="O393" s="19"/>
      <c r="P393" s="19"/>
      <c r="Q393" s="19"/>
      <c r="R393" s="19"/>
      <c r="S393" s="19"/>
      <c r="T393" s="19"/>
      <c r="U393" s="19"/>
      <c r="V393" s="19"/>
      <c r="W393" s="19"/>
      <c r="X393" s="19"/>
      <c r="Y393" s="19"/>
      <c r="Z393" s="19"/>
    </row>
    <row r="394" spans="1:26" ht="15.75" customHeight="1" x14ac:dyDescent="0.3">
      <c r="A394" s="19"/>
      <c r="B394" s="19"/>
      <c r="C394" s="19"/>
      <c r="D394" s="19"/>
      <c r="E394" s="19"/>
      <c r="F394" s="19"/>
      <c r="G394" s="19"/>
      <c r="H394" s="19"/>
      <c r="I394" s="19"/>
      <c r="J394" s="19"/>
      <c r="K394" s="19"/>
      <c r="L394" s="19"/>
      <c r="M394" s="19"/>
      <c r="N394" s="19"/>
      <c r="O394" s="19"/>
      <c r="P394" s="19"/>
      <c r="Q394" s="19"/>
      <c r="R394" s="19"/>
      <c r="S394" s="19"/>
      <c r="T394" s="19"/>
      <c r="U394" s="19"/>
      <c r="V394" s="19"/>
      <c r="W394" s="19"/>
      <c r="X394" s="19"/>
      <c r="Y394" s="19"/>
      <c r="Z394" s="19"/>
    </row>
    <row r="395" spans="1:26" ht="15.75" customHeight="1" x14ac:dyDescent="0.3">
      <c r="A395" s="19"/>
      <c r="B395" s="19"/>
      <c r="C395" s="19"/>
      <c r="D395" s="19"/>
      <c r="E395" s="19"/>
      <c r="F395" s="19"/>
      <c r="G395" s="19"/>
      <c r="H395" s="19"/>
      <c r="I395" s="19"/>
      <c r="J395" s="19"/>
      <c r="K395" s="19"/>
      <c r="L395" s="19"/>
      <c r="M395" s="19"/>
      <c r="N395" s="19"/>
      <c r="O395" s="19"/>
      <c r="P395" s="19"/>
      <c r="Q395" s="19"/>
      <c r="R395" s="19"/>
      <c r="S395" s="19"/>
      <c r="T395" s="19"/>
      <c r="U395" s="19"/>
      <c r="V395" s="19"/>
      <c r="W395" s="19"/>
      <c r="X395" s="19"/>
      <c r="Y395" s="19"/>
      <c r="Z395" s="19"/>
    </row>
    <row r="396" spans="1:26" ht="15.75" customHeight="1" x14ac:dyDescent="0.3">
      <c r="A396" s="19"/>
      <c r="B396" s="19"/>
      <c r="C396" s="19"/>
      <c r="D396" s="19"/>
      <c r="E396" s="19"/>
      <c r="F396" s="19"/>
      <c r="G396" s="19"/>
      <c r="H396" s="19"/>
      <c r="I396" s="19"/>
      <c r="J396" s="19"/>
      <c r="K396" s="19"/>
      <c r="L396" s="19"/>
      <c r="M396" s="19"/>
      <c r="N396" s="19"/>
      <c r="O396" s="19"/>
      <c r="P396" s="19"/>
      <c r="Q396" s="19"/>
      <c r="R396" s="19"/>
      <c r="S396" s="19"/>
      <c r="T396" s="19"/>
      <c r="U396" s="19"/>
      <c r="V396" s="19"/>
      <c r="W396" s="19"/>
      <c r="X396" s="19"/>
      <c r="Y396" s="19"/>
      <c r="Z396" s="19"/>
    </row>
    <row r="397" spans="1:26" ht="15.75" customHeight="1" x14ac:dyDescent="0.3">
      <c r="A397" s="19"/>
      <c r="B397" s="19"/>
      <c r="C397" s="19"/>
      <c r="D397" s="19"/>
      <c r="E397" s="19"/>
      <c r="F397" s="19"/>
      <c r="G397" s="19"/>
      <c r="H397" s="19"/>
      <c r="I397" s="19"/>
      <c r="J397" s="19"/>
      <c r="K397" s="19"/>
      <c r="L397" s="19"/>
      <c r="M397" s="19"/>
      <c r="N397" s="19"/>
      <c r="O397" s="19"/>
      <c r="P397" s="19"/>
      <c r="Q397" s="19"/>
      <c r="R397" s="19"/>
      <c r="S397" s="19"/>
      <c r="T397" s="19"/>
      <c r="U397" s="19"/>
      <c r="V397" s="19"/>
      <c r="W397" s="19"/>
      <c r="X397" s="19"/>
      <c r="Y397" s="19"/>
      <c r="Z397" s="19"/>
    </row>
    <row r="398" spans="1:26" ht="15.75" customHeight="1" x14ac:dyDescent="0.3">
      <c r="A398" s="19"/>
      <c r="B398" s="19"/>
      <c r="C398" s="19"/>
      <c r="D398" s="19"/>
      <c r="E398" s="19"/>
      <c r="F398" s="19"/>
      <c r="G398" s="19"/>
      <c r="H398" s="19"/>
      <c r="I398" s="19"/>
      <c r="J398" s="19"/>
      <c r="K398" s="19"/>
      <c r="L398" s="19"/>
      <c r="M398" s="19"/>
      <c r="N398" s="19"/>
      <c r="O398" s="19"/>
      <c r="P398" s="19"/>
      <c r="Q398" s="19"/>
      <c r="R398" s="19"/>
      <c r="S398" s="19"/>
      <c r="T398" s="19"/>
      <c r="U398" s="19"/>
      <c r="V398" s="19"/>
      <c r="W398" s="19"/>
      <c r="X398" s="19"/>
      <c r="Y398" s="19"/>
      <c r="Z398" s="19"/>
    </row>
    <row r="399" spans="1:26" ht="15.75" customHeight="1" x14ac:dyDescent="0.3">
      <c r="A399" s="19"/>
      <c r="B399" s="19"/>
      <c r="C399" s="19"/>
      <c r="D399" s="19"/>
      <c r="E399" s="19"/>
      <c r="F399" s="19"/>
      <c r="G399" s="19"/>
      <c r="H399" s="19"/>
      <c r="I399" s="19"/>
      <c r="J399" s="19"/>
      <c r="K399" s="19"/>
      <c r="L399" s="19"/>
      <c r="M399" s="19"/>
      <c r="N399" s="19"/>
      <c r="O399" s="19"/>
      <c r="P399" s="19"/>
      <c r="Q399" s="19"/>
      <c r="R399" s="19"/>
      <c r="S399" s="19"/>
      <c r="T399" s="19"/>
      <c r="U399" s="19"/>
      <c r="V399" s="19"/>
      <c r="W399" s="19"/>
      <c r="X399" s="19"/>
      <c r="Y399" s="19"/>
      <c r="Z399" s="19"/>
    </row>
    <row r="400" spans="1:26" ht="15.75" customHeight="1" x14ac:dyDescent="0.3">
      <c r="A400" s="19"/>
      <c r="B400" s="19"/>
      <c r="C400" s="19"/>
      <c r="D400" s="19"/>
      <c r="E400" s="19"/>
      <c r="F400" s="19"/>
      <c r="G400" s="19"/>
      <c r="H400" s="19"/>
      <c r="I400" s="19"/>
      <c r="J400" s="19"/>
      <c r="K400" s="19"/>
      <c r="L400" s="19"/>
      <c r="M400" s="19"/>
      <c r="N400" s="19"/>
      <c r="O400" s="19"/>
      <c r="P400" s="19"/>
      <c r="Q400" s="19"/>
      <c r="R400" s="19"/>
      <c r="S400" s="19"/>
      <c r="T400" s="19"/>
      <c r="U400" s="19"/>
      <c r="V400" s="19"/>
      <c r="W400" s="19"/>
      <c r="X400" s="19"/>
      <c r="Y400" s="19"/>
      <c r="Z400" s="19"/>
    </row>
    <row r="401" spans="1:26" ht="15.75" customHeight="1" x14ac:dyDescent="0.3">
      <c r="A401" s="19"/>
      <c r="B401" s="19"/>
      <c r="C401" s="19"/>
      <c r="D401" s="19"/>
      <c r="E401" s="19"/>
      <c r="F401" s="19"/>
      <c r="G401" s="19"/>
      <c r="H401" s="19"/>
      <c r="I401" s="19"/>
      <c r="J401" s="19"/>
      <c r="K401" s="19"/>
      <c r="L401" s="19"/>
      <c r="M401" s="19"/>
      <c r="N401" s="19"/>
      <c r="O401" s="19"/>
      <c r="P401" s="19"/>
      <c r="Q401" s="19"/>
      <c r="R401" s="19"/>
      <c r="S401" s="19"/>
      <c r="T401" s="19"/>
      <c r="U401" s="19"/>
      <c r="V401" s="19"/>
      <c r="W401" s="19"/>
      <c r="X401" s="19"/>
      <c r="Y401" s="19"/>
      <c r="Z401" s="19"/>
    </row>
    <row r="402" spans="1:26" ht="15.75" customHeight="1" x14ac:dyDescent="0.3">
      <c r="A402" s="19"/>
      <c r="B402" s="19"/>
      <c r="C402" s="19"/>
      <c r="D402" s="19"/>
      <c r="E402" s="19"/>
      <c r="F402" s="19"/>
      <c r="G402" s="19"/>
      <c r="H402" s="19"/>
      <c r="I402" s="19"/>
      <c r="J402" s="19"/>
      <c r="K402" s="19"/>
      <c r="L402" s="19"/>
      <c r="M402" s="19"/>
      <c r="N402" s="19"/>
      <c r="O402" s="19"/>
      <c r="P402" s="19"/>
      <c r="Q402" s="19"/>
      <c r="R402" s="19"/>
      <c r="S402" s="19"/>
      <c r="T402" s="19"/>
      <c r="U402" s="19"/>
      <c r="V402" s="19"/>
      <c r="W402" s="19"/>
      <c r="X402" s="19"/>
      <c r="Y402" s="19"/>
      <c r="Z402" s="19"/>
    </row>
    <row r="403" spans="1:26" ht="15.75" customHeight="1" x14ac:dyDescent="0.3">
      <c r="A403" s="19"/>
      <c r="B403" s="19"/>
      <c r="C403" s="19"/>
      <c r="D403" s="19"/>
      <c r="E403" s="19"/>
      <c r="F403" s="19"/>
      <c r="G403" s="19"/>
      <c r="H403" s="19"/>
      <c r="I403" s="19"/>
      <c r="J403" s="19"/>
      <c r="K403" s="19"/>
      <c r="L403" s="19"/>
      <c r="M403" s="19"/>
      <c r="N403" s="19"/>
      <c r="O403" s="19"/>
      <c r="P403" s="19"/>
      <c r="Q403" s="19"/>
      <c r="R403" s="19"/>
      <c r="S403" s="19"/>
      <c r="T403" s="19"/>
      <c r="U403" s="19"/>
      <c r="V403" s="19"/>
      <c r="W403" s="19"/>
      <c r="X403" s="19"/>
      <c r="Y403" s="19"/>
      <c r="Z403" s="19"/>
    </row>
    <row r="404" spans="1:26" ht="15.75" customHeight="1" x14ac:dyDescent="0.3">
      <c r="A404" s="19"/>
      <c r="B404" s="19"/>
      <c r="C404" s="19"/>
      <c r="D404" s="19"/>
      <c r="E404" s="19"/>
      <c r="F404" s="19"/>
      <c r="G404" s="19"/>
      <c r="H404" s="19"/>
      <c r="I404" s="19"/>
      <c r="J404" s="19"/>
      <c r="K404" s="19"/>
      <c r="L404" s="19"/>
      <c r="M404" s="19"/>
      <c r="N404" s="19"/>
      <c r="O404" s="19"/>
      <c r="P404" s="19"/>
      <c r="Q404" s="19"/>
      <c r="R404" s="19"/>
      <c r="S404" s="19"/>
      <c r="T404" s="19"/>
      <c r="U404" s="19"/>
      <c r="V404" s="19"/>
      <c r="W404" s="19"/>
      <c r="X404" s="19"/>
      <c r="Y404" s="19"/>
      <c r="Z404" s="19"/>
    </row>
    <row r="405" spans="1:26" ht="15.75" customHeight="1" x14ac:dyDescent="0.3">
      <c r="A405" s="19"/>
      <c r="B405" s="19"/>
      <c r="C405" s="19"/>
      <c r="D405" s="19"/>
      <c r="E405" s="19"/>
      <c r="F405" s="19"/>
      <c r="G405" s="19"/>
      <c r="H405" s="19"/>
      <c r="I405" s="19"/>
      <c r="J405" s="19"/>
      <c r="K405" s="19"/>
      <c r="L405" s="19"/>
      <c r="M405" s="19"/>
      <c r="N405" s="19"/>
      <c r="O405" s="19"/>
      <c r="P405" s="19"/>
      <c r="Q405" s="19"/>
      <c r="R405" s="19"/>
      <c r="S405" s="19"/>
      <c r="T405" s="19"/>
      <c r="U405" s="19"/>
      <c r="V405" s="19"/>
      <c r="W405" s="19"/>
      <c r="X405" s="19"/>
      <c r="Y405" s="19"/>
      <c r="Z405" s="19"/>
    </row>
    <row r="406" spans="1:26" ht="15.75" customHeight="1" x14ac:dyDescent="0.3">
      <c r="A406" s="19"/>
      <c r="B406" s="19"/>
      <c r="C406" s="19"/>
      <c r="D406" s="19"/>
      <c r="E406" s="19"/>
      <c r="F406" s="19"/>
      <c r="G406" s="19"/>
      <c r="H406" s="19"/>
      <c r="I406" s="19"/>
      <c r="J406" s="19"/>
      <c r="K406" s="19"/>
      <c r="L406" s="19"/>
      <c r="M406" s="19"/>
      <c r="N406" s="19"/>
      <c r="O406" s="19"/>
      <c r="P406" s="19"/>
      <c r="Q406" s="19"/>
      <c r="R406" s="19"/>
      <c r="S406" s="19"/>
      <c r="T406" s="19"/>
      <c r="U406" s="19"/>
      <c r="V406" s="19"/>
      <c r="W406" s="19"/>
      <c r="X406" s="19"/>
      <c r="Y406" s="19"/>
      <c r="Z406" s="19"/>
    </row>
    <row r="407" spans="1:26" ht="15.75" customHeight="1" x14ac:dyDescent="0.3">
      <c r="A407" s="19"/>
      <c r="B407" s="19"/>
      <c r="C407" s="19"/>
      <c r="D407" s="19"/>
      <c r="E407" s="19"/>
      <c r="F407" s="19"/>
      <c r="G407" s="19"/>
      <c r="H407" s="19"/>
      <c r="I407" s="19"/>
      <c r="J407" s="19"/>
      <c r="K407" s="19"/>
      <c r="L407" s="19"/>
      <c r="M407" s="19"/>
      <c r="N407" s="19"/>
      <c r="O407" s="19"/>
      <c r="P407" s="19"/>
      <c r="Q407" s="19"/>
      <c r="R407" s="19"/>
      <c r="S407" s="19"/>
      <c r="T407" s="19"/>
      <c r="U407" s="19"/>
      <c r="V407" s="19"/>
      <c r="W407" s="19"/>
      <c r="X407" s="19"/>
      <c r="Y407" s="19"/>
      <c r="Z407" s="19"/>
    </row>
    <row r="408" spans="1:26" ht="15.75" customHeight="1" x14ac:dyDescent="0.3">
      <c r="A408" s="19"/>
      <c r="B408" s="19"/>
      <c r="C408" s="19"/>
      <c r="D408" s="19"/>
      <c r="E408" s="19"/>
      <c r="F408" s="19"/>
      <c r="G408" s="19"/>
      <c r="H408" s="19"/>
      <c r="I408" s="19"/>
      <c r="J408" s="19"/>
      <c r="K408" s="19"/>
      <c r="L408" s="19"/>
      <c r="M408" s="19"/>
      <c r="N408" s="19"/>
      <c r="O408" s="19"/>
      <c r="P408" s="19"/>
      <c r="Q408" s="19"/>
      <c r="R408" s="19"/>
      <c r="S408" s="19"/>
      <c r="T408" s="19"/>
      <c r="U408" s="19"/>
      <c r="V408" s="19"/>
      <c r="W408" s="19"/>
      <c r="X408" s="19"/>
      <c r="Y408" s="19"/>
      <c r="Z408" s="19"/>
    </row>
    <row r="409" spans="1:26" ht="15.75" customHeight="1" x14ac:dyDescent="0.3">
      <c r="A409" s="19"/>
      <c r="B409" s="19"/>
      <c r="C409" s="19"/>
      <c r="D409" s="19"/>
      <c r="E409" s="19"/>
      <c r="F409" s="19"/>
      <c r="G409" s="19"/>
      <c r="H409" s="19"/>
      <c r="I409" s="19"/>
      <c r="J409" s="19"/>
      <c r="K409" s="19"/>
      <c r="L409" s="19"/>
      <c r="M409" s="19"/>
      <c r="N409" s="19"/>
      <c r="O409" s="19"/>
      <c r="P409" s="19"/>
      <c r="Q409" s="19"/>
      <c r="R409" s="19"/>
      <c r="S409" s="19"/>
      <c r="T409" s="19"/>
      <c r="U409" s="19"/>
      <c r="V409" s="19"/>
      <c r="W409" s="19"/>
      <c r="X409" s="19"/>
      <c r="Y409" s="19"/>
      <c r="Z409" s="19"/>
    </row>
    <row r="410" spans="1:26" ht="15.75" customHeight="1" x14ac:dyDescent="0.3">
      <c r="A410" s="19"/>
      <c r="B410" s="19"/>
      <c r="C410" s="19"/>
      <c r="D410" s="19"/>
      <c r="E410" s="19"/>
      <c r="F410" s="19"/>
      <c r="G410" s="19"/>
      <c r="H410" s="19"/>
      <c r="I410" s="19"/>
      <c r="J410" s="19"/>
      <c r="K410" s="19"/>
      <c r="L410" s="19"/>
      <c r="M410" s="19"/>
      <c r="N410" s="19"/>
      <c r="O410" s="19"/>
      <c r="P410" s="19"/>
      <c r="Q410" s="19"/>
      <c r="R410" s="19"/>
      <c r="S410" s="19"/>
      <c r="T410" s="19"/>
      <c r="U410" s="19"/>
      <c r="V410" s="19"/>
      <c r="W410" s="19"/>
      <c r="X410" s="19"/>
      <c r="Y410" s="19"/>
      <c r="Z410" s="19"/>
    </row>
    <row r="411" spans="1:26" ht="15.75" customHeight="1" x14ac:dyDescent="0.3">
      <c r="A411" s="19"/>
      <c r="B411" s="19"/>
      <c r="C411" s="19"/>
      <c r="D411" s="19"/>
      <c r="E411" s="19"/>
      <c r="F411" s="19"/>
      <c r="G411" s="19"/>
      <c r="H411" s="19"/>
      <c r="I411" s="19"/>
      <c r="J411" s="19"/>
      <c r="K411" s="19"/>
      <c r="L411" s="19"/>
      <c r="M411" s="19"/>
      <c r="N411" s="19"/>
      <c r="O411" s="19"/>
      <c r="P411" s="19"/>
      <c r="Q411" s="19"/>
      <c r="R411" s="19"/>
      <c r="S411" s="19"/>
      <c r="T411" s="19"/>
      <c r="U411" s="19"/>
      <c r="V411" s="19"/>
      <c r="W411" s="19"/>
      <c r="X411" s="19"/>
      <c r="Y411" s="19"/>
      <c r="Z411" s="19"/>
    </row>
    <row r="412" spans="1:26" ht="15.75" customHeight="1" x14ac:dyDescent="0.3">
      <c r="A412" s="19"/>
      <c r="B412" s="19"/>
      <c r="C412" s="19"/>
      <c r="D412" s="19"/>
      <c r="E412" s="19"/>
      <c r="F412" s="19"/>
      <c r="G412" s="19"/>
      <c r="H412" s="19"/>
      <c r="I412" s="19"/>
      <c r="J412" s="19"/>
      <c r="K412" s="19"/>
      <c r="L412" s="19"/>
      <c r="M412" s="19"/>
      <c r="N412" s="19"/>
      <c r="O412" s="19"/>
      <c r="P412" s="19"/>
      <c r="Q412" s="19"/>
      <c r="R412" s="19"/>
      <c r="S412" s="19"/>
      <c r="T412" s="19"/>
      <c r="U412" s="19"/>
      <c r="V412" s="19"/>
      <c r="W412" s="19"/>
      <c r="X412" s="19"/>
      <c r="Y412" s="19"/>
      <c r="Z412" s="19"/>
    </row>
    <row r="413" spans="1:26" ht="15.75" customHeight="1" x14ac:dyDescent="0.3">
      <c r="A413" s="19"/>
      <c r="B413" s="19"/>
      <c r="C413" s="19"/>
      <c r="D413" s="19"/>
      <c r="E413" s="19"/>
      <c r="F413" s="19"/>
      <c r="G413" s="19"/>
      <c r="H413" s="19"/>
      <c r="I413" s="19"/>
      <c r="J413" s="19"/>
      <c r="K413" s="19"/>
      <c r="L413" s="19"/>
      <c r="M413" s="19"/>
      <c r="N413" s="19"/>
      <c r="O413" s="19"/>
      <c r="P413" s="19"/>
      <c r="Q413" s="19"/>
      <c r="R413" s="19"/>
      <c r="S413" s="19"/>
      <c r="T413" s="19"/>
      <c r="U413" s="19"/>
      <c r="V413" s="19"/>
      <c r="W413" s="19"/>
      <c r="X413" s="19"/>
      <c r="Y413" s="19"/>
      <c r="Z413" s="19"/>
    </row>
    <row r="414" spans="1:26" ht="15.75" customHeight="1" x14ac:dyDescent="0.3">
      <c r="A414" s="19"/>
      <c r="B414" s="19"/>
      <c r="C414" s="19"/>
      <c r="D414" s="19"/>
      <c r="E414" s="19"/>
      <c r="F414" s="19"/>
      <c r="G414" s="19"/>
      <c r="H414" s="19"/>
      <c r="I414" s="19"/>
      <c r="J414" s="19"/>
      <c r="K414" s="19"/>
      <c r="L414" s="19"/>
      <c r="M414" s="19"/>
      <c r="N414" s="19"/>
      <c r="O414" s="19"/>
      <c r="P414" s="19"/>
      <c r="Q414" s="19"/>
      <c r="R414" s="19"/>
      <c r="S414" s="19"/>
      <c r="T414" s="19"/>
      <c r="U414" s="19"/>
      <c r="V414" s="19"/>
      <c r="W414" s="19"/>
      <c r="X414" s="19"/>
      <c r="Y414" s="19"/>
      <c r="Z414" s="19"/>
    </row>
    <row r="415" spans="1:26" ht="15.75" customHeight="1" x14ac:dyDescent="0.3">
      <c r="A415" s="19"/>
      <c r="B415" s="19"/>
      <c r="C415" s="19"/>
      <c r="D415" s="19"/>
      <c r="E415" s="19"/>
      <c r="F415" s="19"/>
      <c r="G415" s="19"/>
      <c r="H415" s="19"/>
      <c r="I415" s="19"/>
      <c r="J415" s="19"/>
      <c r="K415" s="19"/>
      <c r="L415" s="19"/>
      <c r="M415" s="19"/>
      <c r="N415" s="19"/>
      <c r="O415" s="19"/>
      <c r="P415" s="19"/>
      <c r="Q415" s="19"/>
      <c r="R415" s="19"/>
      <c r="S415" s="19"/>
      <c r="T415" s="19"/>
      <c r="U415" s="19"/>
      <c r="V415" s="19"/>
      <c r="W415" s="19"/>
      <c r="X415" s="19"/>
      <c r="Y415" s="19"/>
      <c r="Z415" s="19"/>
    </row>
    <row r="416" spans="1:26" ht="15.75" customHeight="1" x14ac:dyDescent="0.3">
      <c r="A416" s="19"/>
      <c r="B416" s="19"/>
      <c r="C416" s="19"/>
      <c r="D416" s="19"/>
      <c r="E416" s="19"/>
      <c r="F416" s="19"/>
      <c r="G416" s="19"/>
      <c r="H416" s="19"/>
      <c r="I416" s="19"/>
      <c r="J416" s="19"/>
      <c r="K416" s="19"/>
      <c r="L416" s="19"/>
      <c r="M416" s="19"/>
      <c r="N416" s="19"/>
      <c r="O416" s="19"/>
      <c r="P416" s="19"/>
      <c r="Q416" s="19"/>
      <c r="R416" s="19"/>
      <c r="S416" s="19"/>
      <c r="T416" s="19"/>
      <c r="U416" s="19"/>
      <c r="V416" s="19"/>
      <c r="W416" s="19"/>
      <c r="X416" s="19"/>
      <c r="Y416" s="19"/>
      <c r="Z416" s="19"/>
    </row>
    <row r="417" spans="1:26" ht="15.75" customHeight="1" x14ac:dyDescent="0.3">
      <c r="A417" s="19"/>
      <c r="B417" s="19"/>
      <c r="C417" s="19"/>
      <c r="D417" s="19"/>
      <c r="E417" s="19"/>
      <c r="F417" s="19"/>
      <c r="G417" s="19"/>
      <c r="H417" s="19"/>
      <c r="I417" s="19"/>
      <c r="J417" s="19"/>
      <c r="K417" s="19"/>
      <c r="L417" s="19"/>
      <c r="M417" s="19"/>
      <c r="N417" s="19"/>
      <c r="O417" s="19"/>
      <c r="P417" s="19"/>
      <c r="Q417" s="19"/>
      <c r="R417" s="19"/>
      <c r="S417" s="19"/>
      <c r="T417" s="19"/>
      <c r="U417" s="19"/>
      <c r="V417" s="19"/>
      <c r="W417" s="19"/>
      <c r="X417" s="19"/>
      <c r="Y417" s="19"/>
      <c r="Z417" s="19"/>
    </row>
    <row r="418" spans="1:26" ht="15.75" customHeight="1" x14ac:dyDescent="0.3">
      <c r="A418" s="19"/>
      <c r="B418" s="19"/>
      <c r="C418" s="19"/>
      <c r="D418" s="19"/>
      <c r="E418" s="19"/>
      <c r="F418" s="19"/>
      <c r="G418" s="19"/>
      <c r="H418" s="19"/>
      <c r="I418" s="19"/>
      <c r="J418" s="19"/>
      <c r="K418" s="19"/>
      <c r="L418" s="19"/>
      <c r="M418" s="19"/>
      <c r="N418" s="19"/>
      <c r="O418" s="19"/>
      <c r="P418" s="19"/>
      <c r="Q418" s="19"/>
      <c r="R418" s="19"/>
      <c r="S418" s="19"/>
      <c r="T418" s="19"/>
      <c r="U418" s="19"/>
      <c r="V418" s="19"/>
      <c r="W418" s="19"/>
      <c r="X418" s="19"/>
      <c r="Y418" s="19"/>
      <c r="Z418" s="19"/>
    </row>
    <row r="419" spans="1:26" ht="15.75" customHeight="1" x14ac:dyDescent="0.3">
      <c r="A419" s="19"/>
      <c r="B419" s="19"/>
      <c r="C419" s="19"/>
      <c r="D419" s="19"/>
      <c r="E419" s="19"/>
      <c r="F419" s="19"/>
      <c r="G419" s="19"/>
      <c r="H419" s="19"/>
      <c r="I419" s="19"/>
      <c r="J419" s="19"/>
      <c r="K419" s="19"/>
      <c r="L419" s="19"/>
      <c r="M419" s="19"/>
      <c r="N419" s="19"/>
      <c r="O419" s="19"/>
      <c r="P419" s="19"/>
      <c r="Q419" s="19"/>
      <c r="R419" s="19"/>
      <c r="S419" s="19"/>
      <c r="T419" s="19"/>
      <c r="U419" s="19"/>
      <c r="V419" s="19"/>
      <c r="W419" s="19"/>
      <c r="X419" s="19"/>
      <c r="Y419" s="19"/>
      <c r="Z419" s="19"/>
    </row>
    <row r="420" spans="1:26" ht="15.75" customHeight="1" x14ac:dyDescent="0.3">
      <c r="A420" s="19"/>
      <c r="B420" s="19"/>
      <c r="C420" s="19"/>
      <c r="D420" s="19"/>
      <c r="E420" s="19"/>
      <c r="F420" s="19"/>
      <c r="G420" s="19"/>
      <c r="H420" s="19"/>
      <c r="I420" s="19"/>
      <c r="J420" s="19"/>
      <c r="K420" s="19"/>
      <c r="L420" s="19"/>
      <c r="M420" s="19"/>
      <c r="N420" s="19"/>
      <c r="O420" s="19"/>
      <c r="P420" s="19"/>
      <c r="Q420" s="19"/>
      <c r="R420" s="19"/>
      <c r="S420" s="19"/>
      <c r="T420" s="19"/>
      <c r="U420" s="19"/>
      <c r="V420" s="19"/>
      <c r="W420" s="19"/>
      <c r="X420" s="19"/>
      <c r="Y420" s="19"/>
      <c r="Z420" s="19"/>
    </row>
    <row r="421" spans="1:26" ht="15.75" customHeight="1" x14ac:dyDescent="0.3">
      <c r="A421" s="19"/>
      <c r="B421" s="19"/>
      <c r="C421" s="19"/>
      <c r="D421" s="19"/>
      <c r="E421" s="19"/>
      <c r="F421" s="19"/>
      <c r="G421" s="19"/>
      <c r="H421" s="19"/>
      <c r="I421" s="19"/>
      <c r="J421" s="19"/>
      <c r="K421" s="19"/>
      <c r="L421" s="19"/>
      <c r="M421" s="19"/>
      <c r="N421" s="19"/>
      <c r="O421" s="19"/>
      <c r="P421" s="19"/>
      <c r="Q421" s="19"/>
      <c r="R421" s="19"/>
      <c r="S421" s="19"/>
      <c r="T421" s="19"/>
      <c r="U421" s="19"/>
      <c r="V421" s="19"/>
      <c r="W421" s="19"/>
      <c r="X421" s="19"/>
      <c r="Y421" s="19"/>
      <c r="Z421" s="19"/>
    </row>
    <row r="422" spans="1:26" ht="15.75" customHeight="1" x14ac:dyDescent="0.3">
      <c r="A422" s="19"/>
      <c r="B422" s="19"/>
      <c r="C422" s="19"/>
      <c r="D422" s="19"/>
      <c r="E422" s="19"/>
      <c r="F422" s="19"/>
      <c r="G422" s="19"/>
      <c r="H422" s="19"/>
      <c r="I422" s="19"/>
      <c r="J422" s="19"/>
      <c r="K422" s="19"/>
      <c r="L422" s="19"/>
      <c r="M422" s="19"/>
      <c r="N422" s="19"/>
      <c r="O422" s="19"/>
      <c r="P422" s="19"/>
      <c r="Q422" s="19"/>
      <c r="R422" s="19"/>
      <c r="S422" s="19"/>
      <c r="T422" s="19"/>
      <c r="U422" s="19"/>
      <c r="V422" s="19"/>
      <c r="W422" s="19"/>
      <c r="X422" s="19"/>
      <c r="Y422" s="19"/>
      <c r="Z422" s="19"/>
    </row>
    <row r="423" spans="1:26" ht="15.75" customHeight="1" x14ac:dyDescent="0.3">
      <c r="A423" s="19"/>
      <c r="B423" s="19"/>
      <c r="C423" s="19"/>
      <c r="D423" s="19"/>
      <c r="E423" s="19"/>
      <c r="F423" s="19"/>
      <c r="G423" s="19"/>
      <c r="H423" s="19"/>
      <c r="I423" s="19"/>
      <c r="J423" s="19"/>
      <c r="K423" s="19"/>
      <c r="L423" s="19"/>
      <c r="M423" s="19"/>
      <c r="N423" s="19"/>
      <c r="O423" s="19"/>
      <c r="P423" s="19"/>
      <c r="Q423" s="19"/>
      <c r="R423" s="19"/>
      <c r="S423" s="19"/>
      <c r="T423" s="19"/>
      <c r="U423" s="19"/>
      <c r="V423" s="19"/>
      <c r="W423" s="19"/>
      <c r="X423" s="19"/>
      <c r="Y423" s="19"/>
      <c r="Z423" s="19"/>
    </row>
    <row r="424" spans="1:26" ht="15.75" customHeight="1" x14ac:dyDescent="0.3">
      <c r="A424" s="19"/>
      <c r="B424" s="19"/>
      <c r="C424" s="19"/>
      <c r="D424" s="19"/>
      <c r="E424" s="19"/>
      <c r="F424" s="19"/>
      <c r="G424" s="19"/>
      <c r="H424" s="19"/>
      <c r="I424" s="19"/>
      <c r="J424" s="19"/>
      <c r="K424" s="19"/>
      <c r="L424" s="19"/>
      <c r="M424" s="19"/>
      <c r="N424" s="19"/>
      <c r="O424" s="19"/>
      <c r="P424" s="19"/>
      <c r="Q424" s="19"/>
      <c r="R424" s="19"/>
      <c r="S424" s="19"/>
      <c r="T424" s="19"/>
      <c r="U424" s="19"/>
      <c r="V424" s="19"/>
      <c r="W424" s="19"/>
      <c r="X424" s="19"/>
      <c r="Y424" s="19"/>
      <c r="Z424" s="19"/>
    </row>
    <row r="425" spans="1:26" ht="15.75" customHeight="1" x14ac:dyDescent="0.3">
      <c r="A425" s="19"/>
      <c r="B425" s="19"/>
      <c r="C425" s="19"/>
      <c r="D425" s="19"/>
      <c r="E425" s="19"/>
      <c r="F425" s="19"/>
      <c r="G425" s="19"/>
      <c r="H425" s="19"/>
      <c r="I425" s="19"/>
      <c r="J425" s="19"/>
      <c r="K425" s="19"/>
      <c r="L425" s="19"/>
      <c r="M425" s="19"/>
      <c r="N425" s="19"/>
      <c r="O425" s="19"/>
      <c r="P425" s="19"/>
      <c r="Q425" s="19"/>
      <c r="R425" s="19"/>
      <c r="S425" s="19"/>
      <c r="T425" s="19"/>
      <c r="U425" s="19"/>
      <c r="V425" s="19"/>
      <c r="W425" s="19"/>
      <c r="X425" s="19"/>
      <c r="Y425" s="19"/>
      <c r="Z425" s="19"/>
    </row>
    <row r="426" spans="1:26" ht="15.75" customHeight="1" x14ac:dyDescent="0.3">
      <c r="A426" s="19"/>
      <c r="B426" s="19"/>
      <c r="C426" s="19"/>
      <c r="D426" s="19"/>
      <c r="E426" s="19"/>
      <c r="F426" s="19"/>
      <c r="G426" s="19"/>
      <c r="H426" s="19"/>
      <c r="I426" s="19"/>
      <c r="J426" s="19"/>
      <c r="K426" s="19"/>
      <c r="L426" s="19"/>
      <c r="M426" s="19"/>
      <c r="N426" s="19"/>
      <c r="O426" s="19"/>
      <c r="P426" s="19"/>
      <c r="Q426" s="19"/>
      <c r="R426" s="19"/>
      <c r="S426" s="19"/>
      <c r="T426" s="19"/>
      <c r="U426" s="19"/>
      <c r="V426" s="19"/>
      <c r="W426" s="19"/>
      <c r="X426" s="19"/>
      <c r="Y426" s="19"/>
      <c r="Z426" s="19"/>
    </row>
    <row r="427" spans="1:26" ht="15.75" customHeight="1" x14ac:dyDescent="0.3">
      <c r="A427" s="19"/>
      <c r="B427" s="19"/>
      <c r="C427" s="19"/>
      <c r="D427" s="19"/>
      <c r="E427" s="19"/>
      <c r="F427" s="19"/>
      <c r="G427" s="19"/>
      <c r="H427" s="19"/>
      <c r="I427" s="19"/>
      <c r="J427" s="19"/>
      <c r="K427" s="19"/>
      <c r="L427" s="19"/>
      <c r="M427" s="19"/>
      <c r="N427" s="19"/>
      <c r="O427" s="19"/>
      <c r="P427" s="19"/>
      <c r="Q427" s="19"/>
      <c r="R427" s="19"/>
      <c r="S427" s="19"/>
      <c r="T427" s="19"/>
      <c r="U427" s="19"/>
      <c r="V427" s="19"/>
      <c r="W427" s="19"/>
      <c r="X427" s="19"/>
      <c r="Y427" s="19"/>
      <c r="Z427" s="19"/>
    </row>
    <row r="428" spans="1:26" ht="15.75" customHeight="1" x14ac:dyDescent="0.3">
      <c r="A428" s="19"/>
      <c r="B428" s="19"/>
      <c r="C428" s="19"/>
      <c r="D428" s="19"/>
      <c r="E428" s="19"/>
      <c r="F428" s="19"/>
      <c r="G428" s="19"/>
      <c r="H428" s="19"/>
      <c r="I428" s="19"/>
      <c r="J428" s="19"/>
      <c r="K428" s="19"/>
      <c r="L428" s="19"/>
      <c r="M428" s="19"/>
      <c r="N428" s="19"/>
      <c r="O428" s="19"/>
      <c r="P428" s="19"/>
      <c r="Q428" s="19"/>
      <c r="R428" s="19"/>
      <c r="S428" s="19"/>
      <c r="T428" s="19"/>
      <c r="U428" s="19"/>
      <c r="V428" s="19"/>
      <c r="W428" s="19"/>
      <c r="X428" s="19"/>
      <c r="Y428" s="19"/>
      <c r="Z428" s="19"/>
    </row>
    <row r="429" spans="1:26" ht="15.75" customHeight="1" x14ac:dyDescent="0.3">
      <c r="A429" s="19"/>
      <c r="B429" s="19"/>
      <c r="C429" s="19"/>
      <c r="D429" s="19"/>
      <c r="E429" s="19"/>
      <c r="F429" s="19"/>
      <c r="G429" s="19"/>
      <c r="H429" s="19"/>
      <c r="I429" s="19"/>
      <c r="J429" s="19"/>
      <c r="K429" s="19"/>
      <c r="L429" s="19"/>
      <c r="M429" s="19"/>
      <c r="N429" s="19"/>
      <c r="O429" s="19"/>
      <c r="P429" s="19"/>
      <c r="Q429" s="19"/>
      <c r="R429" s="19"/>
      <c r="S429" s="19"/>
      <c r="T429" s="19"/>
      <c r="U429" s="19"/>
      <c r="V429" s="19"/>
      <c r="W429" s="19"/>
      <c r="X429" s="19"/>
      <c r="Y429" s="19"/>
      <c r="Z429" s="19"/>
    </row>
    <row r="430" spans="1:26" ht="15.75" customHeight="1" x14ac:dyDescent="0.3">
      <c r="A430" s="19"/>
      <c r="B430" s="19"/>
      <c r="C430" s="19"/>
      <c r="D430" s="19"/>
      <c r="E430" s="19"/>
      <c r="F430" s="19"/>
      <c r="G430" s="19"/>
      <c r="H430" s="19"/>
      <c r="I430" s="19"/>
      <c r="J430" s="19"/>
      <c r="K430" s="19"/>
      <c r="L430" s="19"/>
      <c r="M430" s="19"/>
      <c r="N430" s="19"/>
      <c r="O430" s="19"/>
      <c r="P430" s="19"/>
      <c r="Q430" s="19"/>
      <c r="R430" s="19"/>
      <c r="S430" s="19"/>
      <c r="T430" s="19"/>
      <c r="U430" s="19"/>
      <c r="V430" s="19"/>
      <c r="W430" s="19"/>
      <c r="X430" s="19"/>
      <c r="Y430" s="19"/>
      <c r="Z430" s="19"/>
    </row>
    <row r="431" spans="1:26" ht="15.75" customHeight="1" x14ac:dyDescent="0.3">
      <c r="A431" s="19"/>
      <c r="B431" s="19"/>
      <c r="C431" s="19"/>
      <c r="D431" s="19"/>
      <c r="E431" s="19"/>
      <c r="F431" s="19"/>
      <c r="G431" s="19"/>
      <c r="H431" s="19"/>
      <c r="I431" s="19"/>
      <c r="J431" s="19"/>
      <c r="K431" s="19"/>
      <c r="L431" s="19"/>
      <c r="M431" s="19"/>
      <c r="N431" s="19"/>
      <c r="O431" s="19"/>
      <c r="P431" s="19"/>
      <c r="Q431" s="19"/>
      <c r="R431" s="19"/>
      <c r="S431" s="19"/>
      <c r="T431" s="19"/>
      <c r="U431" s="19"/>
      <c r="V431" s="19"/>
      <c r="W431" s="19"/>
      <c r="X431" s="19"/>
      <c r="Y431" s="19"/>
      <c r="Z431" s="19"/>
    </row>
    <row r="432" spans="1:26" ht="15.75" customHeight="1" x14ac:dyDescent="0.3">
      <c r="A432" s="19"/>
      <c r="B432" s="19"/>
      <c r="C432" s="19"/>
      <c r="D432" s="19"/>
      <c r="E432" s="19"/>
      <c r="F432" s="19"/>
      <c r="G432" s="19"/>
      <c r="H432" s="19"/>
      <c r="I432" s="19"/>
      <c r="J432" s="19"/>
      <c r="K432" s="19"/>
      <c r="L432" s="19"/>
      <c r="M432" s="19"/>
      <c r="N432" s="19"/>
      <c r="O432" s="19"/>
      <c r="P432" s="19"/>
      <c r="Q432" s="19"/>
      <c r="R432" s="19"/>
      <c r="S432" s="19"/>
      <c r="T432" s="19"/>
      <c r="U432" s="19"/>
      <c r="V432" s="19"/>
      <c r="W432" s="19"/>
      <c r="X432" s="19"/>
      <c r="Y432" s="19"/>
      <c r="Z432" s="19"/>
    </row>
    <row r="433" spans="1:26" ht="15.75" customHeight="1" x14ac:dyDescent="0.3">
      <c r="A433" s="19"/>
      <c r="B433" s="19"/>
      <c r="C433" s="19"/>
      <c r="D433" s="19"/>
      <c r="E433" s="19"/>
      <c r="F433" s="19"/>
      <c r="G433" s="19"/>
      <c r="H433" s="19"/>
      <c r="I433" s="19"/>
      <c r="J433" s="19"/>
      <c r="K433" s="19"/>
      <c r="L433" s="19"/>
      <c r="M433" s="19"/>
      <c r="N433" s="19"/>
      <c r="O433" s="19"/>
      <c r="P433" s="19"/>
      <c r="Q433" s="19"/>
      <c r="R433" s="19"/>
      <c r="S433" s="19"/>
      <c r="T433" s="19"/>
      <c r="U433" s="19"/>
      <c r="V433" s="19"/>
      <c r="W433" s="19"/>
      <c r="X433" s="19"/>
      <c r="Y433" s="19"/>
      <c r="Z433" s="19"/>
    </row>
    <row r="434" spans="1:26" ht="15.75" customHeight="1" x14ac:dyDescent="0.3">
      <c r="A434" s="19"/>
      <c r="B434" s="19"/>
      <c r="C434" s="19"/>
      <c r="D434" s="19"/>
      <c r="E434" s="19"/>
      <c r="F434" s="19"/>
      <c r="G434" s="19"/>
      <c r="H434" s="19"/>
      <c r="I434" s="19"/>
      <c r="J434" s="19"/>
      <c r="K434" s="19"/>
      <c r="L434" s="19"/>
      <c r="M434" s="19"/>
      <c r="N434" s="19"/>
      <c r="O434" s="19"/>
      <c r="P434" s="19"/>
      <c r="Q434" s="19"/>
      <c r="R434" s="19"/>
      <c r="S434" s="19"/>
      <c r="T434" s="19"/>
      <c r="U434" s="19"/>
      <c r="V434" s="19"/>
      <c r="W434" s="19"/>
      <c r="X434" s="19"/>
      <c r="Y434" s="19"/>
      <c r="Z434" s="19"/>
    </row>
    <row r="435" spans="1:26" ht="15.75" customHeight="1" x14ac:dyDescent="0.3">
      <c r="A435" s="19"/>
      <c r="B435" s="19"/>
      <c r="C435" s="19"/>
      <c r="D435" s="19"/>
      <c r="E435" s="19"/>
      <c r="F435" s="19"/>
      <c r="G435" s="19"/>
      <c r="H435" s="19"/>
      <c r="I435" s="19"/>
      <c r="J435" s="19"/>
      <c r="K435" s="19"/>
      <c r="L435" s="19"/>
      <c r="M435" s="19"/>
      <c r="N435" s="19"/>
      <c r="O435" s="19"/>
      <c r="P435" s="19"/>
      <c r="Q435" s="19"/>
      <c r="R435" s="19"/>
      <c r="S435" s="19"/>
      <c r="T435" s="19"/>
      <c r="U435" s="19"/>
      <c r="V435" s="19"/>
      <c r="W435" s="19"/>
      <c r="X435" s="19"/>
      <c r="Y435" s="19"/>
      <c r="Z435" s="19"/>
    </row>
    <row r="436" spans="1:26" ht="15.75" customHeight="1" x14ac:dyDescent="0.3">
      <c r="A436" s="19"/>
      <c r="B436" s="19"/>
      <c r="C436" s="19"/>
      <c r="D436" s="19"/>
      <c r="E436" s="19"/>
      <c r="F436" s="19"/>
      <c r="G436" s="19"/>
      <c r="H436" s="19"/>
      <c r="I436" s="19"/>
      <c r="J436" s="19"/>
      <c r="K436" s="19"/>
      <c r="L436" s="19"/>
      <c r="M436" s="19"/>
      <c r="N436" s="19"/>
      <c r="O436" s="19"/>
      <c r="P436" s="19"/>
      <c r="Q436" s="19"/>
      <c r="R436" s="19"/>
      <c r="S436" s="19"/>
      <c r="T436" s="19"/>
      <c r="U436" s="19"/>
      <c r="V436" s="19"/>
      <c r="W436" s="19"/>
      <c r="X436" s="19"/>
      <c r="Y436" s="19"/>
      <c r="Z436" s="19"/>
    </row>
    <row r="437" spans="1:26" ht="15.75" customHeight="1" x14ac:dyDescent="0.3">
      <c r="A437" s="19"/>
      <c r="B437" s="19"/>
      <c r="C437" s="19"/>
      <c r="D437" s="19"/>
      <c r="E437" s="19"/>
      <c r="F437" s="19"/>
      <c r="G437" s="19"/>
      <c r="H437" s="19"/>
      <c r="I437" s="19"/>
      <c r="J437" s="19"/>
      <c r="K437" s="19"/>
      <c r="L437" s="19"/>
      <c r="M437" s="19"/>
      <c r="N437" s="19"/>
      <c r="O437" s="19"/>
      <c r="P437" s="19"/>
      <c r="Q437" s="19"/>
      <c r="R437" s="19"/>
      <c r="S437" s="19"/>
      <c r="T437" s="19"/>
      <c r="U437" s="19"/>
      <c r="V437" s="19"/>
      <c r="W437" s="19"/>
      <c r="X437" s="19"/>
      <c r="Y437" s="19"/>
      <c r="Z437" s="19"/>
    </row>
    <row r="438" spans="1:26" ht="15.75" customHeight="1" x14ac:dyDescent="0.3">
      <c r="A438" s="19"/>
      <c r="B438" s="19"/>
      <c r="C438" s="19"/>
      <c r="D438" s="19"/>
      <c r="E438" s="19"/>
      <c r="F438" s="19"/>
      <c r="G438" s="19"/>
      <c r="H438" s="19"/>
      <c r="I438" s="19"/>
      <c r="J438" s="19"/>
      <c r="K438" s="19"/>
      <c r="L438" s="19"/>
      <c r="M438" s="19"/>
      <c r="N438" s="19"/>
      <c r="O438" s="19"/>
      <c r="P438" s="19"/>
      <c r="Q438" s="19"/>
      <c r="R438" s="19"/>
      <c r="S438" s="19"/>
      <c r="T438" s="19"/>
      <c r="U438" s="19"/>
      <c r="V438" s="19"/>
      <c r="W438" s="19"/>
      <c r="X438" s="19"/>
      <c r="Y438" s="19"/>
      <c r="Z438" s="19"/>
    </row>
    <row r="439" spans="1:26" ht="15.75" customHeight="1" x14ac:dyDescent="0.3">
      <c r="A439" s="19"/>
      <c r="B439" s="19"/>
      <c r="C439" s="19"/>
      <c r="D439" s="19"/>
      <c r="E439" s="19"/>
      <c r="F439" s="19"/>
      <c r="G439" s="19"/>
      <c r="H439" s="19"/>
      <c r="I439" s="19"/>
      <c r="J439" s="19"/>
      <c r="K439" s="19"/>
      <c r="L439" s="19"/>
      <c r="M439" s="19"/>
      <c r="N439" s="19"/>
      <c r="O439" s="19"/>
      <c r="P439" s="19"/>
      <c r="Q439" s="19"/>
      <c r="R439" s="19"/>
      <c r="S439" s="19"/>
      <c r="T439" s="19"/>
      <c r="U439" s="19"/>
      <c r="V439" s="19"/>
      <c r="W439" s="19"/>
      <c r="X439" s="19"/>
      <c r="Y439" s="19"/>
      <c r="Z439" s="19"/>
    </row>
    <row r="440" spans="1:26" ht="15.75" customHeight="1" x14ac:dyDescent="0.3">
      <c r="A440" s="19"/>
      <c r="B440" s="19"/>
      <c r="C440" s="19"/>
      <c r="D440" s="19"/>
      <c r="E440" s="19"/>
      <c r="F440" s="19"/>
      <c r="G440" s="19"/>
      <c r="H440" s="19"/>
      <c r="I440" s="19"/>
      <c r="J440" s="19"/>
      <c r="K440" s="19"/>
      <c r="L440" s="19"/>
      <c r="M440" s="19"/>
      <c r="N440" s="19"/>
      <c r="O440" s="19"/>
      <c r="P440" s="19"/>
      <c r="Q440" s="19"/>
      <c r="R440" s="19"/>
      <c r="S440" s="19"/>
      <c r="T440" s="19"/>
      <c r="U440" s="19"/>
      <c r="V440" s="19"/>
      <c r="W440" s="19"/>
      <c r="X440" s="19"/>
      <c r="Y440" s="19"/>
      <c r="Z440" s="19"/>
    </row>
    <row r="441" spans="1:26" ht="15.75" customHeight="1" x14ac:dyDescent="0.3">
      <c r="A441" s="19"/>
      <c r="B441" s="19"/>
      <c r="C441" s="19"/>
      <c r="D441" s="19"/>
      <c r="E441" s="19"/>
      <c r="F441" s="19"/>
      <c r="G441" s="19"/>
      <c r="H441" s="19"/>
      <c r="I441" s="19"/>
      <c r="J441" s="19"/>
      <c r="K441" s="19"/>
      <c r="L441" s="19"/>
      <c r="M441" s="19"/>
      <c r="N441" s="19"/>
      <c r="O441" s="19"/>
      <c r="P441" s="19"/>
      <c r="Q441" s="19"/>
      <c r="R441" s="19"/>
      <c r="S441" s="19"/>
      <c r="T441" s="19"/>
      <c r="U441" s="19"/>
      <c r="V441" s="19"/>
      <c r="W441" s="19"/>
      <c r="X441" s="19"/>
      <c r="Y441" s="19"/>
      <c r="Z441" s="19"/>
    </row>
    <row r="442" spans="1:26" ht="15.75" customHeight="1" x14ac:dyDescent="0.3">
      <c r="A442" s="19"/>
      <c r="B442" s="19"/>
      <c r="C442" s="19"/>
      <c r="D442" s="19"/>
      <c r="E442" s="19"/>
      <c r="F442" s="19"/>
      <c r="G442" s="19"/>
      <c r="H442" s="19"/>
      <c r="I442" s="19"/>
      <c r="J442" s="19"/>
      <c r="K442" s="19"/>
      <c r="L442" s="19"/>
      <c r="M442" s="19"/>
      <c r="N442" s="19"/>
      <c r="O442" s="19"/>
      <c r="P442" s="19"/>
      <c r="Q442" s="19"/>
      <c r="R442" s="19"/>
      <c r="S442" s="19"/>
      <c r="T442" s="19"/>
      <c r="U442" s="19"/>
      <c r="V442" s="19"/>
      <c r="W442" s="19"/>
      <c r="X442" s="19"/>
      <c r="Y442" s="19"/>
      <c r="Z442" s="19"/>
    </row>
    <row r="443" spans="1:26" ht="15.75" customHeight="1" x14ac:dyDescent="0.3">
      <c r="A443" s="19"/>
      <c r="B443" s="19"/>
      <c r="C443" s="19"/>
      <c r="D443" s="19"/>
      <c r="E443" s="19"/>
      <c r="F443" s="19"/>
      <c r="G443" s="19"/>
      <c r="H443" s="19"/>
      <c r="I443" s="19"/>
      <c r="J443" s="19"/>
      <c r="K443" s="19"/>
      <c r="L443" s="19"/>
      <c r="M443" s="19"/>
      <c r="N443" s="19"/>
      <c r="O443" s="19"/>
      <c r="P443" s="19"/>
      <c r="Q443" s="19"/>
      <c r="R443" s="19"/>
      <c r="S443" s="19"/>
      <c r="T443" s="19"/>
      <c r="U443" s="19"/>
      <c r="V443" s="19"/>
      <c r="W443" s="19"/>
      <c r="X443" s="19"/>
      <c r="Y443" s="19"/>
      <c r="Z443" s="19"/>
    </row>
    <row r="444" spans="1:26" ht="15.75" customHeight="1" x14ac:dyDescent="0.3">
      <c r="A444" s="19"/>
      <c r="B444" s="19"/>
      <c r="C444" s="19"/>
      <c r="D444" s="19"/>
      <c r="E444" s="19"/>
      <c r="F444" s="19"/>
      <c r="G444" s="19"/>
      <c r="H444" s="19"/>
      <c r="I444" s="19"/>
      <c r="J444" s="19"/>
      <c r="K444" s="19"/>
      <c r="L444" s="19"/>
      <c r="M444" s="19"/>
      <c r="N444" s="19"/>
      <c r="O444" s="19"/>
      <c r="P444" s="19"/>
      <c r="Q444" s="19"/>
      <c r="R444" s="19"/>
      <c r="S444" s="19"/>
      <c r="T444" s="19"/>
      <c r="U444" s="19"/>
      <c r="V444" s="19"/>
      <c r="W444" s="19"/>
      <c r="X444" s="19"/>
      <c r="Y444" s="19"/>
      <c r="Z444" s="19"/>
    </row>
    <row r="445" spans="1:26" ht="15.75" customHeight="1" x14ac:dyDescent="0.3">
      <c r="A445" s="19"/>
      <c r="B445" s="19"/>
      <c r="C445" s="19"/>
      <c r="D445" s="19"/>
      <c r="E445" s="19"/>
      <c r="F445" s="19"/>
      <c r="G445" s="19"/>
      <c r="H445" s="19"/>
      <c r="I445" s="19"/>
      <c r="J445" s="19"/>
      <c r="K445" s="19"/>
      <c r="L445" s="19"/>
      <c r="M445" s="19"/>
      <c r="N445" s="19"/>
      <c r="O445" s="19"/>
      <c r="P445" s="19"/>
      <c r="Q445" s="19"/>
      <c r="R445" s="19"/>
      <c r="S445" s="19"/>
      <c r="T445" s="19"/>
      <c r="U445" s="19"/>
      <c r="V445" s="19"/>
      <c r="W445" s="19"/>
      <c r="X445" s="19"/>
      <c r="Y445" s="19"/>
      <c r="Z445" s="19"/>
    </row>
    <row r="446" spans="1:26" ht="15.75" customHeight="1" x14ac:dyDescent="0.3">
      <c r="A446" s="19"/>
      <c r="B446" s="19"/>
      <c r="C446" s="19"/>
      <c r="D446" s="19"/>
      <c r="E446" s="19"/>
      <c r="F446" s="19"/>
      <c r="G446" s="19"/>
      <c r="H446" s="19"/>
      <c r="I446" s="19"/>
      <c r="J446" s="19"/>
      <c r="K446" s="19"/>
      <c r="L446" s="19"/>
      <c r="M446" s="19"/>
      <c r="N446" s="19"/>
      <c r="O446" s="19"/>
      <c r="P446" s="19"/>
      <c r="Q446" s="19"/>
      <c r="R446" s="19"/>
      <c r="S446" s="19"/>
      <c r="T446" s="19"/>
      <c r="U446" s="19"/>
      <c r="V446" s="19"/>
      <c r="W446" s="19"/>
      <c r="X446" s="19"/>
      <c r="Y446" s="19"/>
      <c r="Z446" s="19"/>
    </row>
    <row r="447" spans="1:26" ht="15.75" customHeight="1" x14ac:dyDescent="0.3">
      <c r="A447" s="19"/>
      <c r="B447" s="19"/>
      <c r="C447" s="19"/>
      <c r="D447" s="19"/>
      <c r="E447" s="19"/>
      <c r="F447" s="19"/>
      <c r="G447" s="19"/>
      <c r="H447" s="19"/>
      <c r="I447" s="19"/>
      <c r="J447" s="19"/>
      <c r="K447" s="19"/>
      <c r="L447" s="19"/>
      <c r="M447" s="19"/>
      <c r="N447" s="19"/>
      <c r="O447" s="19"/>
      <c r="P447" s="19"/>
      <c r="Q447" s="19"/>
      <c r="R447" s="19"/>
      <c r="S447" s="19"/>
      <c r="T447" s="19"/>
      <c r="U447" s="19"/>
      <c r="V447" s="19"/>
      <c r="W447" s="19"/>
      <c r="X447" s="19"/>
      <c r="Y447" s="19"/>
      <c r="Z447" s="19"/>
    </row>
    <row r="448" spans="1:26" ht="15.75" customHeight="1" x14ac:dyDescent="0.3">
      <c r="A448" s="19"/>
      <c r="B448" s="19"/>
      <c r="C448" s="19"/>
      <c r="D448" s="19"/>
      <c r="E448" s="19"/>
      <c r="F448" s="19"/>
      <c r="G448" s="19"/>
      <c r="H448" s="19"/>
      <c r="I448" s="19"/>
      <c r="J448" s="19"/>
      <c r="K448" s="19"/>
      <c r="L448" s="19"/>
      <c r="M448" s="19"/>
      <c r="N448" s="19"/>
      <c r="O448" s="19"/>
      <c r="P448" s="19"/>
      <c r="Q448" s="19"/>
      <c r="R448" s="19"/>
      <c r="S448" s="19"/>
      <c r="T448" s="19"/>
      <c r="U448" s="19"/>
      <c r="V448" s="19"/>
      <c r="W448" s="19"/>
      <c r="X448" s="19"/>
      <c r="Y448" s="19"/>
      <c r="Z448" s="19"/>
    </row>
    <row r="449" spans="1:26" ht="15.75" customHeight="1" x14ac:dyDescent="0.3">
      <c r="A449" s="19"/>
      <c r="B449" s="19"/>
      <c r="C449" s="19"/>
      <c r="D449" s="19"/>
      <c r="E449" s="19"/>
      <c r="F449" s="19"/>
      <c r="G449" s="19"/>
      <c r="H449" s="19"/>
      <c r="I449" s="19"/>
      <c r="J449" s="19"/>
      <c r="K449" s="19"/>
      <c r="L449" s="19"/>
      <c r="M449" s="19"/>
      <c r="N449" s="19"/>
      <c r="O449" s="19"/>
      <c r="P449" s="19"/>
      <c r="Q449" s="19"/>
      <c r="R449" s="19"/>
      <c r="S449" s="19"/>
      <c r="T449" s="19"/>
      <c r="U449" s="19"/>
      <c r="V449" s="19"/>
      <c r="W449" s="19"/>
      <c r="X449" s="19"/>
      <c r="Y449" s="19"/>
      <c r="Z449" s="19"/>
    </row>
    <row r="450" spans="1:26" ht="15.75" customHeight="1" x14ac:dyDescent="0.3">
      <c r="A450" s="19"/>
      <c r="B450" s="19"/>
      <c r="C450" s="19"/>
      <c r="D450" s="19"/>
      <c r="E450" s="19"/>
      <c r="F450" s="19"/>
      <c r="G450" s="19"/>
      <c r="H450" s="19"/>
      <c r="I450" s="19"/>
      <c r="J450" s="19"/>
      <c r="K450" s="19"/>
      <c r="L450" s="19"/>
      <c r="M450" s="19"/>
      <c r="N450" s="19"/>
      <c r="O450" s="19"/>
      <c r="P450" s="19"/>
      <c r="Q450" s="19"/>
      <c r="R450" s="19"/>
      <c r="S450" s="19"/>
      <c r="T450" s="19"/>
      <c r="U450" s="19"/>
      <c r="V450" s="19"/>
      <c r="W450" s="19"/>
      <c r="X450" s="19"/>
      <c r="Y450" s="19"/>
      <c r="Z450" s="19"/>
    </row>
    <row r="451" spans="1:26" ht="15.75" customHeight="1" x14ac:dyDescent="0.3">
      <c r="A451" s="19"/>
      <c r="B451" s="19"/>
      <c r="C451" s="19"/>
      <c r="D451" s="19"/>
      <c r="E451" s="19"/>
      <c r="F451" s="19"/>
      <c r="G451" s="19"/>
      <c r="H451" s="19"/>
      <c r="I451" s="19"/>
      <c r="J451" s="19"/>
      <c r="K451" s="19"/>
      <c r="L451" s="19"/>
      <c r="M451" s="19"/>
      <c r="N451" s="19"/>
      <c r="O451" s="19"/>
      <c r="P451" s="19"/>
      <c r="Q451" s="19"/>
      <c r="R451" s="19"/>
      <c r="S451" s="19"/>
      <c r="T451" s="19"/>
      <c r="U451" s="19"/>
      <c r="V451" s="19"/>
      <c r="W451" s="19"/>
      <c r="X451" s="19"/>
      <c r="Y451" s="19"/>
      <c r="Z451" s="19"/>
    </row>
    <row r="452" spans="1:26" ht="15.75" customHeight="1" x14ac:dyDescent="0.3">
      <c r="A452" s="19"/>
      <c r="B452" s="19"/>
      <c r="C452" s="19"/>
      <c r="D452" s="19"/>
      <c r="E452" s="19"/>
      <c r="F452" s="19"/>
      <c r="G452" s="19"/>
      <c r="H452" s="19"/>
      <c r="I452" s="19"/>
      <c r="J452" s="19"/>
      <c r="K452" s="19"/>
      <c r="L452" s="19"/>
      <c r="M452" s="19"/>
      <c r="N452" s="19"/>
      <c r="O452" s="19"/>
      <c r="P452" s="19"/>
      <c r="Q452" s="19"/>
      <c r="R452" s="19"/>
      <c r="S452" s="19"/>
      <c r="T452" s="19"/>
      <c r="U452" s="19"/>
      <c r="V452" s="19"/>
      <c r="W452" s="19"/>
      <c r="X452" s="19"/>
      <c r="Y452" s="19"/>
      <c r="Z452" s="19"/>
    </row>
    <row r="453" spans="1:26" ht="15.75" customHeight="1" x14ac:dyDescent="0.3">
      <c r="A453" s="19"/>
      <c r="B453" s="19"/>
      <c r="C453" s="19"/>
      <c r="D453" s="19"/>
      <c r="E453" s="19"/>
      <c r="F453" s="19"/>
      <c r="G453" s="19"/>
      <c r="H453" s="19"/>
      <c r="I453" s="19"/>
      <c r="J453" s="19"/>
      <c r="K453" s="19"/>
      <c r="L453" s="19"/>
      <c r="M453" s="19"/>
      <c r="N453" s="19"/>
      <c r="O453" s="19"/>
      <c r="P453" s="19"/>
      <c r="Q453" s="19"/>
      <c r="R453" s="19"/>
      <c r="S453" s="19"/>
      <c r="T453" s="19"/>
      <c r="U453" s="19"/>
      <c r="V453" s="19"/>
      <c r="W453" s="19"/>
      <c r="X453" s="19"/>
      <c r="Y453" s="19"/>
      <c r="Z453" s="19"/>
    </row>
    <row r="454" spans="1:26" ht="15.75" customHeight="1" x14ac:dyDescent="0.3">
      <c r="A454" s="19"/>
      <c r="B454" s="19"/>
      <c r="C454" s="19"/>
      <c r="D454" s="19"/>
      <c r="E454" s="19"/>
      <c r="F454" s="19"/>
      <c r="G454" s="19"/>
      <c r="H454" s="19"/>
      <c r="I454" s="19"/>
      <c r="J454" s="19"/>
      <c r="K454" s="19"/>
      <c r="L454" s="19"/>
      <c r="M454" s="19"/>
      <c r="N454" s="19"/>
      <c r="O454" s="19"/>
      <c r="P454" s="19"/>
      <c r="Q454" s="19"/>
      <c r="R454" s="19"/>
      <c r="S454" s="19"/>
      <c r="T454" s="19"/>
      <c r="U454" s="19"/>
      <c r="V454" s="19"/>
      <c r="W454" s="19"/>
      <c r="X454" s="19"/>
      <c r="Y454" s="19"/>
      <c r="Z454" s="19"/>
    </row>
    <row r="455" spans="1:26" ht="15.75" customHeight="1" x14ac:dyDescent="0.3">
      <c r="A455" s="19"/>
      <c r="B455" s="19"/>
      <c r="C455" s="19"/>
      <c r="D455" s="19"/>
      <c r="E455" s="19"/>
      <c r="F455" s="19"/>
      <c r="G455" s="19"/>
      <c r="H455" s="19"/>
      <c r="I455" s="19"/>
      <c r="J455" s="19"/>
      <c r="K455" s="19"/>
      <c r="L455" s="19"/>
      <c r="M455" s="19"/>
      <c r="N455" s="19"/>
      <c r="O455" s="19"/>
      <c r="P455" s="19"/>
      <c r="Q455" s="19"/>
      <c r="R455" s="19"/>
      <c r="S455" s="19"/>
      <c r="T455" s="19"/>
      <c r="U455" s="19"/>
      <c r="V455" s="19"/>
      <c r="W455" s="19"/>
      <c r="X455" s="19"/>
      <c r="Y455" s="19"/>
      <c r="Z455" s="19"/>
    </row>
    <row r="456" spans="1:26" ht="15.75" customHeight="1" x14ac:dyDescent="0.3">
      <c r="A456" s="19"/>
      <c r="B456" s="19"/>
      <c r="C456" s="19"/>
      <c r="D456" s="19"/>
      <c r="E456" s="19"/>
      <c r="F456" s="19"/>
      <c r="G456" s="19"/>
      <c r="H456" s="19"/>
      <c r="I456" s="19"/>
      <c r="J456" s="19"/>
      <c r="K456" s="19"/>
      <c r="L456" s="19"/>
      <c r="M456" s="19"/>
      <c r="N456" s="19"/>
      <c r="O456" s="19"/>
      <c r="P456" s="19"/>
      <c r="Q456" s="19"/>
      <c r="R456" s="19"/>
      <c r="S456" s="19"/>
      <c r="T456" s="19"/>
      <c r="U456" s="19"/>
      <c r="V456" s="19"/>
      <c r="W456" s="19"/>
      <c r="X456" s="19"/>
      <c r="Y456" s="19"/>
      <c r="Z456" s="19"/>
    </row>
    <row r="457" spans="1:26" ht="15.75" customHeight="1" x14ac:dyDescent="0.3">
      <c r="A457" s="19"/>
      <c r="B457" s="19"/>
      <c r="C457" s="19"/>
      <c r="D457" s="19"/>
      <c r="E457" s="19"/>
      <c r="F457" s="19"/>
      <c r="G457" s="19"/>
      <c r="H457" s="19"/>
      <c r="I457" s="19"/>
      <c r="J457" s="19"/>
      <c r="K457" s="19"/>
      <c r="L457" s="19"/>
      <c r="M457" s="19"/>
      <c r="N457" s="19"/>
      <c r="O457" s="19"/>
      <c r="P457" s="19"/>
      <c r="Q457" s="19"/>
      <c r="R457" s="19"/>
      <c r="S457" s="19"/>
      <c r="T457" s="19"/>
      <c r="U457" s="19"/>
      <c r="V457" s="19"/>
      <c r="W457" s="19"/>
      <c r="X457" s="19"/>
      <c r="Y457" s="19"/>
      <c r="Z457" s="19"/>
    </row>
    <row r="458" spans="1:26" ht="15.75" customHeight="1" x14ac:dyDescent="0.3">
      <c r="A458" s="19"/>
      <c r="B458" s="19"/>
      <c r="C458" s="19"/>
      <c r="D458" s="19"/>
      <c r="E458" s="19"/>
      <c r="F458" s="19"/>
      <c r="G458" s="19"/>
      <c r="H458" s="19"/>
      <c r="I458" s="19"/>
      <c r="J458" s="19"/>
      <c r="K458" s="19"/>
      <c r="L458" s="19"/>
      <c r="M458" s="19"/>
      <c r="N458" s="19"/>
      <c r="O458" s="19"/>
      <c r="P458" s="19"/>
      <c r="Q458" s="19"/>
      <c r="R458" s="19"/>
      <c r="S458" s="19"/>
      <c r="T458" s="19"/>
      <c r="U458" s="19"/>
      <c r="V458" s="19"/>
      <c r="W458" s="19"/>
      <c r="X458" s="19"/>
      <c r="Y458" s="19"/>
      <c r="Z458" s="19"/>
    </row>
    <row r="459" spans="1:26" ht="15.75" customHeight="1" x14ac:dyDescent="0.3">
      <c r="A459" s="19"/>
      <c r="B459" s="19"/>
      <c r="C459" s="19"/>
      <c r="D459" s="19"/>
      <c r="E459" s="19"/>
      <c r="F459" s="19"/>
      <c r="G459" s="19"/>
      <c r="H459" s="19"/>
      <c r="I459" s="19"/>
      <c r="J459" s="19"/>
      <c r="K459" s="19"/>
      <c r="L459" s="19"/>
      <c r="M459" s="19"/>
      <c r="N459" s="19"/>
      <c r="O459" s="19"/>
      <c r="P459" s="19"/>
      <c r="Q459" s="19"/>
      <c r="R459" s="19"/>
      <c r="S459" s="19"/>
      <c r="T459" s="19"/>
      <c r="U459" s="19"/>
      <c r="V459" s="19"/>
      <c r="W459" s="19"/>
      <c r="X459" s="19"/>
      <c r="Y459" s="19"/>
      <c r="Z459" s="19"/>
    </row>
    <row r="460" spans="1:26" ht="15.75" customHeight="1" x14ac:dyDescent="0.3">
      <c r="A460" s="19"/>
      <c r="B460" s="19"/>
      <c r="C460" s="19"/>
      <c r="D460" s="19"/>
      <c r="E460" s="19"/>
      <c r="F460" s="19"/>
      <c r="G460" s="19"/>
      <c r="H460" s="19"/>
      <c r="I460" s="19"/>
      <c r="J460" s="19"/>
      <c r="K460" s="19"/>
      <c r="L460" s="19"/>
      <c r="M460" s="19"/>
      <c r="N460" s="19"/>
      <c r="O460" s="19"/>
      <c r="P460" s="19"/>
      <c r="Q460" s="19"/>
      <c r="R460" s="19"/>
      <c r="S460" s="19"/>
      <c r="T460" s="19"/>
      <c r="U460" s="19"/>
      <c r="V460" s="19"/>
      <c r="W460" s="19"/>
      <c r="X460" s="19"/>
      <c r="Y460" s="19"/>
      <c r="Z460" s="19"/>
    </row>
    <row r="461" spans="1:26" ht="15.75" customHeight="1" x14ac:dyDescent="0.3">
      <c r="A461" s="19"/>
      <c r="B461" s="19"/>
      <c r="C461" s="19"/>
      <c r="D461" s="19"/>
      <c r="E461" s="19"/>
      <c r="F461" s="19"/>
      <c r="G461" s="19"/>
      <c r="H461" s="19"/>
      <c r="I461" s="19"/>
      <c r="J461" s="19"/>
      <c r="K461" s="19"/>
      <c r="L461" s="19"/>
      <c r="M461" s="19"/>
      <c r="N461" s="19"/>
      <c r="O461" s="19"/>
      <c r="P461" s="19"/>
      <c r="Q461" s="19"/>
      <c r="R461" s="19"/>
      <c r="S461" s="19"/>
      <c r="T461" s="19"/>
      <c r="U461" s="19"/>
      <c r="V461" s="19"/>
      <c r="W461" s="19"/>
      <c r="X461" s="19"/>
      <c r="Y461" s="19"/>
      <c r="Z461" s="19"/>
    </row>
    <row r="462" spans="1:26" ht="15.75" customHeight="1" x14ac:dyDescent="0.3">
      <c r="A462" s="19"/>
      <c r="B462" s="19"/>
      <c r="C462" s="19"/>
      <c r="D462" s="19"/>
      <c r="E462" s="19"/>
      <c r="F462" s="19"/>
      <c r="G462" s="19"/>
      <c r="H462" s="19"/>
      <c r="I462" s="19"/>
      <c r="J462" s="19"/>
      <c r="K462" s="19"/>
      <c r="L462" s="19"/>
      <c r="M462" s="19"/>
      <c r="N462" s="19"/>
      <c r="O462" s="19"/>
      <c r="P462" s="19"/>
      <c r="Q462" s="19"/>
      <c r="R462" s="19"/>
      <c r="S462" s="19"/>
      <c r="T462" s="19"/>
      <c r="U462" s="19"/>
      <c r="V462" s="19"/>
      <c r="W462" s="19"/>
      <c r="X462" s="19"/>
      <c r="Y462" s="19"/>
      <c r="Z462" s="19"/>
    </row>
    <row r="463" spans="1:26" ht="15.75" customHeight="1" x14ac:dyDescent="0.3">
      <c r="A463" s="19"/>
      <c r="B463" s="19"/>
      <c r="C463" s="19"/>
      <c r="D463" s="19"/>
      <c r="E463" s="19"/>
      <c r="F463" s="19"/>
      <c r="G463" s="19"/>
      <c r="H463" s="19"/>
      <c r="I463" s="19"/>
      <c r="J463" s="19"/>
      <c r="K463" s="19"/>
      <c r="L463" s="19"/>
      <c r="M463" s="19"/>
      <c r="N463" s="19"/>
      <c r="O463" s="19"/>
      <c r="P463" s="19"/>
      <c r="Q463" s="19"/>
      <c r="R463" s="19"/>
      <c r="S463" s="19"/>
      <c r="T463" s="19"/>
      <c r="U463" s="19"/>
      <c r="V463" s="19"/>
      <c r="W463" s="19"/>
      <c r="X463" s="19"/>
      <c r="Y463" s="19"/>
      <c r="Z463" s="19"/>
    </row>
    <row r="464" spans="1:26" ht="15.75" customHeight="1" x14ac:dyDescent="0.3">
      <c r="A464" s="19"/>
      <c r="B464" s="19"/>
      <c r="C464" s="19"/>
      <c r="D464" s="19"/>
      <c r="E464" s="19"/>
      <c r="F464" s="19"/>
      <c r="G464" s="19"/>
      <c r="H464" s="19"/>
      <c r="I464" s="19"/>
      <c r="J464" s="19"/>
      <c r="K464" s="19"/>
      <c r="L464" s="19"/>
      <c r="M464" s="19"/>
      <c r="N464" s="19"/>
      <c r="O464" s="19"/>
      <c r="P464" s="19"/>
      <c r="Q464" s="19"/>
      <c r="R464" s="19"/>
      <c r="S464" s="19"/>
      <c r="T464" s="19"/>
      <c r="U464" s="19"/>
      <c r="V464" s="19"/>
      <c r="W464" s="19"/>
      <c r="X464" s="19"/>
      <c r="Y464" s="19"/>
      <c r="Z464" s="19"/>
    </row>
    <row r="465" spans="1:26" ht="15.75" customHeight="1" x14ac:dyDescent="0.3">
      <c r="A465" s="19"/>
      <c r="B465" s="19"/>
      <c r="C465" s="19"/>
      <c r="D465" s="19"/>
      <c r="E465" s="19"/>
      <c r="F465" s="19"/>
      <c r="G465" s="19"/>
      <c r="H465" s="19"/>
      <c r="I465" s="19"/>
      <c r="J465" s="19"/>
      <c r="K465" s="19"/>
      <c r="L465" s="19"/>
      <c r="M465" s="19"/>
      <c r="N465" s="19"/>
      <c r="O465" s="19"/>
      <c r="P465" s="19"/>
      <c r="Q465" s="19"/>
      <c r="R465" s="19"/>
      <c r="S465" s="19"/>
      <c r="T465" s="19"/>
      <c r="U465" s="19"/>
      <c r="V465" s="19"/>
      <c r="W465" s="19"/>
      <c r="X465" s="19"/>
      <c r="Y465" s="19"/>
      <c r="Z465" s="19"/>
    </row>
    <row r="466" spans="1:26" ht="15.75" customHeight="1" x14ac:dyDescent="0.3">
      <c r="A466" s="19"/>
      <c r="B466" s="19"/>
      <c r="C466" s="19"/>
      <c r="D466" s="19"/>
      <c r="E466" s="19"/>
      <c r="F466" s="19"/>
      <c r="G466" s="19"/>
      <c r="H466" s="19"/>
      <c r="I466" s="19"/>
      <c r="J466" s="19"/>
      <c r="K466" s="19"/>
      <c r="L466" s="19"/>
      <c r="M466" s="19"/>
      <c r="N466" s="19"/>
      <c r="O466" s="19"/>
      <c r="P466" s="19"/>
      <c r="Q466" s="19"/>
      <c r="R466" s="19"/>
      <c r="S466" s="19"/>
      <c r="T466" s="19"/>
      <c r="U466" s="19"/>
      <c r="V466" s="19"/>
      <c r="W466" s="19"/>
      <c r="X466" s="19"/>
      <c r="Y466" s="19"/>
      <c r="Z466" s="19"/>
    </row>
    <row r="467" spans="1:26" ht="15.75" customHeight="1" x14ac:dyDescent="0.3">
      <c r="A467" s="19"/>
      <c r="B467" s="19"/>
      <c r="C467" s="19"/>
      <c r="D467" s="19"/>
      <c r="E467" s="19"/>
      <c r="F467" s="19"/>
      <c r="G467" s="19"/>
      <c r="H467" s="19"/>
      <c r="I467" s="19"/>
      <c r="J467" s="19"/>
      <c r="K467" s="19"/>
      <c r="L467" s="19"/>
      <c r="M467" s="19"/>
      <c r="N467" s="19"/>
      <c r="O467" s="19"/>
      <c r="P467" s="19"/>
      <c r="Q467" s="19"/>
      <c r="R467" s="19"/>
      <c r="S467" s="19"/>
      <c r="T467" s="19"/>
      <c r="U467" s="19"/>
      <c r="V467" s="19"/>
      <c r="W467" s="19"/>
      <c r="X467" s="19"/>
      <c r="Y467" s="19"/>
      <c r="Z467" s="19"/>
    </row>
    <row r="468" spans="1:26" ht="15.75" customHeight="1" x14ac:dyDescent="0.3">
      <c r="A468" s="19"/>
      <c r="B468" s="19"/>
      <c r="C468" s="19"/>
      <c r="D468" s="19"/>
      <c r="E468" s="19"/>
      <c r="F468" s="19"/>
      <c r="G468" s="19"/>
      <c r="H468" s="19"/>
      <c r="I468" s="19"/>
      <c r="J468" s="19"/>
      <c r="K468" s="19"/>
      <c r="L468" s="19"/>
      <c r="M468" s="19"/>
      <c r="N468" s="19"/>
      <c r="O468" s="19"/>
      <c r="P468" s="19"/>
      <c r="Q468" s="19"/>
      <c r="R468" s="19"/>
      <c r="S468" s="19"/>
      <c r="T468" s="19"/>
      <c r="U468" s="19"/>
      <c r="V468" s="19"/>
      <c r="W468" s="19"/>
      <c r="X468" s="19"/>
      <c r="Y468" s="19"/>
      <c r="Z468" s="19"/>
    </row>
    <row r="469" spans="1:26" ht="15.75" customHeight="1" x14ac:dyDescent="0.3">
      <c r="A469" s="19"/>
      <c r="B469" s="19"/>
      <c r="C469" s="19"/>
      <c r="D469" s="19"/>
      <c r="E469" s="19"/>
      <c r="F469" s="19"/>
      <c r="G469" s="19"/>
      <c r="H469" s="19"/>
      <c r="I469" s="19"/>
      <c r="J469" s="19"/>
      <c r="K469" s="19"/>
      <c r="L469" s="19"/>
      <c r="M469" s="19"/>
      <c r="N469" s="19"/>
      <c r="O469" s="19"/>
      <c r="P469" s="19"/>
      <c r="Q469" s="19"/>
      <c r="R469" s="19"/>
      <c r="S469" s="19"/>
      <c r="T469" s="19"/>
      <c r="U469" s="19"/>
      <c r="V469" s="19"/>
      <c r="W469" s="19"/>
      <c r="X469" s="19"/>
      <c r="Y469" s="19"/>
      <c r="Z469" s="19"/>
    </row>
    <row r="470" spans="1:26" ht="15.75" customHeight="1" x14ac:dyDescent="0.3">
      <c r="A470" s="19"/>
      <c r="B470" s="19"/>
      <c r="C470" s="19"/>
      <c r="D470" s="19"/>
      <c r="E470" s="19"/>
      <c r="F470" s="19"/>
      <c r="G470" s="19"/>
      <c r="H470" s="19"/>
      <c r="I470" s="19"/>
      <c r="J470" s="19"/>
      <c r="K470" s="19"/>
      <c r="L470" s="19"/>
      <c r="M470" s="19"/>
      <c r="N470" s="19"/>
      <c r="O470" s="19"/>
      <c r="P470" s="19"/>
      <c r="Q470" s="19"/>
      <c r="R470" s="19"/>
      <c r="S470" s="19"/>
      <c r="T470" s="19"/>
      <c r="U470" s="19"/>
      <c r="V470" s="19"/>
      <c r="W470" s="19"/>
      <c r="X470" s="19"/>
      <c r="Y470" s="19"/>
      <c r="Z470" s="19"/>
    </row>
    <row r="471" spans="1:26" ht="15.75" customHeight="1" x14ac:dyDescent="0.3">
      <c r="A471" s="19"/>
      <c r="B471" s="19"/>
      <c r="C471" s="19"/>
      <c r="D471" s="19"/>
      <c r="E471" s="19"/>
      <c r="F471" s="19"/>
      <c r="G471" s="19"/>
      <c r="H471" s="19"/>
      <c r="I471" s="19"/>
      <c r="J471" s="19"/>
      <c r="K471" s="19"/>
      <c r="L471" s="19"/>
      <c r="M471" s="19"/>
      <c r="N471" s="19"/>
      <c r="O471" s="19"/>
      <c r="P471" s="19"/>
      <c r="Q471" s="19"/>
      <c r="R471" s="19"/>
      <c r="S471" s="19"/>
      <c r="T471" s="19"/>
      <c r="U471" s="19"/>
      <c r="V471" s="19"/>
      <c r="W471" s="19"/>
      <c r="X471" s="19"/>
      <c r="Y471" s="19"/>
      <c r="Z471" s="19"/>
    </row>
    <row r="472" spans="1:26" ht="15.75" customHeight="1" x14ac:dyDescent="0.3">
      <c r="A472" s="19"/>
      <c r="B472" s="19"/>
      <c r="C472" s="19"/>
      <c r="D472" s="19"/>
      <c r="E472" s="19"/>
      <c r="F472" s="19"/>
      <c r="G472" s="19"/>
      <c r="H472" s="19"/>
      <c r="I472" s="19"/>
      <c r="J472" s="19"/>
      <c r="K472" s="19"/>
      <c r="L472" s="19"/>
      <c r="M472" s="19"/>
      <c r="N472" s="19"/>
      <c r="O472" s="19"/>
      <c r="P472" s="19"/>
      <c r="Q472" s="19"/>
      <c r="R472" s="19"/>
      <c r="S472" s="19"/>
      <c r="T472" s="19"/>
      <c r="U472" s="19"/>
      <c r="V472" s="19"/>
      <c r="W472" s="19"/>
      <c r="X472" s="19"/>
      <c r="Y472" s="19"/>
      <c r="Z472" s="19"/>
    </row>
    <row r="473" spans="1:26" ht="15.75" customHeight="1" x14ac:dyDescent="0.3">
      <c r="A473" s="19"/>
      <c r="B473" s="19"/>
      <c r="C473" s="19"/>
      <c r="D473" s="19"/>
      <c r="E473" s="19"/>
      <c r="F473" s="19"/>
      <c r="G473" s="19"/>
      <c r="H473" s="19"/>
      <c r="I473" s="19"/>
      <c r="J473" s="19"/>
      <c r="K473" s="19"/>
      <c r="L473" s="19"/>
      <c r="M473" s="19"/>
      <c r="N473" s="19"/>
      <c r="O473" s="19"/>
      <c r="P473" s="19"/>
      <c r="Q473" s="19"/>
      <c r="R473" s="19"/>
      <c r="S473" s="19"/>
      <c r="T473" s="19"/>
      <c r="U473" s="19"/>
      <c r="V473" s="19"/>
      <c r="W473" s="19"/>
      <c r="X473" s="19"/>
      <c r="Y473" s="19"/>
      <c r="Z473" s="19"/>
    </row>
    <row r="474" spans="1:26" ht="15.75" customHeight="1" x14ac:dyDescent="0.3">
      <c r="A474" s="19"/>
      <c r="B474" s="19"/>
      <c r="C474" s="19"/>
      <c r="D474" s="19"/>
      <c r="E474" s="19"/>
      <c r="F474" s="19"/>
      <c r="G474" s="19"/>
      <c r="H474" s="19"/>
      <c r="I474" s="19"/>
      <c r="J474" s="19"/>
      <c r="K474" s="19"/>
      <c r="L474" s="19"/>
      <c r="M474" s="19"/>
      <c r="N474" s="19"/>
      <c r="O474" s="19"/>
      <c r="P474" s="19"/>
      <c r="Q474" s="19"/>
      <c r="R474" s="19"/>
      <c r="S474" s="19"/>
      <c r="T474" s="19"/>
      <c r="U474" s="19"/>
      <c r="V474" s="19"/>
      <c r="W474" s="19"/>
      <c r="X474" s="19"/>
      <c r="Y474" s="19"/>
      <c r="Z474" s="19"/>
    </row>
    <row r="475" spans="1:26" ht="15.75" customHeight="1" x14ac:dyDescent="0.3">
      <c r="A475" s="19"/>
      <c r="B475" s="19"/>
      <c r="C475" s="19"/>
      <c r="D475" s="19"/>
      <c r="E475" s="19"/>
      <c r="F475" s="19"/>
      <c r="G475" s="19"/>
      <c r="H475" s="19"/>
      <c r="I475" s="19"/>
      <c r="J475" s="19"/>
      <c r="K475" s="19"/>
      <c r="L475" s="19"/>
      <c r="M475" s="19"/>
      <c r="N475" s="19"/>
      <c r="O475" s="19"/>
      <c r="P475" s="19"/>
      <c r="Q475" s="19"/>
      <c r="R475" s="19"/>
      <c r="S475" s="19"/>
      <c r="T475" s="19"/>
      <c r="U475" s="19"/>
      <c r="V475" s="19"/>
      <c r="W475" s="19"/>
      <c r="X475" s="19"/>
      <c r="Y475" s="19"/>
      <c r="Z475" s="19"/>
    </row>
    <row r="476" spans="1:26" ht="15.75" customHeight="1" x14ac:dyDescent="0.3">
      <c r="A476" s="19"/>
      <c r="B476" s="19"/>
      <c r="C476" s="19"/>
      <c r="D476" s="19"/>
      <c r="E476" s="19"/>
      <c r="F476" s="19"/>
      <c r="G476" s="19"/>
      <c r="H476" s="19"/>
      <c r="I476" s="19"/>
      <c r="J476" s="19"/>
      <c r="K476" s="19"/>
      <c r="L476" s="19"/>
      <c r="M476" s="19"/>
      <c r="N476" s="19"/>
      <c r="O476" s="19"/>
      <c r="P476" s="19"/>
      <c r="Q476" s="19"/>
      <c r="R476" s="19"/>
      <c r="S476" s="19"/>
      <c r="T476" s="19"/>
      <c r="U476" s="19"/>
      <c r="V476" s="19"/>
      <c r="W476" s="19"/>
      <c r="X476" s="19"/>
      <c r="Y476" s="19"/>
      <c r="Z476" s="19"/>
    </row>
    <row r="477" spans="1:26" ht="15.75" customHeight="1" x14ac:dyDescent="0.3">
      <c r="A477" s="19"/>
      <c r="B477" s="19"/>
      <c r="C477" s="19"/>
      <c r="D477" s="19"/>
      <c r="E477" s="19"/>
      <c r="F477" s="19"/>
      <c r="G477" s="19"/>
      <c r="H477" s="19"/>
      <c r="I477" s="19"/>
      <c r="J477" s="19"/>
      <c r="K477" s="19"/>
      <c r="L477" s="19"/>
      <c r="M477" s="19"/>
      <c r="N477" s="19"/>
      <c r="O477" s="19"/>
      <c r="P477" s="19"/>
      <c r="Q477" s="19"/>
      <c r="R477" s="19"/>
      <c r="S477" s="19"/>
      <c r="T477" s="19"/>
      <c r="U477" s="19"/>
      <c r="V477" s="19"/>
      <c r="W477" s="19"/>
      <c r="X477" s="19"/>
      <c r="Y477" s="19"/>
      <c r="Z477" s="19"/>
    </row>
    <row r="478" spans="1:26" ht="15.75" customHeight="1" x14ac:dyDescent="0.3">
      <c r="A478" s="19"/>
      <c r="B478" s="19"/>
      <c r="C478" s="19"/>
      <c r="D478" s="19"/>
      <c r="E478" s="19"/>
      <c r="F478" s="19"/>
      <c r="G478" s="19"/>
      <c r="H478" s="19"/>
      <c r="I478" s="19"/>
      <c r="J478" s="19"/>
      <c r="K478" s="19"/>
      <c r="L478" s="19"/>
      <c r="M478" s="19"/>
      <c r="N478" s="19"/>
      <c r="O478" s="19"/>
      <c r="P478" s="19"/>
      <c r="Q478" s="19"/>
      <c r="R478" s="19"/>
      <c r="S478" s="19"/>
      <c r="T478" s="19"/>
      <c r="U478" s="19"/>
      <c r="V478" s="19"/>
      <c r="W478" s="19"/>
      <c r="X478" s="19"/>
      <c r="Y478" s="19"/>
      <c r="Z478" s="19"/>
    </row>
    <row r="479" spans="1:26" ht="15.75" customHeight="1" x14ac:dyDescent="0.3">
      <c r="A479" s="19"/>
      <c r="B479" s="19"/>
      <c r="C479" s="19"/>
      <c r="D479" s="19"/>
      <c r="E479" s="19"/>
      <c r="F479" s="19"/>
      <c r="G479" s="19"/>
      <c r="H479" s="19"/>
      <c r="I479" s="19"/>
      <c r="J479" s="19"/>
      <c r="K479" s="19"/>
      <c r="L479" s="19"/>
      <c r="M479" s="19"/>
      <c r="N479" s="19"/>
      <c r="O479" s="19"/>
      <c r="P479" s="19"/>
      <c r="Q479" s="19"/>
      <c r="R479" s="19"/>
      <c r="S479" s="19"/>
      <c r="T479" s="19"/>
      <c r="U479" s="19"/>
      <c r="V479" s="19"/>
      <c r="W479" s="19"/>
      <c r="X479" s="19"/>
      <c r="Y479" s="19"/>
      <c r="Z479" s="19"/>
    </row>
    <row r="480" spans="1:26" ht="15.75" customHeight="1" x14ac:dyDescent="0.3">
      <c r="A480" s="19"/>
      <c r="B480" s="19"/>
      <c r="C480" s="19"/>
      <c r="D480" s="19"/>
      <c r="E480" s="19"/>
      <c r="F480" s="19"/>
      <c r="G480" s="19"/>
      <c r="H480" s="19"/>
      <c r="I480" s="19"/>
      <c r="J480" s="19"/>
      <c r="K480" s="19"/>
      <c r="L480" s="19"/>
      <c r="M480" s="19"/>
      <c r="N480" s="19"/>
      <c r="O480" s="19"/>
      <c r="P480" s="19"/>
      <c r="Q480" s="19"/>
      <c r="R480" s="19"/>
      <c r="S480" s="19"/>
      <c r="T480" s="19"/>
      <c r="U480" s="19"/>
      <c r="V480" s="19"/>
      <c r="W480" s="19"/>
      <c r="X480" s="19"/>
      <c r="Y480" s="19"/>
      <c r="Z480" s="19"/>
    </row>
    <row r="481" spans="1:26" ht="15.75" customHeight="1" x14ac:dyDescent="0.3">
      <c r="A481" s="19"/>
      <c r="B481" s="19"/>
      <c r="C481" s="19"/>
      <c r="D481" s="19"/>
      <c r="E481" s="19"/>
      <c r="F481" s="19"/>
      <c r="G481" s="19"/>
      <c r="H481" s="19"/>
      <c r="I481" s="19"/>
      <c r="J481" s="19"/>
      <c r="K481" s="19"/>
      <c r="L481" s="19"/>
      <c r="M481" s="19"/>
      <c r="N481" s="19"/>
      <c r="O481" s="19"/>
      <c r="P481" s="19"/>
      <c r="Q481" s="19"/>
      <c r="R481" s="19"/>
      <c r="S481" s="19"/>
      <c r="T481" s="19"/>
      <c r="U481" s="19"/>
      <c r="V481" s="19"/>
      <c r="W481" s="19"/>
      <c r="X481" s="19"/>
      <c r="Y481" s="19"/>
      <c r="Z481" s="19"/>
    </row>
    <row r="482" spans="1:26" ht="15.75" customHeight="1" x14ac:dyDescent="0.3">
      <c r="A482" s="19"/>
      <c r="B482" s="19"/>
      <c r="C482" s="19"/>
      <c r="D482" s="19"/>
      <c r="E482" s="19"/>
      <c r="F482" s="19"/>
      <c r="G482" s="19"/>
      <c r="H482" s="19"/>
      <c r="I482" s="19"/>
      <c r="J482" s="19"/>
      <c r="K482" s="19"/>
      <c r="L482" s="19"/>
      <c r="M482" s="19"/>
      <c r="N482" s="19"/>
      <c r="O482" s="19"/>
      <c r="P482" s="19"/>
      <c r="Q482" s="19"/>
      <c r="R482" s="19"/>
      <c r="S482" s="19"/>
      <c r="T482" s="19"/>
      <c r="U482" s="19"/>
      <c r="V482" s="19"/>
      <c r="W482" s="19"/>
      <c r="X482" s="19"/>
      <c r="Y482" s="19"/>
      <c r="Z482" s="19"/>
    </row>
    <row r="483" spans="1:26" ht="15.75" customHeight="1" x14ac:dyDescent="0.3">
      <c r="A483" s="19"/>
      <c r="B483" s="19"/>
      <c r="C483" s="19"/>
      <c r="D483" s="19"/>
      <c r="E483" s="19"/>
      <c r="F483" s="19"/>
      <c r="G483" s="19"/>
      <c r="H483" s="19"/>
      <c r="I483" s="19"/>
      <c r="J483" s="19"/>
      <c r="K483" s="19"/>
      <c r="L483" s="19"/>
      <c r="M483" s="19"/>
      <c r="N483" s="19"/>
      <c r="O483" s="19"/>
      <c r="P483" s="19"/>
      <c r="Q483" s="19"/>
      <c r="R483" s="19"/>
      <c r="S483" s="19"/>
      <c r="T483" s="19"/>
      <c r="U483" s="19"/>
      <c r="V483" s="19"/>
      <c r="W483" s="19"/>
      <c r="X483" s="19"/>
      <c r="Y483" s="19"/>
      <c r="Z483" s="19"/>
    </row>
    <row r="484" spans="1:26" ht="15.75" customHeight="1" x14ac:dyDescent="0.3">
      <c r="A484" s="19"/>
      <c r="B484" s="19"/>
      <c r="C484" s="19"/>
      <c r="D484" s="19"/>
      <c r="E484" s="19"/>
      <c r="F484" s="19"/>
      <c r="G484" s="19"/>
      <c r="H484" s="19"/>
      <c r="I484" s="19"/>
      <c r="J484" s="19"/>
      <c r="K484" s="19"/>
      <c r="L484" s="19"/>
      <c r="M484" s="19"/>
      <c r="N484" s="19"/>
      <c r="O484" s="19"/>
      <c r="P484" s="19"/>
      <c r="Q484" s="19"/>
      <c r="R484" s="19"/>
      <c r="S484" s="19"/>
      <c r="T484" s="19"/>
      <c r="U484" s="19"/>
      <c r="V484" s="19"/>
      <c r="W484" s="19"/>
      <c r="X484" s="19"/>
      <c r="Y484" s="19"/>
      <c r="Z484" s="19"/>
    </row>
    <row r="485" spans="1:26" ht="15.75" customHeight="1" x14ac:dyDescent="0.3">
      <c r="A485" s="19"/>
      <c r="B485" s="19"/>
      <c r="C485" s="19"/>
      <c r="D485" s="19"/>
      <c r="E485" s="19"/>
      <c r="F485" s="19"/>
      <c r="G485" s="19"/>
      <c r="H485" s="19"/>
      <c r="I485" s="19"/>
      <c r="J485" s="19"/>
      <c r="K485" s="19"/>
      <c r="L485" s="19"/>
      <c r="M485" s="19"/>
      <c r="N485" s="19"/>
      <c r="O485" s="19"/>
      <c r="P485" s="19"/>
      <c r="Q485" s="19"/>
      <c r="R485" s="19"/>
      <c r="S485" s="19"/>
      <c r="T485" s="19"/>
      <c r="U485" s="19"/>
      <c r="V485" s="19"/>
      <c r="W485" s="19"/>
      <c r="X485" s="19"/>
      <c r="Y485" s="19"/>
      <c r="Z485" s="19"/>
    </row>
    <row r="486" spans="1:26" ht="15.75" customHeight="1" x14ac:dyDescent="0.3">
      <c r="A486" s="19"/>
      <c r="B486" s="19"/>
      <c r="C486" s="19"/>
      <c r="D486" s="19"/>
      <c r="E486" s="19"/>
      <c r="F486" s="19"/>
      <c r="G486" s="19"/>
      <c r="H486" s="19"/>
      <c r="I486" s="19"/>
      <c r="J486" s="19"/>
      <c r="K486" s="19"/>
      <c r="L486" s="19"/>
      <c r="M486" s="19"/>
      <c r="N486" s="19"/>
      <c r="O486" s="19"/>
      <c r="P486" s="19"/>
      <c r="Q486" s="19"/>
      <c r="R486" s="19"/>
      <c r="S486" s="19"/>
      <c r="T486" s="19"/>
      <c r="U486" s="19"/>
      <c r="V486" s="19"/>
      <c r="W486" s="19"/>
      <c r="X486" s="19"/>
      <c r="Y486" s="19"/>
      <c r="Z486" s="19"/>
    </row>
    <row r="487" spans="1:26" ht="15.75" customHeight="1" x14ac:dyDescent="0.3">
      <c r="A487" s="19"/>
      <c r="B487" s="19"/>
      <c r="C487" s="19"/>
      <c r="D487" s="19"/>
      <c r="E487" s="19"/>
      <c r="F487" s="19"/>
      <c r="G487" s="19"/>
      <c r="H487" s="19"/>
      <c r="I487" s="19"/>
      <c r="J487" s="19"/>
      <c r="K487" s="19"/>
      <c r="L487" s="19"/>
      <c r="M487" s="19"/>
      <c r="N487" s="19"/>
      <c r="O487" s="19"/>
      <c r="P487" s="19"/>
      <c r="Q487" s="19"/>
      <c r="R487" s="19"/>
      <c r="S487" s="19"/>
      <c r="T487" s="19"/>
      <c r="U487" s="19"/>
      <c r="V487" s="19"/>
      <c r="W487" s="19"/>
      <c r="X487" s="19"/>
      <c r="Y487" s="19"/>
      <c r="Z487" s="19"/>
    </row>
    <row r="488" spans="1:26" ht="15.75" customHeight="1" x14ac:dyDescent="0.3">
      <c r="A488" s="19"/>
      <c r="B488" s="19"/>
      <c r="C488" s="19"/>
      <c r="D488" s="19"/>
      <c r="E488" s="19"/>
      <c r="F488" s="19"/>
      <c r="G488" s="19"/>
      <c r="H488" s="19"/>
      <c r="I488" s="19"/>
      <c r="J488" s="19"/>
      <c r="K488" s="19"/>
      <c r="L488" s="19"/>
      <c r="M488" s="19"/>
      <c r="N488" s="19"/>
      <c r="O488" s="19"/>
      <c r="P488" s="19"/>
      <c r="Q488" s="19"/>
      <c r="R488" s="19"/>
      <c r="S488" s="19"/>
      <c r="T488" s="19"/>
      <c r="U488" s="19"/>
      <c r="V488" s="19"/>
      <c r="W488" s="19"/>
      <c r="X488" s="19"/>
      <c r="Y488" s="19"/>
      <c r="Z488" s="19"/>
    </row>
    <row r="489" spans="1:26" ht="15.75" customHeight="1" x14ac:dyDescent="0.3">
      <c r="A489" s="19"/>
      <c r="B489" s="19"/>
      <c r="C489" s="19"/>
      <c r="D489" s="19"/>
      <c r="E489" s="19"/>
      <c r="F489" s="19"/>
      <c r="G489" s="19"/>
      <c r="H489" s="19"/>
      <c r="I489" s="19"/>
      <c r="J489" s="19"/>
      <c r="K489" s="19"/>
      <c r="L489" s="19"/>
      <c r="M489" s="19"/>
      <c r="N489" s="19"/>
      <c r="O489" s="19"/>
      <c r="P489" s="19"/>
      <c r="Q489" s="19"/>
      <c r="R489" s="19"/>
      <c r="S489" s="19"/>
      <c r="T489" s="19"/>
      <c r="U489" s="19"/>
      <c r="V489" s="19"/>
      <c r="W489" s="19"/>
      <c r="X489" s="19"/>
      <c r="Y489" s="19"/>
      <c r="Z489" s="19"/>
    </row>
    <row r="490" spans="1:26" ht="15.75" customHeight="1" x14ac:dyDescent="0.3">
      <c r="A490" s="19"/>
      <c r="B490" s="19"/>
      <c r="C490" s="19"/>
      <c r="D490" s="19"/>
      <c r="E490" s="19"/>
      <c r="F490" s="19"/>
      <c r="G490" s="19"/>
      <c r="H490" s="19"/>
      <c r="I490" s="19"/>
      <c r="J490" s="19"/>
      <c r="K490" s="19"/>
      <c r="L490" s="19"/>
      <c r="M490" s="19"/>
      <c r="N490" s="19"/>
      <c r="O490" s="19"/>
      <c r="P490" s="19"/>
      <c r="Q490" s="19"/>
      <c r="R490" s="19"/>
      <c r="S490" s="19"/>
      <c r="T490" s="19"/>
      <c r="U490" s="19"/>
      <c r="V490" s="19"/>
      <c r="W490" s="19"/>
      <c r="X490" s="19"/>
      <c r="Y490" s="19"/>
      <c r="Z490" s="19"/>
    </row>
    <row r="491" spans="1:26" ht="15.75" customHeight="1" x14ac:dyDescent="0.3">
      <c r="A491" s="19"/>
      <c r="B491" s="19"/>
      <c r="C491" s="19"/>
      <c r="D491" s="19"/>
      <c r="E491" s="19"/>
      <c r="F491" s="19"/>
      <c r="G491" s="19"/>
      <c r="H491" s="19"/>
      <c r="I491" s="19"/>
      <c r="J491" s="19"/>
      <c r="K491" s="19"/>
      <c r="L491" s="19"/>
      <c r="M491" s="19"/>
      <c r="N491" s="19"/>
      <c r="O491" s="19"/>
      <c r="P491" s="19"/>
      <c r="Q491" s="19"/>
      <c r="R491" s="19"/>
      <c r="S491" s="19"/>
      <c r="T491" s="19"/>
      <c r="U491" s="19"/>
      <c r="V491" s="19"/>
      <c r="W491" s="19"/>
      <c r="X491" s="19"/>
      <c r="Y491" s="19"/>
      <c r="Z491" s="19"/>
    </row>
    <row r="492" spans="1:26" ht="15.75" customHeight="1" x14ac:dyDescent="0.3">
      <c r="A492" s="19"/>
      <c r="B492" s="19"/>
      <c r="C492" s="19"/>
      <c r="D492" s="19"/>
      <c r="E492" s="19"/>
      <c r="F492" s="19"/>
      <c r="G492" s="19"/>
      <c r="H492" s="19"/>
      <c r="I492" s="19"/>
      <c r="J492" s="19"/>
      <c r="K492" s="19"/>
      <c r="L492" s="19"/>
      <c r="M492" s="19"/>
      <c r="N492" s="19"/>
      <c r="O492" s="19"/>
      <c r="P492" s="19"/>
      <c r="Q492" s="19"/>
      <c r="R492" s="19"/>
      <c r="S492" s="19"/>
      <c r="T492" s="19"/>
      <c r="U492" s="19"/>
      <c r="V492" s="19"/>
      <c r="W492" s="19"/>
      <c r="X492" s="19"/>
      <c r="Y492" s="19"/>
      <c r="Z492" s="19"/>
    </row>
    <row r="493" spans="1:26" ht="15.75" customHeight="1" x14ac:dyDescent="0.3">
      <c r="A493" s="19"/>
      <c r="B493" s="19"/>
      <c r="C493" s="19"/>
      <c r="D493" s="19"/>
      <c r="E493" s="19"/>
      <c r="F493" s="19"/>
      <c r="G493" s="19"/>
      <c r="H493" s="19"/>
      <c r="I493" s="19"/>
      <c r="J493" s="19"/>
      <c r="K493" s="19"/>
      <c r="L493" s="19"/>
      <c r="M493" s="19"/>
      <c r="N493" s="19"/>
      <c r="O493" s="19"/>
      <c r="P493" s="19"/>
      <c r="Q493" s="19"/>
      <c r="R493" s="19"/>
      <c r="S493" s="19"/>
      <c r="T493" s="19"/>
      <c r="U493" s="19"/>
      <c r="V493" s="19"/>
      <c r="W493" s="19"/>
      <c r="X493" s="19"/>
      <c r="Y493" s="19"/>
      <c r="Z493" s="19"/>
    </row>
    <row r="494" spans="1:26" ht="15.75" customHeight="1" x14ac:dyDescent="0.3">
      <c r="A494" s="19"/>
      <c r="B494" s="19"/>
      <c r="C494" s="19"/>
      <c r="D494" s="19"/>
      <c r="E494" s="19"/>
      <c r="F494" s="19"/>
      <c r="G494" s="19"/>
      <c r="H494" s="19"/>
      <c r="I494" s="19"/>
      <c r="J494" s="19"/>
      <c r="K494" s="19"/>
      <c r="L494" s="19"/>
      <c r="M494" s="19"/>
      <c r="N494" s="19"/>
      <c r="O494" s="19"/>
      <c r="P494" s="19"/>
      <c r="Q494" s="19"/>
      <c r="R494" s="19"/>
      <c r="S494" s="19"/>
      <c r="T494" s="19"/>
      <c r="U494" s="19"/>
      <c r="V494" s="19"/>
      <c r="W494" s="19"/>
      <c r="X494" s="19"/>
      <c r="Y494" s="19"/>
      <c r="Z494" s="19"/>
    </row>
    <row r="495" spans="1:26" ht="15.75" customHeight="1" x14ac:dyDescent="0.3">
      <c r="A495" s="19"/>
      <c r="B495" s="19"/>
      <c r="C495" s="19"/>
      <c r="D495" s="19"/>
      <c r="E495" s="19"/>
      <c r="F495" s="19"/>
      <c r="G495" s="19"/>
      <c r="H495" s="19"/>
      <c r="I495" s="19"/>
      <c r="J495" s="19"/>
      <c r="K495" s="19"/>
      <c r="L495" s="19"/>
      <c r="M495" s="19"/>
      <c r="N495" s="19"/>
      <c r="O495" s="19"/>
      <c r="P495" s="19"/>
      <c r="Q495" s="19"/>
      <c r="R495" s="19"/>
      <c r="S495" s="19"/>
      <c r="T495" s="19"/>
      <c r="U495" s="19"/>
      <c r="V495" s="19"/>
      <c r="W495" s="19"/>
      <c r="X495" s="19"/>
      <c r="Y495" s="19"/>
      <c r="Z495" s="19"/>
    </row>
    <row r="496" spans="1:26" ht="15.75" customHeight="1" x14ac:dyDescent="0.3">
      <c r="A496" s="19"/>
      <c r="B496" s="19"/>
      <c r="C496" s="19"/>
      <c r="D496" s="19"/>
      <c r="E496" s="19"/>
      <c r="F496" s="19"/>
      <c r="G496" s="19"/>
      <c r="H496" s="19"/>
      <c r="I496" s="19"/>
      <c r="J496" s="19"/>
      <c r="K496" s="19"/>
      <c r="L496" s="19"/>
      <c r="M496" s="19"/>
      <c r="N496" s="19"/>
      <c r="O496" s="19"/>
      <c r="P496" s="19"/>
      <c r="Q496" s="19"/>
      <c r="R496" s="19"/>
      <c r="S496" s="19"/>
      <c r="T496" s="19"/>
      <c r="U496" s="19"/>
      <c r="V496" s="19"/>
      <c r="W496" s="19"/>
      <c r="X496" s="19"/>
      <c r="Y496" s="19"/>
      <c r="Z496" s="19"/>
    </row>
    <row r="497" spans="1:26" ht="15.75" customHeight="1" x14ac:dyDescent="0.3">
      <c r="A497" s="19"/>
      <c r="B497" s="19"/>
      <c r="C497" s="19"/>
      <c r="D497" s="19"/>
      <c r="E497" s="19"/>
      <c r="F497" s="19"/>
      <c r="G497" s="19"/>
      <c r="H497" s="19"/>
      <c r="I497" s="19"/>
      <c r="J497" s="19"/>
      <c r="K497" s="19"/>
      <c r="L497" s="19"/>
      <c r="M497" s="19"/>
      <c r="N497" s="19"/>
      <c r="O497" s="19"/>
      <c r="P497" s="19"/>
      <c r="Q497" s="19"/>
      <c r="R497" s="19"/>
      <c r="S497" s="19"/>
      <c r="T497" s="19"/>
      <c r="U497" s="19"/>
      <c r="V497" s="19"/>
      <c r="W497" s="19"/>
      <c r="X497" s="19"/>
      <c r="Y497" s="19"/>
      <c r="Z497" s="19"/>
    </row>
    <row r="498" spans="1:26" ht="15.75" customHeight="1" x14ac:dyDescent="0.3">
      <c r="A498" s="19"/>
      <c r="B498" s="19"/>
      <c r="C498" s="19"/>
      <c r="D498" s="19"/>
      <c r="E498" s="19"/>
      <c r="F498" s="19"/>
      <c r="G498" s="19"/>
      <c r="H498" s="19"/>
      <c r="I498" s="19"/>
      <c r="J498" s="19"/>
      <c r="K498" s="19"/>
      <c r="L498" s="19"/>
      <c r="M498" s="19"/>
      <c r="N498" s="19"/>
      <c r="O498" s="19"/>
      <c r="P498" s="19"/>
      <c r="Q498" s="19"/>
      <c r="R498" s="19"/>
      <c r="S498" s="19"/>
      <c r="T498" s="19"/>
      <c r="U498" s="19"/>
      <c r="V498" s="19"/>
      <c r="W498" s="19"/>
      <c r="X498" s="19"/>
      <c r="Y498" s="19"/>
      <c r="Z498" s="19"/>
    </row>
    <row r="499" spans="1:26" ht="15.75" customHeight="1" x14ac:dyDescent="0.3">
      <c r="A499" s="19"/>
      <c r="B499" s="19"/>
      <c r="C499" s="19"/>
      <c r="D499" s="19"/>
      <c r="E499" s="19"/>
      <c r="F499" s="19"/>
      <c r="G499" s="19"/>
      <c r="H499" s="19"/>
      <c r="I499" s="19"/>
      <c r="J499" s="19"/>
      <c r="K499" s="19"/>
      <c r="L499" s="19"/>
      <c r="M499" s="19"/>
      <c r="N499" s="19"/>
      <c r="O499" s="19"/>
      <c r="P499" s="19"/>
      <c r="Q499" s="19"/>
      <c r="R499" s="19"/>
      <c r="S499" s="19"/>
      <c r="T499" s="19"/>
      <c r="U499" s="19"/>
      <c r="V499" s="19"/>
      <c r="W499" s="19"/>
      <c r="X499" s="19"/>
      <c r="Y499" s="19"/>
      <c r="Z499" s="19"/>
    </row>
    <row r="500" spans="1:26" ht="15.75" customHeight="1" x14ac:dyDescent="0.3">
      <c r="A500" s="19"/>
      <c r="B500" s="19"/>
      <c r="C500" s="19"/>
      <c r="D500" s="19"/>
      <c r="E500" s="19"/>
      <c r="F500" s="19"/>
      <c r="G500" s="19"/>
      <c r="H500" s="19"/>
      <c r="I500" s="19"/>
      <c r="J500" s="19"/>
      <c r="K500" s="19"/>
      <c r="L500" s="19"/>
      <c r="M500" s="19"/>
      <c r="N500" s="19"/>
      <c r="O500" s="19"/>
      <c r="P500" s="19"/>
      <c r="Q500" s="19"/>
      <c r="R500" s="19"/>
      <c r="S500" s="19"/>
      <c r="T500" s="19"/>
      <c r="U500" s="19"/>
      <c r="V500" s="19"/>
      <c r="W500" s="19"/>
      <c r="X500" s="19"/>
      <c r="Y500" s="19"/>
      <c r="Z500" s="19"/>
    </row>
    <row r="501" spans="1:26" ht="15.75" customHeight="1" x14ac:dyDescent="0.3">
      <c r="A501" s="19"/>
      <c r="B501" s="19"/>
      <c r="C501" s="19"/>
      <c r="D501" s="19"/>
      <c r="E501" s="19"/>
      <c r="F501" s="19"/>
      <c r="G501" s="19"/>
      <c r="H501" s="19"/>
      <c r="I501" s="19"/>
      <c r="J501" s="19"/>
      <c r="K501" s="19"/>
      <c r="L501" s="19"/>
      <c r="M501" s="19"/>
      <c r="N501" s="19"/>
      <c r="O501" s="19"/>
      <c r="P501" s="19"/>
      <c r="Q501" s="19"/>
      <c r="R501" s="19"/>
      <c r="S501" s="19"/>
      <c r="T501" s="19"/>
      <c r="U501" s="19"/>
      <c r="V501" s="19"/>
      <c r="W501" s="19"/>
      <c r="X501" s="19"/>
      <c r="Y501" s="19"/>
      <c r="Z501" s="19"/>
    </row>
    <row r="502" spans="1:26" ht="15.75" customHeight="1" x14ac:dyDescent="0.3">
      <c r="A502" s="19"/>
      <c r="B502" s="19"/>
      <c r="C502" s="19"/>
      <c r="D502" s="19"/>
      <c r="E502" s="19"/>
      <c r="F502" s="19"/>
      <c r="G502" s="19"/>
      <c r="H502" s="19"/>
      <c r="I502" s="19"/>
      <c r="J502" s="19"/>
      <c r="K502" s="19"/>
      <c r="L502" s="19"/>
      <c r="M502" s="19"/>
      <c r="N502" s="19"/>
      <c r="O502" s="19"/>
      <c r="P502" s="19"/>
      <c r="Q502" s="19"/>
      <c r="R502" s="19"/>
      <c r="S502" s="19"/>
      <c r="T502" s="19"/>
      <c r="U502" s="19"/>
      <c r="V502" s="19"/>
      <c r="W502" s="19"/>
      <c r="X502" s="19"/>
      <c r="Y502" s="19"/>
      <c r="Z502" s="19"/>
    </row>
    <row r="503" spans="1:26" ht="15.75" customHeight="1" x14ac:dyDescent="0.3">
      <c r="A503" s="19"/>
      <c r="B503" s="19"/>
      <c r="C503" s="19"/>
      <c r="D503" s="19"/>
      <c r="E503" s="19"/>
      <c r="F503" s="19"/>
      <c r="G503" s="19"/>
      <c r="H503" s="19"/>
      <c r="I503" s="19"/>
      <c r="J503" s="19"/>
      <c r="K503" s="19"/>
      <c r="L503" s="19"/>
      <c r="M503" s="19"/>
      <c r="N503" s="19"/>
      <c r="O503" s="19"/>
      <c r="P503" s="19"/>
      <c r="Q503" s="19"/>
      <c r="R503" s="19"/>
      <c r="S503" s="19"/>
      <c r="T503" s="19"/>
      <c r="U503" s="19"/>
      <c r="V503" s="19"/>
      <c r="W503" s="19"/>
      <c r="X503" s="19"/>
      <c r="Y503" s="19"/>
      <c r="Z503" s="19"/>
    </row>
    <row r="504" spans="1:26" ht="15.75" customHeight="1" x14ac:dyDescent="0.3">
      <c r="A504" s="19"/>
      <c r="B504" s="19"/>
      <c r="C504" s="19"/>
      <c r="D504" s="19"/>
      <c r="E504" s="19"/>
      <c r="F504" s="19"/>
      <c r="G504" s="19"/>
      <c r="H504" s="19"/>
      <c r="I504" s="19"/>
      <c r="J504" s="19"/>
      <c r="K504" s="19"/>
      <c r="L504" s="19"/>
      <c r="M504" s="19"/>
      <c r="N504" s="19"/>
      <c r="O504" s="19"/>
      <c r="P504" s="19"/>
      <c r="Q504" s="19"/>
      <c r="R504" s="19"/>
      <c r="S504" s="19"/>
      <c r="T504" s="19"/>
      <c r="U504" s="19"/>
      <c r="V504" s="19"/>
      <c r="W504" s="19"/>
      <c r="X504" s="19"/>
      <c r="Y504" s="19"/>
      <c r="Z504" s="19"/>
    </row>
    <row r="505" spans="1:26" ht="15.75" customHeight="1" x14ac:dyDescent="0.3">
      <c r="A505" s="19"/>
      <c r="B505" s="19"/>
      <c r="C505" s="19"/>
      <c r="D505" s="19"/>
      <c r="E505" s="19"/>
      <c r="F505" s="19"/>
      <c r="G505" s="19"/>
      <c r="H505" s="19"/>
      <c r="I505" s="19"/>
      <c r="J505" s="19"/>
      <c r="K505" s="19"/>
      <c r="L505" s="19"/>
      <c r="M505" s="19"/>
      <c r="N505" s="19"/>
      <c r="O505" s="19"/>
      <c r="P505" s="19"/>
      <c r="Q505" s="19"/>
      <c r="R505" s="19"/>
      <c r="S505" s="19"/>
      <c r="T505" s="19"/>
      <c r="U505" s="19"/>
      <c r="V505" s="19"/>
      <c r="W505" s="19"/>
      <c r="X505" s="19"/>
      <c r="Y505" s="19"/>
      <c r="Z505" s="19"/>
    </row>
    <row r="506" spans="1:26" ht="15.75" customHeight="1" x14ac:dyDescent="0.3">
      <c r="A506" s="19"/>
      <c r="B506" s="19"/>
      <c r="C506" s="19"/>
      <c r="D506" s="19"/>
      <c r="E506" s="19"/>
      <c r="F506" s="19"/>
      <c r="G506" s="19"/>
      <c r="H506" s="19"/>
      <c r="I506" s="19"/>
      <c r="J506" s="19"/>
      <c r="K506" s="19"/>
      <c r="L506" s="19"/>
      <c r="M506" s="19"/>
      <c r="N506" s="19"/>
      <c r="O506" s="19"/>
      <c r="P506" s="19"/>
      <c r="Q506" s="19"/>
      <c r="R506" s="19"/>
      <c r="S506" s="19"/>
      <c r="T506" s="19"/>
      <c r="U506" s="19"/>
      <c r="V506" s="19"/>
      <c r="W506" s="19"/>
      <c r="X506" s="19"/>
      <c r="Y506" s="19"/>
      <c r="Z506" s="19"/>
    </row>
    <row r="507" spans="1:26" ht="15.75" customHeight="1" x14ac:dyDescent="0.3">
      <c r="A507" s="19"/>
      <c r="B507" s="19"/>
      <c r="C507" s="19"/>
      <c r="D507" s="19"/>
      <c r="E507" s="19"/>
      <c r="F507" s="19"/>
      <c r="G507" s="19"/>
      <c r="H507" s="19"/>
      <c r="I507" s="19"/>
      <c r="J507" s="19"/>
      <c r="K507" s="19"/>
      <c r="L507" s="19"/>
      <c r="M507" s="19"/>
      <c r="N507" s="19"/>
      <c r="O507" s="19"/>
      <c r="P507" s="19"/>
      <c r="Q507" s="19"/>
      <c r="R507" s="19"/>
      <c r="S507" s="19"/>
      <c r="T507" s="19"/>
      <c r="U507" s="19"/>
      <c r="V507" s="19"/>
      <c r="W507" s="19"/>
      <c r="X507" s="19"/>
      <c r="Y507" s="19"/>
      <c r="Z507" s="19"/>
    </row>
    <row r="508" spans="1:26" ht="15.75" customHeight="1" x14ac:dyDescent="0.3">
      <c r="A508" s="19"/>
      <c r="B508" s="19"/>
      <c r="C508" s="19"/>
      <c r="D508" s="19"/>
      <c r="E508" s="19"/>
      <c r="F508" s="19"/>
      <c r="G508" s="19"/>
      <c r="H508" s="19"/>
      <c r="I508" s="19"/>
      <c r="J508" s="19"/>
      <c r="K508" s="19"/>
      <c r="L508" s="19"/>
      <c r="M508" s="19"/>
      <c r="N508" s="19"/>
      <c r="O508" s="19"/>
      <c r="P508" s="19"/>
      <c r="Q508" s="19"/>
      <c r="R508" s="19"/>
      <c r="S508" s="19"/>
      <c r="T508" s="19"/>
      <c r="U508" s="19"/>
      <c r="V508" s="19"/>
      <c r="W508" s="19"/>
      <c r="X508" s="19"/>
      <c r="Y508" s="19"/>
      <c r="Z508" s="19"/>
    </row>
    <row r="509" spans="1:26" ht="15.75" customHeight="1" x14ac:dyDescent="0.3">
      <c r="A509" s="19"/>
      <c r="B509" s="19"/>
      <c r="C509" s="19"/>
      <c r="D509" s="19"/>
      <c r="E509" s="19"/>
      <c r="F509" s="19"/>
      <c r="G509" s="19"/>
      <c r="H509" s="19"/>
      <c r="I509" s="19"/>
      <c r="J509" s="19"/>
      <c r="K509" s="19"/>
      <c r="L509" s="19"/>
      <c r="M509" s="19"/>
      <c r="N509" s="19"/>
      <c r="O509" s="19"/>
      <c r="P509" s="19"/>
      <c r="Q509" s="19"/>
      <c r="R509" s="19"/>
      <c r="S509" s="19"/>
      <c r="T509" s="19"/>
      <c r="U509" s="19"/>
      <c r="V509" s="19"/>
      <c r="W509" s="19"/>
      <c r="X509" s="19"/>
      <c r="Y509" s="19"/>
      <c r="Z509" s="19"/>
    </row>
    <row r="510" spans="1:26" ht="15.75" customHeight="1" x14ac:dyDescent="0.3">
      <c r="A510" s="19"/>
      <c r="B510" s="19"/>
      <c r="C510" s="19"/>
      <c r="D510" s="19"/>
      <c r="E510" s="19"/>
      <c r="F510" s="19"/>
      <c r="G510" s="19"/>
      <c r="H510" s="19"/>
      <c r="I510" s="19"/>
      <c r="J510" s="19"/>
      <c r="K510" s="19"/>
      <c r="L510" s="19"/>
      <c r="M510" s="19"/>
      <c r="N510" s="19"/>
      <c r="O510" s="19"/>
      <c r="P510" s="19"/>
      <c r="Q510" s="19"/>
      <c r="R510" s="19"/>
      <c r="S510" s="19"/>
      <c r="T510" s="19"/>
      <c r="U510" s="19"/>
      <c r="V510" s="19"/>
      <c r="W510" s="19"/>
      <c r="X510" s="19"/>
      <c r="Y510" s="19"/>
      <c r="Z510" s="19"/>
    </row>
    <row r="511" spans="1:26" ht="15.75" customHeight="1" x14ac:dyDescent="0.3">
      <c r="A511" s="19"/>
      <c r="B511" s="19"/>
      <c r="C511" s="19"/>
      <c r="D511" s="19"/>
      <c r="E511" s="19"/>
      <c r="F511" s="19"/>
      <c r="G511" s="19"/>
      <c r="H511" s="19"/>
      <c r="I511" s="19"/>
      <c r="J511" s="19"/>
      <c r="K511" s="19"/>
      <c r="L511" s="19"/>
      <c r="M511" s="19"/>
      <c r="N511" s="19"/>
      <c r="O511" s="19"/>
      <c r="P511" s="19"/>
      <c r="Q511" s="19"/>
      <c r="R511" s="19"/>
      <c r="S511" s="19"/>
      <c r="T511" s="19"/>
      <c r="U511" s="19"/>
      <c r="V511" s="19"/>
      <c r="W511" s="19"/>
      <c r="X511" s="19"/>
      <c r="Y511" s="19"/>
      <c r="Z511" s="19"/>
    </row>
    <row r="512" spans="1:26" ht="15.75" customHeight="1" x14ac:dyDescent="0.3">
      <c r="A512" s="19"/>
      <c r="B512" s="19"/>
      <c r="C512" s="19"/>
      <c r="D512" s="19"/>
      <c r="E512" s="19"/>
      <c r="F512" s="19"/>
      <c r="G512" s="19"/>
      <c r="H512" s="19"/>
      <c r="I512" s="19"/>
      <c r="J512" s="19"/>
      <c r="K512" s="19"/>
      <c r="L512" s="19"/>
      <c r="M512" s="19"/>
      <c r="N512" s="19"/>
      <c r="O512" s="19"/>
      <c r="P512" s="19"/>
      <c r="Q512" s="19"/>
      <c r="R512" s="19"/>
      <c r="S512" s="19"/>
      <c r="T512" s="19"/>
      <c r="U512" s="19"/>
      <c r="V512" s="19"/>
      <c r="W512" s="19"/>
      <c r="X512" s="19"/>
      <c r="Y512" s="19"/>
      <c r="Z512" s="19"/>
    </row>
    <row r="513" spans="1:26" ht="15.75" customHeight="1" x14ac:dyDescent="0.3">
      <c r="A513" s="19"/>
      <c r="B513" s="19"/>
      <c r="C513" s="19"/>
      <c r="D513" s="19"/>
      <c r="E513" s="19"/>
      <c r="F513" s="19"/>
      <c r="G513" s="19"/>
      <c r="H513" s="19"/>
      <c r="I513" s="19"/>
      <c r="J513" s="19"/>
      <c r="K513" s="19"/>
      <c r="L513" s="19"/>
      <c r="M513" s="19"/>
      <c r="N513" s="19"/>
      <c r="O513" s="19"/>
      <c r="P513" s="19"/>
      <c r="Q513" s="19"/>
      <c r="R513" s="19"/>
      <c r="S513" s="19"/>
      <c r="T513" s="19"/>
      <c r="U513" s="19"/>
      <c r="V513" s="19"/>
      <c r="W513" s="19"/>
      <c r="X513" s="19"/>
      <c r="Y513" s="19"/>
      <c r="Z513" s="19"/>
    </row>
    <row r="514" spans="1:26" ht="15.75" customHeight="1" x14ac:dyDescent="0.3">
      <c r="A514" s="19"/>
      <c r="B514" s="19"/>
      <c r="C514" s="19"/>
      <c r="D514" s="19"/>
      <c r="E514" s="19"/>
      <c r="F514" s="19"/>
      <c r="G514" s="19"/>
      <c r="H514" s="19"/>
      <c r="I514" s="19"/>
      <c r="J514" s="19"/>
      <c r="K514" s="19"/>
      <c r="L514" s="19"/>
      <c r="M514" s="19"/>
      <c r="N514" s="19"/>
      <c r="O514" s="19"/>
      <c r="P514" s="19"/>
      <c r="Q514" s="19"/>
      <c r="R514" s="19"/>
      <c r="S514" s="19"/>
      <c r="T514" s="19"/>
      <c r="U514" s="19"/>
      <c r="V514" s="19"/>
      <c r="W514" s="19"/>
      <c r="X514" s="19"/>
      <c r="Y514" s="19"/>
      <c r="Z514" s="19"/>
    </row>
    <row r="515" spans="1:26" ht="15.75" customHeight="1" x14ac:dyDescent="0.3">
      <c r="A515" s="19"/>
      <c r="B515" s="19"/>
      <c r="C515" s="19"/>
      <c r="D515" s="19"/>
      <c r="E515" s="19"/>
      <c r="F515" s="19"/>
      <c r="G515" s="19"/>
      <c r="H515" s="19"/>
      <c r="I515" s="19"/>
      <c r="J515" s="19"/>
      <c r="K515" s="19"/>
      <c r="L515" s="19"/>
      <c r="M515" s="19"/>
      <c r="N515" s="19"/>
      <c r="O515" s="19"/>
      <c r="P515" s="19"/>
      <c r="Q515" s="19"/>
      <c r="R515" s="19"/>
      <c r="S515" s="19"/>
      <c r="T515" s="19"/>
      <c r="U515" s="19"/>
      <c r="V515" s="19"/>
      <c r="W515" s="19"/>
      <c r="X515" s="19"/>
      <c r="Y515" s="19"/>
      <c r="Z515" s="19"/>
    </row>
    <row r="516" spans="1:26" ht="15.75" customHeight="1" x14ac:dyDescent="0.3">
      <c r="A516" s="19"/>
      <c r="B516" s="19"/>
      <c r="C516" s="19"/>
      <c r="D516" s="19"/>
      <c r="E516" s="19"/>
      <c r="F516" s="19"/>
      <c r="G516" s="19"/>
      <c r="H516" s="19"/>
      <c r="I516" s="19"/>
      <c r="J516" s="19"/>
      <c r="K516" s="19"/>
      <c r="L516" s="19"/>
      <c r="M516" s="19"/>
      <c r="N516" s="19"/>
      <c r="O516" s="19"/>
      <c r="P516" s="19"/>
      <c r="Q516" s="19"/>
      <c r="R516" s="19"/>
      <c r="S516" s="19"/>
      <c r="T516" s="19"/>
      <c r="U516" s="19"/>
      <c r="V516" s="19"/>
      <c r="W516" s="19"/>
      <c r="X516" s="19"/>
      <c r="Y516" s="19"/>
      <c r="Z516" s="19"/>
    </row>
    <row r="517" spans="1:26" ht="15.75" customHeight="1" x14ac:dyDescent="0.3">
      <c r="A517" s="19"/>
      <c r="B517" s="19"/>
      <c r="C517" s="19"/>
      <c r="D517" s="19"/>
      <c r="E517" s="19"/>
      <c r="F517" s="19"/>
      <c r="G517" s="19"/>
      <c r="H517" s="19"/>
      <c r="I517" s="19"/>
      <c r="J517" s="19"/>
      <c r="K517" s="19"/>
      <c r="L517" s="19"/>
      <c r="M517" s="19"/>
      <c r="N517" s="19"/>
      <c r="O517" s="19"/>
      <c r="P517" s="19"/>
      <c r="Q517" s="19"/>
      <c r="R517" s="19"/>
      <c r="S517" s="19"/>
      <c r="T517" s="19"/>
      <c r="U517" s="19"/>
      <c r="V517" s="19"/>
      <c r="W517" s="19"/>
      <c r="X517" s="19"/>
      <c r="Y517" s="19"/>
      <c r="Z517" s="19"/>
    </row>
    <row r="518" spans="1:26" ht="15.75" customHeight="1" x14ac:dyDescent="0.3">
      <c r="A518" s="19"/>
      <c r="B518" s="19"/>
      <c r="C518" s="19"/>
      <c r="D518" s="19"/>
      <c r="E518" s="19"/>
      <c r="F518" s="19"/>
      <c r="G518" s="19"/>
      <c r="H518" s="19"/>
      <c r="I518" s="19"/>
      <c r="J518" s="19"/>
      <c r="K518" s="19"/>
      <c r="L518" s="19"/>
      <c r="M518" s="19"/>
      <c r="N518" s="19"/>
      <c r="O518" s="19"/>
      <c r="P518" s="19"/>
      <c r="Q518" s="19"/>
      <c r="R518" s="19"/>
      <c r="S518" s="19"/>
      <c r="T518" s="19"/>
      <c r="U518" s="19"/>
      <c r="V518" s="19"/>
      <c r="W518" s="19"/>
      <c r="X518" s="19"/>
      <c r="Y518" s="19"/>
      <c r="Z518" s="19"/>
    </row>
    <row r="519" spans="1:26" ht="15.75" customHeight="1" x14ac:dyDescent="0.3">
      <c r="A519" s="19"/>
      <c r="B519" s="19"/>
      <c r="C519" s="19"/>
      <c r="D519" s="19"/>
      <c r="E519" s="19"/>
      <c r="F519" s="19"/>
      <c r="G519" s="19"/>
      <c r="H519" s="19"/>
      <c r="I519" s="19"/>
      <c r="J519" s="19"/>
      <c r="K519" s="19"/>
      <c r="L519" s="19"/>
      <c r="M519" s="19"/>
      <c r="N519" s="19"/>
      <c r="O519" s="19"/>
      <c r="P519" s="19"/>
      <c r="Q519" s="19"/>
      <c r="R519" s="19"/>
      <c r="S519" s="19"/>
      <c r="T519" s="19"/>
      <c r="U519" s="19"/>
      <c r="V519" s="19"/>
      <c r="W519" s="19"/>
      <c r="X519" s="19"/>
      <c r="Y519" s="19"/>
      <c r="Z519" s="19"/>
    </row>
    <row r="520" spans="1:26" ht="15.75" customHeight="1" x14ac:dyDescent="0.3">
      <c r="A520" s="19"/>
      <c r="B520" s="19"/>
      <c r="C520" s="19"/>
      <c r="D520" s="19"/>
      <c r="E520" s="19"/>
      <c r="F520" s="19"/>
      <c r="G520" s="19"/>
      <c r="H520" s="19"/>
      <c r="I520" s="19"/>
      <c r="J520" s="19"/>
      <c r="K520" s="19"/>
      <c r="L520" s="19"/>
      <c r="M520" s="19"/>
      <c r="N520" s="19"/>
      <c r="O520" s="19"/>
      <c r="P520" s="19"/>
      <c r="Q520" s="19"/>
      <c r="R520" s="19"/>
      <c r="S520" s="19"/>
      <c r="T520" s="19"/>
      <c r="U520" s="19"/>
      <c r="V520" s="19"/>
      <c r="W520" s="19"/>
      <c r="X520" s="19"/>
      <c r="Y520" s="19"/>
      <c r="Z520" s="19"/>
    </row>
    <row r="521" spans="1:26" ht="15.75" customHeight="1" x14ac:dyDescent="0.3">
      <c r="A521" s="19"/>
      <c r="B521" s="19"/>
      <c r="C521" s="19"/>
      <c r="D521" s="19"/>
      <c r="E521" s="19"/>
      <c r="F521" s="19"/>
      <c r="G521" s="19"/>
      <c r="H521" s="19"/>
      <c r="I521" s="19"/>
      <c r="J521" s="19"/>
      <c r="K521" s="19"/>
      <c r="L521" s="19"/>
      <c r="M521" s="19"/>
      <c r="N521" s="19"/>
      <c r="O521" s="19"/>
      <c r="P521" s="19"/>
      <c r="Q521" s="19"/>
      <c r="R521" s="19"/>
      <c r="S521" s="19"/>
      <c r="T521" s="19"/>
      <c r="U521" s="19"/>
      <c r="V521" s="19"/>
      <c r="W521" s="19"/>
      <c r="X521" s="19"/>
      <c r="Y521" s="19"/>
      <c r="Z521" s="19"/>
    </row>
    <row r="522" spans="1:26" ht="15.75" customHeight="1" x14ac:dyDescent="0.3">
      <c r="A522" s="19"/>
      <c r="B522" s="19"/>
      <c r="C522" s="19"/>
      <c r="D522" s="19"/>
      <c r="E522" s="19"/>
      <c r="F522" s="19"/>
      <c r="G522" s="19"/>
      <c r="H522" s="19"/>
      <c r="I522" s="19"/>
      <c r="J522" s="19"/>
      <c r="K522" s="19"/>
      <c r="L522" s="19"/>
      <c r="M522" s="19"/>
      <c r="N522" s="19"/>
      <c r="O522" s="19"/>
      <c r="P522" s="19"/>
      <c r="Q522" s="19"/>
      <c r="R522" s="19"/>
      <c r="S522" s="19"/>
      <c r="T522" s="19"/>
      <c r="U522" s="19"/>
      <c r="V522" s="19"/>
      <c r="W522" s="19"/>
      <c r="X522" s="19"/>
      <c r="Y522" s="19"/>
      <c r="Z522" s="19"/>
    </row>
    <row r="523" spans="1:26" ht="15.75" customHeight="1" x14ac:dyDescent="0.3">
      <c r="A523" s="19"/>
      <c r="B523" s="19"/>
      <c r="C523" s="19"/>
      <c r="D523" s="19"/>
      <c r="E523" s="19"/>
      <c r="F523" s="19"/>
      <c r="G523" s="19"/>
      <c r="H523" s="19"/>
      <c r="I523" s="19"/>
      <c r="J523" s="19"/>
      <c r="K523" s="19"/>
      <c r="L523" s="19"/>
      <c r="M523" s="19"/>
      <c r="N523" s="19"/>
      <c r="O523" s="19"/>
      <c r="P523" s="19"/>
      <c r="Q523" s="19"/>
      <c r="R523" s="19"/>
      <c r="S523" s="19"/>
      <c r="T523" s="19"/>
      <c r="U523" s="19"/>
      <c r="V523" s="19"/>
      <c r="W523" s="19"/>
      <c r="X523" s="19"/>
      <c r="Y523" s="19"/>
      <c r="Z523" s="19"/>
    </row>
    <row r="524" spans="1:26" ht="15.75" customHeight="1" x14ac:dyDescent="0.3">
      <c r="A524" s="19"/>
      <c r="B524" s="19"/>
      <c r="C524" s="19"/>
      <c r="D524" s="19"/>
      <c r="E524" s="19"/>
      <c r="F524" s="19"/>
      <c r="G524" s="19"/>
      <c r="H524" s="19"/>
      <c r="I524" s="19"/>
      <c r="J524" s="19"/>
      <c r="K524" s="19"/>
      <c r="L524" s="19"/>
      <c r="M524" s="19"/>
      <c r="N524" s="19"/>
      <c r="O524" s="19"/>
      <c r="P524" s="19"/>
      <c r="Q524" s="19"/>
      <c r="R524" s="19"/>
      <c r="S524" s="19"/>
      <c r="T524" s="19"/>
      <c r="U524" s="19"/>
      <c r="V524" s="19"/>
      <c r="W524" s="19"/>
      <c r="X524" s="19"/>
      <c r="Y524" s="19"/>
      <c r="Z524" s="19"/>
    </row>
    <row r="525" spans="1:26" ht="15.75" customHeight="1" x14ac:dyDescent="0.3">
      <c r="A525" s="19"/>
      <c r="B525" s="19"/>
      <c r="C525" s="19"/>
      <c r="D525" s="19"/>
      <c r="E525" s="19"/>
      <c r="F525" s="19"/>
      <c r="G525" s="19"/>
      <c r="H525" s="19"/>
      <c r="I525" s="19"/>
      <c r="J525" s="19"/>
      <c r="K525" s="19"/>
      <c r="L525" s="19"/>
      <c r="M525" s="19"/>
      <c r="N525" s="19"/>
      <c r="O525" s="19"/>
      <c r="P525" s="19"/>
      <c r="Q525" s="19"/>
      <c r="R525" s="19"/>
      <c r="S525" s="19"/>
      <c r="T525" s="19"/>
      <c r="U525" s="19"/>
      <c r="V525" s="19"/>
      <c r="W525" s="19"/>
      <c r="X525" s="19"/>
      <c r="Y525" s="19"/>
      <c r="Z525" s="19"/>
    </row>
    <row r="526" spans="1:26" ht="15.75" customHeight="1" x14ac:dyDescent="0.3">
      <c r="A526" s="19"/>
      <c r="B526" s="19"/>
      <c r="C526" s="19"/>
      <c r="D526" s="19"/>
      <c r="E526" s="19"/>
      <c r="F526" s="19"/>
      <c r="G526" s="19"/>
      <c r="H526" s="19"/>
      <c r="I526" s="19"/>
      <c r="J526" s="19"/>
      <c r="K526" s="19"/>
      <c r="L526" s="19"/>
      <c r="M526" s="19"/>
      <c r="N526" s="19"/>
      <c r="O526" s="19"/>
      <c r="P526" s="19"/>
      <c r="Q526" s="19"/>
      <c r="R526" s="19"/>
      <c r="S526" s="19"/>
      <c r="T526" s="19"/>
      <c r="U526" s="19"/>
      <c r="V526" s="19"/>
      <c r="W526" s="19"/>
      <c r="X526" s="19"/>
      <c r="Y526" s="19"/>
      <c r="Z526" s="19"/>
    </row>
    <row r="527" spans="1:26" ht="15.75" customHeight="1" x14ac:dyDescent="0.3">
      <c r="A527" s="19"/>
      <c r="B527" s="19"/>
      <c r="C527" s="19"/>
      <c r="D527" s="19"/>
      <c r="E527" s="19"/>
      <c r="F527" s="19"/>
      <c r="G527" s="19"/>
      <c r="H527" s="19"/>
      <c r="I527" s="19"/>
      <c r="J527" s="19"/>
      <c r="K527" s="19"/>
      <c r="L527" s="19"/>
      <c r="M527" s="19"/>
      <c r="N527" s="19"/>
      <c r="O527" s="19"/>
      <c r="P527" s="19"/>
      <c r="Q527" s="19"/>
      <c r="R527" s="19"/>
      <c r="S527" s="19"/>
      <c r="T527" s="19"/>
      <c r="U527" s="19"/>
      <c r="V527" s="19"/>
      <c r="W527" s="19"/>
      <c r="X527" s="19"/>
      <c r="Y527" s="19"/>
      <c r="Z527" s="19"/>
    </row>
    <row r="528" spans="1:26" ht="15.75" customHeight="1" x14ac:dyDescent="0.3">
      <c r="A528" s="19"/>
      <c r="B528" s="19"/>
      <c r="C528" s="19"/>
      <c r="D528" s="19"/>
      <c r="E528" s="19"/>
      <c r="F528" s="19"/>
      <c r="G528" s="19"/>
      <c r="H528" s="19"/>
      <c r="I528" s="19"/>
      <c r="J528" s="19"/>
      <c r="K528" s="19"/>
      <c r="L528" s="19"/>
      <c r="M528" s="19"/>
      <c r="N528" s="19"/>
      <c r="O528" s="19"/>
      <c r="P528" s="19"/>
      <c r="Q528" s="19"/>
      <c r="R528" s="19"/>
      <c r="S528" s="19"/>
      <c r="T528" s="19"/>
      <c r="U528" s="19"/>
      <c r="V528" s="19"/>
      <c r="W528" s="19"/>
      <c r="X528" s="19"/>
      <c r="Y528" s="19"/>
      <c r="Z528" s="19"/>
    </row>
    <row r="529" spans="1:26" ht="15.75" customHeight="1" x14ac:dyDescent="0.3">
      <c r="A529" s="19"/>
      <c r="B529" s="19"/>
      <c r="C529" s="19"/>
      <c r="D529" s="19"/>
      <c r="E529" s="19"/>
      <c r="F529" s="19"/>
      <c r="G529" s="19"/>
      <c r="H529" s="19"/>
      <c r="I529" s="19"/>
      <c r="J529" s="19"/>
      <c r="K529" s="19"/>
      <c r="L529" s="19"/>
      <c r="M529" s="19"/>
      <c r="N529" s="19"/>
      <c r="O529" s="19"/>
      <c r="P529" s="19"/>
      <c r="Q529" s="19"/>
      <c r="R529" s="19"/>
      <c r="S529" s="19"/>
      <c r="T529" s="19"/>
      <c r="U529" s="19"/>
      <c r="V529" s="19"/>
      <c r="W529" s="19"/>
      <c r="X529" s="19"/>
      <c r="Y529" s="19"/>
      <c r="Z529" s="19"/>
    </row>
    <row r="530" spans="1:26" ht="15.75" customHeight="1" x14ac:dyDescent="0.3">
      <c r="A530" s="19"/>
      <c r="B530" s="19"/>
      <c r="C530" s="19"/>
      <c r="D530" s="19"/>
      <c r="E530" s="19"/>
      <c r="F530" s="19"/>
      <c r="G530" s="19"/>
      <c r="H530" s="19"/>
      <c r="I530" s="19"/>
      <c r="J530" s="19"/>
      <c r="K530" s="19"/>
      <c r="L530" s="19"/>
      <c r="M530" s="19"/>
      <c r="N530" s="19"/>
      <c r="O530" s="19"/>
      <c r="P530" s="19"/>
      <c r="Q530" s="19"/>
      <c r="R530" s="19"/>
      <c r="S530" s="19"/>
      <c r="T530" s="19"/>
      <c r="U530" s="19"/>
      <c r="V530" s="19"/>
      <c r="W530" s="19"/>
      <c r="X530" s="19"/>
      <c r="Y530" s="19"/>
      <c r="Z530" s="19"/>
    </row>
    <row r="531" spans="1:26" ht="15.75" customHeight="1" x14ac:dyDescent="0.3">
      <c r="A531" s="19"/>
      <c r="B531" s="19"/>
      <c r="C531" s="19"/>
      <c r="D531" s="19"/>
      <c r="E531" s="19"/>
      <c r="F531" s="19"/>
      <c r="G531" s="19"/>
      <c r="H531" s="19"/>
      <c r="I531" s="19"/>
      <c r="J531" s="19"/>
      <c r="K531" s="19"/>
      <c r="L531" s="19"/>
      <c r="M531" s="19"/>
      <c r="N531" s="19"/>
      <c r="O531" s="19"/>
      <c r="P531" s="19"/>
      <c r="Q531" s="19"/>
      <c r="R531" s="19"/>
      <c r="S531" s="19"/>
      <c r="T531" s="19"/>
      <c r="U531" s="19"/>
      <c r="V531" s="19"/>
      <c r="W531" s="19"/>
      <c r="X531" s="19"/>
      <c r="Y531" s="19"/>
      <c r="Z531" s="19"/>
    </row>
    <row r="532" spans="1:26" ht="15.75" customHeight="1" x14ac:dyDescent="0.3">
      <c r="A532" s="19"/>
      <c r="B532" s="19"/>
      <c r="C532" s="19"/>
      <c r="D532" s="19"/>
      <c r="E532" s="19"/>
      <c r="F532" s="19"/>
      <c r="G532" s="19"/>
      <c r="H532" s="19"/>
      <c r="I532" s="19"/>
      <c r="J532" s="19"/>
      <c r="K532" s="19"/>
      <c r="L532" s="19"/>
      <c r="M532" s="19"/>
      <c r="N532" s="19"/>
      <c r="O532" s="19"/>
      <c r="P532" s="19"/>
      <c r="Q532" s="19"/>
      <c r="R532" s="19"/>
      <c r="S532" s="19"/>
      <c r="T532" s="19"/>
      <c r="U532" s="19"/>
      <c r="V532" s="19"/>
      <c r="W532" s="19"/>
      <c r="X532" s="19"/>
      <c r="Y532" s="19"/>
      <c r="Z532" s="19"/>
    </row>
    <row r="533" spans="1:26" ht="15.75" customHeight="1" x14ac:dyDescent="0.3">
      <c r="A533" s="19"/>
      <c r="B533" s="19"/>
      <c r="C533" s="19"/>
      <c r="D533" s="19"/>
      <c r="E533" s="19"/>
      <c r="F533" s="19"/>
      <c r="G533" s="19"/>
      <c r="H533" s="19"/>
      <c r="I533" s="19"/>
      <c r="J533" s="19"/>
      <c r="K533" s="19"/>
      <c r="L533" s="19"/>
      <c r="M533" s="19"/>
      <c r="N533" s="19"/>
      <c r="O533" s="19"/>
      <c r="P533" s="19"/>
      <c r="Q533" s="19"/>
      <c r="R533" s="19"/>
      <c r="S533" s="19"/>
      <c r="T533" s="19"/>
      <c r="U533" s="19"/>
      <c r="V533" s="19"/>
      <c r="W533" s="19"/>
      <c r="X533" s="19"/>
      <c r="Y533" s="19"/>
      <c r="Z533" s="19"/>
    </row>
    <row r="534" spans="1:26" ht="15.75" customHeight="1" x14ac:dyDescent="0.3">
      <c r="A534" s="19"/>
      <c r="B534" s="19"/>
      <c r="C534" s="19"/>
      <c r="D534" s="19"/>
      <c r="E534" s="19"/>
      <c r="F534" s="19"/>
      <c r="G534" s="19"/>
      <c r="H534" s="19"/>
      <c r="I534" s="19"/>
      <c r="J534" s="19"/>
      <c r="K534" s="19"/>
      <c r="L534" s="19"/>
      <c r="M534" s="19"/>
      <c r="N534" s="19"/>
      <c r="O534" s="19"/>
      <c r="P534" s="19"/>
      <c r="Q534" s="19"/>
      <c r="R534" s="19"/>
      <c r="S534" s="19"/>
      <c r="T534" s="19"/>
      <c r="U534" s="19"/>
      <c r="V534" s="19"/>
      <c r="W534" s="19"/>
      <c r="X534" s="19"/>
      <c r="Y534" s="19"/>
      <c r="Z534" s="19"/>
    </row>
    <row r="535" spans="1:26" ht="15.75" customHeight="1" x14ac:dyDescent="0.3">
      <c r="A535" s="19"/>
      <c r="B535" s="19"/>
      <c r="C535" s="19"/>
      <c r="D535" s="19"/>
      <c r="E535" s="19"/>
      <c r="F535" s="19"/>
      <c r="G535" s="19"/>
      <c r="H535" s="19"/>
      <c r="I535" s="19"/>
      <c r="J535" s="19"/>
      <c r="K535" s="19"/>
      <c r="L535" s="19"/>
      <c r="M535" s="19"/>
      <c r="N535" s="19"/>
      <c r="O535" s="19"/>
      <c r="P535" s="19"/>
      <c r="Q535" s="19"/>
      <c r="R535" s="19"/>
      <c r="S535" s="19"/>
      <c r="T535" s="19"/>
      <c r="U535" s="19"/>
      <c r="V535" s="19"/>
      <c r="W535" s="19"/>
      <c r="X535" s="19"/>
      <c r="Y535" s="19"/>
      <c r="Z535" s="19"/>
    </row>
    <row r="536" spans="1:26" ht="15.75" customHeight="1" x14ac:dyDescent="0.3">
      <c r="A536" s="19"/>
      <c r="B536" s="19"/>
      <c r="C536" s="19"/>
      <c r="D536" s="19"/>
      <c r="E536" s="19"/>
      <c r="F536" s="19"/>
      <c r="G536" s="19"/>
      <c r="H536" s="19"/>
      <c r="I536" s="19"/>
      <c r="J536" s="19"/>
      <c r="K536" s="19"/>
      <c r="L536" s="19"/>
      <c r="M536" s="19"/>
      <c r="N536" s="19"/>
      <c r="O536" s="19"/>
      <c r="P536" s="19"/>
      <c r="Q536" s="19"/>
      <c r="R536" s="19"/>
      <c r="S536" s="19"/>
      <c r="T536" s="19"/>
      <c r="U536" s="19"/>
      <c r="V536" s="19"/>
      <c r="W536" s="19"/>
      <c r="X536" s="19"/>
      <c r="Y536" s="19"/>
      <c r="Z536" s="19"/>
    </row>
    <row r="537" spans="1:26" ht="15.75" customHeight="1" x14ac:dyDescent="0.3">
      <c r="A537" s="19"/>
      <c r="B537" s="19"/>
      <c r="C537" s="19"/>
      <c r="D537" s="19"/>
      <c r="E537" s="19"/>
      <c r="F537" s="19"/>
      <c r="G537" s="19"/>
      <c r="H537" s="19"/>
      <c r="I537" s="19"/>
      <c r="J537" s="19"/>
      <c r="K537" s="19"/>
      <c r="L537" s="19"/>
      <c r="M537" s="19"/>
      <c r="N537" s="19"/>
      <c r="O537" s="19"/>
      <c r="P537" s="19"/>
      <c r="Q537" s="19"/>
      <c r="R537" s="19"/>
      <c r="S537" s="19"/>
      <c r="T537" s="19"/>
      <c r="U537" s="19"/>
      <c r="V537" s="19"/>
      <c r="W537" s="19"/>
      <c r="X537" s="19"/>
      <c r="Y537" s="19"/>
      <c r="Z537" s="19"/>
    </row>
    <row r="538" spans="1:26" ht="15.75" customHeight="1" x14ac:dyDescent="0.3">
      <c r="A538" s="19"/>
      <c r="B538" s="19"/>
      <c r="C538" s="19"/>
      <c r="D538" s="19"/>
      <c r="E538" s="19"/>
      <c r="F538" s="19"/>
      <c r="G538" s="19"/>
      <c r="H538" s="19"/>
      <c r="I538" s="19"/>
      <c r="J538" s="19"/>
      <c r="K538" s="19"/>
      <c r="L538" s="19"/>
      <c r="M538" s="19"/>
      <c r="N538" s="19"/>
      <c r="O538" s="19"/>
      <c r="P538" s="19"/>
      <c r="Q538" s="19"/>
      <c r="R538" s="19"/>
      <c r="S538" s="19"/>
      <c r="T538" s="19"/>
      <c r="U538" s="19"/>
      <c r="V538" s="19"/>
      <c r="W538" s="19"/>
      <c r="X538" s="19"/>
      <c r="Y538" s="19"/>
      <c r="Z538" s="19"/>
    </row>
    <row r="539" spans="1:26" ht="15.75" customHeight="1" x14ac:dyDescent="0.3">
      <c r="A539" s="19"/>
      <c r="B539" s="19"/>
      <c r="C539" s="19"/>
      <c r="D539" s="19"/>
      <c r="E539" s="19"/>
      <c r="F539" s="19"/>
      <c r="G539" s="19"/>
      <c r="H539" s="19"/>
      <c r="I539" s="19"/>
      <c r="J539" s="19"/>
      <c r="K539" s="19"/>
      <c r="L539" s="19"/>
      <c r="M539" s="19"/>
      <c r="N539" s="19"/>
      <c r="O539" s="19"/>
      <c r="P539" s="19"/>
      <c r="Q539" s="19"/>
      <c r="R539" s="19"/>
      <c r="S539" s="19"/>
      <c r="T539" s="19"/>
      <c r="U539" s="19"/>
      <c r="V539" s="19"/>
      <c r="W539" s="19"/>
      <c r="X539" s="19"/>
      <c r="Y539" s="19"/>
      <c r="Z539" s="19"/>
    </row>
    <row r="540" spans="1:26" ht="15.75" customHeight="1" x14ac:dyDescent="0.3">
      <c r="A540" s="19"/>
      <c r="B540" s="19"/>
      <c r="C540" s="19"/>
      <c r="D540" s="19"/>
      <c r="E540" s="19"/>
      <c r="F540" s="19"/>
      <c r="G540" s="19"/>
      <c r="H540" s="19"/>
      <c r="I540" s="19"/>
      <c r="J540" s="19"/>
      <c r="K540" s="19"/>
      <c r="L540" s="19"/>
      <c r="M540" s="19"/>
      <c r="N540" s="19"/>
      <c r="O540" s="19"/>
      <c r="P540" s="19"/>
      <c r="Q540" s="19"/>
      <c r="R540" s="19"/>
      <c r="S540" s="19"/>
      <c r="T540" s="19"/>
      <c r="U540" s="19"/>
      <c r="V540" s="19"/>
      <c r="W540" s="19"/>
      <c r="X540" s="19"/>
      <c r="Y540" s="19"/>
      <c r="Z540" s="19"/>
    </row>
    <row r="541" spans="1:26" ht="15.75" customHeight="1" x14ac:dyDescent="0.3">
      <c r="A541" s="19"/>
      <c r="B541" s="19"/>
      <c r="C541" s="19"/>
      <c r="D541" s="19"/>
      <c r="E541" s="19"/>
      <c r="F541" s="19"/>
      <c r="G541" s="19"/>
      <c r="H541" s="19"/>
      <c r="I541" s="19"/>
      <c r="J541" s="19"/>
      <c r="K541" s="19"/>
      <c r="L541" s="19"/>
      <c r="M541" s="19"/>
      <c r="N541" s="19"/>
      <c r="O541" s="19"/>
      <c r="P541" s="19"/>
      <c r="Q541" s="19"/>
      <c r="R541" s="19"/>
      <c r="S541" s="19"/>
      <c r="T541" s="19"/>
      <c r="U541" s="19"/>
      <c r="V541" s="19"/>
      <c r="W541" s="19"/>
      <c r="X541" s="19"/>
      <c r="Y541" s="19"/>
      <c r="Z541" s="19"/>
    </row>
    <row r="542" spans="1:26" ht="15.75" customHeight="1" x14ac:dyDescent="0.3">
      <c r="A542" s="19"/>
      <c r="B542" s="19"/>
      <c r="C542" s="19"/>
      <c r="D542" s="19"/>
      <c r="E542" s="19"/>
      <c r="F542" s="19"/>
      <c r="G542" s="19"/>
      <c r="H542" s="19"/>
      <c r="I542" s="19"/>
      <c r="J542" s="19"/>
      <c r="K542" s="19"/>
      <c r="L542" s="19"/>
      <c r="M542" s="19"/>
      <c r="N542" s="19"/>
      <c r="O542" s="19"/>
      <c r="P542" s="19"/>
      <c r="Q542" s="19"/>
      <c r="R542" s="19"/>
      <c r="S542" s="19"/>
      <c r="T542" s="19"/>
      <c r="U542" s="19"/>
      <c r="V542" s="19"/>
      <c r="W542" s="19"/>
      <c r="X542" s="19"/>
      <c r="Y542" s="19"/>
      <c r="Z542" s="19"/>
    </row>
    <row r="543" spans="1:26" ht="15.75" customHeight="1" x14ac:dyDescent="0.3">
      <c r="A543" s="19"/>
      <c r="B543" s="19"/>
      <c r="C543" s="19"/>
      <c r="D543" s="19"/>
      <c r="E543" s="19"/>
      <c r="F543" s="19"/>
      <c r="G543" s="19"/>
      <c r="H543" s="19"/>
      <c r="I543" s="19"/>
      <c r="J543" s="19"/>
      <c r="K543" s="19"/>
      <c r="L543" s="19"/>
      <c r="M543" s="19"/>
      <c r="N543" s="19"/>
      <c r="O543" s="19"/>
      <c r="P543" s="19"/>
      <c r="Q543" s="19"/>
      <c r="R543" s="19"/>
      <c r="S543" s="19"/>
      <c r="T543" s="19"/>
      <c r="U543" s="19"/>
      <c r="V543" s="19"/>
      <c r="W543" s="19"/>
      <c r="X543" s="19"/>
      <c r="Y543" s="19"/>
      <c r="Z543" s="19"/>
    </row>
    <row r="544" spans="1:26" ht="15.75" customHeight="1" x14ac:dyDescent="0.3">
      <c r="A544" s="19"/>
      <c r="B544" s="19"/>
      <c r="C544" s="19"/>
      <c r="D544" s="19"/>
      <c r="E544" s="19"/>
      <c r="F544" s="19"/>
      <c r="G544" s="19"/>
      <c r="H544" s="19"/>
      <c r="I544" s="19"/>
      <c r="J544" s="19"/>
      <c r="K544" s="19"/>
      <c r="L544" s="19"/>
      <c r="M544" s="19"/>
      <c r="N544" s="19"/>
      <c r="O544" s="19"/>
      <c r="P544" s="19"/>
      <c r="Q544" s="19"/>
      <c r="R544" s="19"/>
      <c r="S544" s="19"/>
      <c r="T544" s="19"/>
      <c r="U544" s="19"/>
      <c r="V544" s="19"/>
      <c r="W544" s="19"/>
      <c r="X544" s="19"/>
      <c r="Y544" s="19"/>
      <c r="Z544" s="19"/>
    </row>
    <row r="545" spans="1:26" ht="15.75" customHeight="1" x14ac:dyDescent="0.3">
      <c r="A545" s="19"/>
      <c r="B545" s="19"/>
      <c r="C545" s="19"/>
      <c r="D545" s="19"/>
      <c r="E545" s="19"/>
      <c r="F545" s="19"/>
      <c r="G545" s="19"/>
      <c r="H545" s="19"/>
      <c r="I545" s="19"/>
      <c r="J545" s="19"/>
      <c r="K545" s="19"/>
      <c r="L545" s="19"/>
      <c r="M545" s="19"/>
      <c r="N545" s="19"/>
      <c r="O545" s="19"/>
      <c r="P545" s="19"/>
      <c r="Q545" s="19"/>
      <c r="R545" s="19"/>
      <c r="S545" s="19"/>
      <c r="T545" s="19"/>
      <c r="U545" s="19"/>
      <c r="V545" s="19"/>
      <c r="W545" s="19"/>
      <c r="X545" s="19"/>
      <c r="Y545" s="19"/>
      <c r="Z545" s="19"/>
    </row>
    <row r="546" spans="1:26" ht="15.75" customHeight="1" x14ac:dyDescent="0.3">
      <c r="A546" s="19"/>
      <c r="B546" s="19"/>
      <c r="C546" s="19"/>
      <c r="D546" s="19"/>
      <c r="E546" s="19"/>
      <c r="F546" s="19"/>
      <c r="G546" s="19"/>
      <c r="H546" s="19"/>
      <c r="I546" s="19"/>
      <c r="J546" s="19"/>
      <c r="K546" s="19"/>
      <c r="L546" s="19"/>
      <c r="M546" s="19"/>
      <c r="N546" s="19"/>
      <c r="O546" s="19"/>
      <c r="P546" s="19"/>
      <c r="Q546" s="19"/>
      <c r="R546" s="19"/>
      <c r="S546" s="19"/>
      <c r="T546" s="19"/>
      <c r="U546" s="19"/>
      <c r="V546" s="19"/>
      <c r="W546" s="19"/>
      <c r="X546" s="19"/>
      <c r="Y546" s="19"/>
      <c r="Z546" s="19"/>
    </row>
    <row r="547" spans="1:26" ht="15.75" customHeight="1" x14ac:dyDescent="0.3">
      <c r="A547" s="19"/>
      <c r="B547" s="19"/>
      <c r="C547" s="19"/>
      <c r="D547" s="19"/>
      <c r="E547" s="19"/>
      <c r="F547" s="19"/>
      <c r="G547" s="19"/>
      <c r="H547" s="19"/>
      <c r="I547" s="19"/>
      <c r="J547" s="19"/>
      <c r="K547" s="19"/>
      <c r="L547" s="19"/>
      <c r="M547" s="19"/>
      <c r="N547" s="19"/>
      <c r="O547" s="19"/>
      <c r="P547" s="19"/>
      <c r="Q547" s="19"/>
      <c r="R547" s="19"/>
      <c r="S547" s="19"/>
      <c r="T547" s="19"/>
      <c r="U547" s="19"/>
      <c r="V547" s="19"/>
      <c r="W547" s="19"/>
      <c r="X547" s="19"/>
      <c r="Y547" s="19"/>
      <c r="Z547" s="19"/>
    </row>
    <row r="548" spans="1:26" ht="15.75" customHeight="1" x14ac:dyDescent="0.3">
      <c r="A548" s="19"/>
      <c r="B548" s="19"/>
      <c r="C548" s="19"/>
      <c r="D548" s="19"/>
      <c r="E548" s="19"/>
      <c r="F548" s="19"/>
      <c r="G548" s="19"/>
      <c r="H548" s="19"/>
      <c r="I548" s="19"/>
      <c r="J548" s="19"/>
      <c r="K548" s="19"/>
      <c r="L548" s="19"/>
      <c r="M548" s="19"/>
      <c r="N548" s="19"/>
      <c r="O548" s="19"/>
      <c r="P548" s="19"/>
      <c r="Q548" s="19"/>
      <c r="R548" s="19"/>
      <c r="S548" s="19"/>
      <c r="T548" s="19"/>
      <c r="U548" s="19"/>
      <c r="V548" s="19"/>
      <c r="W548" s="19"/>
      <c r="X548" s="19"/>
      <c r="Y548" s="19"/>
      <c r="Z548" s="19"/>
    </row>
    <row r="549" spans="1:26" ht="15.75" customHeight="1" x14ac:dyDescent="0.3">
      <c r="A549" s="19"/>
      <c r="B549" s="19"/>
      <c r="C549" s="19"/>
      <c r="D549" s="19"/>
      <c r="E549" s="19"/>
      <c r="F549" s="19"/>
      <c r="G549" s="19"/>
      <c r="H549" s="19"/>
      <c r="I549" s="19"/>
      <c r="J549" s="19"/>
      <c r="K549" s="19"/>
      <c r="L549" s="19"/>
      <c r="M549" s="19"/>
      <c r="N549" s="19"/>
      <c r="O549" s="19"/>
      <c r="P549" s="19"/>
      <c r="Q549" s="19"/>
      <c r="R549" s="19"/>
      <c r="S549" s="19"/>
      <c r="T549" s="19"/>
      <c r="U549" s="19"/>
      <c r="V549" s="19"/>
      <c r="W549" s="19"/>
      <c r="X549" s="19"/>
      <c r="Y549" s="19"/>
      <c r="Z549" s="19"/>
    </row>
    <row r="550" spans="1:26" ht="15.75" customHeight="1" x14ac:dyDescent="0.3">
      <c r="A550" s="19"/>
      <c r="B550" s="19"/>
      <c r="C550" s="19"/>
      <c r="D550" s="19"/>
      <c r="E550" s="19"/>
      <c r="F550" s="19"/>
      <c r="G550" s="19"/>
      <c r="H550" s="19"/>
      <c r="I550" s="19"/>
      <c r="J550" s="19"/>
      <c r="K550" s="19"/>
      <c r="L550" s="19"/>
      <c r="M550" s="19"/>
      <c r="N550" s="19"/>
      <c r="O550" s="19"/>
      <c r="P550" s="19"/>
      <c r="Q550" s="19"/>
      <c r="R550" s="19"/>
      <c r="S550" s="19"/>
      <c r="T550" s="19"/>
      <c r="U550" s="19"/>
      <c r="V550" s="19"/>
      <c r="W550" s="19"/>
      <c r="X550" s="19"/>
      <c r="Y550" s="19"/>
      <c r="Z550" s="19"/>
    </row>
    <row r="551" spans="1:26" ht="15.75" customHeight="1" x14ac:dyDescent="0.3">
      <c r="A551" s="19"/>
      <c r="B551" s="19"/>
      <c r="C551" s="19"/>
      <c r="D551" s="19"/>
      <c r="E551" s="19"/>
      <c r="F551" s="19"/>
      <c r="G551" s="19"/>
      <c r="H551" s="19"/>
      <c r="I551" s="19"/>
      <c r="J551" s="19"/>
      <c r="K551" s="19"/>
      <c r="L551" s="19"/>
      <c r="M551" s="19"/>
      <c r="N551" s="19"/>
      <c r="O551" s="19"/>
      <c r="P551" s="19"/>
      <c r="Q551" s="19"/>
      <c r="R551" s="19"/>
      <c r="S551" s="19"/>
      <c r="T551" s="19"/>
      <c r="U551" s="19"/>
      <c r="V551" s="19"/>
      <c r="W551" s="19"/>
      <c r="X551" s="19"/>
      <c r="Y551" s="19"/>
      <c r="Z551" s="19"/>
    </row>
    <row r="552" spans="1:26" ht="15.75" customHeight="1" x14ac:dyDescent="0.3">
      <c r="A552" s="19"/>
      <c r="B552" s="19"/>
      <c r="C552" s="19"/>
      <c r="D552" s="19"/>
      <c r="E552" s="19"/>
      <c r="F552" s="19"/>
      <c r="G552" s="19"/>
      <c r="H552" s="19"/>
      <c r="I552" s="19"/>
      <c r="J552" s="19"/>
      <c r="K552" s="19"/>
      <c r="L552" s="19"/>
      <c r="M552" s="19"/>
      <c r="N552" s="19"/>
      <c r="O552" s="19"/>
      <c r="P552" s="19"/>
      <c r="Q552" s="19"/>
      <c r="R552" s="19"/>
      <c r="S552" s="19"/>
      <c r="T552" s="19"/>
      <c r="U552" s="19"/>
      <c r="V552" s="19"/>
      <c r="W552" s="19"/>
      <c r="X552" s="19"/>
      <c r="Y552" s="19"/>
      <c r="Z552" s="19"/>
    </row>
    <row r="553" spans="1:26" ht="15.75" customHeight="1" x14ac:dyDescent="0.3">
      <c r="A553" s="19"/>
      <c r="B553" s="19"/>
      <c r="C553" s="19"/>
      <c r="D553" s="19"/>
      <c r="E553" s="19"/>
      <c r="F553" s="19"/>
      <c r="G553" s="19"/>
      <c r="H553" s="19"/>
      <c r="I553" s="19"/>
      <c r="J553" s="19"/>
      <c r="K553" s="19"/>
      <c r="L553" s="19"/>
      <c r="M553" s="19"/>
      <c r="N553" s="19"/>
      <c r="O553" s="19"/>
      <c r="P553" s="19"/>
      <c r="Q553" s="19"/>
      <c r="R553" s="19"/>
      <c r="S553" s="19"/>
      <c r="T553" s="19"/>
      <c r="U553" s="19"/>
      <c r="V553" s="19"/>
      <c r="W553" s="19"/>
      <c r="X553" s="19"/>
      <c r="Y553" s="19"/>
      <c r="Z553" s="19"/>
    </row>
    <row r="554" spans="1:26" ht="15.75" customHeight="1" x14ac:dyDescent="0.3">
      <c r="A554" s="19"/>
      <c r="B554" s="19"/>
      <c r="C554" s="19"/>
      <c r="D554" s="19"/>
      <c r="E554" s="19"/>
      <c r="F554" s="19"/>
      <c r="G554" s="19"/>
      <c r="H554" s="19"/>
      <c r="I554" s="19"/>
      <c r="J554" s="19"/>
      <c r="K554" s="19"/>
      <c r="L554" s="19"/>
      <c r="M554" s="19"/>
      <c r="N554" s="19"/>
      <c r="O554" s="19"/>
      <c r="P554" s="19"/>
      <c r="Q554" s="19"/>
      <c r="R554" s="19"/>
      <c r="S554" s="19"/>
      <c r="T554" s="19"/>
      <c r="U554" s="19"/>
      <c r="V554" s="19"/>
      <c r="W554" s="19"/>
      <c r="X554" s="19"/>
      <c r="Y554" s="19"/>
      <c r="Z554" s="19"/>
    </row>
    <row r="555" spans="1:26" ht="15.75" customHeight="1" x14ac:dyDescent="0.3">
      <c r="A555" s="19"/>
      <c r="B555" s="19"/>
      <c r="C555" s="19"/>
      <c r="D555" s="19"/>
      <c r="E555" s="19"/>
      <c r="F555" s="19"/>
      <c r="G555" s="19"/>
      <c r="H555" s="19"/>
      <c r="I555" s="19"/>
      <c r="J555" s="19"/>
      <c r="K555" s="19"/>
      <c r="L555" s="19"/>
      <c r="M555" s="19"/>
      <c r="N555" s="19"/>
      <c r="O555" s="19"/>
      <c r="P555" s="19"/>
      <c r="Q555" s="19"/>
      <c r="R555" s="19"/>
      <c r="S555" s="19"/>
      <c r="T555" s="19"/>
      <c r="U555" s="19"/>
      <c r="V555" s="19"/>
      <c r="W555" s="19"/>
      <c r="X555" s="19"/>
      <c r="Y555" s="19"/>
      <c r="Z555" s="19"/>
    </row>
    <row r="556" spans="1:26" ht="15.75" customHeight="1" x14ac:dyDescent="0.3">
      <c r="A556" s="19"/>
      <c r="B556" s="19"/>
      <c r="C556" s="19"/>
      <c r="D556" s="19"/>
      <c r="E556" s="19"/>
      <c r="F556" s="19"/>
      <c r="G556" s="19"/>
      <c r="H556" s="19"/>
      <c r="I556" s="19"/>
      <c r="J556" s="19"/>
      <c r="K556" s="19"/>
      <c r="L556" s="19"/>
      <c r="M556" s="19"/>
      <c r="N556" s="19"/>
      <c r="O556" s="19"/>
      <c r="P556" s="19"/>
      <c r="Q556" s="19"/>
      <c r="R556" s="19"/>
      <c r="S556" s="19"/>
      <c r="T556" s="19"/>
      <c r="U556" s="19"/>
      <c r="V556" s="19"/>
      <c r="W556" s="19"/>
      <c r="X556" s="19"/>
      <c r="Y556" s="19"/>
      <c r="Z556" s="19"/>
    </row>
    <row r="557" spans="1:26" ht="15.75" customHeight="1" x14ac:dyDescent="0.3">
      <c r="A557" s="19"/>
      <c r="B557" s="19"/>
      <c r="C557" s="19"/>
      <c r="D557" s="19"/>
      <c r="E557" s="19"/>
      <c r="F557" s="19"/>
      <c r="G557" s="19"/>
      <c r="H557" s="19"/>
      <c r="I557" s="19"/>
      <c r="J557" s="19"/>
      <c r="K557" s="19"/>
      <c r="L557" s="19"/>
      <c r="M557" s="19"/>
      <c r="N557" s="19"/>
      <c r="O557" s="19"/>
      <c r="P557" s="19"/>
      <c r="Q557" s="19"/>
      <c r="R557" s="19"/>
      <c r="S557" s="19"/>
      <c r="T557" s="19"/>
      <c r="U557" s="19"/>
      <c r="V557" s="19"/>
      <c r="W557" s="19"/>
      <c r="X557" s="19"/>
      <c r="Y557" s="19"/>
      <c r="Z557" s="19"/>
    </row>
    <row r="558" spans="1:26" ht="15.75" customHeight="1" x14ac:dyDescent="0.3">
      <c r="A558" s="19"/>
      <c r="B558" s="19"/>
      <c r="C558" s="19"/>
      <c r="D558" s="19"/>
      <c r="E558" s="19"/>
      <c r="F558" s="19"/>
      <c r="G558" s="19"/>
      <c r="H558" s="19"/>
      <c r="I558" s="19"/>
      <c r="J558" s="19"/>
      <c r="K558" s="19"/>
      <c r="L558" s="19"/>
      <c r="M558" s="19"/>
      <c r="N558" s="19"/>
      <c r="O558" s="19"/>
      <c r="P558" s="19"/>
      <c r="Q558" s="19"/>
      <c r="R558" s="19"/>
      <c r="S558" s="19"/>
      <c r="T558" s="19"/>
      <c r="U558" s="19"/>
      <c r="V558" s="19"/>
      <c r="W558" s="19"/>
      <c r="X558" s="19"/>
      <c r="Y558" s="19"/>
      <c r="Z558" s="19"/>
    </row>
    <row r="559" spans="1:26" ht="15.75" customHeight="1" x14ac:dyDescent="0.3">
      <c r="A559" s="19"/>
      <c r="B559" s="19"/>
      <c r="C559" s="19"/>
      <c r="D559" s="19"/>
      <c r="E559" s="19"/>
      <c r="F559" s="19"/>
      <c r="G559" s="19"/>
      <c r="H559" s="19"/>
      <c r="I559" s="19"/>
      <c r="J559" s="19"/>
      <c r="K559" s="19"/>
      <c r="L559" s="19"/>
      <c r="M559" s="19"/>
      <c r="N559" s="19"/>
      <c r="O559" s="19"/>
      <c r="P559" s="19"/>
      <c r="Q559" s="19"/>
      <c r="R559" s="19"/>
      <c r="S559" s="19"/>
      <c r="T559" s="19"/>
      <c r="U559" s="19"/>
      <c r="V559" s="19"/>
      <c r="W559" s="19"/>
      <c r="X559" s="19"/>
      <c r="Y559" s="19"/>
      <c r="Z559" s="19"/>
    </row>
    <row r="560" spans="1:26" ht="15.75" customHeight="1" x14ac:dyDescent="0.3">
      <c r="A560" s="19"/>
      <c r="B560" s="19"/>
      <c r="C560" s="19"/>
      <c r="D560" s="19"/>
      <c r="E560" s="19"/>
      <c r="F560" s="19"/>
      <c r="G560" s="19"/>
      <c r="H560" s="19"/>
      <c r="I560" s="19"/>
      <c r="J560" s="19"/>
      <c r="K560" s="19"/>
      <c r="L560" s="19"/>
      <c r="M560" s="19"/>
      <c r="N560" s="19"/>
      <c r="O560" s="19"/>
      <c r="P560" s="19"/>
      <c r="Q560" s="19"/>
      <c r="R560" s="19"/>
      <c r="S560" s="19"/>
      <c r="T560" s="19"/>
      <c r="U560" s="19"/>
      <c r="V560" s="19"/>
      <c r="W560" s="19"/>
      <c r="X560" s="19"/>
      <c r="Y560" s="19"/>
      <c r="Z560" s="19"/>
    </row>
    <row r="561" spans="1:26" ht="15.75" customHeight="1" x14ac:dyDescent="0.3">
      <c r="A561" s="19"/>
      <c r="B561" s="19"/>
      <c r="C561" s="19"/>
      <c r="D561" s="19"/>
      <c r="E561" s="19"/>
      <c r="F561" s="19"/>
      <c r="G561" s="19"/>
      <c r="H561" s="19"/>
      <c r="I561" s="19"/>
      <c r="J561" s="19"/>
      <c r="K561" s="19"/>
      <c r="L561" s="19"/>
      <c r="M561" s="19"/>
      <c r="N561" s="19"/>
      <c r="O561" s="19"/>
      <c r="P561" s="19"/>
      <c r="Q561" s="19"/>
      <c r="R561" s="19"/>
      <c r="S561" s="19"/>
      <c r="T561" s="19"/>
      <c r="U561" s="19"/>
      <c r="V561" s="19"/>
      <c r="W561" s="19"/>
      <c r="X561" s="19"/>
      <c r="Y561" s="19"/>
      <c r="Z561" s="19"/>
    </row>
    <row r="562" spans="1:26" ht="15.75" customHeight="1" x14ac:dyDescent="0.3">
      <c r="A562" s="19"/>
      <c r="B562" s="19"/>
      <c r="C562" s="19"/>
      <c r="D562" s="19"/>
      <c r="E562" s="19"/>
      <c r="F562" s="19"/>
      <c r="G562" s="19"/>
      <c r="H562" s="19"/>
      <c r="I562" s="19"/>
      <c r="J562" s="19"/>
      <c r="K562" s="19"/>
      <c r="L562" s="19"/>
      <c r="M562" s="19"/>
      <c r="N562" s="19"/>
      <c r="O562" s="19"/>
      <c r="P562" s="19"/>
      <c r="Q562" s="19"/>
      <c r="R562" s="19"/>
      <c r="S562" s="19"/>
      <c r="T562" s="19"/>
      <c r="U562" s="19"/>
      <c r="V562" s="19"/>
      <c r="W562" s="19"/>
      <c r="X562" s="19"/>
      <c r="Y562" s="19"/>
      <c r="Z562" s="19"/>
    </row>
    <row r="563" spans="1:26" ht="15.75" customHeight="1" x14ac:dyDescent="0.3">
      <c r="A563" s="19"/>
      <c r="B563" s="19"/>
      <c r="C563" s="19"/>
      <c r="D563" s="19"/>
      <c r="E563" s="19"/>
      <c r="F563" s="19"/>
      <c r="G563" s="19"/>
      <c r="H563" s="19"/>
      <c r="I563" s="19"/>
      <c r="J563" s="19"/>
      <c r="K563" s="19"/>
      <c r="L563" s="19"/>
      <c r="M563" s="19"/>
      <c r="N563" s="19"/>
      <c r="O563" s="19"/>
      <c r="P563" s="19"/>
      <c r="Q563" s="19"/>
      <c r="R563" s="19"/>
      <c r="S563" s="19"/>
      <c r="T563" s="19"/>
      <c r="U563" s="19"/>
      <c r="V563" s="19"/>
      <c r="W563" s="19"/>
      <c r="X563" s="19"/>
      <c r="Y563" s="19"/>
      <c r="Z563" s="19"/>
    </row>
    <row r="564" spans="1:26" ht="15.75" customHeight="1" x14ac:dyDescent="0.3">
      <c r="A564" s="19"/>
      <c r="B564" s="19"/>
      <c r="C564" s="19"/>
      <c r="D564" s="19"/>
      <c r="E564" s="19"/>
      <c r="F564" s="19"/>
      <c r="G564" s="19"/>
      <c r="H564" s="19"/>
      <c r="I564" s="19"/>
      <c r="J564" s="19"/>
      <c r="K564" s="19"/>
      <c r="L564" s="19"/>
      <c r="M564" s="19"/>
      <c r="N564" s="19"/>
      <c r="O564" s="19"/>
      <c r="P564" s="19"/>
      <c r="Q564" s="19"/>
      <c r="R564" s="19"/>
      <c r="S564" s="19"/>
      <c r="T564" s="19"/>
      <c r="U564" s="19"/>
      <c r="V564" s="19"/>
      <c r="W564" s="19"/>
      <c r="X564" s="19"/>
      <c r="Y564" s="19"/>
      <c r="Z564" s="19"/>
    </row>
    <row r="565" spans="1:26" ht="15.75" customHeight="1" x14ac:dyDescent="0.3">
      <c r="A565" s="19"/>
      <c r="B565" s="19"/>
      <c r="C565" s="19"/>
      <c r="D565" s="19"/>
      <c r="E565" s="19"/>
      <c r="F565" s="19"/>
      <c r="G565" s="19"/>
      <c r="H565" s="19"/>
      <c r="I565" s="19"/>
      <c r="J565" s="19"/>
      <c r="K565" s="19"/>
      <c r="L565" s="19"/>
      <c r="M565" s="19"/>
      <c r="N565" s="19"/>
      <c r="O565" s="19"/>
      <c r="P565" s="19"/>
      <c r="Q565" s="19"/>
      <c r="R565" s="19"/>
      <c r="S565" s="19"/>
      <c r="T565" s="19"/>
      <c r="U565" s="19"/>
      <c r="V565" s="19"/>
      <c r="W565" s="19"/>
      <c r="X565" s="19"/>
      <c r="Y565" s="19"/>
      <c r="Z565" s="19"/>
    </row>
    <row r="566" spans="1:26" ht="15.75" customHeight="1" x14ac:dyDescent="0.3">
      <c r="A566" s="19"/>
      <c r="B566" s="19"/>
      <c r="C566" s="19"/>
      <c r="D566" s="19"/>
      <c r="E566" s="19"/>
      <c r="F566" s="19"/>
      <c r="G566" s="19"/>
      <c r="H566" s="19"/>
      <c r="I566" s="19"/>
      <c r="J566" s="19"/>
      <c r="K566" s="19"/>
      <c r="L566" s="19"/>
      <c r="M566" s="19"/>
      <c r="N566" s="19"/>
      <c r="O566" s="19"/>
      <c r="P566" s="19"/>
      <c r="Q566" s="19"/>
      <c r="R566" s="19"/>
      <c r="S566" s="19"/>
      <c r="T566" s="19"/>
      <c r="U566" s="19"/>
      <c r="V566" s="19"/>
      <c r="W566" s="19"/>
      <c r="X566" s="19"/>
      <c r="Y566" s="19"/>
      <c r="Z566" s="19"/>
    </row>
    <row r="567" spans="1:26" ht="15.75" customHeight="1" x14ac:dyDescent="0.3">
      <c r="A567" s="19"/>
      <c r="B567" s="19"/>
      <c r="C567" s="19"/>
      <c r="D567" s="19"/>
      <c r="E567" s="19"/>
      <c r="F567" s="19"/>
      <c r="G567" s="19"/>
      <c r="H567" s="19"/>
      <c r="I567" s="19"/>
      <c r="J567" s="19"/>
      <c r="K567" s="19"/>
      <c r="L567" s="19"/>
      <c r="M567" s="19"/>
      <c r="N567" s="19"/>
      <c r="O567" s="19"/>
      <c r="P567" s="19"/>
      <c r="Q567" s="19"/>
      <c r="R567" s="19"/>
      <c r="S567" s="19"/>
      <c r="T567" s="19"/>
      <c r="U567" s="19"/>
      <c r="V567" s="19"/>
      <c r="W567" s="19"/>
      <c r="X567" s="19"/>
      <c r="Y567" s="19"/>
      <c r="Z567" s="19"/>
    </row>
    <row r="568" spans="1:26" ht="15.75" customHeight="1" x14ac:dyDescent="0.3">
      <c r="A568" s="19"/>
      <c r="B568" s="19"/>
      <c r="C568" s="19"/>
      <c r="D568" s="19"/>
      <c r="E568" s="19"/>
      <c r="F568" s="19"/>
      <c r="G568" s="19"/>
      <c r="H568" s="19"/>
      <c r="I568" s="19"/>
      <c r="J568" s="19"/>
      <c r="K568" s="19"/>
      <c r="L568" s="19"/>
      <c r="M568" s="19"/>
      <c r="N568" s="19"/>
      <c r="O568" s="19"/>
      <c r="P568" s="19"/>
      <c r="Q568" s="19"/>
      <c r="R568" s="19"/>
      <c r="S568" s="19"/>
      <c r="T568" s="19"/>
      <c r="U568" s="19"/>
      <c r="V568" s="19"/>
      <c r="W568" s="19"/>
      <c r="X568" s="19"/>
      <c r="Y568" s="19"/>
      <c r="Z568" s="19"/>
    </row>
    <row r="569" spans="1:26" ht="15.75" customHeight="1" x14ac:dyDescent="0.3">
      <c r="A569" s="19"/>
      <c r="B569" s="19"/>
      <c r="C569" s="19"/>
      <c r="D569" s="19"/>
      <c r="E569" s="19"/>
      <c r="F569" s="19"/>
      <c r="G569" s="19"/>
      <c r="H569" s="19"/>
      <c r="I569" s="19"/>
      <c r="J569" s="19"/>
      <c r="K569" s="19"/>
      <c r="L569" s="19"/>
      <c r="M569" s="19"/>
      <c r="N569" s="19"/>
      <c r="O569" s="19"/>
      <c r="P569" s="19"/>
      <c r="Q569" s="19"/>
      <c r="R569" s="19"/>
      <c r="S569" s="19"/>
      <c r="T569" s="19"/>
      <c r="U569" s="19"/>
      <c r="V569" s="19"/>
      <c r="W569" s="19"/>
      <c r="X569" s="19"/>
      <c r="Y569" s="19"/>
      <c r="Z569" s="19"/>
    </row>
    <row r="570" spans="1:26" ht="15.75" customHeight="1" x14ac:dyDescent="0.3">
      <c r="A570" s="19"/>
      <c r="B570" s="19"/>
      <c r="C570" s="19"/>
      <c r="D570" s="19"/>
      <c r="E570" s="19"/>
      <c r="F570" s="19"/>
      <c r="G570" s="19"/>
      <c r="H570" s="19"/>
      <c r="I570" s="19"/>
      <c r="J570" s="19"/>
      <c r="K570" s="19"/>
      <c r="L570" s="19"/>
      <c r="M570" s="19"/>
      <c r="N570" s="19"/>
      <c r="O570" s="19"/>
      <c r="P570" s="19"/>
      <c r="Q570" s="19"/>
      <c r="R570" s="19"/>
      <c r="S570" s="19"/>
      <c r="T570" s="19"/>
      <c r="U570" s="19"/>
      <c r="V570" s="19"/>
      <c r="W570" s="19"/>
      <c r="X570" s="19"/>
      <c r="Y570" s="19"/>
      <c r="Z570" s="19"/>
    </row>
    <row r="571" spans="1:26" ht="15.75" customHeight="1" x14ac:dyDescent="0.3">
      <c r="A571" s="19"/>
      <c r="B571" s="19"/>
      <c r="C571" s="19"/>
      <c r="D571" s="19"/>
      <c r="E571" s="19"/>
      <c r="F571" s="19"/>
      <c r="G571" s="19"/>
      <c r="H571" s="19"/>
      <c r="I571" s="19"/>
      <c r="J571" s="19"/>
      <c r="K571" s="19"/>
      <c r="L571" s="19"/>
      <c r="M571" s="19"/>
      <c r="N571" s="19"/>
      <c r="O571" s="19"/>
      <c r="P571" s="19"/>
      <c r="Q571" s="19"/>
      <c r="R571" s="19"/>
      <c r="S571" s="19"/>
      <c r="T571" s="19"/>
      <c r="U571" s="19"/>
      <c r="V571" s="19"/>
      <c r="W571" s="19"/>
      <c r="X571" s="19"/>
      <c r="Y571" s="19"/>
      <c r="Z571" s="19"/>
    </row>
    <row r="572" spans="1:26" ht="15.75" customHeight="1" x14ac:dyDescent="0.3">
      <c r="A572" s="19"/>
      <c r="B572" s="19"/>
      <c r="C572" s="19"/>
      <c r="D572" s="19"/>
      <c r="E572" s="19"/>
      <c r="F572" s="19"/>
      <c r="G572" s="19"/>
      <c r="H572" s="19"/>
      <c r="I572" s="19"/>
      <c r="J572" s="19"/>
      <c r="K572" s="19"/>
      <c r="L572" s="19"/>
      <c r="M572" s="19"/>
      <c r="N572" s="19"/>
      <c r="O572" s="19"/>
      <c r="P572" s="19"/>
      <c r="Q572" s="19"/>
      <c r="R572" s="19"/>
      <c r="S572" s="19"/>
      <c r="T572" s="19"/>
      <c r="U572" s="19"/>
      <c r="V572" s="19"/>
      <c r="W572" s="19"/>
      <c r="X572" s="19"/>
      <c r="Y572" s="19"/>
      <c r="Z572" s="19"/>
    </row>
    <row r="573" spans="1:26" ht="15.75" customHeight="1" x14ac:dyDescent="0.3">
      <c r="A573" s="19"/>
      <c r="B573" s="19"/>
      <c r="C573" s="19"/>
      <c r="D573" s="19"/>
      <c r="E573" s="19"/>
      <c r="F573" s="19"/>
      <c r="G573" s="19"/>
      <c r="H573" s="19"/>
      <c r="I573" s="19"/>
      <c r="J573" s="19"/>
      <c r="K573" s="19"/>
      <c r="L573" s="19"/>
      <c r="M573" s="19"/>
      <c r="N573" s="19"/>
      <c r="O573" s="19"/>
      <c r="P573" s="19"/>
      <c r="Q573" s="19"/>
      <c r="R573" s="19"/>
      <c r="S573" s="19"/>
      <c r="T573" s="19"/>
      <c r="U573" s="19"/>
      <c r="V573" s="19"/>
      <c r="W573" s="19"/>
      <c r="X573" s="19"/>
      <c r="Y573" s="19"/>
      <c r="Z573" s="19"/>
    </row>
    <row r="574" spans="1:26" ht="15.75" customHeight="1" x14ac:dyDescent="0.3">
      <c r="A574" s="19"/>
      <c r="B574" s="19"/>
      <c r="C574" s="19"/>
      <c r="D574" s="19"/>
      <c r="E574" s="19"/>
      <c r="F574" s="19"/>
      <c r="G574" s="19"/>
      <c r="H574" s="19"/>
      <c r="I574" s="19"/>
      <c r="J574" s="19"/>
      <c r="K574" s="19"/>
      <c r="L574" s="19"/>
      <c r="M574" s="19"/>
      <c r="N574" s="19"/>
      <c r="O574" s="19"/>
      <c r="P574" s="19"/>
      <c r="Q574" s="19"/>
      <c r="R574" s="19"/>
      <c r="S574" s="19"/>
      <c r="T574" s="19"/>
      <c r="U574" s="19"/>
      <c r="V574" s="19"/>
      <c r="W574" s="19"/>
      <c r="X574" s="19"/>
      <c r="Y574" s="19"/>
      <c r="Z574" s="19"/>
    </row>
    <row r="575" spans="1:26" ht="15.75" customHeight="1" x14ac:dyDescent="0.3">
      <c r="A575" s="19"/>
      <c r="B575" s="19"/>
      <c r="C575" s="19"/>
      <c r="D575" s="19"/>
      <c r="E575" s="19"/>
      <c r="F575" s="19"/>
      <c r="G575" s="19"/>
      <c r="H575" s="19"/>
      <c r="I575" s="19"/>
      <c r="J575" s="19"/>
      <c r="K575" s="19"/>
      <c r="L575" s="19"/>
      <c r="M575" s="19"/>
      <c r="N575" s="19"/>
      <c r="O575" s="19"/>
      <c r="P575" s="19"/>
      <c r="Q575" s="19"/>
      <c r="R575" s="19"/>
      <c r="S575" s="19"/>
      <c r="T575" s="19"/>
      <c r="U575" s="19"/>
      <c r="V575" s="19"/>
      <c r="W575" s="19"/>
      <c r="X575" s="19"/>
      <c r="Y575" s="19"/>
      <c r="Z575" s="19"/>
    </row>
    <row r="576" spans="1:26" ht="15.75" customHeight="1" x14ac:dyDescent="0.3">
      <c r="A576" s="19"/>
      <c r="B576" s="19"/>
      <c r="C576" s="19"/>
      <c r="D576" s="19"/>
      <c r="E576" s="19"/>
      <c r="F576" s="19"/>
      <c r="G576" s="19"/>
      <c r="H576" s="19"/>
      <c r="I576" s="19"/>
      <c r="J576" s="19"/>
      <c r="K576" s="19"/>
      <c r="L576" s="19"/>
      <c r="M576" s="19"/>
      <c r="N576" s="19"/>
      <c r="O576" s="19"/>
      <c r="P576" s="19"/>
      <c r="Q576" s="19"/>
      <c r="R576" s="19"/>
      <c r="S576" s="19"/>
      <c r="T576" s="19"/>
      <c r="U576" s="19"/>
      <c r="V576" s="19"/>
      <c r="W576" s="19"/>
      <c r="X576" s="19"/>
      <c r="Y576" s="19"/>
      <c r="Z576" s="19"/>
    </row>
    <row r="577" spans="1:26" ht="15.75" customHeight="1" x14ac:dyDescent="0.3">
      <c r="A577" s="19"/>
      <c r="B577" s="19"/>
      <c r="C577" s="19"/>
      <c r="D577" s="19"/>
      <c r="E577" s="19"/>
      <c r="F577" s="19"/>
      <c r="G577" s="19"/>
      <c r="H577" s="19"/>
      <c r="I577" s="19"/>
      <c r="J577" s="19"/>
      <c r="K577" s="19"/>
      <c r="L577" s="19"/>
      <c r="M577" s="19"/>
      <c r="N577" s="19"/>
      <c r="O577" s="19"/>
      <c r="P577" s="19"/>
      <c r="Q577" s="19"/>
      <c r="R577" s="19"/>
      <c r="S577" s="19"/>
      <c r="T577" s="19"/>
      <c r="U577" s="19"/>
      <c r="V577" s="19"/>
      <c r="W577" s="19"/>
      <c r="X577" s="19"/>
      <c r="Y577" s="19"/>
      <c r="Z577" s="19"/>
    </row>
    <row r="578" spans="1:26" ht="15.75" customHeight="1" x14ac:dyDescent="0.3">
      <c r="A578" s="19"/>
      <c r="B578" s="19"/>
      <c r="C578" s="19"/>
      <c r="D578" s="19"/>
      <c r="E578" s="19"/>
      <c r="F578" s="19"/>
      <c r="G578" s="19"/>
      <c r="H578" s="19"/>
      <c r="I578" s="19"/>
      <c r="J578" s="19"/>
      <c r="K578" s="19"/>
      <c r="L578" s="19"/>
      <c r="M578" s="19"/>
      <c r="N578" s="19"/>
      <c r="O578" s="19"/>
      <c r="P578" s="19"/>
      <c r="Q578" s="19"/>
      <c r="R578" s="19"/>
      <c r="S578" s="19"/>
      <c r="T578" s="19"/>
      <c r="U578" s="19"/>
      <c r="V578" s="19"/>
      <c r="W578" s="19"/>
      <c r="X578" s="19"/>
      <c r="Y578" s="19"/>
      <c r="Z578" s="19"/>
    </row>
    <row r="579" spans="1:26" ht="15.75" customHeight="1" x14ac:dyDescent="0.3">
      <c r="A579" s="19"/>
      <c r="B579" s="19"/>
      <c r="C579" s="19"/>
      <c r="D579" s="19"/>
      <c r="E579" s="19"/>
      <c r="F579" s="19"/>
      <c r="G579" s="19"/>
      <c r="H579" s="19"/>
      <c r="I579" s="19"/>
      <c r="J579" s="19"/>
      <c r="K579" s="19"/>
      <c r="L579" s="19"/>
      <c r="M579" s="19"/>
      <c r="N579" s="19"/>
      <c r="O579" s="19"/>
      <c r="P579" s="19"/>
      <c r="Q579" s="19"/>
      <c r="R579" s="19"/>
      <c r="S579" s="19"/>
      <c r="T579" s="19"/>
      <c r="U579" s="19"/>
      <c r="V579" s="19"/>
      <c r="W579" s="19"/>
      <c r="X579" s="19"/>
      <c r="Y579" s="19"/>
      <c r="Z579" s="19"/>
    </row>
    <row r="580" spans="1:26" ht="15.75" customHeight="1" x14ac:dyDescent="0.3">
      <c r="A580" s="19"/>
      <c r="B580" s="19"/>
      <c r="C580" s="19"/>
      <c r="D580" s="19"/>
      <c r="E580" s="19"/>
      <c r="F580" s="19"/>
      <c r="G580" s="19"/>
      <c r="H580" s="19"/>
      <c r="I580" s="19"/>
      <c r="J580" s="19"/>
      <c r="K580" s="19"/>
      <c r="L580" s="19"/>
      <c r="M580" s="19"/>
      <c r="N580" s="19"/>
      <c r="O580" s="19"/>
      <c r="P580" s="19"/>
      <c r="Q580" s="19"/>
      <c r="R580" s="19"/>
      <c r="S580" s="19"/>
      <c r="T580" s="19"/>
      <c r="U580" s="19"/>
      <c r="V580" s="19"/>
      <c r="W580" s="19"/>
      <c r="X580" s="19"/>
      <c r="Y580" s="19"/>
      <c r="Z580" s="19"/>
    </row>
    <row r="581" spans="1:26" ht="15.75" customHeight="1" x14ac:dyDescent="0.3">
      <c r="A581" s="19"/>
      <c r="B581" s="19"/>
      <c r="C581" s="19"/>
      <c r="D581" s="19"/>
      <c r="E581" s="19"/>
      <c r="F581" s="19"/>
      <c r="G581" s="19"/>
      <c r="H581" s="19"/>
      <c r="I581" s="19"/>
      <c r="J581" s="19"/>
      <c r="K581" s="19"/>
      <c r="L581" s="19"/>
      <c r="M581" s="19"/>
      <c r="N581" s="19"/>
      <c r="O581" s="19"/>
      <c r="P581" s="19"/>
      <c r="Q581" s="19"/>
      <c r="R581" s="19"/>
      <c r="S581" s="19"/>
      <c r="T581" s="19"/>
      <c r="U581" s="19"/>
      <c r="V581" s="19"/>
      <c r="W581" s="19"/>
      <c r="X581" s="19"/>
      <c r="Y581" s="19"/>
      <c r="Z581" s="19"/>
    </row>
    <row r="582" spans="1:26" ht="15.75" customHeight="1" x14ac:dyDescent="0.3">
      <c r="A582" s="19"/>
      <c r="B582" s="19"/>
      <c r="C582" s="19"/>
      <c r="D582" s="19"/>
      <c r="E582" s="19"/>
      <c r="F582" s="19"/>
      <c r="G582" s="19"/>
      <c r="H582" s="19"/>
      <c r="I582" s="19"/>
      <c r="J582" s="19"/>
      <c r="K582" s="19"/>
      <c r="L582" s="19"/>
      <c r="M582" s="19"/>
      <c r="N582" s="19"/>
      <c r="O582" s="19"/>
      <c r="P582" s="19"/>
      <c r="Q582" s="19"/>
      <c r="R582" s="19"/>
      <c r="S582" s="19"/>
      <c r="T582" s="19"/>
      <c r="U582" s="19"/>
      <c r="V582" s="19"/>
      <c r="W582" s="19"/>
      <c r="X582" s="19"/>
      <c r="Y582" s="19"/>
      <c r="Z582" s="19"/>
    </row>
    <row r="583" spans="1:26" ht="15.75" customHeight="1" x14ac:dyDescent="0.3">
      <c r="A583" s="19"/>
      <c r="B583" s="19"/>
      <c r="C583" s="19"/>
      <c r="D583" s="19"/>
      <c r="E583" s="19"/>
      <c r="F583" s="19"/>
      <c r="G583" s="19"/>
      <c r="H583" s="19"/>
      <c r="I583" s="19"/>
      <c r="J583" s="19"/>
      <c r="K583" s="19"/>
      <c r="L583" s="19"/>
      <c r="M583" s="19"/>
      <c r="N583" s="19"/>
      <c r="O583" s="19"/>
      <c r="P583" s="19"/>
      <c r="Q583" s="19"/>
      <c r="R583" s="19"/>
      <c r="S583" s="19"/>
      <c r="T583" s="19"/>
      <c r="U583" s="19"/>
      <c r="V583" s="19"/>
      <c r="W583" s="19"/>
      <c r="X583" s="19"/>
      <c r="Y583" s="19"/>
      <c r="Z583" s="19"/>
    </row>
    <row r="584" spans="1:26" ht="15.75" customHeight="1" x14ac:dyDescent="0.3">
      <c r="A584" s="19"/>
      <c r="B584" s="19"/>
      <c r="C584" s="19"/>
      <c r="D584" s="19"/>
      <c r="E584" s="19"/>
      <c r="F584" s="19"/>
      <c r="G584" s="19"/>
      <c r="H584" s="19"/>
      <c r="I584" s="19"/>
      <c r="J584" s="19"/>
      <c r="K584" s="19"/>
      <c r="L584" s="19"/>
      <c r="M584" s="19"/>
      <c r="N584" s="19"/>
      <c r="O584" s="19"/>
      <c r="P584" s="19"/>
      <c r="Q584" s="19"/>
      <c r="R584" s="19"/>
      <c r="S584" s="19"/>
      <c r="T584" s="19"/>
      <c r="U584" s="19"/>
      <c r="V584" s="19"/>
      <c r="W584" s="19"/>
      <c r="X584" s="19"/>
      <c r="Y584" s="19"/>
      <c r="Z584" s="19"/>
    </row>
    <row r="585" spans="1:26" ht="15.75" customHeight="1" x14ac:dyDescent="0.3">
      <c r="A585" s="19"/>
      <c r="B585" s="19"/>
      <c r="C585" s="19"/>
      <c r="D585" s="19"/>
      <c r="E585" s="19"/>
      <c r="F585" s="19"/>
      <c r="G585" s="19"/>
      <c r="H585" s="19"/>
      <c r="I585" s="19"/>
      <c r="J585" s="19"/>
      <c r="K585" s="19"/>
      <c r="L585" s="19"/>
      <c r="M585" s="19"/>
      <c r="N585" s="19"/>
      <c r="O585" s="19"/>
      <c r="P585" s="19"/>
      <c r="Q585" s="19"/>
      <c r="R585" s="19"/>
      <c r="S585" s="19"/>
      <c r="T585" s="19"/>
      <c r="U585" s="19"/>
      <c r="V585" s="19"/>
      <c r="W585" s="19"/>
      <c r="X585" s="19"/>
      <c r="Y585" s="19"/>
      <c r="Z585" s="19"/>
    </row>
    <row r="586" spans="1:26" ht="15.75" customHeight="1" x14ac:dyDescent="0.3">
      <c r="A586" s="19"/>
      <c r="B586" s="19"/>
      <c r="C586" s="19"/>
      <c r="D586" s="19"/>
      <c r="E586" s="19"/>
      <c r="F586" s="19"/>
      <c r="G586" s="19"/>
      <c r="H586" s="19"/>
      <c r="I586" s="19"/>
      <c r="J586" s="19"/>
      <c r="K586" s="19"/>
      <c r="L586" s="19"/>
      <c r="M586" s="19"/>
      <c r="N586" s="19"/>
      <c r="O586" s="19"/>
      <c r="P586" s="19"/>
      <c r="Q586" s="19"/>
      <c r="R586" s="19"/>
      <c r="S586" s="19"/>
      <c r="T586" s="19"/>
      <c r="U586" s="19"/>
      <c r="V586" s="19"/>
      <c r="W586" s="19"/>
      <c r="X586" s="19"/>
      <c r="Y586" s="19"/>
      <c r="Z586" s="19"/>
    </row>
    <row r="587" spans="1:26" ht="15.75" customHeight="1" x14ac:dyDescent="0.3">
      <c r="A587" s="19"/>
      <c r="B587" s="19"/>
      <c r="C587" s="19"/>
      <c r="D587" s="19"/>
      <c r="E587" s="19"/>
      <c r="F587" s="19"/>
      <c r="G587" s="19"/>
      <c r="H587" s="19"/>
      <c r="I587" s="19"/>
      <c r="J587" s="19"/>
      <c r="K587" s="19"/>
      <c r="L587" s="19"/>
      <c r="M587" s="19"/>
      <c r="N587" s="19"/>
      <c r="O587" s="19"/>
      <c r="P587" s="19"/>
      <c r="Q587" s="19"/>
      <c r="R587" s="19"/>
      <c r="S587" s="19"/>
      <c r="T587" s="19"/>
      <c r="U587" s="19"/>
      <c r="V587" s="19"/>
      <c r="W587" s="19"/>
      <c r="X587" s="19"/>
      <c r="Y587" s="19"/>
      <c r="Z587" s="19"/>
    </row>
    <row r="588" spans="1:26" ht="15.75" customHeight="1" x14ac:dyDescent="0.3">
      <c r="A588" s="19"/>
      <c r="B588" s="19"/>
      <c r="C588" s="19"/>
      <c r="D588" s="19"/>
      <c r="E588" s="19"/>
      <c r="F588" s="19"/>
      <c r="G588" s="19"/>
      <c r="H588" s="19"/>
      <c r="I588" s="19"/>
      <c r="J588" s="19"/>
      <c r="K588" s="19"/>
      <c r="L588" s="19"/>
      <c r="M588" s="19"/>
      <c r="N588" s="19"/>
      <c r="O588" s="19"/>
      <c r="P588" s="19"/>
      <c r="Q588" s="19"/>
      <c r="R588" s="19"/>
      <c r="S588" s="19"/>
      <c r="T588" s="19"/>
      <c r="U588" s="19"/>
      <c r="V588" s="19"/>
      <c r="W588" s="19"/>
      <c r="X588" s="19"/>
      <c r="Y588" s="19"/>
      <c r="Z588" s="19"/>
    </row>
    <row r="589" spans="1:26" ht="15.75" customHeight="1" x14ac:dyDescent="0.3">
      <c r="A589" s="19"/>
      <c r="B589" s="19"/>
      <c r="C589" s="19"/>
      <c r="D589" s="19"/>
      <c r="E589" s="19"/>
      <c r="F589" s="19"/>
      <c r="G589" s="19"/>
      <c r="H589" s="19"/>
      <c r="I589" s="19"/>
      <c r="J589" s="19"/>
      <c r="K589" s="19"/>
      <c r="L589" s="19"/>
      <c r="M589" s="19"/>
      <c r="N589" s="19"/>
      <c r="O589" s="19"/>
      <c r="P589" s="19"/>
      <c r="Q589" s="19"/>
      <c r="R589" s="19"/>
      <c r="S589" s="19"/>
      <c r="T589" s="19"/>
      <c r="U589" s="19"/>
      <c r="V589" s="19"/>
      <c r="W589" s="19"/>
      <c r="X589" s="19"/>
      <c r="Y589" s="19"/>
      <c r="Z589" s="19"/>
    </row>
    <row r="590" spans="1:26" ht="15.75" customHeight="1" x14ac:dyDescent="0.3">
      <c r="A590" s="19"/>
      <c r="B590" s="19"/>
      <c r="C590" s="19"/>
      <c r="D590" s="19"/>
      <c r="E590" s="19"/>
      <c r="F590" s="19"/>
      <c r="G590" s="19"/>
      <c r="H590" s="19"/>
      <c r="I590" s="19"/>
      <c r="J590" s="19"/>
      <c r="K590" s="19"/>
      <c r="L590" s="19"/>
      <c r="M590" s="19"/>
      <c r="N590" s="19"/>
      <c r="O590" s="19"/>
      <c r="P590" s="19"/>
      <c r="Q590" s="19"/>
      <c r="R590" s="19"/>
      <c r="S590" s="19"/>
      <c r="T590" s="19"/>
      <c r="U590" s="19"/>
      <c r="V590" s="19"/>
      <c r="W590" s="19"/>
      <c r="X590" s="19"/>
      <c r="Y590" s="19"/>
      <c r="Z590" s="19"/>
    </row>
    <row r="591" spans="1:26" ht="15.75" customHeight="1" x14ac:dyDescent="0.3">
      <c r="A591" s="19"/>
      <c r="B591" s="19"/>
      <c r="C591" s="19"/>
      <c r="D591" s="19"/>
      <c r="E591" s="19"/>
      <c r="F591" s="19"/>
      <c r="G591" s="19"/>
      <c r="H591" s="19"/>
      <c r="I591" s="19"/>
      <c r="J591" s="19"/>
      <c r="K591" s="19"/>
      <c r="L591" s="19"/>
      <c r="M591" s="19"/>
      <c r="N591" s="19"/>
      <c r="O591" s="19"/>
      <c r="P591" s="19"/>
      <c r="Q591" s="19"/>
      <c r="R591" s="19"/>
      <c r="S591" s="19"/>
      <c r="T591" s="19"/>
      <c r="U591" s="19"/>
      <c r="V591" s="19"/>
      <c r="W591" s="19"/>
      <c r="X591" s="19"/>
      <c r="Y591" s="19"/>
      <c r="Z591" s="19"/>
    </row>
    <row r="592" spans="1:26" ht="15.75" customHeight="1" x14ac:dyDescent="0.3">
      <c r="A592" s="19"/>
      <c r="B592" s="19"/>
      <c r="C592" s="19"/>
      <c r="D592" s="19"/>
      <c r="E592" s="19"/>
      <c r="F592" s="19"/>
      <c r="G592" s="19"/>
      <c r="H592" s="19"/>
      <c r="I592" s="19"/>
      <c r="J592" s="19"/>
      <c r="K592" s="19"/>
      <c r="L592" s="19"/>
      <c r="M592" s="19"/>
      <c r="N592" s="19"/>
      <c r="O592" s="19"/>
      <c r="P592" s="19"/>
      <c r="Q592" s="19"/>
      <c r="R592" s="19"/>
      <c r="S592" s="19"/>
      <c r="T592" s="19"/>
      <c r="U592" s="19"/>
      <c r="V592" s="19"/>
      <c r="W592" s="19"/>
      <c r="X592" s="19"/>
      <c r="Y592" s="19"/>
      <c r="Z592" s="19"/>
    </row>
    <row r="593" spans="1:26" ht="15.75" customHeight="1" x14ac:dyDescent="0.3">
      <c r="A593" s="19"/>
      <c r="B593" s="19"/>
      <c r="C593" s="19"/>
      <c r="D593" s="19"/>
      <c r="E593" s="19"/>
      <c r="F593" s="19"/>
      <c r="G593" s="19"/>
      <c r="H593" s="19"/>
      <c r="I593" s="19"/>
      <c r="J593" s="19"/>
      <c r="K593" s="19"/>
      <c r="L593" s="19"/>
      <c r="M593" s="19"/>
      <c r="N593" s="19"/>
      <c r="O593" s="19"/>
      <c r="P593" s="19"/>
      <c r="Q593" s="19"/>
      <c r="R593" s="19"/>
      <c r="S593" s="19"/>
      <c r="T593" s="19"/>
      <c r="U593" s="19"/>
      <c r="V593" s="19"/>
      <c r="W593" s="19"/>
      <c r="X593" s="19"/>
      <c r="Y593" s="19"/>
      <c r="Z593" s="19"/>
    </row>
    <row r="594" spans="1:26" ht="15.75" customHeight="1" x14ac:dyDescent="0.3">
      <c r="A594" s="19"/>
      <c r="B594" s="19"/>
      <c r="C594" s="19"/>
      <c r="D594" s="19"/>
      <c r="E594" s="19"/>
      <c r="F594" s="19"/>
      <c r="G594" s="19"/>
      <c r="H594" s="19"/>
      <c r="I594" s="19"/>
      <c r="J594" s="19"/>
      <c r="K594" s="19"/>
      <c r="L594" s="19"/>
      <c r="M594" s="19"/>
      <c r="N594" s="19"/>
      <c r="O594" s="19"/>
      <c r="P594" s="19"/>
      <c r="Q594" s="19"/>
      <c r="R594" s="19"/>
      <c r="S594" s="19"/>
      <c r="T594" s="19"/>
      <c r="U594" s="19"/>
      <c r="V594" s="19"/>
      <c r="W594" s="19"/>
      <c r="X594" s="19"/>
      <c r="Y594" s="19"/>
      <c r="Z594" s="19"/>
    </row>
    <row r="595" spans="1:26" ht="15.75" customHeight="1" x14ac:dyDescent="0.3">
      <c r="A595" s="19"/>
      <c r="B595" s="19"/>
      <c r="C595" s="19"/>
      <c r="D595" s="19"/>
      <c r="E595" s="19"/>
      <c r="F595" s="19"/>
      <c r="G595" s="19"/>
      <c r="H595" s="19"/>
      <c r="I595" s="19"/>
      <c r="J595" s="19"/>
      <c r="K595" s="19"/>
      <c r="L595" s="19"/>
      <c r="M595" s="19"/>
      <c r="N595" s="19"/>
      <c r="O595" s="19"/>
      <c r="P595" s="19"/>
      <c r="Q595" s="19"/>
      <c r="R595" s="19"/>
      <c r="S595" s="19"/>
      <c r="T595" s="19"/>
      <c r="U595" s="19"/>
      <c r="V595" s="19"/>
      <c r="W595" s="19"/>
      <c r="X595" s="19"/>
      <c r="Y595" s="19"/>
      <c r="Z595" s="19"/>
    </row>
    <row r="596" spans="1:26" ht="15.75" customHeight="1" x14ac:dyDescent="0.3">
      <c r="A596" s="19"/>
      <c r="B596" s="19"/>
      <c r="C596" s="19"/>
      <c r="D596" s="19"/>
      <c r="E596" s="19"/>
      <c r="F596" s="19"/>
      <c r="G596" s="19"/>
      <c r="H596" s="19"/>
      <c r="I596" s="19"/>
      <c r="J596" s="19"/>
      <c r="K596" s="19"/>
      <c r="L596" s="19"/>
      <c r="M596" s="19"/>
      <c r="N596" s="19"/>
      <c r="O596" s="19"/>
      <c r="P596" s="19"/>
      <c r="Q596" s="19"/>
      <c r="R596" s="19"/>
      <c r="S596" s="19"/>
      <c r="T596" s="19"/>
      <c r="U596" s="19"/>
      <c r="V596" s="19"/>
      <c r="W596" s="19"/>
      <c r="X596" s="19"/>
      <c r="Y596" s="19"/>
      <c r="Z596" s="19"/>
    </row>
    <row r="597" spans="1:26" ht="15.75" customHeight="1" x14ac:dyDescent="0.3">
      <c r="A597" s="19"/>
      <c r="B597" s="19"/>
      <c r="C597" s="19"/>
      <c r="D597" s="19"/>
      <c r="E597" s="19"/>
      <c r="F597" s="19"/>
      <c r="G597" s="19"/>
      <c r="H597" s="19"/>
      <c r="I597" s="19"/>
      <c r="J597" s="19"/>
      <c r="K597" s="19"/>
      <c r="L597" s="19"/>
      <c r="M597" s="19"/>
      <c r="N597" s="19"/>
      <c r="O597" s="19"/>
      <c r="P597" s="19"/>
      <c r="Q597" s="19"/>
      <c r="R597" s="19"/>
      <c r="S597" s="19"/>
      <c r="T597" s="19"/>
      <c r="U597" s="19"/>
      <c r="V597" s="19"/>
      <c r="W597" s="19"/>
      <c r="X597" s="19"/>
      <c r="Y597" s="19"/>
      <c r="Z597" s="19"/>
    </row>
    <row r="598" spans="1:26" ht="15.75" customHeight="1" x14ac:dyDescent="0.3">
      <c r="A598" s="19"/>
      <c r="B598" s="19"/>
      <c r="C598" s="19"/>
      <c r="D598" s="19"/>
      <c r="E598" s="19"/>
      <c r="F598" s="19"/>
      <c r="G598" s="19"/>
      <c r="H598" s="19"/>
      <c r="I598" s="19"/>
      <c r="J598" s="19"/>
      <c r="K598" s="19"/>
      <c r="L598" s="19"/>
      <c r="M598" s="19"/>
      <c r="N598" s="19"/>
      <c r="O598" s="19"/>
      <c r="P598" s="19"/>
      <c r="Q598" s="19"/>
      <c r="R598" s="19"/>
      <c r="S598" s="19"/>
      <c r="T598" s="19"/>
      <c r="U598" s="19"/>
      <c r="V598" s="19"/>
      <c r="W598" s="19"/>
      <c r="X598" s="19"/>
      <c r="Y598" s="19"/>
      <c r="Z598" s="19"/>
    </row>
    <row r="599" spans="1:26" ht="15.75" customHeight="1" x14ac:dyDescent="0.3">
      <c r="A599" s="19"/>
      <c r="B599" s="19"/>
      <c r="C599" s="19"/>
      <c r="D599" s="19"/>
      <c r="E599" s="19"/>
      <c r="F599" s="19"/>
      <c r="G599" s="19"/>
      <c r="H599" s="19"/>
      <c r="I599" s="19"/>
      <c r="J599" s="19"/>
      <c r="K599" s="19"/>
      <c r="L599" s="19"/>
      <c r="M599" s="19"/>
      <c r="N599" s="19"/>
      <c r="O599" s="19"/>
      <c r="P599" s="19"/>
      <c r="Q599" s="19"/>
      <c r="R599" s="19"/>
      <c r="S599" s="19"/>
      <c r="T599" s="19"/>
      <c r="U599" s="19"/>
      <c r="V599" s="19"/>
      <c r="W599" s="19"/>
      <c r="X599" s="19"/>
      <c r="Y599" s="19"/>
      <c r="Z599" s="19"/>
    </row>
    <row r="600" spans="1:26" ht="15.75" customHeight="1" x14ac:dyDescent="0.3">
      <c r="A600" s="19"/>
      <c r="B600" s="19"/>
      <c r="C600" s="19"/>
      <c r="D600" s="19"/>
      <c r="E600" s="19"/>
      <c r="F600" s="19"/>
      <c r="G600" s="19"/>
      <c r="H600" s="19"/>
      <c r="I600" s="19"/>
      <c r="J600" s="19"/>
      <c r="K600" s="19"/>
      <c r="L600" s="19"/>
      <c r="M600" s="19"/>
      <c r="N600" s="19"/>
      <c r="O600" s="19"/>
      <c r="P600" s="19"/>
      <c r="Q600" s="19"/>
      <c r="R600" s="19"/>
      <c r="S600" s="19"/>
      <c r="T600" s="19"/>
      <c r="U600" s="19"/>
      <c r="V600" s="19"/>
      <c r="W600" s="19"/>
      <c r="X600" s="19"/>
      <c r="Y600" s="19"/>
      <c r="Z600" s="19"/>
    </row>
    <row r="601" spans="1:26" ht="15.75" customHeight="1" x14ac:dyDescent="0.3">
      <c r="A601" s="19"/>
      <c r="B601" s="19"/>
      <c r="C601" s="19"/>
      <c r="D601" s="19"/>
      <c r="E601" s="19"/>
      <c r="F601" s="19"/>
      <c r="G601" s="19"/>
      <c r="H601" s="19"/>
      <c r="I601" s="19"/>
      <c r="J601" s="19"/>
      <c r="K601" s="19"/>
      <c r="L601" s="19"/>
      <c r="M601" s="19"/>
      <c r="N601" s="19"/>
      <c r="O601" s="19"/>
      <c r="P601" s="19"/>
      <c r="Q601" s="19"/>
      <c r="R601" s="19"/>
      <c r="S601" s="19"/>
      <c r="T601" s="19"/>
      <c r="U601" s="19"/>
      <c r="V601" s="19"/>
      <c r="W601" s="19"/>
      <c r="X601" s="19"/>
      <c r="Y601" s="19"/>
      <c r="Z601" s="19"/>
    </row>
    <row r="602" spans="1:26" ht="15.75" customHeight="1" x14ac:dyDescent="0.3">
      <c r="A602" s="19"/>
      <c r="B602" s="19"/>
      <c r="C602" s="19"/>
      <c r="D602" s="19"/>
      <c r="E602" s="19"/>
      <c r="F602" s="19"/>
      <c r="G602" s="19"/>
      <c r="H602" s="19"/>
      <c r="I602" s="19"/>
      <c r="J602" s="19"/>
      <c r="K602" s="19"/>
      <c r="L602" s="19"/>
      <c r="M602" s="19"/>
      <c r="N602" s="19"/>
      <c r="O602" s="19"/>
      <c r="P602" s="19"/>
      <c r="Q602" s="19"/>
      <c r="R602" s="19"/>
      <c r="S602" s="19"/>
      <c r="T602" s="19"/>
      <c r="U602" s="19"/>
      <c r="V602" s="19"/>
      <c r="W602" s="19"/>
      <c r="X602" s="19"/>
      <c r="Y602" s="19"/>
      <c r="Z602" s="19"/>
    </row>
    <row r="603" spans="1:26" ht="15.75" customHeight="1" x14ac:dyDescent="0.3">
      <c r="A603" s="19"/>
      <c r="B603" s="19"/>
      <c r="C603" s="19"/>
      <c r="D603" s="19"/>
      <c r="E603" s="19"/>
      <c r="F603" s="19"/>
      <c r="G603" s="19"/>
      <c r="H603" s="19"/>
      <c r="I603" s="19"/>
      <c r="J603" s="19"/>
      <c r="K603" s="19"/>
      <c r="L603" s="19"/>
      <c r="M603" s="19"/>
      <c r="N603" s="19"/>
      <c r="O603" s="19"/>
      <c r="P603" s="19"/>
      <c r="Q603" s="19"/>
      <c r="R603" s="19"/>
      <c r="S603" s="19"/>
      <c r="T603" s="19"/>
      <c r="U603" s="19"/>
      <c r="V603" s="19"/>
      <c r="W603" s="19"/>
      <c r="X603" s="19"/>
      <c r="Y603" s="19"/>
      <c r="Z603" s="19"/>
    </row>
    <row r="604" spans="1:26" ht="15.75" customHeight="1" x14ac:dyDescent="0.3">
      <c r="A604" s="19"/>
      <c r="B604" s="19"/>
      <c r="C604" s="19"/>
      <c r="D604" s="19"/>
      <c r="E604" s="19"/>
      <c r="F604" s="19"/>
      <c r="G604" s="19"/>
      <c r="H604" s="19"/>
      <c r="I604" s="19"/>
      <c r="J604" s="19"/>
      <c r="K604" s="19"/>
      <c r="L604" s="19"/>
      <c r="M604" s="19"/>
      <c r="N604" s="19"/>
      <c r="O604" s="19"/>
      <c r="P604" s="19"/>
      <c r="Q604" s="19"/>
      <c r="R604" s="19"/>
      <c r="S604" s="19"/>
      <c r="T604" s="19"/>
      <c r="U604" s="19"/>
      <c r="V604" s="19"/>
      <c r="W604" s="19"/>
      <c r="X604" s="19"/>
      <c r="Y604" s="19"/>
      <c r="Z604" s="19"/>
    </row>
    <row r="605" spans="1:26" ht="15.75" customHeight="1" x14ac:dyDescent="0.3">
      <c r="A605" s="19"/>
      <c r="B605" s="19"/>
      <c r="C605" s="19"/>
      <c r="D605" s="19"/>
      <c r="E605" s="19"/>
      <c r="F605" s="19"/>
      <c r="G605" s="19"/>
      <c r="H605" s="19"/>
      <c r="I605" s="19"/>
      <c r="J605" s="19"/>
      <c r="K605" s="19"/>
      <c r="L605" s="19"/>
      <c r="M605" s="19"/>
      <c r="N605" s="19"/>
      <c r="O605" s="19"/>
      <c r="P605" s="19"/>
      <c r="Q605" s="19"/>
      <c r="R605" s="19"/>
      <c r="S605" s="19"/>
      <c r="T605" s="19"/>
      <c r="U605" s="19"/>
      <c r="V605" s="19"/>
      <c r="W605" s="19"/>
      <c r="X605" s="19"/>
      <c r="Y605" s="19"/>
      <c r="Z605" s="19"/>
    </row>
    <row r="606" spans="1:26" ht="15.75" customHeight="1" x14ac:dyDescent="0.3">
      <c r="A606" s="19"/>
      <c r="B606" s="19"/>
      <c r="C606" s="19"/>
      <c r="D606" s="19"/>
      <c r="E606" s="19"/>
      <c r="F606" s="19"/>
      <c r="G606" s="19"/>
      <c r="H606" s="19"/>
      <c r="I606" s="19"/>
      <c r="J606" s="19"/>
      <c r="K606" s="19"/>
      <c r="L606" s="19"/>
      <c r="M606" s="19"/>
      <c r="N606" s="19"/>
      <c r="O606" s="19"/>
      <c r="P606" s="19"/>
      <c r="Q606" s="19"/>
      <c r="R606" s="19"/>
      <c r="S606" s="19"/>
      <c r="T606" s="19"/>
      <c r="U606" s="19"/>
      <c r="V606" s="19"/>
      <c r="W606" s="19"/>
      <c r="X606" s="19"/>
      <c r="Y606" s="19"/>
      <c r="Z606" s="19"/>
    </row>
    <row r="607" spans="1:26" ht="15.75" customHeight="1" x14ac:dyDescent="0.3">
      <c r="A607" s="19"/>
      <c r="B607" s="19"/>
      <c r="C607" s="19"/>
      <c r="D607" s="19"/>
      <c r="E607" s="19"/>
      <c r="F607" s="19"/>
      <c r="G607" s="19"/>
      <c r="H607" s="19"/>
      <c r="I607" s="19"/>
      <c r="J607" s="19"/>
      <c r="K607" s="19"/>
      <c r="L607" s="19"/>
      <c r="M607" s="19"/>
      <c r="N607" s="19"/>
      <c r="O607" s="19"/>
      <c r="P607" s="19"/>
      <c r="Q607" s="19"/>
      <c r="R607" s="19"/>
      <c r="S607" s="19"/>
      <c r="T607" s="19"/>
      <c r="U607" s="19"/>
      <c r="V607" s="19"/>
      <c r="W607" s="19"/>
      <c r="X607" s="19"/>
      <c r="Y607" s="19"/>
      <c r="Z607" s="19"/>
    </row>
    <row r="608" spans="1:26" ht="15.75" customHeight="1" x14ac:dyDescent="0.3">
      <c r="A608" s="19"/>
      <c r="B608" s="19"/>
      <c r="C608" s="19"/>
      <c r="D608" s="19"/>
      <c r="E608" s="19"/>
      <c r="F608" s="19"/>
      <c r="G608" s="19"/>
      <c r="H608" s="19"/>
      <c r="I608" s="19"/>
      <c r="J608" s="19"/>
      <c r="K608" s="19"/>
      <c r="L608" s="19"/>
      <c r="M608" s="19"/>
      <c r="N608" s="19"/>
      <c r="O608" s="19"/>
      <c r="P608" s="19"/>
      <c r="Q608" s="19"/>
      <c r="R608" s="19"/>
      <c r="S608" s="19"/>
      <c r="T608" s="19"/>
      <c r="U608" s="19"/>
      <c r="V608" s="19"/>
      <c r="W608" s="19"/>
      <c r="X608" s="19"/>
      <c r="Y608" s="19"/>
      <c r="Z608" s="19"/>
    </row>
    <row r="609" spans="1:26" ht="15.75" customHeight="1" x14ac:dyDescent="0.3">
      <c r="A609" s="19"/>
      <c r="B609" s="19"/>
      <c r="C609" s="19"/>
      <c r="D609" s="19"/>
      <c r="E609" s="19"/>
      <c r="F609" s="19"/>
      <c r="G609" s="19"/>
      <c r="H609" s="19"/>
      <c r="I609" s="19"/>
      <c r="J609" s="19"/>
      <c r="K609" s="19"/>
      <c r="L609" s="19"/>
      <c r="M609" s="19"/>
      <c r="N609" s="19"/>
      <c r="O609" s="19"/>
      <c r="P609" s="19"/>
      <c r="Q609" s="19"/>
      <c r="R609" s="19"/>
      <c r="S609" s="19"/>
      <c r="T609" s="19"/>
      <c r="U609" s="19"/>
      <c r="V609" s="19"/>
      <c r="W609" s="19"/>
      <c r="X609" s="19"/>
      <c r="Y609" s="19"/>
      <c r="Z609" s="19"/>
    </row>
    <row r="610" spans="1:26" ht="15.75" customHeight="1" x14ac:dyDescent="0.3">
      <c r="A610" s="19"/>
      <c r="B610" s="19"/>
      <c r="C610" s="19"/>
      <c r="D610" s="19"/>
      <c r="E610" s="19"/>
      <c r="F610" s="19"/>
      <c r="G610" s="19"/>
      <c r="H610" s="19"/>
      <c r="I610" s="19"/>
      <c r="J610" s="19"/>
      <c r="K610" s="19"/>
      <c r="L610" s="19"/>
      <c r="M610" s="19"/>
      <c r="N610" s="19"/>
      <c r="O610" s="19"/>
      <c r="P610" s="19"/>
      <c r="Q610" s="19"/>
      <c r="R610" s="19"/>
      <c r="S610" s="19"/>
      <c r="T610" s="19"/>
      <c r="U610" s="19"/>
      <c r="V610" s="19"/>
      <c r="W610" s="19"/>
      <c r="X610" s="19"/>
      <c r="Y610" s="19"/>
      <c r="Z610" s="19"/>
    </row>
    <row r="611" spans="1:26" ht="15.75" customHeight="1" x14ac:dyDescent="0.3">
      <c r="A611" s="19"/>
      <c r="B611" s="19"/>
      <c r="C611" s="19"/>
      <c r="D611" s="19"/>
      <c r="E611" s="19"/>
      <c r="F611" s="19"/>
      <c r="G611" s="19"/>
      <c r="H611" s="19"/>
      <c r="I611" s="19"/>
      <c r="J611" s="19"/>
      <c r="K611" s="19"/>
      <c r="L611" s="19"/>
      <c r="M611" s="19"/>
      <c r="N611" s="19"/>
      <c r="O611" s="19"/>
      <c r="P611" s="19"/>
      <c r="Q611" s="19"/>
      <c r="R611" s="19"/>
      <c r="S611" s="19"/>
      <c r="T611" s="19"/>
      <c r="U611" s="19"/>
      <c r="V611" s="19"/>
      <c r="W611" s="19"/>
      <c r="X611" s="19"/>
      <c r="Y611" s="19"/>
      <c r="Z611" s="19"/>
    </row>
    <row r="612" spans="1:26" ht="15.75" customHeight="1" x14ac:dyDescent="0.3">
      <c r="A612" s="19"/>
      <c r="B612" s="19"/>
      <c r="C612" s="19"/>
      <c r="D612" s="19"/>
      <c r="E612" s="19"/>
      <c r="F612" s="19"/>
      <c r="G612" s="19"/>
      <c r="H612" s="19"/>
      <c r="I612" s="19"/>
      <c r="J612" s="19"/>
      <c r="K612" s="19"/>
      <c r="L612" s="19"/>
      <c r="M612" s="19"/>
      <c r="N612" s="19"/>
      <c r="O612" s="19"/>
      <c r="P612" s="19"/>
      <c r="Q612" s="19"/>
      <c r="R612" s="19"/>
      <c r="S612" s="19"/>
      <c r="T612" s="19"/>
      <c r="U612" s="19"/>
      <c r="V612" s="19"/>
      <c r="W612" s="19"/>
      <c r="X612" s="19"/>
      <c r="Y612" s="19"/>
      <c r="Z612" s="19"/>
    </row>
    <row r="613" spans="1:26" ht="15.75" customHeight="1" x14ac:dyDescent="0.3">
      <c r="A613" s="19"/>
      <c r="B613" s="19"/>
      <c r="C613" s="19"/>
      <c r="D613" s="19"/>
      <c r="E613" s="19"/>
      <c r="F613" s="19"/>
      <c r="G613" s="19"/>
      <c r="H613" s="19"/>
      <c r="I613" s="19"/>
      <c r="J613" s="19"/>
      <c r="K613" s="19"/>
      <c r="L613" s="19"/>
      <c r="M613" s="19"/>
      <c r="N613" s="19"/>
      <c r="O613" s="19"/>
      <c r="P613" s="19"/>
      <c r="Q613" s="19"/>
      <c r="R613" s="19"/>
      <c r="S613" s="19"/>
      <c r="T613" s="19"/>
      <c r="U613" s="19"/>
      <c r="V613" s="19"/>
      <c r="W613" s="19"/>
      <c r="X613" s="19"/>
      <c r="Y613" s="19"/>
      <c r="Z613" s="19"/>
    </row>
    <row r="614" spans="1:26" ht="15.75" customHeight="1" x14ac:dyDescent="0.3">
      <c r="A614" s="19"/>
      <c r="B614" s="19"/>
      <c r="C614" s="19"/>
      <c r="D614" s="19"/>
      <c r="E614" s="19"/>
      <c r="F614" s="19"/>
      <c r="G614" s="19"/>
      <c r="H614" s="19"/>
      <c r="I614" s="19"/>
      <c r="J614" s="19"/>
      <c r="K614" s="19"/>
      <c r="L614" s="19"/>
      <c r="M614" s="19"/>
      <c r="N614" s="19"/>
      <c r="O614" s="19"/>
      <c r="P614" s="19"/>
      <c r="Q614" s="19"/>
      <c r="R614" s="19"/>
      <c r="S614" s="19"/>
      <c r="T614" s="19"/>
      <c r="U614" s="19"/>
      <c r="V614" s="19"/>
      <c r="W614" s="19"/>
      <c r="X614" s="19"/>
      <c r="Y614" s="19"/>
      <c r="Z614" s="19"/>
    </row>
    <row r="615" spans="1:26" ht="15.75" customHeight="1" x14ac:dyDescent="0.3">
      <c r="A615" s="19"/>
      <c r="B615" s="19"/>
      <c r="C615" s="19"/>
      <c r="D615" s="19"/>
      <c r="E615" s="19"/>
      <c r="F615" s="19"/>
      <c r="G615" s="19"/>
      <c r="H615" s="19"/>
      <c r="I615" s="19"/>
      <c r="J615" s="19"/>
      <c r="K615" s="19"/>
      <c r="L615" s="19"/>
      <c r="M615" s="19"/>
      <c r="N615" s="19"/>
      <c r="O615" s="19"/>
      <c r="P615" s="19"/>
      <c r="Q615" s="19"/>
      <c r="R615" s="19"/>
      <c r="S615" s="19"/>
      <c r="T615" s="19"/>
      <c r="U615" s="19"/>
      <c r="V615" s="19"/>
      <c r="W615" s="19"/>
      <c r="X615" s="19"/>
      <c r="Y615" s="19"/>
      <c r="Z615" s="19"/>
    </row>
    <row r="616" spans="1:26" ht="15.75" customHeight="1" x14ac:dyDescent="0.3">
      <c r="A616" s="19"/>
      <c r="B616" s="19"/>
      <c r="C616" s="19"/>
      <c r="D616" s="19"/>
      <c r="E616" s="19"/>
      <c r="F616" s="19"/>
      <c r="G616" s="19"/>
      <c r="H616" s="19"/>
      <c r="I616" s="19"/>
      <c r="J616" s="19"/>
      <c r="K616" s="19"/>
      <c r="L616" s="19"/>
      <c r="M616" s="19"/>
      <c r="N616" s="19"/>
      <c r="O616" s="19"/>
      <c r="P616" s="19"/>
      <c r="Q616" s="19"/>
      <c r="R616" s="19"/>
      <c r="S616" s="19"/>
      <c r="T616" s="19"/>
      <c r="U616" s="19"/>
      <c r="V616" s="19"/>
      <c r="W616" s="19"/>
      <c r="X616" s="19"/>
      <c r="Y616" s="19"/>
      <c r="Z616" s="19"/>
    </row>
    <row r="617" spans="1:26" ht="15.75" customHeight="1" x14ac:dyDescent="0.3">
      <c r="A617" s="19"/>
      <c r="B617" s="19"/>
      <c r="C617" s="19"/>
      <c r="D617" s="19"/>
      <c r="E617" s="19"/>
      <c r="F617" s="19"/>
      <c r="G617" s="19"/>
      <c r="H617" s="19"/>
      <c r="I617" s="19"/>
      <c r="J617" s="19"/>
      <c r="K617" s="19"/>
      <c r="L617" s="19"/>
      <c r="M617" s="19"/>
      <c r="N617" s="19"/>
      <c r="O617" s="19"/>
      <c r="P617" s="19"/>
      <c r="Q617" s="19"/>
      <c r="R617" s="19"/>
      <c r="S617" s="19"/>
      <c r="T617" s="19"/>
      <c r="U617" s="19"/>
      <c r="V617" s="19"/>
      <c r="W617" s="19"/>
      <c r="X617" s="19"/>
      <c r="Y617" s="19"/>
      <c r="Z617" s="19"/>
    </row>
    <row r="618" spans="1:26" ht="15.75" customHeight="1" x14ac:dyDescent="0.3">
      <c r="A618" s="19"/>
      <c r="B618" s="19"/>
      <c r="C618" s="19"/>
      <c r="D618" s="19"/>
      <c r="E618" s="19"/>
      <c r="F618" s="19"/>
      <c r="G618" s="19"/>
      <c r="H618" s="19"/>
      <c r="I618" s="19"/>
      <c r="J618" s="19"/>
      <c r="K618" s="19"/>
      <c r="L618" s="19"/>
      <c r="M618" s="19"/>
      <c r="N618" s="19"/>
      <c r="O618" s="19"/>
      <c r="P618" s="19"/>
      <c r="Q618" s="19"/>
      <c r="R618" s="19"/>
      <c r="S618" s="19"/>
      <c r="T618" s="19"/>
      <c r="U618" s="19"/>
      <c r="V618" s="19"/>
      <c r="W618" s="19"/>
      <c r="X618" s="19"/>
      <c r="Y618" s="19"/>
      <c r="Z618" s="19"/>
    </row>
    <row r="619" spans="1:26" ht="15.75" customHeight="1" x14ac:dyDescent="0.3">
      <c r="A619" s="19"/>
      <c r="B619" s="19"/>
      <c r="C619" s="19"/>
      <c r="D619" s="19"/>
      <c r="E619" s="19"/>
      <c r="F619" s="19"/>
      <c r="G619" s="19"/>
      <c r="H619" s="19"/>
      <c r="I619" s="19"/>
      <c r="J619" s="19"/>
      <c r="K619" s="19"/>
      <c r="L619" s="19"/>
      <c r="M619" s="19"/>
      <c r="N619" s="19"/>
      <c r="O619" s="19"/>
      <c r="P619" s="19"/>
      <c r="Q619" s="19"/>
      <c r="R619" s="19"/>
      <c r="S619" s="19"/>
      <c r="T619" s="19"/>
      <c r="U619" s="19"/>
      <c r="V619" s="19"/>
      <c r="W619" s="19"/>
      <c r="X619" s="19"/>
      <c r="Y619" s="19"/>
      <c r="Z619" s="19"/>
    </row>
    <row r="620" spans="1:26" ht="15.75" customHeight="1" x14ac:dyDescent="0.3">
      <c r="A620" s="19"/>
      <c r="B620" s="19"/>
      <c r="C620" s="19"/>
      <c r="D620" s="19"/>
      <c r="E620" s="19"/>
      <c r="F620" s="19"/>
      <c r="G620" s="19"/>
      <c r="H620" s="19"/>
      <c r="I620" s="19"/>
      <c r="J620" s="19"/>
      <c r="K620" s="19"/>
      <c r="L620" s="19"/>
      <c r="M620" s="19"/>
      <c r="N620" s="19"/>
      <c r="O620" s="19"/>
      <c r="P620" s="19"/>
      <c r="Q620" s="19"/>
      <c r="R620" s="19"/>
      <c r="S620" s="19"/>
      <c r="T620" s="19"/>
      <c r="U620" s="19"/>
      <c r="V620" s="19"/>
      <c r="W620" s="19"/>
      <c r="X620" s="19"/>
      <c r="Y620" s="19"/>
      <c r="Z620" s="19"/>
    </row>
    <row r="621" spans="1:26" ht="15.75" customHeight="1" x14ac:dyDescent="0.3">
      <c r="A621" s="19"/>
      <c r="B621" s="19"/>
      <c r="C621" s="19"/>
      <c r="D621" s="19"/>
      <c r="E621" s="19"/>
      <c r="F621" s="19"/>
      <c r="G621" s="19"/>
      <c r="H621" s="19"/>
      <c r="I621" s="19"/>
      <c r="J621" s="19"/>
      <c r="K621" s="19"/>
      <c r="L621" s="19"/>
      <c r="M621" s="19"/>
      <c r="N621" s="19"/>
      <c r="O621" s="19"/>
      <c r="P621" s="19"/>
      <c r="Q621" s="19"/>
      <c r="R621" s="19"/>
      <c r="S621" s="19"/>
      <c r="T621" s="19"/>
      <c r="U621" s="19"/>
      <c r="V621" s="19"/>
      <c r="W621" s="19"/>
      <c r="X621" s="19"/>
      <c r="Y621" s="19"/>
      <c r="Z621" s="19"/>
    </row>
    <row r="622" spans="1:26" ht="15.75" customHeight="1" x14ac:dyDescent="0.3">
      <c r="A622" s="19"/>
      <c r="B622" s="19"/>
      <c r="C622" s="19"/>
      <c r="D622" s="19"/>
      <c r="E622" s="19"/>
      <c r="F622" s="19"/>
      <c r="G622" s="19"/>
      <c r="H622" s="19"/>
      <c r="I622" s="19"/>
      <c r="J622" s="19"/>
      <c r="K622" s="19"/>
      <c r="L622" s="19"/>
      <c r="M622" s="19"/>
      <c r="N622" s="19"/>
      <c r="O622" s="19"/>
      <c r="P622" s="19"/>
      <c r="Q622" s="19"/>
      <c r="R622" s="19"/>
      <c r="S622" s="19"/>
      <c r="T622" s="19"/>
      <c r="U622" s="19"/>
      <c r="V622" s="19"/>
      <c r="W622" s="19"/>
      <c r="X622" s="19"/>
      <c r="Y622" s="19"/>
      <c r="Z622" s="19"/>
    </row>
    <row r="623" spans="1:26" ht="15.75" customHeight="1" x14ac:dyDescent="0.3">
      <c r="A623" s="19"/>
      <c r="B623" s="19"/>
      <c r="C623" s="19"/>
      <c r="D623" s="19"/>
      <c r="E623" s="19"/>
      <c r="F623" s="19"/>
      <c r="G623" s="19"/>
      <c r="H623" s="19"/>
      <c r="I623" s="19"/>
      <c r="J623" s="19"/>
      <c r="K623" s="19"/>
      <c r="L623" s="19"/>
      <c r="M623" s="19"/>
      <c r="N623" s="19"/>
      <c r="O623" s="19"/>
      <c r="P623" s="19"/>
      <c r="Q623" s="19"/>
      <c r="R623" s="19"/>
      <c r="S623" s="19"/>
      <c r="T623" s="19"/>
      <c r="U623" s="19"/>
      <c r="V623" s="19"/>
      <c r="W623" s="19"/>
      <c r="X623" s="19"/>
      <c r="Y623" s="19"/>
      <c r="Z623" s="19"/>
    </row>
    <row r="624" spans="1:26" ht="15.75" customHeight="1" x14ac:dyDescent="0.3">
      <c r="A624" s="19"/>
      <c r="B624" s="19"/>
      <c r="C624" s="19"/>
      <c r="D624" s="19"/>
      <c r="E624" s="19"/>
      <c r="F624" s="19"/>
      <c r="G624" s="19"/>
      <c r="H624" s="19"/>
      <c r="I624" s="19"/>
      <c r="J624" s="19"/>
      <c r="K624" s="19"/>
      <c r="L624" s="19"/>
      <c r="M624" s="19"/>
      <c r="N624" s="19"/>
      <c r="O624" s="19"/>
      <c r="P624" s="19"/>
      <c r="Q624" s="19"/>
      <c r="R624" s="19"/>
      <c r="S624" s="19"/>
      <c r="T624" s="19"/>
      <c r="U624" s="19"/>
      <c r="V624" s="19"/>
      <c r="W624" s="19"/>
      <c r="X624" s="19"/>
      <c r="Y624" s="19"/>
      <c r="Z624" s="19"/>
    </row>
    <row r="625" spans="1:26" ht="15.75" customHeight="1" x14ac:dyDescent="0.3">
      <c r="A625" s="19"/>
      <c r="B625" s="19"/>
      <c r="C625" s="19"/>
      <c r="D625" s="19"/>
      <c r="E625" s="19"/>
      <c r="F625" s="19"/>
      <c r="G625" s="19"/>
      <c r="H625" s="19"/>
      <c r="I625" s="19"/>
      <c r="J625" s="19"/>
      <c r="K625" s="19"/>
      <c r="L625" s="19"/>
      <c r="M625" s="19"/>
      <c r="N625" s="19"/>
      <c r="O625" s="19"/>
      <c r="P625" s="19"/>
      <c r="Q625" s="19"/>
      <c r="R625" s="19"/>
      <c r="S625" s="19"/>
      <c r="T625" s="19"/>
      <c r="U625" s="19"/>
      <c r="V625" s="19"/>
      <c r="W625" s="19"/>
      <c r="X625" s="19"/>
      <c r="Y625" s="19"/>
      <c r="Z625" s="19"/>
    </row>
    <row r="626" spans="1:26" ht="15.75" customHeight="1" x14ac:dyDescent="0.3">
      <c r="A626" s="19"/>
      <c r="B626" s="19"/>
      <c r="C626" s="19"/>
      <c r="D626" s="19"/>
      <c r="E626" s="19"/>
      <c r="F626" s="19"/>
      <c r="G626" s="19"/>
      <c r="H626" s="19"/>
      <c r="I626" s="19"/>
      <c r="J626" s="19"/>
      <c r="K626" s="19"/>
      <c r="L626" s="19"/>
      <c r="M626" s="19"/>
      <c r="N626" s="19"/>
      <c r="O626" s="19"/>
      <c r="P626" s="19"/>
      <c r="Q626" s="19"/>
      <c r="R626" s="19"/>
      <c r="S626" s="19"/>
      <c r="T626" s="19"/>
      <c r="U626" s="19"/>
      <c r="V626" s="19"/>
      <c r="W626" s="19"/>
      <c r="X626" s="19"/>
      <c r="Y626" s="19"/>
      <c r="Z626" s="19"/>
    </row>
    <row r="627" spans="1:26" ht="15.75" customHeight="1" x14ac:dyDescent="0.3">
      <c r="A627" s="19"/>
      <c r="B627" s="19"/>
      <c r="C627" s="19"/>
      <c r="D627" s="19"/>
      <c r="E627" s="19"/>
      <c r="F627" s="19"/>
      <c r="G627" s="19"/>
      <c r="H627" s="19"/>
      <c r="I627" s="19"/>
      <c r="J627" s="19"/>
      <c r="K627" s="19"/>
      <c r="L627" s="19"/>
      <c r="M627" s="19"/>
      <c r="N627" s="19"/>
      <c r="O627" s="19"/>
      <c r="P627" s="19"/>
      <c r="Q627" s="19"/>
      <c r="R627" s="19"/>
      <c r="S627" s="19"/>
      <c r="T627" s="19"/>
      <c r="U627" s="19"/>
      <c r="V627" s="19"/>
      <c r="W627" s="19"/>
      <c r="X627" s="19"/>
      <c r="Y627" s="19"/>
      <c r="Z627" s="19"/>
    </row>
    <row r="628" spans="1:26" ht="15.75" customHeight="1" x14ac:dyDescent="0.3">
      <c r="A628" s="19"/>
      <c r="B628" s="19"/>
      <c r="C628" s="19"/>
      <c r="D628" s="19"/>
      <c r="E628" s="19"/>
      <c r="F628" s="19"/>
      <c r="G628" s="19"/>
      <c r="H628" s="19"/>
      <c r="I628" s="19"/>
      <c r="J628" s="19"/>
      <c r="K628" s="19"/>
      <c r="L628" s="19"/>
      <c r="M628" s="19"/>
      <c r="N628" s="19"/>
      <c r="O628" s="19"/>
      <c r="P628" s="19"/>
      <c r="Q628" s="19"/>
      <c r="R628" s="19"/>
      <c r="S628" s="19"/>
      <c r="T628" s="19"/>
      <c r="U628" s="19"/>
      <c r="V628" s="19"/>
      <c r="W628" s="19"/>
      <c r="X628" s="19"/>
      <c r="Y628" s="19"/>
      <c r="Z628" s="19"/>
    </row>
    <row r="629" spans="1:26" ht="15.75" customHeight="1" x14ac:dyDescent="0.3">
      <c r="A629" s="19"/>
      <c r="B629" s="19"/>
      <c r="C629" s="19"/>
      <c r="D629" s="19"/>
      <c r="E629" s="19"/>
      <c r="F629" s="19"/>
      <c r="G629" s="19"/>
      <c r="H629" s="19"/>
      <c r="I629" s="19"/>
      <c r="J629" s="19"/>
      <c r="K629" s="19"/>
      <c r="L629" s="19"/>
      <c r="M629" s="19"/>
      <c r="N629" s="19"/>
      <c r="O629" s="19"/>
      <c r="P629" s="19"/>
      <c r="Q629" s="19"/>
      <c r="R629" s="19"/>
      <c r="S629" s="19"/>
      <c r="T629" s="19"/>
      <c r="U629" s="19"/>
      <c r="V629" s="19"/>
      <c r="W629" s="19"/>
      <c r="X629" s="19"/>
      <c r="Y629" s="19"/>
      <c r="Z629" s="19"/>
    </row>
    <row r="630" spans="1:26" ht="15.75" customHeight="1" x14ac:dyDescent="0.3">
      <c r="A630" s="19"/>
      <c r="B630" s="19"/>
      <c r="C630" s="19"/>
      <c r="D630" s="19"/>
      <c r="E630" s="19"/>
      <c r="F630" s="19"/>
      <c r="G630" s="19"/>
      <c r="H630" s="19"/>
      <c r="I630" s="19"/>
      <c r="J630" s="19"/>
      <c r="K630" s="19"/>
      <c r="L630" s="19"/>
      <c r="M630" s="19"/>
      <c r="N630" s="19"/>
      <c r="O630" s="19"/>
      <c r="P630" s="19"/>
      <c r="Q630" s="19"/>
      <c r="R630" s="19"/>
      <c r="S630" s="19"/>
      <c r="T630" s="19"/>
      <c r="U630" s="19"/>
      <c r="V630" s="19"/>
      <c r="W630" s="19"/>
      <c r="X630" s="19"/>
      <c r="Y630" s="19"/>
      <c r="Z630" s="19"/>
    </row>
    <row r="631" spans="1:26" ht="15.75" customHeight="1" x14ac:dyDescent="0.3">
      <c r="A631" s="19"/>
      <c r="B631" s="19"/>
      <c r="C631" s="19"/>
      <c r="D631" s="19"/>
      <c r="E631" s="19"/>
      <c r="F631" s="19"/>
      <c r="G631" s="19"/>
      <c r="H631" s="19"/>
      <c r="I631" s="19"/>
      <c r="J631" s="19"/>
      <c r="K631" s="19"/>
      <c r="L631" s="19"/>
      <c r="M631" s="19"/>
      <c r="N631" s="19"/>
      <c r="O631" s="19"/>
      <c r="P631" s="19"/>
      <c r="Q631" s="19"/>
      <c r="R631" s="19"/>
      <c r="S631" s="19"/>
      <c r="T631" s="19"/>
      <c r="U631" s="19"/>
      <c r="V631" s="19"/>
      <c r="W631" s="19"/>
      <c r="X631" s="19"/>
      <c r="Y631" s="19"/>
      <c r="Z631" s="19"/>
    </row>
    <row r="632" spans="1:26" ht="15.75" customHeight="1" x14ac:dyDescent="0.3">
      <c r="A632" s="19"/>
      <c r="B632" s="19"/>
      <c r="C632" s="19"/>
      <c r="D632" s="19"/>
      <c r="E632" s="19"/>
      <c r="F632" s="19"/>
      <c r="G632" s="19"/>
      <c r="H632" s="19"/>
      <c r="I632" s="19"/>
      <c r="J632" s="19"/>
      <c r="K632" s="19"/>
      <c r="L632" s="19"/>
      <c r="M632" s="19"/>
      <c r="N632" s="19"/>
      <c r="O632" s="19"/>
      <c r="P632" s="19"/>
      <c r="Q632" s="19"/>
      <c r="R632" s="19"/>
      <c r="S632" s="19"/>
      <c r="T632" s="19"/>
      <c r="U632" s="19"/>
      <c r="V632" s="19"/>
      <c r="W632" s="19"/>
      <c r="X632" s="19"/>
      <c r="Y632" s="19"/>
      <c r="Z632" s="19"/>
    </row>
    <row r="633" spans="1:26" ht="15.75" customHeight="1" x14ac:dyDescent="0.3">
      <c r="A633" s="19"/>
      <c r="B633" s="19"/>
      <c r="C633" s="19"/>
      <c r="D633" s="19"/>
      <c r="E633" s="19"/>
      <c r="F633" s="19"/>
      <c r="G633" s="19"/>
      <c r="H633" s="19"/>
      <c r="I633" s="19"/>
      <c r="J633" s="19"/>
      <c r="K633" s="19"/>
      <c r="L633" s="19"/>
      <c r="M633" s="19"/>
      <c r="N633" s="19"/>
      <c r="O633" s="19"/>
      <c r="P633" s="19"/>
      <c r="Q633" s="19"/>
      <c r="R633" s="19"/>
      <c r="S633" s="19"/>
      <c r="T633" s="19"/>
      <c r="U633" s="19"/>
      <c r="V633" s="19"/>
      <c r="W633" s="19"/>
      <c r="X633" s="19"/>
      <c r="Y633" s="19"/>
      <c r="Z633" s="19"/>
    </row>
    <row r="634" spans="1:26" ht="15.75" customHeight="1" x14ac:dyDescent="0.3">
      <c r="A634" s="19"/>
      <c r="B634" s="19"/>
      <c r="C634" s="19"/>
      <c r="D634" s="19"/>
      <c r="E634" s="19"/>
      <c r="F634" s="19"/>
      <c r="G634" s="19"/>
      <c r="H634" s="19"/>
      <c r="I634" s="19"/>
      <c r="J634" s="19"/>
      <c r="K634" s="19"/>
      <c r="L634" s="19"/>
      <c r="M634" s="19"/>
      <c r="N634" s="19"/>
      <c r="O634" s="19"/>
      <c r="P634" s="19"/>
      <c r="Q634" s="19"/>
      <c r="R634" s="19"/>
      <c r="S634" s="19"/>
      <c r="T634" s="19"/>
      <c r="U634" s="19"/>
      <c r="V634" s="19"/>
      <c r="W634" s="19"/>
      <c r="X634" s="19"/>
      <c r="Y634" s="19"/>
      <c r="Z634" s="19"/>
    </row>
    <row r="635" spans="1:26" ht="15.75" customHeight="1" x14ac:dyDescent="0.3">
      <c r="A635" s="19"/>
      <c r="B635" s="19"/>
      <c r="C635" s="19"/>
      <c r="D635" s="19"/>
      <c r="E635" s="19"/>
      <c r="F635" s="19"/>
      <c r="G635" s="19"/>
      <c r="H635" s="19"/>
      <c r="I635" s="19"/>
      <c r="J635" s="19"/>
      <c r="K635" s="19"/>
      <c r="L635" s="19"/>
      <c r="M635" s="19"/>
      <c r="N635" s="19"/>
      <c r="O635" s="19"/>
      <c r="P635" s="19"/>
      <c r="Q635" s="19"/>
      <c r="R635" s="19"/>
      <c r="S635" s="19"/>
      <c r="T635" s="19"/>
      <c r="U635" s="19"/>
      <c r="V635" s="19"/>
      <c r="W635" s="19"/>
      <c r="X635" s="19"/>
      <c r="Y635" s="19"/>
      <c r="Z635" s="19"/>
    </row>
    <row r="636" spans="1:26" ht="15.75" customHeight="1" x14ac:dyDescent="0.3">
      <c r="A636" s="19"/>
      <c r="B636" s="19"/>
      <c r="C636" s="19"/>
      <c r="D636" s="19"/>
      <c r="E636" s="19"/>
      <c r="F636" s="19"/>
      <c r="G636" s="19"/>
      <c r="H636" s="19"/>
      <c r="I636" s="19"/>
      <c r="J636" s="19"/>
      <c r="K636" s="19"/>
      <c r="L636" s="19"/>
      <c r="M636" s="19"/>
      <c r="N636" s="19"/>
      <c r="O636" s="19"/>
      <c r="P636" s="19"/>
      <c r="Q636" s="19"/>
      <c r="R636" s="19"/>
      <c r="S636" s="19"/>
      <c r="T636" s="19"/>
      <c r="U636" s="19"/>
      <c r="V636" s="19"/>
      <c r="W636" s="19"/>
      <c r="X636" s="19"/>
      <c r="Y636" s="19"/>
      <c r="Z636" s="19"/>
    </row>
    <row r="637" spans="1:26" ht="15.75" customHeight="1" x14ac:dyDescent="0.3">
      <c r="A637" s="19"/>
      <c r="B637" s="19"/>
      <c r="C637" s="19"/>
      <c r="D637" s="19"/>
      <c r="E637" s="19"/>
      <c r="F637" s="19"/>
      <c r="G637" s="19"/>
      <c r="H637" s="19"/>
      <c r="I637" s="19"/>
      <c r="J637" s="19"/>
      <c r="K637" s="19"/>
      <c r="L637" s="19"/>
      <c r="M637" s="19"/>
      <c r="N637" s="19"/>
      <c r="O637" s="19"/>
      <c r="P637" s="19"/>
      <c r="Q637" s="19"/>
      <c r="R637" s="19"/>
      <c r="S637" s="19"/>
      <c r="T637" s="19"/>
      <c r="U637" s="19"/>
      <c r="V637" s="19"/>
      <c r="W637" s="19"/>
      <c r="X637" s="19"/>
      <c r="Y637" s="19"/>
      <c r="Z637" s="19"/>
    </row>
    <row r="638" spans="1:26" ht="15.75" customHeight="1" x14ac:dyDescent="0.3">
      <c r="A638" s="19"/>
      <c r="B638" s="19"/>
      <c r="C638" s="19"/>
      <c r="D638" s="19"/>
      <c r="E638" s="19"/>
      <c r="F638" s="19"/>
      <c r="G638" s="19"/>
      <c r="H638" s="19"/>
      <c r="I638" s="19"/>
      <c r="J638" s="19"/>
      <c r="K638" s="19"/>
      <c r="L638" s="19"/>
      <c r="M638" s="19"/>
      <c r="N638" s="19"/>
      <c r="O638" s="19"/>
      <c r="P638" s="19"/>
      <c r="Q638" s="19"/>
      <c r="R638" s="19"/>
      <c r="S638" s="19"/>
      <c r="T638" s="19"/>
      <c r="U638" s="19"/>
      <c r="V638" s="19"/>
      <c r="W638" s="19"/>
      <c r="X638" s="19"/>
      <c r="Y638" s="19"/>
      <c r="Z638" s="19"/>
    </row>
    <row r="639" spans="1:26" ht="15.75" customHeight="1" x14ac:dyDescent="0.3">
      <c r="A639" s="19"/>
      <c r="B639" s="19"/>
      <c r="C639" s="19"/>
      <c r="D639" s="19"/>
      <c r="E639" s="19"/>
      <c r="F639" s="19"/>
      <c r="G639" s="19"/>
      <c r="H639" s="19"/>
      <c r="I639" s="19"/>
      <c r="J639" s="19"/>
      <c r="K639" s="19"/>
      <c r="L639" s="19"/>
      <c r="M639" s="19"/>
      <c r="N639" s="19"/>
      <c r="O639" s="19"/>
      <c r="P639" s="19"/>
      <c r="Q639" s="19"/>
      <c r="R639" s="19"/>
      <c r="S639" s="19"/>
      <c r="T639" s="19"/>
      <c r="U639" s="19"/>
      <c r="V639" s="19"/>
      <c r="W639" s="19"/>
      <c r="X639" s="19"/>
      <c r="Y639" s="19"/>
      <c r="Z639" s="19"/>
    </row>
    <row r="640" spans="1:26" ht="15.75" customHeight="1" x14ac:dyDescent="0.3">
      <c r="A640" s="19"/>
      <c r="B640" s="19"/>
      <c r="C640" s="19"/>
      <c r="D640" s="19"/>
      <c r="E640" s="19"/>
      <c r="F640" s="19"/>
      <c r="G640" s="19"/>
      <c r="H640" s="19"/>
      <c r="I640" s="19"/>
      <c r="J640" s="19"/>
      <c r="K640" s="19"/>
      <c r="L640" s="19"/>
      <c r="M640" s="19"/>
      <c r="N640" s="19"/>
      <c r="O640" s="19"/>
      <c r="P640" s="19"/>
      <c r="Q640" s="19"/>
      <c r="R640" s="19"/>
      <c r="S640" s="19"/>
      <c r="T640" s="19"/>
      <c r="U640" s="19"/>
      <c r="V640" s="19"/>
      <c r="W640" s="19"/>
      <c r="X640" s="19"/>
      <c r="Y640" s="19"/>
      <c r="Z640" s="19"/>
    </row>
    <row r="641" spans="1:26" ht="15.75" customHeight="1" x14ac:dyDescent="0.3">
      <c r="A641" s="19"/>
      <c r="B641" s="19"/>
      <c r="C641" s="19"/>
      <c r="D641" s="19"/>
      <c r="E641" s="19"/>
      <c r="F641" s="19"/>
      <c r="G641" s="19"/>
      <c r="H641" s="19"/>
      <c r="I641" s="19"/>
      <c r="J641" s="19"/>
      <c r="K641" s="19"/>
      <c r="L641" s="19"/>
      <c r="M641" s="19"/>
      <c r="N641" s="19"/>
      <c r="O641" s="19"/>
      <c r="P641" s="19"/>
      <c r="Q641" s="19"/>
      <c r="R641" s="19"/>
      <c r="S641" s="19"/>
      <c r="T641" s="19"/>
      <c r="U641" s="19"/>
      <c r="V641" s="19"/>
      <c r="W641" s="19"/>
      <c r="X641" s="19"/>
      <c r="Y641" s="19"/>
      <c r="Z641" s="19"/>
    </row>
    <row r="642" spans="1:26" ht="15.75" customHeight="1" x14ac:dyDescent="0.3">
      <c r="A642" s="19"/>
      <c r="B642" s="19"/>
      <c r="C642" s="19"/>
      <c r="D642" s="19"/>
      <c r="E642" s="19"/>
      <c r="F642" s="19"/>
      <c r="G642" s="19"/>
      <c r="H642" s="19"/>
      <c r="I642" s="19"/>
      <c r="J642" s="19"/>
      <c r="K642" s="19"/>
      <c r="L642" s="19"/>
      <c r="M642" s="19"/>
      <c r="N642" s="19"/>
      <c r="O642" s="19"/>
      <c r="P642" s="19"/>
      <c r="Q642" s="19"/>
      <c r="R642" s="19"/>
      <c r="S642" s="19"/>
      <c r="T642" s="19"/>
      <c r="U642" s="19"/>
      <c r="V642" s="19"/>
      <c r="W642" s="19"/>
      <c r="X642" s="19"/>
      <c r="Y642" s="19"/>
      <c r="Z642" s="19"/>
    </row>
    <row r="643" spans="1:26" ht="15.75" customHeight="1" x14ac:dyDescent="0.3">
      <c r="A643" s="19"/>
      <c r="B643" s="19"/>
      <c r="C643" s="19"/>
      <c r="D643" s="19"/>
      <c r="E643" s="19"/>
      <c r="F643" s="19"/>
      <c r="G643" s="19"/>
      <c r="H643" s="19"/>
      <c r="I643" s="19"/>
      <c r="J643" s="19"/>
      <c r="K643" s="19"/>
      <c r="L643" s="19"/>
      <c r="M643" s="19"/>
      <c r="N643" s="19"/>
      <c r="O643" s="19"/>
      <c r="P643" s="19"/>
      <c r="Q643" s="19"/>
      <c r="R643" s="19"/>
      <c r="S643" s="19"/>
      <c r="T643" s="19"/>
      <c r="U643" s="19"/>
      <c r="V643" s="19"/>
      <c r="W643" s="19"/>
      <c r="X643" s="19"/>
      <c r="Y643" s="19"/>
      <c r="Z643" s="19"/>
    </row>
    <row r="644" spans="1:26" ht="15.75" customHeight="1" x14ac:dyDescent="0.3">
      <c r="A644" s="19"/>
      <c r="B644" s="19"/>
      <c r="C644" s="19"/>
      <c r="D644" s="19"/>
      <c r="E644" s="19"/>
      <c r="F644" s="19"/>
      <c r="G644" s="19"/>
      <c r="H644" s="19"/>
      <c r="I644" s="19"/>
      <c r="J644" s="19"/>
      <c r="K644" s="19"/>
      <c r="L644" s="19"/>
      <c r="M644" s="19"/>
      <c r="N644" s="19"/>
      <c r="O644" s="19"/>
      <c r="P644" s="19"/>
      <c r="Q644" s="19"/>
      <c r="R644" s="19"/>
      <c r="S644" s="19"/>
      <c r="T644" s="19"/>
      <c r="U644" s="19"/>
      <c r="V644" s="19"/>
      <c r="W644" s="19"/>
      <c r="X644" s="19"/>
      <c r="Y644" s="19"/>
      <c r="Z644" s="19"/>
    </row>
    <row r="645" spans="1:26" ht="15.75" customHeight="1" x14ac:dyDescent="0.3">
      <c r="A645" s="19"/>
      <c r="B645" s="19"/>
      <c r="C645" s="19"/>
      <c r="D645" s="19"/>
      <c r="E645" s="19"/>
      <c r="F645" s="19"/>
      <c r="G645" s="19"/>
      <c r="H645" s="19"/>
      <c r="I645" s="19"/>
      <c r="J645" s="19"/>
      <c r="K645" s="19"/>
      <c r="L645" s="19"/>
      <c r="M645" s="19"/>
      <c r="N645" s="19"/>
      <c r="O645" s="19"/>
      <c r="P645" s="19"/>
      <c r="Q645" s="19"/>
      <c r="R645" s="19"/>
      <c r="S645" s="19"/>
      <c r="T645" s="19"/>
      <c r="U645" s="19"/>
      <c r="V645" s="19"/>
      <c r="W645" s="19"/>
      <c r="X645" s="19"/>
      <c r="Y645" s="19"/>
      <c r="Z645" s="19"/>
    </row>
    <row r="646" spans="1:26" ht="15.75" customHeight="1" x14ac:dyDescent="0.3">
      <c r="A646" s="19"/>
      <c r="B646" s="19"/>
      <c r="C646" s="19"/>
      <c r="D646" s="19"/>
      <c r="E646" s="19"/>
      <c r="F646" s="19"/>
      <c r="G646" s="19"/>
      <c r="H646" s="19"/>
      <c r="I646" s="19"/>
      <c r="J646" s="19"/>
      <c r="K646" s="19"/>
      <c r="L646" s="19"/>
      <c r="M646" s="19"/>
      <c r="N646" s="19"/>
      <c r="O646" s="19"/>
      <c r="P646" s="19"/>
      <c r="Q646" s="19"/>
      <c r="R646" s="19"/>
      <c r="S646" s="19"/>
      <c r="T646" s="19"/>
      <c r="U646" s="19"/>
      <c r="V646" s="19"/>
      <c r="W646" s="19"/>
      <c r="X646" s="19"/>
      <c r="Y646" s="19"/>
      <c r="Z646" s="19"/>
    </row>
    <row r="647" spans="1:26" ht="15.75" customHeight="1" x14ac:dyDescent="0.3">
      <c r="A647" s="19"/>
      <c r="B647" s="19"/>
      <c r="C647" s="19"/>
      <c r="D647" s="19"/>
      <c r="E647" s="19"/>
      <c r="F647" s="19"/>
      <c r="G647" s="19"/>
      <c r="H647" s="19"/>
      <c r="I647" s="19"/>
      <c r="J647" s="19"/>
      <c r="K647" s="19"/>
      <c r="L647" s="19"/>
      <c r="M647" s="19"/>
      <c r="N647" s="19"/>
      <c r="O647" s="19"/>
      <c r="P647" s="19"/>
      <c r="Q647" s="19"/>
      <c r="R647" s="19"/>
      <c r="S647" s="19"/>
      <c r="T647" s="19"/>
      <c r="U647" s="19"/>
      <c r="V647" s="19"/>
      <c r="W647" s="19"/>
      <c r="X647" s="19"/>
      <c r="Y647" s="19"/>
      <c r="Z647" s="19"/>
    </row>
    <row r="648" spans="1:26" ht="15.75" customHeight="1" x14ac:dyDescent="0.3">
      <c r="A648" s="19"/>
      <c r="B648" s="19"/>
      <c r="C648" s="19"/>
      <c r="D648" s="19"/>
      <c r="E648" s="19"/>
      <c r="F648" s="19"/>
      <c r="G648" s="19"/>
      <c r="H648" s="19"/>
      <c r="I648" s="19"/>
      <c r="J648" s="19"/>
      <c r="K648" s="19"/>
      <c r="L648" s="19"/>
      <c r="M648" s="19"/>
      <c r="N648" s="19"/>
      <c r="O648" s="19"/>
      <c r="P648" s="19"/>
      <c r="Q648" s="19"/>
      <c r="R648" s="19"/>
      <c r="S648" s="19"/>
      <c r="T648" s="19"/>
      <c r="U648" s="19"/>
      <c r="V648" s="19"/>
      <c r="W648" s="19"/>
      <c r="X648" s="19"/>
      <c r="Y648" s="19"/>
      <c r="Z648" s="19"/>
    </row>
    <row r="649" spans="1:26" ht="15.75" customHeight="1" x14ac:dyDescent="0.3">
      <c r="A649" s="19"/>
      <c r="B649" s="19"/>
      <c r="C649" s="19"/>
      <c r="D649" s="19"/>
      <c r="E649" s="19"/>
      <c r="F649" s="19"/>
      <c r="G649" s="19"/>
      <c r="H649" s="19"/>
      <c r="I649" s="19"/>
      <c r="J649" s="19"/>
      <c r="K649" s="19"/>
      <c r="L649" s="19"/>
      <c r="M649" s="19"/>
      <c r="N649" s="19"/>
      <c r="O649" s="19"/>
      <c r="P649" s="19"/>
      <c r="Q649" s="19"/>
      <c r="R649" s="19"/>
      <c r="S649" s="19"/>
      <c r="T649" s="19"/>
      <c r="U649" s="19"/>
      <c r="V649" s="19"/>
      <c r="W649" s="19"/>
      <c r="X649" s="19"/>
      <c r="Y649" s="19"/>
      <c r="Z649" s="19"/>
    </row>
    <row r="650" spans="1:26" ht="15.75" customHeight="1" x14ac:dyDescent="0.3">
      <c r="A650" s="19"/>
      <c r="B650" s="19"/>
      <c r="C650" s="19"/>
      <c r="D650" s="19"/>
      <c r="E650" s="19"/>
      <c r="F650" s="19"/>
      <c r="G650" s="19"/>
      <c r="H650" s="19"/>
      <c r="I650" s="19"/>
      <c r="J650" s="19"/>
      <c r="K650" s="19"/>
      <c r="L650" s="19"/>
      <c r="M650" s="19"/>
      <c r="N650" s="19"/>
      <c r="O650" s="19"/>
      <c r="P650" s="19"/>
      <c r="Q650" s="19"/>
      <c r="R650" s="19"/>
      <c r="S650" s="19"/>
      <c r="T650" s="19"/>
      <c r="U650" s="19"/>
      <c r="V650" s="19"/>
      <c r="W650" s="19"/>
      <c r="X650" s="19"/>
      <c r="Y650" s="19"/>
      <c r="Z650" s="19"/>
    </row>
    <row r="651" spans="1:26" ht="15.75" customHeight="1" x14ac:dyDescent="0.3">
      <c r="A651" s="19"/>
      <c r="B651" s="19"/>
      <c r="C651" s="19"/>
      <c r="D651" s="19"/>
      <c r="E651" s="19"/>
      <c r="F651" s="19"/>
      <c r="G651" s="19"/>
      <c r="H651" s="19"/>
      <c r="I651" s="19"/>
      <c r="J651" s="19"/>
      <c r="K651" s="19"/>
      <c r="L651" s="19"/>
      <c r="M651" s="19"/>
      <c r="N651" s="19"/>
      <c r="O651" s="19"/>
      <c r="P651" s="19"/>
      <c r="Q651" s="19"/>
      <c r="R651" s="19"/>
      <c r="S651" s="19"/>
      <c r="T651" s="19"/>
      <c r="U651" s="19"/>
      <c r="V651" s="19"/>
      <c r="W651" s="19"/>
      <c r="X651" s="19"/>
      <c r="Y651" s="19"/>
      <c r="Z651" s="19"/>
    </row>
    <row r="652" spans="1:26" ht="15.75" customHeight="1" x14ac:dyDescent="0.3">
      <c r="A652" s="19"/>
      <c r="B652" s="19"/>
      <c r="C652" s="19"/>
      <c r="D652" s="19"/>
      <c r="E652" s="19"/>
      <c r="F652" s="19"/>
      <c r="G652" s="19"/>
      <c r="H652" s="19"/>
      <c r="I652" s="19"/>
      <c r="J652" s="19"/>
      <c r="K652" s="19"/>
      <c r="L652" s="19"/>
      <c r="M652" s="19"/>
      <c r="N652" s="19"/>
      <c r="O652" s="19"/>
      <c r="P652" s="19"/>
      <c r="Q652" s="19"/>
      <c r="R652" s="19"/>
      <c r="S652" s="19"/>
      <c r="T652" s="19"/>
      <c r="U652" s="19"/>
      <c r="V652" s="19"/>
      <c r="W652" s="19"/>
      <c r="X652" s="19"/>
      <c r="Y652" s="19"/>
      <c r="Z652" s="19"/>
    </row>
    <row r="653" spans="1:26" ht="15.75" customHeight="1" x14ac:dyDescent="0.3">
      <c r="A653" s="19"/>
      <c r="B653" s="19"/>
      <c r="C653" s="19"/>
      <c r="D653" s="19"/>
      <c r="E653" s="19"/>
      <c r="F653" s="19"/>
      <c r="G653" s="19"/>
      <c r="H653" s="19"/>
      <c r="I653" s="19"/>
      <c r="J653" s="19"/>
      <c r="K653" s="19"/>
      <c r="L653" s="19"/>
      <c r="M653" s="19"/>
      <c r="N653" s="19"/>
      <c r="O653" s="19"/>
      <c r="P653" s="19"/>
      <c r="Q653" s="19"/>
      <c r="R653" s="19"/>
      <c r="S653" s="19"/>
      <c r="T653" s="19"/>
      <c r="U653" s="19"/>
      <c r="V653" s="19"/>
      <c r="W653" s="19"/>
      <c r="X653" s="19"/>
      <c r="Y653" s="19"/>
      <c r="Z653" s="19"/>
    </row>
    <row r="654" spans="1:26" ht="15.75" customHeight="1" x14ac:dyDescent="0.3">
      <c r="A654" s="19"/>
      <c r="B654" s="19"/>
      <c r="C654" s="19"/>
      <c r="D654" s="19"/>
      <c r="E654" s="19"/>
      <c r="F654" s="19"/>
      <c r="G654" s="19"/>
      <c r="H654" s="19"/>
      <c r="I654" s="19"/>
      <c r="J654" s="19"/>
      <c r="K654" s="19"/>
      <c r="L654" s="19"/>
      <c r="M654" s="19"/>
      <c r="N654" s="19"/>
      <c r="O654" s="19"/>
      <c r="P654" s="19"/>
      <c r="Q654" s="19"/>
      <c r="R654" s="19"/>
      <c r="S654" s="19"/>
      <c r="T654" s="19"/>
      <c r="U654" s="19"/>
      <c r="V654" s="19"/>
      <c r="W654" s="19"/>
      <c r="X654" s="19"/>
      <c r="Y654" s="19"/>
      <c r="Z654" s="19"/>
    </row>
    <row r="655" spans="1:26" ht="15.75" customHeight="1" x14ac:dyDescent="0.3">
      <c r="A655" s="19"/>
      <c r="B655" s="19"/>
      <c r="C655" s="19"/>
      <c r="D655" s="19"/>
      <c r="E655" s="19"/>
      <c r="F655" s="19"/>
      <c r="G655" s="19"/>
      <c r="H655" s="19"/>
      <c r="I655" s="19"/>
      <c r="J655" s="19"/>
      <c r="K655" s="19"/>
      <c r="L655" s="19"/>
      <c r="M655" s="19"/>
      <c r="N655" s="19"/>
      <c r="O655" s="19"/>
      <c r="P655" s="19"/>
      <c r="Q655" s="19"/>
      <c r="R655" s="19"/>
      <c r="S655" s="19"/>
      <c r="T655" s="19"/>
      <c r="U655" s="19"/>
      <c r="V655" s="19"/>
      <c r="W655" s="19"/>
      <c r="X655" s="19"/>
      <c r="Y655" s="19"/>
      <c r="Z655" s="19"/>
    </row>
    <row r="656" spans="1:26" ht="15.75" customHeight="1" x14ac:dyDescent="0.3">
      <c r="A656" s="19"/>
      <c r="B656" s="19"/>
      <c r="C656" s="19"/>
      <c r="D656" s="19"/>
      <c r="E656" s="19"/>
      <c r="F656" s="19"/>
      <c r="G656" s="19"/>
      <c r="H656" s="19"/>
      <c r="I656" s="19"/>
      <c r="J656" s="19"/>
      <c r="K656" s="19"/>
      <c r="L656" s="19"/>
      <c r="M656" s="19"/>
      <c r="N656" s="19"/>
      <c r="O656" s="19"/>
      <c r="P656" s="19"/>
      <c r="Q656" s="19"/>
      <c r="R656" s="19"/>
      <c r="S656" s="19"/>
      <c r="T656" s="19"/>
      <c r="U656" s="19"/>
      <c r="V656" s="19"/>
      <c r="W656" s="19"/>
      <c r="X656" s="19"/>
      <c r="Y656" s="19"/>
      <c r="Z656" s="19"/>
    </row>
    <row r="657" spans="1:26" ht="15.75" customHeight="1" x14ac:dyDescent="0.3">
      <c r="A657" s="19"/>
      <c r="B657" s="19"/>
      <c r="C657" s="19"/>
      <c r="D657" s="19"/>
      <c r="E657" s="19"/>
      <c r="F657" s="19"/>
      <c r="G657" s="19"/>
      <c r="H657" s="19"/>
      <c r="I657" s="19"/>
      <c r="J657" s="19"/>
      <c r="K657" s="19"/>
      <c r="L657" s="19"/>
      <c r="M657" s="19"/>
      <c r="N657" s="19"/>
      <c r="O657" s="19"/>
      <c r="P657" s="19"/>
      <c r="Q657" s="19"/>
      <c r="R657" s="19"/>
      <c r="S657" s="19"/>
      <c r="T657" s="19"/>
      <c r="U657" s="19"/>
      <c r="V657" s="19"/>
      <c r="W657" s="19"/>
      <c r="X657" s="19"/>
      <c r="Y657" s="19"/>
      <c r="Z657" s="19"/>
    </row>
    <row r="658" spans="1:26" ht="15.75" customHeight="1" x14ac:dyDescent="0.3">
      <c r="A658" s="19"/>
      <c r="B658" s="19"/>
      <c r="C658" s="19"/>
      <c r="D658" s="19"/>
      <c r="E658" s="19"/>
      <c r="F658" s="19"/>
      <c r="G658" s="19"/>
      <c r="H658" s="19"/>
      <c r="I658" s="19"/>
      <c r="J658" s="19"/>
      <c r="K658" s="19"/>
      <c r="L658" s="19"/>
      <c r="M658" s="19"/>
      <c r="N658" s="19"/>
      <c r="O658" s="19"/>
      <c r="P658" s="19"/>
      <c r="Q658" s="19"/>
      <c r="R658" s="19"/>
      <c r="S658" s="19"/>
      <c r="T658" s="19"/>
      <c r="U658" s="19"/>
      <c r="V658" s="19"/>
      <c r="W658" s="19"/>
      <c r="X658" s="19"/>
      <c r="Y658" s="19"/>
      <c r="Z658" s="19"/>
    </row>
    <row r="659" spans="1:26" ht="15.75" customHeight="1" x14ac:dyDescent="0.3">
      <c r="A659" s="19"/>
      <c r="B659" s="19"/>
      <c r="C659" s="19"/>
      <c r="D659" s="19"/>
      <c r="E659" s="19"/>
      <c r="F659" s="19"/>
      <c r="G659" s="19"/>
      <c r="H659" s="19"/>
      <c r="I659" s="19"/>
      <c r="J659" s="19"/>
      <c r="K659" s="19"/>
      <c r="L659" s="19"/>
      <c r="M659" s="19"/>
      <c r="N659" s="19"/>
      <c r="O659" s="19"/>
      <c r="P659" s="19"/>
      <c r="Q659" s="19"/>
      <c r="R659" s="19"/>
      <c r="S659" s="19"/>
      <c r="T659" s="19"/>
      <c r="U659" s="19"/>
      <c r="V659" s="19"/>
      <c r="W659" s="19"/>
      <c r="X659" s="19"/>
      <c r="Y659" s="19"/>
      <c r="Z659" s="19"/>
    </row>
    <row r="660" spans="1:26" ht="15.75" customHeight="1" x14ac:dyDescent="0.3">
      <c r="A660" s="19"/>
      <c r="B660" s="19"/>
      <c r="C660" s="19"/>
      <c r="D660" s="19"/>
      <c r="E660" s="19"/>
      <c r="F660" s="19"/>
      <c r="G660" s="19"/>
      <c r="H660" s="19"/>
      <c r="I660" s="19"/>
      <c r="J660" s="19"/>
      <c r="K660" s="19"/>
      <c r="L660" s="19"/>
      <c r="M660" s="19"/>
      <c r="N660" s="19"/>
      <c r="O660" s="19"/>
      <c r="P660" s="19"/>
      <c r="Q660" s="19"/>
      <c r="R660" s="19"/>
      <c r="S660" s="19"/>
      <c r="T660" s="19"/>
      <c r="U660" s="19"/>
      <c r="V660" s="19"/>
      <c r="W660" s="19"/>
      <c r="X660" s="19"/>
      <c r="Y660" s="19"/>
      <c r="Z660" s="19"/>
    </row>
    <row r="661" spans="1:26" ht="15.75" customHeight="1" x14ac:dyDescent="0.3">
      <c r="A661" s="19"/>
      <c r="B661" s="19"/>
      <c r="C661" s="19"/>
      <c r="D661" s="19"/>
      <c r="E661" s="19"/>
      <c r="F661" s="19"/>
      <c r="G661" s="19"/>
      <c r="H661" s="19"/>
      <c r="I661" s="19"/>
      <c r="J661" s="19"/>
      <c r="K661" s="19"/>
      <c r="L661" s="19"/>
      <c r="M661" s="19"/>
      <c r="N661" s="19"/>
      <c r="O661" s="19"/>
      <c r="P661" s="19"/>
      <c r="Q661" s="19"/>
      <c r="R661" s="19"/>
      <c r="S661" s="19"/>
      <c r="T661" s="19"/>
      <c r="U661" s="19"/>
      <c r="V661" s="19"/>
      <c r="W661" s="19"/>
      <c r="X661" s="19"/>
      <c r="Y661" s="19"/>
      <c r="Z661" s="19"/>
    </row>
    <row r="662" spans="1:26" ht="15.75" customHeight="1" x14ac:dyDescent="0.3">
      <c r="A662" s="19"/>
      <c r="B662" s="19"/>
      <c r="C662" s="19"/>
      <c r="D662" s="19"/>
      <c r="E662" s="19"/>
      <c r="F662" s="19"/>
      <c r="G662" s="19"/>
      <c r="H662" s="19"/>
      <c r="I662" s="19"/>
      <c r="J662" s="19"/>
      <c r="K662" s="19"/>
      <c r="L662" s="19"/>
      <c r="M662" s="19"/>
      <c r="N662" s="19"/>
      <c r="O662" s="19"/>
      <c r="P662" s="19"/>
      <c r="Q662" s="19"/>
      <c r="R662" s="19"/>
      <c r="S662" s="19"/>
      <c r="T662" s="19"/>
      <c r="U662" s="19"/>
      <c r="V662" s="19"/>
      <c r="W662" s="19"/>
      <c r="X662" s="19"/>
      <c r="Y662" s="19"/>
      <c r="Z662" s="19"/>
    </row>
    <row r="663" spans="1:26" ht="15.75" customHeight="1" x14ac:dyDescent="0.3">
      <c r="A663" s="19"/>
      <c r="B663" s="19"/>
      <c r="C663" s="19"/>
      <c r="D663" s="19"/>
      <c r="E663" s="19"/>
      <c r="F663" s="19"/>
      <c r="G663" s="19"/>
      <c r="H663" s="19"/>
      <c r="I663" s="19"/>
      <c r="J663" s="19"/>
      <c r="K663" s="19"/>
      <c r="L663" s="19"/>
      <c r="M663" s="19"/>
      <c r="N663" s="19"/>
      <c r="O663" s="19"/>
      <c r="P663" s="19"/>
      <c r="Q663" s="19"/>
      <c r="R663" s="19"/>
      <c r="S663" s="19"/>
      <c r="T663" s="19"/>
      <c r="U663" s="19"/>
      <c r="V663" s="19"/>
      <c r="W663" s="19"/>
      <c r="X663" s="19"/>
      <c r="Y663" s="19"/>
      <c r="Z663" s="19"/>
    </row>
    <row r="664" spans="1:26" ht="15.75" customHeight="1" x14ac:dyDescent="0.3">
      <c r="A664" s="19"/>
      <c r="B664" s="19"/>
      <c r="C664" s="19"/>
      <c r="D664" s="19"/>
      <c r="E664" s="19"/>
      <c r="F664" s="19"/>
      <c r="G664" s="19"/>
      <c r="H664" s="19"/>
      <c r="I664" s="19"/>
      <c r="J664" s="19"/>
      <c r="K664" s="19"/>
      <c r="L664" s="19"/>
      <c r="M664" s="19"/>
      <c r="N664" s="19"/>
      <c r="O664" s="19"/>
      <c r="P664" s="19"/>
      <c r="Q664" s="19"/>
      <c r="R664" s="19"/>
      <c r="S664" s="19"/>
      <c r="T664" s="19"/>
      <c r="U664" s="19"/>
      <c r="V664" s="19"/>
      <c r="W664" s="19"/>
      <c r="X664" s="19"/>
      <c r="Y664" s="19"/>
      <c r="Z664" s="19"/>
    </row>
    <row r="665" spans="1:26" ht="15.75" customHeight="1" x14ac:dyDescent="0.3">
      <c r="A665" s="19"/>
      <c r="B665" s="19"/>
      <c r="C665" s="19"/>
      <c r="D665" s="19"/>
      <c r="E665" s="19"/>
      <c r="F665" s="19"/>
      <c r="G665" s="19"/>
      <c r="H665" s="19"/>
      <c r="I665" s="19"/>
      <c r="J665" s="19"/>
      <c r="K665" s="19"/>
      <c r="L665" s="19"/>
      <c r="M665" s="19"/>
      <c r="N665" s="19"/>
      <c r="O665" s="19"/>
      <c r="P665" s="19"/>
      <c r="Q665" s="19"/>
      <c r="R665" s="19"/>
      <c r="S665" s="19"/>
      <c r="T665" s="19"/>
      <c r="U665" s="19"/>
      <c r="V665" s="19"/>
      <c r="W665" s="19"/>
      <c r="X665" s="19"/>
      <c r="Y665" s="19"/>
      <c r="Z665" s="19"/>
    </row>
    <row r="666" spans="1:26" ht="15.75" customHeight="1" x14ac:dyDescent="0.3">
      <c r="A666" s="19"/>
      <c r="B666" s="19"/>
      <c r="C666" s="19"/>
      <c r="D666" s="19"/>
      <c r="E666" s="19"/>
      <c r="F666" s="19"/>
      <c r="G666" s="19"/>
      <c r="H666" s="19"/>
      <c r="I666" s="19"/>
      <c r="J666" s="19"/>
      <c r="K666" s="19"/>
      <c r="L666" s="19"/>
      <c r="M666" s="19"/>
      <c r="N666" s="19"/>
      <c r="O666" s="19"/>
      <c r="P666" s="19"/>
      <c r="Q666" s="19"/>
      <c r="R666" s="19"/>
      <c r="S666" s="19"/>
      <c r="T666" s="19"/>
      <c r="U666" s="19"/>
      <c r="V666" s="19"/>
      <c r="W666" s="19"/>
      <c r="X666" s="19"/>
      <c r="Y666" s="19"/>
      <c r="Z666" s="19"/>
    </row>
    <row r="667" spans="1:26" ht="15.75" customHeight="1" x14ac:dyDescent="0.3">
      <c r="A667" s="19"/>
      <c r="B667" s="19"/>
      <c r="C667" s="19"/>
      <c r="D667" s="19"/>
      <c r="E667" s="19"/>
      <c r="F667" s="19"/>
      <c r="G667" s="19"/>
      <c r="H667" s="19"/>
      <c r="I667" s="19"/>
      <c r="J667" s="19"/>
      <c r="K667" s="19"/>
      <c r="L667" s="19"/>
      <c r="M667" s="19"/>
      <c r="N667" s="19"/>
      <c r="O667" s="19"/>
      <c r="P667" s="19"/>
      <c r="Q667" s="19"/>
      <c r="R667" s="19"/>
      <c r="S667" s="19"/>
      <c r="T667" s="19"/>
      <c r="U667" s="19"/>
      <c r="V667" s="19"/>
      <c r="W667" s="19"/>
      <c r="X667" s="19"/>
      <c r="Y667" s="19"/>
      <c r="Z667" s="19"/>
    </row>
    <row r="668" spans="1:26" ht="15.75" customHeight="1" x14ac:dyDescent="0.3">
      <c r="A668" s="19"/>
      <c r="B668" s="19"/>
      <c r="C668" s="19"/>
      <c r="D668" s="19"/>
      <c r="E668" s="19"/>
      <c r="F668" s="19"/>
      <c r="G668" s="19"/>
      <c r="H668" s="19"/>
      <c r="I668" s="19"/>
      <c r="J668" s="19"/>
      <c r="K668" s="19"/>
      <c r="L668" s="19"/>
      <c r="M668" s="19"/>
      <c r="N668" s="19"/>
      <c r="O668" s="19"/>
      <c r="P668" s="19"/>
      <c r="Q668" s="19"/>
      <c r="R668" s="19"/>
      <c r="S668" s="19"/>
      <c r="T668" s="19"/>
      <c r="U668" s="19"/>
      <c r="V668" s="19"/>
      <c r="W668" s="19"/>
      <c r="X668" s="19"/>
      <c r="Y668" s="19"/>
      <c r="Z668" s="19"/>
    </row>
    <row r="669" spans="1:26" ht="15.75" customHeight="1" x14ac:dyDescent="0.3">
      <c r="A669" s="19"/>
      <c r="B669" s="19"/>
      <c r="C669" s="19"/>
      <c r="D669" s="19"/>
      <c r="E669" s="19"/>
      <c r="F669" s="19"/>
      <c r="G669" s="19"/>
      <c r="H669" s="19"/>
      <c r="I669" s="19"/>
      <c r="J669" s="19"/>
      <c r="K669" s="19"/>
      <c r="L669" s="19"/>
      <c r="M669" s="19"/>
      <c r="N669" s="19"/>
      <c r="O669" s="19"/>
      <c r="P669" s="19"/>
      <c r="Q669" s="19"/>
      <c r="R669" s="19"/>
      <c r="S669" s="19"/>
      <c r="T669" s="19"/>
      <c r="U669" s="19"/>
      <c r="V669" s="19"/>
      <c r="W669" s="19"/>
      <c r="X669" s="19"/>
      <c r="Y669" s="19"/>
      <c r="Z669" s="19"/>
    </row>
    <row r="670" spans="1:26" ht="15.75" customHeight="1" x14ac:dyDescent="0.3">
      <c r="A670" s="19"/>
      <c r="B670" s="19"/>
      <c r="C670" s="19"/>
      <c r="D670" s="19"/>
      <c r="E670" s="19"/>
      <c r="F670" s="19"/>
      <c r="G670" s="19"/>
      <c r="H670" s="19"/>
      <c r="I670" s="19"/>
      <c r="J670" s="19"/>
      <c r="K670" s="19"/>
      <c r="L670" s="19"/>
      <c r="M670" s="19"/>
      <c r="N670" s="19"/>
      <c r="O670" s="19"/>
      <c r="P670" s="19"/>
      <c r="Q670" s="19"/>
      <c r="R670" s="19"/>
      <c r="S670" s="19"/>
      <c r="T670" s="19"/>
      <c r="U670" s="19"/>
      <c r="V670" s="19"/>
      <c r="W670" s="19"/>
      <c r="X670" s="19"/>
      <c r="Y670" s="19"/>
      <c r="Z670" s="19"/>
    </row>
    <row r="671" spans="1:26" ht="15.75" customHeight="1" x14ac:dyDescent="0.3">
      <c r="A671" s="19"/>
      <c r="B671" s="19"/>
      <c r="C671" s="19"/>
      <c r="D671" s="19"/>
      <c r="E671" s="19"/>
      <c r="F671" s="19"/>
      <c r="G671" s="19"/>
      <c r="H671" s="19"/>
      <c r="I671" s="19"/>
      <c r="J671" s="19"/>
      <c r="K671" s="19"/>
      <c r="L671" s="19"/>
      <c r="M671" s="19"/>
      <c r="N671" s="19"/>
      <c r="O671" s="19"/>
      <c r="P671" s="19"/>
      <c r="Q671" s="19"/>
      <c r="R671" s="19"/>
      <c r="S671" s="19"/>
      <c r="T671" s="19"/>
      <c r="U671" s="19"/>
      <c r="V671" s="19"/>
      <c r="W671" s="19"/>
      <c r="X671" s="19"/>
      <c r="Y671" s="19"/>
      <c r="Z671" s="19"/>
    </row>
    <row r="672" spans="1:26" ht="15.75" customHeight="1" x14ac:dyDescent="0.3">
      <c r="A672" s="19"/>
      <c r="B672" s="19"/>
      <c r="C672" s="19"/>
      <c r="D672" s="19"/>
      <c r="E672" s="19"/>
      <c r="F672" s="19"/>
      <c r="G672" s="19"/>
      <c r="H672" s="19"/>
      <c r="I672" s="19"/>
      <c r="J672" s="19"/>
      <c r="K672" s="19"/>
      <c r="L672" s="19"/>
      <c r="M672" s="19"/>
      <c r="N672" s="19"/>
      <c r="O672" s="19"/>
      <c r="P672" s="19"/>
      <c r="Q672" s="19"/>
      <c r="R672" s="19"/>
      <c r="S672" s="19"/>
      <c r="T672" s="19"/>
      <c r="U672" s="19"/>
      <c r="V672" s="19"/>
      <c r="W672" s="19"/>
      <c r="X672" s="19"/>
      <c r="Y672" s="19"/>
      <c r="Z672" s="19"/>
    </row>
    <row r="673" spans="1:26" ht="15.75" customHeight="1" x14ac:dyDescent="0.3">
      <c r="A673" s="19"/>
      <c r="B673" s="19"/>
      <c r="C673" s="19"/>
      <c r="D673" s="19"/>
      <c r="E673" s="19"/>
      <c r="F673" s="19"/>
      <c r="G673" s="19"/>
      <c r="H673" s="19"/>
      <c r="I673" s="19"/>
      <c r="J673" s="19"/>
      <c r="K673" s="19"/>
      <c r="L673" s="19"/>
      <c r="M673" s="19"/>
      <c r="N673" s="19"/>
      <c r="O673" s="19"/>
      <c r="P673" s="19"/>
      <c r="Q673" s="19"/>
      <c r="R673" s="19"/>
      <c r="S673" s="19"/>
      <c r="T673" s="19"/>
      <c r="U673" s="19"/>
      <c r="V673" s="19"/>
      <c r="W673" s="19"/>
      <c r="X673" s="19"/>
      <c r="Y673" s="19"/>
      <c r="Z673" s="19"/>
    </row>
    <row r="674" spans="1:26" ht="15.75" customHeight="1" x14ac:dyDescent="0.3">
      <c r="A674" s="19"/>
      <c r="B674" s="19"/>
      <c r="C674" s="19"/>
      <c r="D674" s="19"/>
      <c r="E674" s="19"/>
      <c r="F674" s="19"/>
      <c r="G674" s="19"/>
      <c r="H674" s="19"/>
      <c r="I674" s="19"/>
      <c r="J674" s="19"/>
      <c r="K674" s="19"/>
      <c r="L674" s="19"/>
      <c r="M674" s="19"/>
      <c r="N674" s="19"/>
      <c r="O674" s="19"/>
      <c r="P674" s="19"/>
      <c r="Q674" s="19"/>
      <c r="R674" s="19"/>
      <c r="S674" s="19"/>
      <c r="T674" s="19"/>
      <c r="U674" s="19"/>
      <c r="V674" s="19"/>
      <c r="W674" s="19"/>
      <c r="X674" s="19"/>
      <c r="Y674" s="19"/>
      <c r="Z674" s="19"/>
    </row>
    <row r="675" spans="1:26" ht="15.75" customHeight="1" x14ac:dyDescent="0.3">
      <c r="A675" s="19"/>
      <c r="B675" s="19"/>
      <c r="C675" s="19"/>
      <c r="D675" s="19"/>
      <c r="E675" s="19"/>
      <c r="F675" s="19"/>
      <c r="G675" s="19"/>
      <c r="H675" s="19"/>
      <c r="I675" s="19"/>
      <c r="J675" s="19"/>
      <c r="K675" s="19"/>
      <c r="L675" s="19"/>
      <c r="M675" s="19"/>
      <c r="N675" s="19"/>
      <c r="O675" s="19"/>
      <c r="P675" s="19"/>
      <c r="Q675" s="19"/>
      <c r="R675" s="19"/>
      <c r="S675" s="19"/>
      <c r="T675" s="19"/>
      <c r="U675" s="19"/>
      <c r="V675" s="19"/>
      <c r="W675" s="19"/>
      <c r="X675" s="19"/>
      <c r="Y675" s="19"/>
      <c r="Z675" s="19"/>
    </row>
    <row r="676" spans="1:26" ht="15.75" customHeight="1" x14ac:dyDescent="0.3">
      <c r="A676" s="19"/>
      <c r="B676" s="19"/>
      <c r="C676" s="19"/>
      <c r="D676" s="19"/>
      <c r="E676" s="19"/>
      <c r="F676" s="19"/>
      <c r="G676" s="19"/>
      <c r="H676" s="19"/>
      <c r="I676" s="19"/>
      <c r="J676" s="19"/>
      <c r="K676" s="19"/>
      <c r="L676" s="19"/>
      <c r="M676" s="19"/>
      <c r="N676" s="19"/>
      <c r="O676" s="19"/>
      <c r="P676" s="19"/>
      <c r="Q676" s="19"/>
      <c r="R676" s="19"/>
      <c r="S676" s="19"/>
      <c r="T676" s="19"/>
      <c r="U676" s="19"/>
      <c r="V676" s="19"/>
      <c r="W676" s="19"/>
      <c r="X676" s="19"/>
      <c r="Y676" s="19"/>
      <c r="Z676" s="19"/>
    </row>
    <row r="677" spans="1:26" ht="15.75" customHeight="1" x14ac:dyDescent="0.3">
      <c r="A677" s="19"/>
      <c r="B677" s="19"/>
      <c r="C677" s="19"/>
      <c r="D677" s="19"/>
      <c r="E677" s="19"/>
      <c r="F677" s="19"/>
      <c r="G677" s="19"/>
      <c r="H677" s="19"/>
      <c r="I677" s="19"/>
      <c r="J677" s="19"/>
      <c r="K677" s="19"/>
      <c r="L677" s="19"/>
      <c r="M677" s="19"/>
      <c r="N677" s="19"/>
      <c r="O677" s="19"/>
      <c r="P677" s="19"/>
      <c r="Q677" s="19"/>
      <c r="R677" s="19"/>
      <c r="S677" s="19"/>
      <c r="T677" s="19"/>
      <c r="U677" s="19"/>
      <c r="V677" s="19"/>
      <c r="W677" s="19"/>
      <c r="X677" s="19"/>
      <c r="Y677" s="19"/>
      <c r="Z677" s="19"/>
    </row>
    <row r="678" spans="1:26" ht="15.75" customHeight="1" x14ac:dyDescent="0.3">
      <c r="A678" s="19"/>
      <c r="B678" s="19"/>
      <c r="C678" s="19"/>
      <c r="D678" s="19"/>
      <c r="E678" s="19"/>
      <c r="F678" s="19"/>
      <c r="G678" s="19"/>
      <c r="H678" s="19"/>
      <c r="I678" s="19"/>
      <c r="J678" s="19"/>
      <c r="K678" s="19"/>
      <c r="L678" s="19"/>
      <c r="M678" s="19"/>
      <c r="N678" s="19"/>
      <c r="O678" s="19"/>
      <c r="P678" s="19"/>
      <c r="Q678" s="19"/>
      <c r="R678" s="19"/>
      <c r="S678" s="19"/>
      <c r="T678" s="19"/>
      <c r="U678" s="19"/>
      <c r="V678" s="19"/>
      <c r="W678" s="19"/>
      <c r="X678" s="19"/>
      <c r="Y678" s="19"/>
      <c r="Z678" s="19"/>
    </row>
    <row r="679" spans="1:26" ht="15.75" customHeight="1" x14ac:dyDescent="0.3">
      <c r="A679" s="19"/>
      <c r="B679" s="19"/>
      <c r="C679" s="19"/>
      <c r="D679" s="19"/>
      <c r="E679" s="19"/>
      <c r="F679" s="19"/>
      <c r="G679" s="19"/>
      <c r="H679" s="19"/>
      <c r="I679" s="19"/>
      <c r="J679" s="19"/>
      <c r="K679" s="19"/>
      <c r="L679" s="19"/>
      <c r="M679" s="19"/>
      <c r="N679" s="19"/>
      <c r="O679" s="19"/>
      <c r="P679" s="19"/>
      <c r="Q679" s="19"/>
      <c r="R679" s="19"/>
      <c r="S679" s="19"/>
      <c r="T679" s="19"/>
      <c r="U679" s="19"/>
      <c r="V679" s="19"/>
      <c r="W679" s="19"/>
      <c r="X679" s="19"/>
      <c r="Y679" s="19"/>
      <c r="Z679" s="19"/>
    </row>
    <row r="680" spans="1:26" ht="15.75" customHeight="1" x14ac:dyDescent="0.3">
      <c r="A680" s="19"/>
      <c r="B680" s="19"/>
      <c r="C680" s="19"/>
      <c r="D680" s="19"/>
      <c r="E680" s="19"/>
      <c r="F680" s="19"/>
      <c r="G680" s="19"/>
      <c r="H680" s="19"/>
      <c r="I680" s="19"/>
      <c r="J680" s="19"/>
      <c r="K680" s="19"/>
      <c r="L680" s="19"/>
      <c r="M680" s="19"/>
      <c r="N680" s="19"/>
      <c r="O680" s="19"/>
      <c r="P680" s="19"/>
      <c r="Q680" s="19"/>
      <c r="R680" s="19"/>
      <c r="S680" s="19"/>
      <c r="T680" s="19"/>
      <c r="U680" s="19"/>
      <c r="V680" s="19"/>
      <c r="W680" s="19"/>
      <c r="X680" s="19"/>
      <c r="Y680" s="19"/>
      <c r="Z680" s="19"/>
    </row>
    <row r="681" spans="1:26" ht="15.75" customHeight="1" x14ac:dyDescent="0.3">
      <c r="A681" s="19"/>
      <c r="B681" s="19"/>
      <c r="C681" s="19"/>
      <c r="D681" s="19"/>
      <c r="E681" s="19"/>
      <c r="F681" s="19"/>
      <c r="G681" s="19"/>
      <c r="H681" s="19"/>
      <c r="I681" s="19"/>
      <c r="J681" s="19"/>
      <c r="K681" s="19"/>
      <c r="L681" s="19"/>
      <c r="M681" s="19"/>
      <c r="N681" s="19"/>
      <c r="O681" s="19"/>
      <c r="P681" s="19"/>
      <c r="Q681" s="19"/>
      <c r="R681" s="19"/>
      <c r="S681" s="19"/>
      <c r="T681" s="19"/>
      <c r="U681" s="19"/>
      <c r="V681" s="19"/>
      <c r="W681" s="19"/>
      <c r="X681" s="19"/>
      <c r="Y681" s="19"/>
      <c r="Z681" s="19"/>
    </row>
    <row r="682" spans="1:26" ht="15.75" customHeight="1" x14ac:dyDescent="0.3">
      <c r="A682" s="19"/>
      <c r="B682" s="19"/>
      <c r="C682" s="19"/>
      <c r="D682" s="19"/>
      <c r="E682" s="19"/>
      <c r="F682" s="19"/>
      <c r="G682" s="19"/>
      <c r="H682" s="19"/>
      <c r="I682" s="19"/>
      <c r="J682" s="19"/>
      <c r="K682" s="19"/>
      <c r="L682" s="19"/>
      <c r="M682" s="19"/>
      <c r="N682" s="19"/>
      <c r="O682" s="19"/>
      <c r="P682" s="19"/>
      <c r="Q682" s="19"/>
      <c r="R682" s="19"/>
      <c r="S682" s="19"/>
      <c r="T682" s="19"/>
      <c r="U682" s="19"/>
      <c r="V682" s="19"/>
      <c r="W682" s="19"/>
      <c r="X682" s="19"/>
      <c r="Y682" s="19"/>
      <c r="Z682" s="19"/>
    </row>
    <row r="683" spans="1:26" ht="15.75" customHeight="1" x14ac:dyDescent="0.3">
      <c r="A683" s="19"/>
      <c r="B683" s="19"/>
      <c r="C683" s="19"/>
      <c r="D683" s="19"/>
      <c r="E683" s="19"/>
      <c r="F683" s="19"/>
      <c r="G683" s="19"/>
      <c r="H683" s="19"/>
      <c r="I683" s="19"/>
      <c r="J683" s="19"/>
      <c r="K683" s="19"/>
      <c r="L683" s="19"/>
      <c r="M683" s="19"/>
      <c r="N683" s="19"/>
      <c r="O683" s="19"/>
      <c r="P683" s="19"/>
      <c r="Q683" s="19"/>
      <c r="R683" s="19"/>
      <c r="S683" s="19"/>
      <c r="T683" s="19"/>
      <c r="U683" s="19"/>
      <c r="V683" s="19"/>
      <c r="W683" s="19"/>
      <c r="X683" s="19"/>
      <c r="Y683" s="19"/>
      <c r="Z683" s="19"/>
    </row>
    <row r="684" spans="1:26" ht="15.75" customHeight="1" x14ac:dyDescent="0.3">
      <c r="A684" s="19"/>
      <c r="B684" s="19"/>
      <c r="C684" s="19"/>
      <c r="D684" s="19"/>
      <c r="E684" s="19"/>
      <c r="F684" s="19"/>
      <c r="G684" s="19"/>
      <c r="H684" s="19"/>
      <c r="I684" s="19"/>
      <c r="J684" s="19"/>
      <c r="K684" s="19"/>
      <c r="L684" s="19"/>
      <c r="M684" s="19"/>
      <c r="N684" s="19"/>
      <c r="O684" s="19"/>
      <c r="P684" s="19"/>
      <c r="Q684" s="19"/>
      <c r="R684" s="19"/>
      <c r="S684" s="19"/>
      <c r="T684" s="19"/>
      <c r="U684" s="19"/>
      <c r="V684" s="19"/>
      <c r="W684" s="19"/>
      <c r="X684" s="19"/>
      <c r="Y684" s="19"/>
      <c r="Z684" s="19"/>
    </row>
    <row r="685" spans="1:26" ht="15.75" customHeight="1" x14ac:dyDescent="0.3">
      <c r="A685" s="19"/>
      <c r="B685" s="19"/>
      <c r="C685" s="19"/>
      <c r="D685" s="19"/>
      <c r="E685" s="19"/>
      <c r="F685" s="19"/>
      <c r="G685" s="19"/>
      <c r="H685" s="19"/>
      <c r="I685" s="19"/>
      <c r="J685" s="19"/>
      <c r="K685" s="19"/>
      <c r="L685" s="19"/>
      <c r="M685" s="19"/>
      <c r="N685" s="19"/>
      <c r="O685" s="19"/>
      <c r="P685" s="19"/>
      <c r="Q685" s="19"/>
      <c r="R685" s="19"/>
      <c r="S685" s="19"/>
      <c r="T685" s="19"/>
      <c r="U685" s="19"/>
      <c r="V685" s="19"/>
      <c r="W685" s="19"/>
      <c r="X685" s="19"/>
      <c r="Y685" s="19"/>
      <c r="Z685" s="19"/>
    </row>
    <row r="686" spans="1:26" ht="15.75" customHeight="1" x14ac:dyDescent="0.3">
      <c r="A686" s="19"/>
      <c r="B686" s="19"/>
      <c r="C686" s="19"/>
      <c r="D686" s="19"/>
      <c r="E686" s="19"/>
      <c r="F686" s="19"/>
      <c r="G686" s="19"/>
      <c r="H686" s="19"/>
      <c r="I686" s="19"/>
      <c r="J686" s="19"/>
      <c r="K686" s="19"/>
      <c r="L686" s="19"/>
      <c r="M686" s="19"/>
      <c r="N686" s="19"/>
      <c r="O686" s="19"/>
      <c r="P686" s="19"/>
      <c r="Q686" s="19"/>
      <c r="R686" s="19"/>
      <c r="S686" s="19"/>
      <c r="T686" s="19"/>
      <c r="U686" s="19"/>
      <c r="V686" s="19"/>
      <c r="W686" s="19"/>
      <c r="X686" s="19"/>
      <c r="Y686" s="19"/>
      <c r="Z686" s="19"/>
    </row>
    <row r="687" spans="1:26" ht="15.75" customHeight="1" x14ac:dyDescent="0.3">
      <c r="A687" s="19"/>
      <c r="B687" s="19"/>
      <c r="C687" s="19"/>
      <c r="D687" s="19"/>
      <c r="E687" s="19"/>
      <c r="F687" s="19"/>
      <c r="G687" s="19"/>
      <c r="H687" s="19"/>
      <c r="I687" s="19"/>
      <c r="J687" s="19"/>
      <c r="K687" s="19"/>
      <c r="L687" s="19"/>
      <c r="M687" s="19"/>
      <c r="N687" s="19"/>
      <c r="O687" s="19"/>
      <c r="P687" s="19"/>
      <c r="Q687" s="19"/>
      <c r="R687" s="19"/>
      <c r="S687" s="19"/>
      <c r="T687" s="19"/>
      <c r="U687" s="19"/>
      <c r="V687" s="19"/>
      <c r="W687" s="19"/>
      <c r="X687" s="19"/>
      <c r="Y687" s="19"/>
      <c r="Z687" s="19"/>
    </row>
    <row r="688" spans="1:26" ht="15.75" customHeight="1" x14ac:dyDescent="0.3">
      <c r="A688" s="19"/>
      <c r="B688" s="19"/>
      <c r="C688" s="19"/>
      <c r="D688" s="19"/>
      <c r="E688" s="19"/>
      <c r="F688" s="19"/>
      <c r="G688" s="19"/>
      <c r="H688" s="19"/>
      <c r="I688" s="19"/>
      <c r="J688" s="19"/>
      <c r="K688" s="19"/>
      <c r="L688" s="19"/>
      <c r="M688" s="19"/>
      <c r="N688" s="19"/>
      <c r="O688" s="19"/>
      <c r="P688" s="19"/>
      <c r="Q688" s="19"/>
      <c r="R688" s="19"/>
      <c r="S688" s="19"/>
      <c r="T688" s="19"/>
      <c r="U688" s="19"/>
      <c r="V688" s="19"/>
      <c r="W688" s="19"/>
      <c r="X688" s="19"/>
      <c r="Y688" s="19"/>
      <c r="Z688" s="19"/>
    </row>
    <row r="689" spans="1:26" ht="15.75" customHeight="1" x14ac:dyDescent="0.3">
      <c r="A689" s="19"/>
      <c r="B689" s="19"/>
      <c r="C689" s="19"/>
      <c r="D689" s="19"/>
      <c r="E689" s="19"/>
      <c r="F689" s="19"/>
      <c r="G689" s="19"/>
      <c r="H689" s="19"/>
      <c r="I689" s="19"/>
      <c r="J689" s="19"/>
      <c r="K689" s="19"/>
      <c r="L689" s="19"/>
      <c r="M689" s="19"/>
      <c r="N689" s="19"/>
      <c r="O689" s="19"/>
      <c r="P689" s="19"/>
      <c r="Q689" s="19"/>
      <c r="R689" s="19"/>
      <c r="S689" s="19"/>
      <c r="T689" s="19"/>
      <c r="U689" s="19"/>
      <c r="V689" s="19"/>
      <c r="W689" s="19"/>
      <c r="X689" s="19"/>
      <c r="Y689" s="19"/>
      <c r="Z689" s="19"/>
    </row>
    <row r="690" spans="1:26" ht="15.75" customHeight="1" x14ac:dyDescent="0.3">
      <c r="A690" s="19"/>
      <c r="B690" s="19"/>
      <c r="C690" s="19"/>
      <c r="D690" s="19"/>
      <c r="E690" s="19"/>
      <c r="F690" s="19"/>
      <c r="G690" s="19"/>
      <c r="H690" s="19"/>
      <c r="I690" s="19"/>
      <c r="J690" s="19"/>
      <c r="K690" s="19"/>
      <c r="L690" s="19"/>
      <c r="M690" s="19"/>
      <c r="N690" s="19"/>
      <c r="O690" s="19"/>
      <c r="P690" s="19"/>
      <c r="Q690" s="19"/>
      <c r="R690" s="19"/>
      <c r="S690" s="19"/>
      <c r="T690" s="19"/>
      <c r="U690" s="19"/>
      <c r="V690" s="19"/>
      <c r="W690" s="19"/>
      <c r="X690" s="19"/>
      <c r="Y690" s="19"/>
      <c r="Z690" s="19"/>
    </row>
    <row r="691" spans="1:26" ht="15.75" customHeight="1" x14ac:dyDescent="0.3">
      <c r="A691" s="19"/>
      <c r="B691" s="19"/>
      <c r="C691" s="19"/>
      <c r="D691" s="19"/>
      <c r="E691" s="19"/>
      <c r="F691" s="19"/>
      <c r="G691" s="19"/>
      <c r="H691" s="19"/>
      <c r="I691" s="19"/>
      <c r="J691" s="19"/>
      <c r="K691" s="19"/>
      <c r="L691" s="19"/>
      <c r="M691" s="19"/>
      <c r="N691" s="19"/>
      <c r="O691" s="19"/>
      <c r="P691" s="19"/>
      <c r="Q691" s="19"/>
      <c r="R691" s="19"/>
      <c r="S691" s="19"/>
      <c r="T691" s="19"/>
      <c r="U691" s="19"/>
      <c r="V691" s="19"/>
      <c r="W691" s="19"/>
      <c r="X691" s="19"/>
      <c r="Y691" s="19"/>
      <c r="Z691" s="19"/>
    </row>
    <row r="692" spans="1:26" ht="15.75" customHeight="1" x14ac:dyDescent="0.3">
      <c r="A692" s="19"/>
      <c r="B692" s="19"/>
      <c r="C692" s="19"/>
      <c r="D692" s="19"/>
      <c r="E692" s="19"/>
      <c r="F692" s="19"/>
      <c r="G692" s="19"/>
      <c r="H692" s="19"/>
      <c r="I692" s="19"/>
      <c r="J692" s="19"/>
      <c r="K692" s="19"/>
      <c r="L692" s="19"/>
      <c r="M692" s="19"/>
      <c r="N692" s="19"/>
      <c r="O692" s="19"/>
      <c r="P692" s="19"/>
      <c r="Q692" s="19"/>
      <c r="R692" s="19"/>
      <c r="S692" s="19"/>
      <c r="T692" s="19"/>
      <c r="U692" s="19"/>
      <c r="V692" s="19"/>
      <c r="W692" s="19"/>
      <c r="X692" s="19"/>
      <c r="Y692" s="19"/>
      <c r="Z692" s="19"/>
    </row>
    <row r="693" spans="1:26" ht="15.75" customHeight="1" x14ac:dyDescent="0.3">
      <c r="A693" s="19"/>
      <c r="B693" s="19"/>
      <c r="C693" s="19"/>
      <c r="D693" s="19"/>
      <c r="E693" s="19"/>
      <c r="F693" s="19"/>
      <c r="G693" s="19"/>
      <c r="H693" s="19"/>
      <c r="I693" s="19"/>
      <c r="J693" s="19"/>
      <c r="K693" s="19"/>
      <c r="L693" s="19"/>
      <c r="M693" s="19"/>
      <c r="N693" s="19"/>
      <c r="O693" s="19"/>
      <c r="P693" s="19"/>
      <c r="Q693" s="19"/>
      <c r="R693" s="19"/>
      <c r="S693" s="19"/>
      <c r="T693" s="19"/>
      <c r="U693" s="19"/>
      <c r="V693" s="19"/>
      <c r="W693" s="19"/>
      <c r="X693" s="19"/>
      <c r="Y693" s="19"/>
      <c r="Z693" s="19"/>
    </row>
    <row r="694" spans="1:26" ht="15.75" customHeight="1" x14ac:dyDescent="0.3">
      <c r="A694" s="19"/>
      <c r="B694" s="19"/>
      <c r="C694" s="19"/>
      <c r="D694" s="19"/>
      <c r="E694" s="19"/>
      <c r="F694" s="19"/>
      <c r="G694" s="19"/>
      <c r="H694" s="19"/>
      <c r="I694" s="19"/>
      <c r="J694" s="19"/>
      <c r="K694" s="19"/>
      <c r="L694" s="19"/>
      <c r="M694" s="19"/>
      <c r="N694" s="19"/>
      <c r="O694" s="19"/>
      <c r="P694" s="19"/>
      <c r="Q694" s="19"/>
      <c r="R694" s="19"/>
      <c r="S694" s="19"/>
      <c r="T694" s="19"/>
      <c r="U694" s="19"/>
      <c r="V694" s="19"/>
      <c r="W694" s="19"/>
      <c r="X694" s="19"/>
      <c r="Y694" s="19"/>
      <c r="Z694" s="19"/>
    </row>
    <row r="695" spans="1:26" ht="15.75" customHeight="1" x14ac:dyDescent="0.3">
      <c r="A695" s="19"/>
      <c r="B695" s="19"/>
      <c r="C695" s="19"/>
      <c r="D695" s="19"/>
      <c r="E695" s="19"/>
      <c r="F695" s="19"/>
      <c r="G695" s="19"/>
      <c r="H695" s="19"/>
      <c r="I695" s="19"/>
      <c r="J695" s="19"/>
      <c r="K695" s="19"/>
      <c r="L695" s="19"/>
      <c r="M695" s="19"/>
      <c r="N695" s="19"/>
      <c r="O695" s="19"/>
      <c r="P695" s="19"/>
      <c r="Q695" s="19"/>
      <c r="R695" s="19"/>
      <c r="S695" s="19"/>
      <c r="T695" s="19"/>
      <c r="U695" s="19"/>
      <c r="V695" s="19"/>
      <c r="W695" s="19"/>
      <c r="X695" s="19"/>
      <c r="Y695" s="19"/>
      <c r="Z695" s="19"/>
    </row>
    <row r="696" spans="1:26" ht="15.75" customHeight="1" x14ac:dyDescent="0.3">
      <c r="A696" s="19"/>
      <c r="B696" s="19"/>
      <c r="C696" s="19"/>
      <c r="D696" s="19"/>
      <c r="E696" s="19"/>
      <c r="F696" s="19"/>
      <c r="G696" s="19"/>
      <c r="H696" s="19"/>
      <c r="I696" s="19"/>
      <c r="J696" s="19"/>
      <c r="K696" s="19"/>
      <c r="L696" s="19"/>
      <c r="M696" s="19"/>
      <c r="N696" s="19"/>
      <c r="O696" s="19"/>
      <c r="P696" s="19"/>
      <c r="Q696" s="19"/>
      <c r="R696" s="19"/>
      <c r="S696" s="19"/>
      <c r="T696" s="19"/>
      <c r="U696" s="19"/>
      <c r="V696" s="19"/>
      <c r="W696" s="19"/>
      <c r="X696" s="19"/>
      <c r="Y696" s="19"/>
      <c r="Z696" s="19"/>
    </row>
    <row r="697" spans="1:26" ht="15.75" customHeight="1" x14ac:dyDescent="0.3">
      <c r="A697" s="19"/>
      <c r="B697" s="19"/>
      <c r="C697" s="19"/>
      <c r="D697" s="19"/>
      <c r="E697" s="19"/>
      <c r="F697" s="19"/>
      <c r="G697" s="19"/>
      <c r="H697" s="19"/>
      <c r="I697" s="19"/>
      <c r="J697" s="19"/>
      <c r="K697" s="19"/>
      <c r="L697" s="19"/>
      <c r="M697" s="19"/>
      <c r="N697" s="19"/>
      <c r="O697" s="19"/>
      <c r="P697" s="19"/>
      <c r="Q697" s="19"/>
      <c r="R697" s="19"/>
      <c r="S697" s="19"/>
      <c r="T697" s="19"/>
      <c r="U697" s="19"/>
      <c r="V697" s="19"/>
      <c r="W697" s="19"/>
      <c r="X697" s="19"/>
      <c r="Y697" s="19"/>
      <c r="Z697" s="19"/>
    </row>
    <row r="698" spans="1:26" ht="15.75" customHeight="1" x14ac:dyDescent="0.3">
      <c r="A698" s="19"/>
      <c r="B698" s="19"/>
      <c r="C698" s="19"/>
      <c r="D698" s="19"/>
      <c r="E698" s="19"/>
      <c r="F698" s="19"/>
      <c r="G698" s="19"/>
      <c r="H698" s="19"/>
      <c r="I698" s="19"/>
      <c r="J698" s="19"/>
      <c r="K698" s="19"/>
      <c r="L698" s="19"/>
      <c r="M698" s="19"/>
      <c r="N698" s="19"/>
      <c r="O698" s="19"/>
      <c r="P698" s="19"/>
      <c r="Q698" s="19"/>
      <c r="R698" s="19"/>
      <c r="S698" s="19"/>
      <c r="T698" s="19"/>
      <c r="U698" s="19"/>
      <c r="V698" s="19"/>
      <c r="W698" s="19"/>
      <c r="X698" s="19"/>
      <c r="Y698" s="19"/>
      <c r="Z698" s="19"/>
    </row>
    <row r="699" spans="1:26" ht="15.75" customHeight="1" x14ac:dyDescent="0.3">
      <c r="A699" s="19"/>
      <c r="B699" s="19"/>
      <c r="C699" s="19"/>
      <c r="D699" s="19"/>
      <c r="E699" s="19"/>
      <c r="F699" s="19"/>
      <c r="G699" s="19"/>
      <c r="H699" s="19"/>
      <c r="I699" s="19"/>
      <c r="J699" s="19"/>
      <c r="K699" s="19"/>
      <c r="L699" s="19"/>
      <c r="M699" s="19"/>
      <c r="N699" s="19"/>
      <c r="O699" s="19"/>
      <c r="P699" s="19"/>
      <c r="Q699" s="19"/>
      <c r="R699" s="19"/>
      <c r="S699" s="19"/>
      <c r="T699" s="19"/>
      <c r="U699" s="19"/>
      <c r="V699" s="19"/>
      <c r="W699" s="19"/>
      <c r="X699" s="19"/>
      <c r="Y699" s="19"/>
      <c r="Z699" s="19"/>
    </row>
    <row r="700" spans="1:26" ht="15.75" customHeight="1" x14ac:dyDescent="0.3">
      <c r="A700" s="19"/>
      <c r="B700" s="19"/>
      <c r="C700" s="19"/>
      <c r="D700" s="19"/>
      <c r="E700" s="19"/>
      <c r="F700" s="19"/>
      <c r="G700" s="19"/>
      <c r="H700" s="19"/>
      <c r="I700" s="19"/>
      <c r="J700" s="19"/>
      <c r="K700" s="19"/>
      <c r="L700" s="19"/>
      <c r="M700" s="19"/>
      <c r="N700" s="19"/>
      <c r="O700" s="19"/>
      <c r="P700" s="19"/>
      <c r="Q700" s="19"/>
      <c r="R700" s="19"/>
      <c r="S700" s="19"/>
      <c r="T700" s="19"/>
      <c r="U700" s="19"/>
      <c r="V700" s="19"/>
      <c r="W700" s="19"/>
      <c r="X700" s="19"/>
      <c r="Y700" s="19"/>
      <c r="Z700" s="19"/>
    </row>
    <row r="701" spans="1:26" ht="15.75" customHeight="1" x14ac:dyDescent="0.3">
      <c r="A701" s="19"/>
      <c r="B701" s="19"/>
      <c r="C701" s="19"/>
      <c r="D701" s="19"/>
      <c r="E701" s="19"/>
      <c r="F701" s="19"/>
      <c r="G701" s="19"/>
      <c r="H701" s="19"/>
      <c r="I701" s="19"/>
      <c r="J701" s="19"/>
      <c r="K701" s="19"/>
      <c r="L701" s="19"/>
      <c r="M701" s="19"/>
      <c r="N701" s="19"/>
      <c r="O701" s="19"/>
      <c r="P701" s="19"/>
      <c r="Q701" s="19"/>
      <c r="R701" s="19"/>
      <c r="S701" s="19"/>
      <c r="T701" s="19"/>
      <c r="U701" s="19"/>
      <c r="V701" s="19"/>
      <c r="W701" s="19"/>
      <c r="X701" s="19"/>
      <c r="Y701" s="19"/>
      <c r="Z701" s="19"/>
    </row>
    <row r="702" spans="1:26" ht="15.75" customHeight="1" x14ac:dyDescent="0.3">
      <c r="A702" s="19"/>
      <c r="B702" s="19"/>
      <c r="C702" s="19"/>
      <c r="D702" s="19"/>
      <c r="E702" s="19"/>
      <c r="F702" s="19"/>
      <c r="G702" s="19"/>
      <c r="H702" s="19"/>
      <c r="I702" s="19"/>
      <c r="J702" s="19"/>
      <c r="K702" s="19"/>
      <c r="L702" s="19"/>
      <c r="M702" s="19"/>
      <c r="N702" s="19"/>
      <c r="O702" s="19"/>
      <c r="P702" s="19"/>
      <c r="Q702" s="19"/>
      <c r="R702" s="19"/>
      <c r="S702" s="19"/>
      <c r="T702" s="19"/>
      <c r="U702" s="19"/>
      <c r="V702" s="19"/>
      <c r="W702" s="19"/>
      <c r="X702" s="19"/>
      <c r="Y702" s="19"/>
      <c r="Z702" s="19"/>
    </row>
    <row r="703" spans="1:26" ht="15.75" customHeight="1" x14ac:dyDescent="0.3">
      <c r="A703" s="19"/>
      <c r="B703" s="19"/>
      <c r="C703" s="19"/>
      <c r="D703" s="19"/>
      <c r="E703" s="19"/>
      <c r="F703" s="19"/>
      <c r="G703" s="19"/>
      <c r="H703" s="19"/>
      <c r="I703" s="19"/>
      <c r="J703" s="19"/>
      <c r="K703" s="19"/>
      <c r="L703" s="19"/>
      <c r="M703" s="19"/>
      <c r="N703" s="19"/>
      <c r="O703" s="19"/>
      <c r="P703" s="19"/>
      <c r="Q703" s="19"/>
      <c r="R703" s="19"/>
      <c r="S703" s="19"/>
      <c r="T703" s="19"/>
      <c r="U703" s="19"/>
      <c r="V703" s="19"/>
      <c r="W703" s="19"/>
      <c r="X703" s="19"/>
      <c r="Y703" s="19"/>
      <c r="Z703" s="19"/>
    </row>
    <row r="704" spans="1:26" ht="15.75" customHeight="1" x14ac:dyDescent="0.3">
      <c r="A704" s="19"/>
      <c r="B704" s="19"/>
      <c r="C704" s="19"/>
      <c r="D704" s="19"/>
      <c r="E704" s="19"/>
      <c r="F704" s="19"/>
      <c r="G704" s="19"/>
      <c r="H704" s="19"/>
      <c r="I704" s="19"/>
      <c r="J704" s="19"/>
      <c r="K704" s="19"/>
      <c r="L704" s="19"/>
      <c r="M704" s="19"/>
      <c r="N704" s="19"/>
      <c r="O704" s="19"/>
      <c r="P704" s="19"/>
      <c r="Q704" s="19"/>
      <c r="R704" s="19"/>
      <c r="S704" s="19"/>
      <c r="T704" s="19"/>
      <c r="U704" s="19"/>
      <c r="V704" s="19"/>
      <c r="W704" s="19"/>
      <c r="X704" s="19"/>
      <c r="Y704" s="19"/>
      <c r="Z704" s="19"/>
    </row>
    <row r="705" spans="1:26" ht="15.75" customHeight="1" x14ac:dyDescent="0.3">
      <c r="A705" s="19"/>
      <c r="B705" s="19"/>
      <c r="C705" s="19"/>
      <c r="D705" s="19"/>
      <c r="E705" s="19"/>
      <c r="F705" s="19"/>
      <c r="G705" s="19"/>
      <c r="H705" s="19"/>
      <c r="I705" s="19"/>
      <c r="J705" s="19"/>
      <c r="K705" s="19"/>
      <c r="L705" s="19"/>
      <c r="M705" s="19"/>
      <c r="N705" s="19"/>
      <c r="O705" s="19"/>
      <c r="P705" s="19"/>
      <c r="Q705" s="19"/>
      <c r="R705" s="19"/>
      <c r="S705" s="19"/>
      <c r="T705" s="19"/>
      <c r="U705" s="19"/>
      <c r="V705" s="19"/>
      <c r="W705" s="19"/>
      <c r="X705" s="19"/>
      <c r="Y705" s="19"/>
      <c r="Z705" s="19"/>
    </row>
    <row r="706" spans="1:26" ht="15.75" customHeight="1" x14ac:dyDescent="0.3">
      <c r="A706" s="19"/>
      <c r="B706" s="19"/>
      <c r="C706" s="19"/>
      <c r="D706" s="19"/>
      <c r="E706" s="19"/>
      <c r="F706" s="19"/>
      <c r="G706" s="19"/>
      <c r="H706" s="19"/>
      <c r="I706" s="19"/>
      <c r="J706" s="19"/>
      <c r="K706" s="19"/>
      <c r="L706" s="19"/>
      <c r="M706" s="19"/>
      <c r="N706" s="19"/>
      <c r="O706" s="19"/>
      <c r="P706" s="19"/>
      <c r="Q706" s="19"/>
      <c r="R706" s="19"/>
      <c r="S706" s="19"/>
      <c r="T706" s="19"/>
      <c r="U706" s="19"/>
      <c r="V706" s="19"/>
      <c r="W706" s="19"/>
      <c r="X706" s="19"/>
      <c r="Y706" s="19"/>
      <c r="Z706" s="19"/>
    </row>
    <row r="707" spans="1:26" ht="15.75" customHeight="1" x14ac:dyDescent="0.3">
      <c r="A707" s="19"/>
      <c r="B707" s="19"/>
      <c r="C707" s="19"/>
      <c r="D707" s="19"/>
      <c r="E707" s="19"/>
      <c r="F707" s="19"/>
      <c r="G707" s="19"/>
      <c r="H707" s="19"/>
      <c r="I707" s="19"/>
      <c r="J707" s="19"/>
      <c r="K707" s="19"/>
      <c r="L707" s="19"/>
      <c r="M707" s="19"/>
      <c r="N707" s="19"/>
      <c r="O707" s="19"/>
      <c r="P707" s="19"/>
      <c r="Q707" s="19"/>
      <c r="R707" s="19"/>
      <c r="S707" s="19"/>
      <c r="T707" s="19"/>
      <c r="U707" s="19"/>
      <c r="V707" s="19"/>
      <c r="W707" s="19"/>
      <c r="X707" s="19"/>
      <c r="Y707" s="19"/>
      <c r="Z707" s="19"/>
    </row>
    <row r="708" spans="1:26" ht="15.75" customHeight="1" x14ac:dyDescent="0.3">
      <c r="A708" s="19"/>
      <c r="B708" s="19"/>
      <c r="C708" s="19"/>
      <c r="D708" s="19"/>
      <c r="E708" s="19"/>
      <c r="F708" s="19"/>
      <c r="G708" s="19"/>
      <c r="H708" s="19"/>
      <c r="I708" s="19"/>
      <c r="J708" s="19"/>
      <c r="K708" s="19"/>
      <c r="L708" s="19"/>
      <c r="M708" s="19"/>
      <c r="N708" s="19"/>
      <c r="O708" s="19"/>
      <c r="P708" s="19"/>
      <c r="Q708" s="19"/>
      <c r="R708" s="19"/>
      <c r="S708" s="19"/>
      <c r="T708" s="19"/>
      <c r="U708" s="19"/>
      <c r="V708" s="19"/>
      <c r="W708" s="19"/>
      <c r="X708" s="19"/>
      <c r="Y708" s="19"/>
      <c r="Z708" s="19"/>
    </row>
    <row r="709" spans="1:26" ht="15.75" customHeight="1" x14ac:dyDescent="0.3">
      <c r="A709" s="19"/>
      <c r="B709" s="19"/>
      <c r="C709" s="19"/>
      <c r="D709" s="19"/>
      <c r="E709" s="19"/>
      <c r="F709" s="19"/>
      <c r="G709" s="19"/>
      <c r="H709" s="19"/>
      <c r="I709" s="19"/>
      <c r="J709" s="19"/>
      <c r="K709" s="19"/>
      <c r="L709" s="19"/>
      <c r="M709" s="19"/>
      <c r="N709" s="19"/>
      <c r="O709" s="19"/>
      <c r="P709" s="19"/>
      <c r="Q709" s="19"/>
      <c r="R709" s="19"/>
      <c r="S709" s="19"/>
      <c r="T709" s="19"/>
      <c r="U709" s="19"/>
      <c r="V709" s="19"/>
      <c r="W709" s="19"/>
      <c r="X709" s="19"/>
      <c r="Y709" s="19"/>
      <c r="Z709" s="19"/>
    </row>
    <row r="710" spans="1:26" ht="15.75" customHeight="1" x14ac:dyDescent="0.3">
      <c r="A710" s="19"/>
      <c r="B710" s="19"/>
      <c r="C710" s="19"/>
      <c r="D710" s="19"/>
      <c r="E710" s="19"/>
      <c r="F710" s="19"/>
      <c r="G710" s="19"/>
      <c r="H710" s="19"/>
      <c r="I710" s="19"/>
      <c r="J710" s="19"/>
      <c r="K710" s="19"/>
      <c r="L710" s="19"/>
      <c r="M710" s="19"/>
      <c r="N710" s="19"/>
      <c r="O710" s="19"/>
      <c r="P710" s="19"/>
      <c r="Q710" s="19"/>
      <c r="R710" s="19"/>
      <c r="S710" s="19"/>
      <c r="T710" s="19"/>
      <c r="U710" s="19"/>
      <c r="V710" s="19"/>
      <c r="W710" s="19"/>
      <c r="X710" s="19"/>
      <c r="Y710" s="19"/>
      <c r="Z710" s="19"/>
    </row>
    <row r="711" spans="1:26" ht="15.75" customHeight="1" x14ac:dyDescent="0.3">
      <c r="A711" s="19"/>
      <c r="B711" s="19"/>
      <c r="C711" s="19"/>
      <c r="D711" s="19"/>
      <c r="E711" s="19"/>
      <c r="F711" s="19"/>
      <c r="G711" s="19"/>
      <c r="H711" s="19"/>
      <c r="I711" s="19"/>
      <c r="J711" s="19"/>
      <c r="K711" s="19"/>
      <c r="L711" s="19"/>
      <c r="M711" s="19"/>
      <c r="N711" s="19"/>
      <c r="O711" s="19"/>
      <c r="P711" s="19"/>
      <c r="Q711" s="19"/>
      <c r="R711" s="19"/>
      <c r="S711" s="19"/>
      <c r="T711" s="19"/>
      <c r="U711" s="19"/>
      <c r="V711" s="19"/>
      <c r="W711" s="19"/>
      <c r="X711" s="19"/>
      <c r="Y711" s="19"/>
      <c r="Z711" s="19"/>
    </row>
    <row r="712" spans="1:26" ht="15.75" customHeight="1" x14ac:dyDescent="0.3">
      <c r="A712" s="19"/>
      <c r="B712" s="19"/>
      <c r="C712" s="19"/>
      <c r="D712" s="19"/>
      <c r="E712" s="19"/>
      <c r="F712" s="19"/>
      <c r="G712" s="19"/>
      <c r="H712" s="19"/>
      <c r="I712" s="19"/>
      <c r="J712" s="19"/>
      <c r="K712" s="19"/>
      <c r="L712" s="19"/>
      <c r="M712" s="19"/>
      <c r="N712" s="19"/>
      <c r="O712" s="19"/>
      <c r="P712" s="19"/>
      <c r="Q712" s="19"/>
      <c r="R712" s="19"/>
      <c r="S712" s="19"/>
      <c r="T712" s="19"/>
      <c r="U712" s="19"/>
      <c r="V712" s="19"/>
      <c r="W712" s="19"/>
      <c r="X712" s="19"/>
      <c r="Y712" s="19"/>
      <c r="Z712" s="19"/>
    </row>
    <row r="713" spans="1:26" ht="15.75" customHeight="1" x14ac:dyDescent="0.3">
      <c r="A713" s="19"/>
      <c r="B713" s="19"/>
      <c r="C713" s="19"/>
      <c r="D713" s="19"/>
      <c r="E713" s="19"/>
      <c r="F713" s="19"/>
      <c r="G713" s="19"/>
      <c r="H713" s="19"/>
      <c r="I713" s="19"/>
      <c r="J713" s="19"/>
      <c r="K713" s="19"/>
      <c r="L713" s="19"/>
      <c r="M713" s="19"/>
      <c r="N713" s="19"/>
      <c r="O713" s="19"/>
      <c r="P713" s="19"/>
      <c r="Q713" s="19"/>
      <c r="R713" s="19"/>
      <c r="S713" s="19"/>
      <c r="T713" s="19"/>
      <c r="U713" s="19"/>
      <c r="V713" s="19"/>
      <c r="W713" s="19"/>
      <c r="X713" s="19"/>
      <c r="Y713" s="19"/>
      <c r="Z713" s="19"/>
    </row>
    <row r="714" spans="1:26" ht="15.75" customHeight="1" x14ac:dyDescent="0.3">
      <c r="A714" s="19"/>
      <c r="B714" s="19"/>
      <c r="C714" s="19"/>
      <c r="D714" s="19"/>
      <c r="E714" s="19"/>
      <c r="F714" s="19"/>
      <c r="G714" s="19"/>
      <c r="H714" s="19"/>
      <c r="I714" s="19"/>
      <c r="J714" s="19"/>
      <c r="K714" s="19"/>
      <c r="L714" s="19"/>
      <c r="M714" s="19"/>
      <c r="N714" s="19"/>
      <c r="O714" s="19"/>
      <c r="P714" s="19"/>
      <c r="Q714" s="19"/>
      <c r="R714" s="19"/>
      <c r="S714" s="19"/>
      <c r="T714" s="19"/>
      <c r="U714" s="19"/>
      <c r="V714" s="19"/>
      <c r="W714" s="19"/>
      <c r="X714" s="19"/>
      <c r="Y714" s="19"/>
      <c r="Z714" s="19"/>
    </row>
    <row r="715" spans="1:26" ht="15.75" customHeight="1" x14ac:dyDescent="0.3">
      <c r="A715" s="19"/>
      <c r="B715" s="19"/>
      <c r="C715" s="19"/>
      <c r="D715" s="19"/>
      <c r="E715" s="19"/>
      <c r="F715" s="19"/>
      <c r="G715" s="19"/>
      <c r="H715" s="19"/>
      <c r="I715" s="19"/>
      <c r="J715" s="19"/>
      <c r="K715" s="19"/>
      <c r="L715" s="19"/>
      <c r="M715" s="19"/>
      <c r="N715" s="19"/>
      <c r="O715" s="19"/>
      <c r="P715" s="19"/>
      <c r="Q715" s="19"/>
      <c r="R715" s="19"/>
      <c r="S715" s="19"/>
      <c r="T715" s="19"/>
      <c r="U715" s="19"/>
      <c r="V715" s="19"/>
      <c r="W715" s="19"/>
      <c r="X715" s="19"/>
      <c r="Y715" s="19"/>
      <c r="Z715" s="19"/>
    </row>
    <row r="716" spans="1:26" ht="15.75" customHeight="1" x14ac:dyDescent="0.3">
      <c r="A716" s="19"/>
      <c r="B716" s="19"/>
      <c r="C716" s="19"/>
      <c r="D716" s="19"/>
      <c r="E716" s="19"/>
      <c r="F716" s="19"/>
      <c r="G716" s="19"/>
      <c r="H716" s="19"/>
      <c r="I716" s="19"/>
      <c r="J716" s="19"/>
      <c r="K716" s="19"/>
      <c r="L716" s="19"/>
      <c r="M716" s="19"/>
      <c r="N716" s="19"/>
      <c r="O716" s="19"/>
      <c r="P716" s="19"/>
      <c r="Q716" s="19"/>
      <c r="R716" s="19"/>
      <c r="S716" s="19"/>
      <c r="T716" s="19"/>
      <c r="U716" s="19"/>
      <c r="V716" s="19"/>
      <c r="W716" s="19"/>
      <c r="X716" s="19"/>
      <c r="Y716" s="19"/>
      <c r="Z716" s="19"/>
    </row>
    <row r="717" spans="1:26" ht="15.75" customHeight="1" x14ac:dyDescent="0.3">
      <c r="A717" s="19"/>
      <c r="B717" s="19"/>
      <c r="C717" s="19"/>
      <c r="D717" s="19"/>
      <c r="E717" s="19"/>
      <c r="F717" s="19"/>
      <c r="G717" s="19"/>
      <c r="H717" s="19"/>
      <c r="I717" s="19"/>
      <c r="J717" s="19"/>
      <c r="K717" s="19"/>
      <c r="L717" s="19"/>
      <c r="M717" s="19"/>
      <c r="N717" s="19"/>
      <c r="O717" s="19"/>
      <c r="P717" s="19"/>
      <c r="Q717" s="19"/>
      <c r="R717" s="19"/>
      <c r="S717" s="19"/>
      <c r="T717" s="19"/>
      <c r="U717" s="19"/>
      <c r="V717" s="19"/>
      <c r="W717" s="19"/>
      <c r="X717" s="19"/>
      <c r="Y717" s="19"/>
      <c r="Z717" s="19"/>
    </row>
    <row r="718" spans="1:26" ht="15.75" customHeight="1" x14ac:dyDescent="0.3">
      <c r="A718" s="19"/>
      <c r="B718" s="19"/>
      <c r="C718" s="19"/>
      <c r="D718" s="19"/>
      <c r="E718" s="19"/>
      <c r="F718" s="19"/>
      <c r="G718" s="19"/>
      <c r="H718" s="19"/>
      <c r="I718" s="19"/>
      <c r="J718" s="19"/>
      <c r="K718" s="19"/>
      <c r="L718" s="19"/>
      <c r="M718" s="19"/>
      <c r="N718" s="19"/>
      <c r="O718" s="19"/>
      <c r="P718" s="19"/>
      <c r="Q718" s="19"/>
      <c r="R718" s="19"/>
      <c r="S718" s="19"/>
      <c r="T718" s="19"/>
      <c r="U718" s="19"/>
      <c r="V718" s="19"/>
      <c r="W718" s="19"/>
      <c r="X718" s="19"/>
      <c r="Y718" s="19"/>
      <c r="Z718" s="19"/>
    </row>
    <row r="719" spans="1:26" ht="15.75" customHeight="1" x14ac:dyDescent="0.3">
      <c r="A719" s="19"/>
      <c r="B719" s="19"/>
      <c r="C719" s="19"/>
      <c r="D719" s="19"/>
      <c r="E719" s="19"/>
      <c r="F719" s="19"/>
      <c r="G719" s="19"/>
      <c r="H719" s="19"/>
      <c r="I719" s="19"/>
      <c r="J719" s="19"/>
      <c r="K719" s="19"/>
      <c r="L719" s="19"/>
      <c r="M719" s="19"/>
      <c r="N719" s="19"/>
      <c r="O719" s="19"/>
      <c r="P719" s="19"/>
      <c r="Q719" s="19"/>
      <c r="R719" s="19"/>
      <c r="S719" s="19"/>
      <c r="T719" s="19"/>
      <c r="U719" s="19"/>
      <c r="V719" s="19"/>
      <c r="W719" s="19"/>
      <c r="X719" s="19"/>
      <c r="Y719" s="19"/>
      <c r="Z719" s="19"/>
    </row>
    <row r="720" spans="1:26" ht="15.75" customHeight="1" x14ac:dyDescent="0.3">
      <c r="A720" s="19"/>
      <c r="B720" s="19"/>
      <c r="C720" s="19"/>
      <c r="D720" s="19"/>
      <c r="E720" s="19"/>
      <c r="F720" s="19"/>
      <c r="G720" s="19"/>
      <c r="H720" s="19"/>
      <c r="I720" s="19"/>
      <c r="J720" s="19"/>
      <c r="K720" s="19"/>
      <c r="L720" s="19"/>
      <c r="M720" s="19"/>
      <c r="N720" s="19"/>
      <c r="O720" s="19"/>
      <c r="P720" s="19"/>
      <c r="Q720" s="19"/>
      <c r="R720" s="19"/>
      <c r="S720" s="19"/>
      <c r="T720" s="19"/>
      <c r="U720" s="19"/>
      <c r="V720" s="19"/>
      <c r="W720" s="19"/>
      <c r="X720" s="19"/>
      <c r="Y720" s="19"/>
      <c r="Z720" s="19"/>
    </row>
    <row r="721" spans="1:26" ht="15.75" customHeight="1" x14ac:dyDescent="0.3">
      <c r="A721" s="19"/>
      <c r="B721" s="19"/>
      <c r="C721" s="19"/>
      <c r="D721" s="19"/>
      <c r="E721" s="19"/>
      <c r="F721" s="19"/>
      <c r="G721" s="19"/>
      <c r="H721" s="19"/>
      <c r="I721" s="19"/>
      <c r="J721" s="19"/>
      <c r="K721" s="19"/>
      <c r="L721" s="19"/>
      <c r="M721" s="19"/>
      <c r="N721" s="19"/>
      <c r="O721" s="19"/>
      <c r="P721" s="19"/>
      <c r="Q721" s="19"/>
      <c r="R721" s="19"/>
      <c r="S721" s="19"/>
      <c r="T721" s="19"/>
      <c r="U721" s="19"/>
      <c r="V721" s="19"/>
      <c r="W721" s="19"/>
      <c r="X721" s="19"/>
      <c r="Y721" s="19"/>
      <c r="Z721" s="19"/>
    </row>
    <row r="722" spans="1:26" ht="15.75" customHeight="1" x14ac:dyDescent="0.3">
      <c r="A722" s="19"/>
      <c r="B722" s="19"/>
      <c r="C722" s="19"/>
      <c r="D722" s="19"/>
      <c r="E722" s="19"/>
      <c r="F722" s="19"/>
      <c r="G722" s="19"/>
      <c r="H722" s="19"/>
      <c r="I722" s="19"/>
      <c r="J722" s="19"/>
      <c r="K722" s="19"/>
      <c r="L722" s="19"/>
      <c r="M722" s="19"/>
      <c r="N722" s="19"/>
      <c r="O722" s="19"/>
      <c r="P722" s="19"/>
      <c r="Q722" s="19"/>
      <c r="R722" s="19"/>
      <c r="S722" s="19"/>
      <c r="T722" s="19"/>
      <c r="U722" s="19"/>
      <c r="V722" s="19"/>
      <c r="W722" s="19"/>
      <c r="X722" s="19"/>
      <c r="Y722" s="19"/>
      <c r="Z722" s="19"/>
    </row>
    <row r="723" spans="1:26" ht="15.75" customHeight="1" x14ac:dyDescent="0.3">
      <c r="A723" s="19"/>
      <c r="B723" s="19"/>
      <c r="C723" s="19"/>
      <c r="D723" s="19"/>
      <c r="E723" s="19"/>
      <c r="F723" s="19"/>
      <c r="G723" s="19"/>
      <c r="H723" s="19"/>
      <c r="I723" s="19"/>
      <c r="J723" s="19"/>
      <c r="K723" s="19"/>
      <c r="L723" s="19"/>
      <c r="M723" s="19"/>
      <c r="N723" s="19"/>
      <c r="O723" s="19"/>
      <c r="P723" s="19"/>
      <c r="Q723" s="19"/>
      <c r="R723" s="19"/>
      <c r="S723" s="19"/>
      <c r="T723" s="19"/>
      <c r="U723" s="19"/>
      <c r="V723" s="19"/>
      <c r="W723" s="19"/>
      <c r="X723" s="19"/>
      <c r="Y723" s="19"/>
      <c r="Z723" s="19"/>
    </row>
    <row r="724" spans="1:26" ht="15.75" customHeight="1" x14ac:dyDescent="0.3">
      <c r="A724" s="19"/>
      <c r="B724" s="19"/>
      <c r="C724" s="19"/>
      <c r="D724" s="19"/>
      <c r="E724" s="19"/>
      <c r="F724" s="19"/>
      <c r="G724" s="19"/>
      <c r="H724" s="19"/>
      <c r="I724" s="19"/>
      <c r="J724" s="19"/>
      <c r="K724" s="19"/>
      <c r="L724" s="19"/>
      <c r="M724" s="19"/>
      <c r="N724" s="19"/>
      <c r="O724" s="19"/>
      <c r="P724" s="19"/>
      <c r="Q724" s="19"/>
      <c r="R724" s="19"/>
      <c r="S724" s="19"/>
      <c r="T724" s="19"/>
      <c r="U724" s="19"/>
      <c r="V724" s="19"/>
      <c r="W724" s="19"/>
      <c r="X724" s="19"/>
      <c r="Y724" s="19"/>
      <c r="Z724" s="19"/>
    </row>
    <row r="725" spans="1:26" ht="15.75" customHeight="1" x14ac:dyDescent="0.3">
      <c r="A725" s="19"/>
      <c r="B725" s="19"/>
      <c r="C725" s="19"/>
      <c r="D725" s="19"/>
      <c r="E725" s="19"/>
      <c r="F725" s="19"/>
      <c r="G725" s="19"/>
      <c r="H725" s="19"/>
      <c r="I725" s="19"/>
      <c r="J725" s="19"/>
      <c r="K725" s="19"/>
      <c r="L725" s="19"/>
      <c r="M725" s="19"/>
      <c r="N725" s="19"/>
      <c r="O725" s="19"/>
      <c r="P725" s="19"/>
      <c r="Q725" s="19"/>
      <c r="R725" s="19"/>
      <c r="S725" s="19"/>
      <c r="T725" s="19"/>
      <c r="U725" s="19"/>
      <c r="V725" s="19"/>
      <c r="W725" s="19"/>
      <c r="X725" s="19"/>
      <c r="Y725" s="19"/>
      <c r="Z725" s="19"/>
    </row>
    <row r="726" spans="1:26" ht="15.75" customHeight="1" x14ac:dyDescent="0.3">
      <c r="A726" s="19"/>
      <c r="B726" s="19"/>
      <c r="C726" s="19"/>
      <c r="D726" s="19"/>
      <c r="E726" s="19"/>
      <c r="F726" s="19"/>
      <c r="G726" s="19"/>
      <c r="H726" s="19"/>
      <c r="I726" s="19"/>
      <c r="J726" s="19"/>
      <c r="K726" s="19"/>
      <c r="L726" s="19"/>
      <c r="M726" s="19"/>
      <c r="N726" s="19"/>
      <c r="O726" s="19"/>
      <c r="P726" s="19"/>
      <c r="Q726" s="19"/>
      <c r="R726" s="19"/>
      <c r="S726" s="19"/>
      <c r="T726" s="19"/>
      <c r="U726" s="19"/>
      <c r="V726" s="19"/>
      <c r="W726" s="19"/>
      <c r="X726" s="19"/>
      <c r="Y726" s="19"/>
      <c r="Z726" s="19"/>
    </row>
    <row r="727" spans="1:26" ht="15.75" customHeight="1" x14ac:dyDescent="0.3">
      <c r="A727" s="19"/>
      <c r="B727" s="19"/>
      <c r="C727" s="19"/>
      <c r="D727" s="19"/>
      <c r="E727" s="19"/>
      <c r="F727" s="19"/>
      <c r="G727" s="19"/>
      <c r="H727" s="19"/>
      <c r="I727" s="19"/>
      <c r="J727" s="19"/>
      <c r="K727" s="19"/>
      <c r="L727" s="19"/>
      <c r="M727" s="19"/>
      <c r="N727" s="19"/>
      <c r="O727" s="19"/>
      <c r="P727" s="19"/>
      <c r="Q727" s="19"/>
      <c r="R727" s="19"/>
      <c r="S727" s="19"/>
      <c r="T727" s="19"/>
      <c r="U727" s="19"/>
      <c r="V727" s="19"/>
      <c r="W727" s="19"/>
      <c r="X727" s="19"/>
      <c r="Y727" s="19"/>
      <c r="Z727" s="19"/>
    </row>
    <row r="728" spans="1:26" ht="15.75" customHeight="1" x14ac:dyDescent="0.3">
      <c r="A728" s="19"/>
      <c r="B728" s="19"/>
      <c r="C728" s="19"/>
      <c r="D728" s="19"/>
      <c r="E728" s="19"/>
      <c r="F728" s="19"/>
      <c r="G728" s="19"/>
      <c r="H728" s="19"/>
      <c r="I728" s="19"/>
      <c r="J728" s="19"/>
      <c r="K728" s="19"/>
      <c r="L728" s="19"/>
      <c r="M728" s="19"/>
      <c r="N728" s="19"/>
      <c r="O728" s="19"/>
      <c r="P728" s="19"/>
      <c r="Q728" s="19"/>
      <c r="R728" s="19"/>
      <c r="S728" s="19"/>
      <c r="T728" s="19"/>
      <c r="U728" s="19"/>
      <c r="V728" s="19"/>
      <c r="W728" s="19"/>
      <c r="X728" s="19"/>
      <c r="Y728" s="19"/>
      <c r="Z728" s="19"/>
    </row>
    <row r="729" spans="1:26" ht="15.75" customHeight="1" x14ac:dyDescent="0.3">
      <c r="A729" s="19"/>
      <c r="B729" s="19"/>
      <c r="C729" s="19"/>
      <c r="D729" s="19"/>
      <c r="E729" s="19"/>
      <c r="F729" s="19"/>
      <c r="G729" s="19"/>
      <c r="H729" s="19"/>
      <c r="I729" s="19"/>
      <c r="J729" s="19"/>
      <c r="K729" s="19"/>
      <c r="L729" s="19"/>
      <c r="M729" s="19"/>
      <c r="N729" s="19"/>
      <c r="O729" s="19"/>
      <c r="P729" s="19"/>
      <c r="Q729" s="19"/>
      <c r="R729" s="19"/>
      <c r="S729" s="19"/>
      <c r="T729" s="19"/>
      <c r="U729" s="19"/>
      <c r="V729" s="19"/>
      <c r="W729" s="19"/>
      <c r="X729" s="19"/>
      <c r="Y729" s="19"/>
      <c r="Z729" s="19"/>
    </row>
    <row r="730" spans="1:26" ht="15.75" customHeight="1" x14ac:dyDescent="0.3">
      <c r="A730" s="19"/>
      <c r="B730" s="19"/>
      <c r="C730" s="19"/>
      <c r="D730" s="19"/>
      <c r="E730" s="19"/>
      <c r="F730" s="19"/>
      <c r="G730" s="19"/>
      <c r="H730" s="19"/>
      <c r="I730" s="19"/>
      <c r="J730" s="19"/>
      <c r="K730" s="19"/>
      <c r="L730" s="19"/>
      <c r="M730" s="19"/>
      <c r="N730" s="19"/>
      <c r="O730" s="19"/>
      <c r="P730" s="19"/>
      <c r="Q730" s="19"/>
      <c r="R730" s="19"/>
      <c r="S730" s="19"/>
      <c r="T730" s="19"/>
      <c r="U730" s="19"/>
      <c r="V730" s="19"/>
      <c r="W730" s="19"/>
      <c r="X730" s="19"/>
      <c r="Y730" s="19"/>
      <c r="Z730" s="19"/>
    </row>
    <row r="731" spans="1:26" ht="15.75" customHeight="1" x14ac:dyDescent="0.3">
      <c r="A731" s="19"/>
      <c r="B731" s="19"/>
      <c r="C731" s="19"/>
      <c r="D731" s="19"/>
      <c r="E731" s="19"/>
      <c r="F731" s="19"/>
      <c r="G731" s="19"/>
      <c r="H731" s="19"/>
      <c r="I731" s="19"/>
      <c r="J731" s="19"/>
      <c r="K731" s="19"/>
      <c r="L731" s="19"/>
      <c r="M731" s="19"/>
      <c r="N731" s="19"/>
      <c r="O731" s="19"/>
      <c r="P731" s="19"/>
      <c r="Q731" s="19"/>
      <c r="R731" s="19"/>
      <c r="S731" s="19"/>
      <c r="T731" s="19"/>
      <c r="U731" s="19"/>
      <c r="V731" s="19"/>
      <c r="W731" s="19"/>
      <c r="X731" s="19"/>
      <c r="Y731" s="19"/>
      <c r="Z731" s="19"/>
    </row>
    <row r="732" spans="1:26" ht="15.75" customHeight="1" x14ac:dyDescent="0.3">
      <c r="A732" s="19"/>
      <c r="B732" s="19"/>
      <c r="C732" s="19"/>
      <c r="D732" s="19"/>
      <c r="E732" s="19"/>
      <c r="F732" s="19"/>
      <c r="G732" s="19"/>
      <c r="H732" s="19"/>
      <c r="I732" s="19"/>
      <c r="J732" s="19"/>
      <c r="K732" s="19"/>
      <c r="L732" s="19"/>
      <c r="M732" s="19"/>
      <c r="N732" s="19"/>
      <c r="O732" s="19"/>
      <c r="P732" s="19"/>
      <c r="Q732" s="19"/>
      <c r="R732" s="19"/>
      <c r="S732" s="19"/>
      <c r="T732" s="19"/>
      <c r="U732" s="19"/>
      <c r="V732" s="19"/>
      <c r="W732" s="19"/>
      <c r="X732" s="19"/>
      <c r="Y732" s="19"/>
      <c r="Z732" s="19"/>
    </row>
    <row r="733" spans="1:26" ht="15.75" customHeight="1" x14ac:dyDescent="0.3">
      <c r="A733" s="19"/>
      <c r="B733" s="19"/>
      <c r="C733" s="19"/>
      <c r="D733" s="19"/>
      <c r="E733" s="19"/>
      <c r="F733" s="19"/>
      <c r="G733" s="19"/>
      <c r="H733" s="19"/>
      <c r="I733" s="19"/>
      <c r="J733" s="19"/>
      <c r="K733" s="19"/>
      <c r="L733" s="19"/>
      <c r="M733" s="19"/>
      <c r="N733" s="19"/>
      <c r="O733" s="19"/>
      <c r="P733" s="19"/>
      <c r="Q733" s="19"/>
      <c r="R733" s="19"/>
      <c r="S733" s="19"/>
      <c r="T733" s="19"/>
      <c r="U733" s="19"/>
      <c r="V733" s="19"/>
      <c r="W733" s="19"/>
      <c r="X733" s="19"/>
      <c r="Y733" s="19"/>
      <c r="Z733" s="19"/>
    </row>
    <row r="734" spans="1:26" ht="15.75" customHeight="1" x14ac:dyDescent="0.3">
      <c r="A734" s="19"/>
      <c r="B734" s="19"/>
      <c r="C734" s="19"/>
      <c r="D734" s="19"/>
      <c r="E734" s="19"/>
      <c r="F734" s="19"/>
      <c r="G734" s="19"/>
      <c r="H734" s="19"/>
      <c r="I734" s="19"/>
      <c r="J734" s="19"/>
      <c r="K734" s="19"/>
      <c r="L734" s="19"/>
      <c r="M734" s="19"/>
      <c r="N734" s="19"/>
      <c r="O734" s="19"/>
      <c r="P734" s="19"/>
      <c r="Q734" s="19"/>
      <c r="R734" s="19"/>
      <c r="S734" s="19"/>
      <c r="T734" s="19"/>
      <c r="U734" s="19"/>
      <c r="V734" s="19"/>
      <c r="W734" s="19"/>
      <c r="X734" s="19"/>
      <c r="Y734" s="19"/>
      <c r="Z734" s="19"/>
    </row>
    <row r="735" spans="1:26" ht="15.75" customHeight="1" x14ac:dyDescent="0.3">
      <c r="A735" s="19"/>
      <c r="B735" s="19"/>
      <c r="C735" s="19"/>
      <c r="D735" s="19"/>
      <c r="E735" s="19"/>
      <c r="F735" s="19"/>
      <c r="G735" s="19"/>
      <c r="H735" s="19"/>
      <c r="I735" s="19"/>
      <c r="J735" s="19"/>
      <c r="K735" s="19"/>
      <c r="L735" s="19"/>
      <c r="M735" s="19"/>
      <c r="N735" s="19"/>
      <c r="O735" s="19"/>
      <c r="P735" s="19"/>
      <c r="Q735" s="19"/>
      <c r="R735" s="19"/>
      <c r="S735" s="19"/>
      <c r="T735" s="19"/>
      <c r="U735" s="19"/>
      <c r="V735" s="19"/>
      <c r="W735" s="19"/>
      <c r="X735" s="19"/>
      <c r="Y735" s="19"/>
      <c r="Z735" s="19"/>
    </row>
    <row r="736" spans="1:26" ht="15.75" customHeight="1" x14ac:dyDescent="0.3">
      <c r="A736" s="19"/>
      <c r="B736" s="19"/>
      <c r="C736" s="19"/>
      <c r="D736" s="19"/>
      <c r="E736" s="19"/>
      <c r="F736" s="19"/>
      <c r="G736" s="19"/>
      <c r="H736" s="19"/>
      <c r="I736" s="19"/>
      <c r="J736" s="19"/>
      <c r="K736" s="19"/>
      <c r="L736" s="19"/>
      <c r="M736" s="19"/>
      <c r="N736" s="19"/>
      <c r="O736" s="19"/>
      <c r="P736" s="19"/>
      <c r="Q736" s="19"/>
      <c r="R736" s="19"/>
      <c r="S736" s="19"/>
      <c r="T736" s="19"/>
      <c r="U736" s="19"/>
      <c r="V736" s="19"/>
      <c r="W736" s="19"/>
      <c r="X736" s="19"/>
      <c r="Y736" s="19"/>
      <c r="Z736" s="19"/>
    </row>
    <row r="737" spans="1:26" ht="15.75" customHeight="1" x14ac:dyDescent="0.3">
      <c r="A737" s="19"/>
      <c r="B737" s="19"/>
      <c r="C737" s="19"/>
      <c r="D737" s="19"/>
      <c r="E737" s="19"/>
      <c r="F737" s="19"/>
      <c r="G737" s="19"/>
      <c r="H737" s="19"/>
      <c r="I737" s="19"/>
      <c r="J737" s="19"/>
      <c r="K737" s="19"/>
      <c r="L737" s="19"/>
      <c r="M737" s="19"/>
      <c r="N737" s="19"/>
      <c r="O737" s="19"/>
      <c r="P737" s="19"/>
      <c r="Q737" s="19"/>
      <c r="R737" s="19"/>
      <c r="S737" s="19"/>
      <c r="T737" s="19"/>
      <c r="U737" s="19"/>
      <c r="V737" s="19"/>
      <c r="W737" s="19"/>
      <c r="X737" s="19"/>
      <c r="Y737" s="19"/>
      <c r="Z737" s="19"/>
    </row>
    <row r="738" spans="1:26" ht="15.75" customHeight="1" x14ac:dyDescent="0.3">
      <c r="A738" s="19"/>
      <c r="B738" s="19"/>
      <c r="C738" s="19"/>
      <c r="D738" s="19"/>
      <c r="E738" s="19"/>
      <c r="F738" s="19"/>
      <c r="G738" s="19"/>
      <c r="H738" s="19"/>
      <c r="I738" s="19"/>
      <c r="J738" s="19"/>
      <c r="K738" s="19"/>
      <c r="L738" s="19"/>
      <c r="M738" s="19"/>
      <c r="N738" s="19"/>
      <c r="O738" s="19"/>
      <c r="P738" s="19"/>
      <c r="Q738" s="19"/>
      <c r="R738" s="19"/>
      <c r="S738" s="19"/>
      <c r="T738" s="19"/>
      <c r="U738" s="19"/>
      <c r="V738" s="19"/>
      <c r="W738" s="19"/>
      <c r="X738" s="19"/>
      <c r="Y738" s="19"/>
      <c r="Z738" s="19"/>
    </row>
    <row r="739" spans="1:26" ht="15.75" customHeight="1" x14ac:dyDescent="0.3">
      <c r="A739" s="19"/>
      <c r="B739" s="19"/>
      <c r="C739" s="19"/>
      <c r="D739" s="19"/>
      <c r="E739" s="19"/>
      <c r="F739" s="19"/>
      <c r="G739" s="19"/>
      <c r="H739" s="19"/>
      <c r="I739" s="19"/>
      <c r="J739" s="19"/>
      <c r="K739" s="19"/>
      <c r="L739" s="19"/>
      <c r="M739" s="19"/>
      <c r="N739" s="19"/>
      <c r="O739" s="19"/>
      <c r="P739" s="19"/>
      <c r="Q739" s="19"/>
      <c r="R739" s="19"/>
      <c r="S739" s="19"/>
      <c r="T739" s="19"/>
      <c r="U739" s="19"/>
      <c r="V739" s="19"/>
      <c r="W739" s="19"/>
      <c r="X739" s="19"/>
      <c r="Y739" s="19"/>
      <c r="Z739" s="19"/>
    </row>
    <row r="740" spans="1:26" ht="15.75" customHeight="1" x14ac:dyDescent="0.3">
      <c r="A740" s="19"/>
      <c r="B740" s="19"/>
      <c r="C740" s="19"/>
      <c r="D740" s="19"/>
      <c r="E740" s="19"/>
      <c r="F740" s="19"/>
      <c r="G740" s="19"/>
      <c r="H740" s="19"/>
      <c r="I740" s="19"/>
      <c r="J740" s="19"/>
      <c r="K740" s="19"/>
      <c r="L740" s="19"/>
      <c r="M740" s="19"/>
      <c r="N740" s="19"/>
      <c r="O740" s="19"/>
      <c r="P740" s="19"/>
      <c r="Q740" s="19"/>
      <c r="R740" s="19"/>
      <c r="S740" s="19"/>
      <c r="T740" s="19"/>
      <c r="U740" s="19"/>
      <c r="V740" s="19"/>
      <c r="W740" s="19"/>
      <c r="X740" s="19"/>
      <c r="Y740" s="19"/>
      <c r="Z740" s="19"/>
    </row>
    <row r="741" spans="1:26" ht="15.75" customHeight="1" x14ac:dyDescent="0.3">
      <c r="A741" s="19"/>
      <c r="B741" s="19"/>
      <c r="C741" s="19"/>
      <c r="D741" s="19"/>
      <c r="E741" s="19"/>
      <c r="F741" s="19"/>
      <c r="G741" s="19"/>
      <c r="H741" s="19"/>
      <c r="I741" s="19"/>
      <c r="J741" s="19"/>
      <c r="K741" s="19"/>
      <c r="L741" s="19"/>
      <c r="M741" s="19"/>
      <c r="N741" s="19"/>
      <c r="O741" s="19"/>
      <c r="P741" s="19"/>
      <c r="Q741" s="19"/>
      <c r="R741" s="19"/>
      <c r="S741" s="19"/>
      <c r="T741" s="19"/>
      <c r="U741" s="19"/>
      <c r="V741" s="19"/>
      <c r="W741" s="19"/>
      <c r="X741" s="19"/>
      <c r="Y741" s="19"/>
      <c r="Z741" s="19"/>
    </row>
    <row r="742" spans="1:26" ht="15.75" customHeight="1" x14ac:dyDescent="0.3">
      <c r="A742" s="19"/>
      <c r="B742" s="19"/>
      <c r="C742" s="19"/>
      <c r="D742" s="19"/>
      <c r="E742" s="19"/>
      <c r="F742" s="19"/>
      <c r="G742" s="19"/>
      <c r="H742" s="19"/>
      <c r="I742" s="19"/>
      <c r="J742" s="19"/>
      <c r="K742" s="19"/>
      <c r="L742" s="19"/>
      <c r="M742" s="19"/>
      <c r="N742" s="19"/>
      <c r="O742" s="19"/>
      <c r="P742" s="19"/>
      <c r="Q742" s="19"/>
      <c r="R742" s="19"/>
      <c r="S742" s="19"/>
      <c r="T742" s="19"/>
      <c r="U742" s="19"/>
      <c r="V742" s="19"/>
      <c r="W742" s="19"/>
      <c r="X742" s="19"/>
      <c r="Y742" s="19"/>
      <c r="Z742" s="19"/>
    </row>
    <row r="743" spans="1:26" ht="15.75" customHeight="1" x14ac:dyDescent="0.3">
      <c r="A743" s="19"/>
      <c r="B743" s="19"/>
      <c r="C743" s="19"/>
      <c r="D743" s="19"/>
      <c r="E743" s="19"/>
      <c r="F743" s="19"/>
      <c r="G743" s="19"/>
      <c r="H743" s="19"/>
      <c r="I743" s="19"/>
      <c r="J743" s="19"/>
      <c r="K743" s="19"/>
      <c r="L743" s="19"/>
      <c r="M743" s="19"/>
      <c r="N743" s="19"/>
      <c r="O743" s="19"/>
      <c r="P743" s="19"/>
      <c r="Q743" s="19"/>
      <c r="R743" s="19"/>
      <c r="S743" s="19"/>
      <c r="T743" s="19"/>
      <c r="U743" s="19"/>
      <c r="V743" s="19"/>
      <c r="W743" s="19"/>
      <c r="X743" s="19"/>
      <c r="Y743" s="19"/>
      <c r="Z743" s="19"/>
    </row>
    <row r="744" spans="1:26" ht="15.75" customHeight="1" x14ac:dyDescent="0.3">
      <c r="A744" s="19"/>
      <c r="B744" s="19"/>
      <c r="C744" s="19"/>
      <c r="D744" s="19"/>
      <c r="E744" s="19"/>
      <c r="F744" s="19"/>
      <c r="G744" s="19"/>
      <c r="H744" s="19"/>
      <c r="I744" s="19"/>
      <c r="J744" s="19"/>
      <c r="K744" s="19"/>
      <c r="L744" s="19"/>
      <c r="M744" s="19"/>
      <c r="N744" s="19"/>
      <c r="O744" s="19"/>
      <c r="P744" s="19"/>
      <c r="Q744" s="19"/>
      <c r="R744" s="19"/>
      <c r="S744" s="19"/>
      <c r="T744" s="19"/>
      <c r="U744" s="19"/>
      <c r="V744" s="19"/>
      <c r="W744" s="19"/>
      <c r="X744" s="19"/>
      <c r="Y744" s="19"/>
      <c r="Z744" s="19"/>
    </row>
    <row r="745" spans="1:26" ht="15.75" customHeight="1" x14ac:dyDescent="0.3">
      <c r="A745" s="19"/>
      <c r="B745" s="19"/>
      <c r="C745" s="19"/>
      <c r="D745" s="19"/>
      <c r="E745" s="19"/>
      <c r="F745" s="19"/>
      <c r="G745" s="19"/>
      <c r="H745" s="19"/>
      <c r="I745" s="19"/>
      <c r="J745" s="19"/>
      <c r="K745" s="19"/>
      <c r="L745" s="19"/>
      <c r="M745" s="19"/>
      <c r="N745" s="19"/>
      <c r="O745" s="19"/>
      <c r="P745" s="19"/>
      <c r="Q745" s="19"/>
      <c r="R745" s="19"/>
      <c r="S745" s="19"/>
      <c r="T745" s="19"/>
      <c r="U745" s="19"/>
      <c r="V745" s="19"/>
      <c r="W745" s="19"/>
      <c r="X745" s="19"/>
      <c r="Y745" s="19"/>
      <c r="Z745" s="19"/>
    </row>
    <row r="746" spans="1:26" ht="15.75" customHeight="1" x14ac:dyDescent="0.3">
      <c r="A746" s="19"/>
      <c r="B746" s="19"/>
      <c r="C746" s="19"/>
      <c r="D746" s="19"/>
      <c r="E746" s="19"/>
      <c r="F746" s="19"/>
      <c r="G746" s="19"/>
      <c r="H746" s="19"/>
      <c r="I746" s="19"/>
      <c r="J746" s="19"/>
      <c r="K746" s="19"/>
      <c r="L746" s="19"/>
      <c r="M746" s="19"/>
      <c r="N746" s="19"/>
      <c r="O746" s="19"/>
      <c r="P746" s="19"/>
      <c r="Q746" s="19"/>
      <c r="R746" s="19"/>
      <c r="S746" s="19"/>
      <c r="T746" s="19"/>
      <c r="U746" s="19"/>
      <c r="V746" s="19"/>
      <c r="W746" s="19"/>
      <c r="X746" s="19"/>
      <c r="Y746" s="19"/>
      <c r="Z746" s="19"/>
    </row>
    <row r="747" spans="1:26" ht="15.75" customHeight="1" x14ac:dyDescent="0.3">
      <c r="A747" s="19"/>
      <c r="B747" s="19"/>
      <c r="C747" s="19"/>
      <c r="D747" s="19"/>
      <c r="E747" s="19"/>
      <c r="F747" s="19"/>
      <c r="G747" s="19"/>
      <c r="H747" s="19"/>
      <c r="I747" s="19"/>
      <c r="J747" s="19"/>
      <c r="K747" s="19"/>
      <c r="L747" s="19"/>
      <c r="M747" s="19"/>
      <c r="N747" s="19"/>
      <c r="O747" s="19"/>
      <c r="P747" s="19"/>
      <c r="Q747" s="19"/>
      <c r="R747" s="19"/>
      <c r="S747" s="19"/>
      <c r="T747" s="19"/>
      <c r="U747" s="19"/>
      <c r="V747" s="19"/>
      <c r="W747" s="19"/>
      <c r="X747" s="19"/>
      <c r="Y747" s="19"/>
      <c r="Z747" s="19"/>
    </row>
    <row r="748" spans="1:26" ht="15.75" customHeight="1" x14ac:dyDescent="0.3">
      <c r="A748" s="19"/>
      <c r="B748" s="19"/>
      <c r="C748" s="19"/>
      <c r="D748" s="19"/>
      <c r="E748" s="19"/>
      <c r="F748" s="19"/>
      <c r="G748" s="19"/>
      <c r="H748" s="19"/>
      <c r="I748" s="19"/>
      <c r="J748" s="19"/>
      <c r="K748" s="19"/>
      <c r="L748" s="19"/>
      <c r="M748" s="19"/>
      <c r="N748" s="19"/>
      <c r="O748" s="19"/>
      <c r="P748" s="19"/>
      <c r="Q748" s="19"/>
      <c r="R748" s="19"/>
      <c r="S748" s="19"/>
      <c r="T748" s="19"/>
      <c r="U748" s="19"/>
      <c r="V748" s="19"/>
      <c r="W748" s="19"/>
      <c r="X748" s="19"/>
      <c r="Y748" s="19"/>
      <c r="Z748" s="19"/>
    </row>
    <row r="749" spans="1:26" ht="15.75" customHeight="1" x14ac:dyDescent="0.3">
      <c r="A749" s="19"/>
      <c r="B749" s="19"/>
      <c r="C749" s="19"/>
      <c r="D749" s="19"/>
      <c r="E749" s="19"/>
      <c r="F749" s="19"/>
      <c r="G749" s="19"/>
      <c r="H749" s="19"/>
      <c r="I749" s="19"/>
      <c r="J749" s="19"/>
      <c r="K749" s="19"/>
      <c r="L749" s="19"/>
      <c r="M749" s="19"/>
      <c r="N749" s="19"/>
      <c r="O749" s="19"/>
      <c r="P749" s="19"/>
      <c r="Q749" s="19"/>
      <c r="R749" s="19"/>
      <c r="S749" s="19"/>
      <c r="T749" s="19"/>
      <c r="U749" s="19"/>
      <c r="V749" s="19"/>
      <c r="W749" s="19"/>
      <c r="X749" s="19"/>
      <c r="Y749" s="19"/>
      <c r="Z749" s="19"/>
    </row>
    <row r="750" spans="1:26" ht="15.75" customHeight="1" x14ac:dyDescent="0.3">
      <c r="A750" s="19"/>
      <c r="B750" s="19"/>
      <c r="C750" s="19"/>
      <c r="D750" s="19"/>
      <c r="E750" s="19"/>
      <c r="F750" s="19"/>
      <c r="G750" s="19"/>
      <c r="H750" s="19"/>
      <c r="I750" s="19"/>
      <c r="J750" s="19"/>
      <c r="K750" s="19"/>
      <c r="L750" s="19"/>
      <c r="M750" s="19"/>
      <c r="N750" s="19"/>
      <c r="O750" s="19"/>
      <c r="P750" s="19"/>
      <c r="Q750" s="19"/>
      <c r="R750" s="19"/>
      <c r="S750" s="19"/>
      <c r="T750" s="19"/>
      <c r="U750" s="19"/>
      <c r="V750" s="19"/>
      <c r="W750" s="19"/>
      <c r="X750" s="19"/>
      <c r="Y750" s="19"/>
      <c r="Z750" s="19"/>
    </row>
    <row r="751" spans="1:26" ht="15.75" customHeight="1" x14ac:dyDescent="0.3">
      <c r="A751" s="19"/>
      <c r="B751" s="19"/>
      <c r="C751" s="19"/>
      <c r="D751" s="19"/>
      <c r="E751" s="19"/>
      <c r="F751" s="19"/>
      <c r="G751" s="19"/>
      <c r="H751" s="19"/>
      <c r="I751" s="19"/>
      <c r="J751" s="19"/>
      <c r="K751" s="19"/>
      <c r="L751" s="19"/>
      <c r="M751" s="19"/>
      <c r="N751" s="19"/>
      <c r="O751" s="19"/>
      <c r="P751" s="19"/>
      <c r="Q751" s="19"/>
      <c r="R751" s="19"/>
      <c r="S751" s="19"/>
      <c r="T751" s="19"/>
      <c r="U751" s="19"/>
      <c r="V751" s="19"/>
      <c r="W751" s="19"/>
      <c r="X751" s="19"/>
      <c r="Y751" s="19"/>
      <c r="Z751" s="19"/>
    </row>
    <row r="752" spans="1:26" ht="15.75" customHeight="1" x14ac:dyDescent="0.3">
      <c r="A752" s="19"/>
      <c r="B752" s="19"/>
      <c r="C752" s="19"/>
      <c r="D752" s="19"/>
      <c r="E752" s="19"/>
      <c r="F752" s="19"/>
      <c r="G752" s="19"/>
      <c r="H752" s="19"/>
      <c r="I752" s="19"/>
      <c r="J752" s="19"/>
      <c r="K752" s="19"/>
      <c r="L752" s="19"/>
      <c r="M752" s="19"/>
      <c r="N752" s="19"/>
      <c r="O752" s="19"/>
      <c r="P752" s="19"/>
      <c r="Q752" s="19"/>
      <c r="R752" s="19"/>
      <c r="S752" s="19"/>
      <c r="T752" s="19"/>
      <c r="U752" s="19"/>
      <c r="V752" s="19"/>
      <c r="W752" s="19"/>
      <c r="X752" s="19"/>
      <c r="Y752" s="19"/>
      <c r="Z752" s="19"/>
    </row>
    <row r="753" spans="1:26" ht="15.75" customHeight="1" x14ac:dyDescent="0.3">
      <c r="A753" s="19"/>
      <c r="B753" s="19"/>
      <c r="C753" s="19"/>
      <c r="D753" s="19"/>
      <c r="E753" s="19"/>
      <c r="F753" s="19"/>
      <c r="G753" s="19"/>
      <c r="H753" s="19"/>
      <c r="I753" s="19"/>
      <c r="J753" s="19"/>
      <c r="K753" s="19"/>
      <c r="L753" s="19"/>
      <c r="M753" s="19"/>
      <c r="N753" s="19"/>
      <c r="O753" s="19"/>
      <c r="P753" s="19"/>
      <c r="Q753" s="19"/>
      <c r="R753" s="19"/>
      <c r="S753" s="19"/>
      <c r="T753" s="19"/>
      <c r="U753" s="19"/>
      <c r="V753" s="19"/>
      <c r="W753" s="19"/>
      <c r="X753" s="19"/>
      <c r="Y753" s="19"/>
      <c r="Z753" s="19"/>
    </row>
    <row r="754" spans="1:26" ht="15.75" customHeight="1" x14ac:dyDescent="0.3">
      <c r="A754" s="19"/>
      <c r="B754" s="19"/>
      <c r="C754" s="19"/>
      <c r="D754" s="19"/>
      <c r="E754" s="19"/>
      <c r="F754" s="19"/>
      <c r="G754" s="19"/>
      <c r="H754" s="19"/>
      <c r="I754" s="19"/>
      <c r="J754" s="19"/>
      <c r="K754" s="19"/>
      <c r="L754" s="19"/>
      <c r="M754" s="19"/>
      <c r="N754" s="19"/>
      <c r="O754" s="19"/>
      <c r="P754" s="19"/>
      <c r="Q754" s="19"/>
      <c r="R754" s="19"/>
      <c r="S754" s="19"/>
      <c r="T754" s="19"/>
      <c r="U754" s="19"/>
      <c r="V754" s="19"/>
      <c r="W754" s="19"/>
      <c r="X754" s="19"/>
      <c r="Y754" s="19"/>
      <c r="Z754" s="19"/>
    </row>
    <row r="755" spans="1:26" ht="15.75" customHeight="1" x14ac:dyDescent="0.3">
      <c r="A755" s="19"/>
      <c r="B755" s="19"/>
      <c r="C755" s="19"/>
      <c r="D755" s="19"/>
      <c r="E755" s="19"/>
      <c r="F755" s="19"/>
      <c r="G755" s="19"/>
      <c r="H755" s="19"/>
      <c r="I755" s="19"/>
      <c r="J755" s="19"/>
      <c r="K755" s="19"/>
      <c r="L755" s="19"/>
      <c r="M755" s="19"/>
      <c r="N755" s="19"/>
      <c r="O755" s="19"/>
      <c r="P755" s="19"/>
      <c r="Q755" s="19"/>
      <c r="R755" s="19"/>
      <c r="S755" s="19"/>
      <c r="T755" s="19"/>
      <c r="U755" s="19"/>
      <c r="V755" s="19"/>
      <c r="W755" s="19"/>
      <c r="X755" s="19"/>
      <c r="Y755" s="19"/>
      <c r="Z755" s="19"/>
    </row>
    <row r="756" spans="1:26" ht="15.75" customHeight="1" x14ac:dyDescent="0.3">
      <c r="A756" s="19"/>
      <c r="B756" s="19"/>
      <c r="C756" s="19"/>
      <c r="D756" s="19"/>
      <c r="E756" s="19"/>
      <c r="F756" s="19"/>
      <c r="G756" s="19"/>
      <c r="H756" s="19"/>
      <c r="I756" s="19"/>
      <c r="J756" s="19"/>
      <c r="K756" s="19"/>
      <c r="L756" s="19"/>
      <c r="M756" s="19"/>
      <c r="N756" s="19"/>
      <c r="O756" s="19"/>
      <c r="P756" s="19"/>
      <c r="Q756" s="19"/>
      <c r="R756" s="19"/>
      <c r="S756" s="19"/>
      <c r="T756" s="19"/>
      <c r="U756" s="19"/>
      <c r="V756" s="19"/>
      <c r="W756" s="19"/>
      <c r="X756" s="19"/>
      <c r="Y756" s="19"/>
      <c r="Z756" s="19"/>
    </row>
    <row r="757" spans="1:26" ht="15.75" customHeight="1" x14ac:dyDescent="0.3">
      <c r="A757" s="19"/>
      <c r="B757" s="19"/>
      <c r="C757" s="19"/>
      <c r="D757" s="19"/>
      <c r="E757" s="19"/>
      <c r="F757" s="19"/>
      <c r="G757" s="19"/>
      <c r="H757" s="19"/>
      <c r="I757" s="19"/>
      <c r="J757" s="19"/>
      <c r="K757" s="19"/>
      <c r="L757" s="19"/>
      <c r="M757" s="19"/>
      <c r="N757" s="19"/>
      <c r="O757" s="19"/>
      <c r="P757" s="19"/>
      <c r="Q757" s="19"/>
      <c r="R757" s="19"/>
      <c r="S757" s="19"/>
      <c r="T757" s="19"/>
      <c r="U757" s="19"/>
      <c r="V757" s="19"/>
      <c r="W757" s="19"/>
      <c r="X757" s="19"/>
      <c r="Y757" s="19"/>
      <c r="Z757" s="19"/>
    </row>
    <row r="758" spans="1:26" ht="15.75" customHeight="1" x14ac:dyDescent="0.3">
      <c r="A758" s="19"/>
      <c r="B758" s="19"/>
      <c r="C758" s="19"/>
      <c r="D758" s="19"/>
      <c r="E758" s="19"/>
      <c r="F758" s="19"/>
      <c r="G758" s="19"/>
      <c r="H758" s="19"/>
      <c r="I758" s="19"/>
      <c r="J758" s="19"/>
      <c r="K758" s="19"/>
      <c r="L758" s="19"/>
      <c r="M758" s="19"/>
      <c r="N758" s="19"/>
      <c r="O758" s="19"/>
      <c r="P758" s="19"/>
      <c r="Q758" s="19"/>
      <c r="R758" s="19"/>
      <c r="S758" s="19"/>
      <c r="T758" s="19"/>
      <c r="U758" s="19"/>
      <c r="V758" s="19"/>
      <c r="W758" s="19"/>
      <c r="X758" s="19"/>
      <c r="Y758" s="19"/>
      <c r="Z758" s="19"/>
    </row>
    <row r="759" spans="1:26" ht="15.75" customHeight="1" x14ac:dyDescent="0.3">
      <c r="A759" s="19"/>
      <c r="B759" s="19"/>
      <c r="C759" s="19"/>
      <c r="D759" s="19"/>
      <c r="E759" s="19"/>
      <c r="F759" s="19"/>
      <c r="G759" s="19"/>
      <c r="H759" s="19"/>
      <c r="I759" s="19"/>
      <c r="J759" s="19"/>
      <c r="K759" s="19"/>
      <c r="L759" s="19"/>
      <c r="M759" s="19"/>
      <c r="N759" s="19"/>
      <c r="O759" s="19"/>
      <c r="P759" s="19"/>
      <c r="Q759" s="19"/>
      <c r="R759" s="19"/>
      <c r="S759" s="19"/>
      <c r="T759" s="19"/>
      <c r="U759" s="19"/>
      <c r="V759" s="19"/>
      <c r="W759" s="19"/>
      <c r="X759" s="19"/>
      <c r="Y759" s="19"/>
      <c r="Z759" s="19"/>
    </row>
    <row r="760" spans="1:26" ht="15.75" customHeight="1" x14ac:dyDescent="0.3">
      <c r="A760" s="19"/>
      <c r="B760" s="19"/>
      <c r="C760" s="19"/>
      <c r="D760" s="19"/>
      <c r="E760" s="19"/>
      <c r="F760" s="19"/>
      <c r="G760" s="19"/>
      <c r="H760" s="19"/>
      <c r="I760" s="19"/>
      <c r="J760" s="19"/>
      <c r="K760" s="19"/>
      <c r="L760" s="19"/>
      <c r="M760" s="19"/>
      <c r="N760" s="19"/>
      <c r="O760" s="19"/>
      <c r="P760" s="19"/>
      <c r="Q760" s="19"/>
      <c r="R760" s="19"/>
      <c r="S760" s="19"/>
      <c r="T760" s="19"/>
      <c r="U760" s="19"/>
      <c r="V760" s="19"/>
      <c r="W760" s="19"/>
      <c r="X760" s="19"/>
      <c r="Y760" s="19"/>
      <c r="Z760" s="19"/>
    </row>
    <row r="761" spans="1:26" ht="15.75" customHeight="1" x14ac:dyDescent="0.3">
      <c r="A761" s="19"/>
      <c r="B761" s="19"/>
      <c r="C761" s="19"/>
      <c r="D761" s="19"/>
      <c r="E761" s="19"/>
      <c r="F761" s="19"/>
      <c r="G761" s="19"/>
      <c r="H761" s="19"/>
      <c r="I761" s="19"/>
      <c r="J761" s="19"/>
      <c r="K761" s="19"/>
      <c r="L761" s="19"/>
      <c r="M761" s="19"/>
      <c r="N761" s="19"/>
      <c r="O761" s="19"/>
      <c r="P761" s="19"/>
      <c r="Q761" s="19"/>
      <c r="R761" s="19"/>
      <c r="S761" s="19"/>
      <c r="T761" s="19"/>
      <c r="U761" s="19"/>
      <c r="V761" s="19"/>
      <c r="W761" s="19"/>
      <c r="X761" s="19"/>
      <c r="Y761" s="19"/>
      <c r="Z761" s="19"/>
    </row>
    <row r="762" spans="1:26" ht="15.75" customHeight="1" x14ac:dyDescent="0.3">
      <c r="A762" s="19"/>
      <c r="B762" s="19"/>
      <c r="C762" s="19"/>
      <c r="D762" s="19"/>
      <c r="E762" s="19"/>
      <c r="F762" s="19"/>
      <c r="G762" s="19"/>
      <c r="H762" s="19"/>
      <c r="I762" s="19"/>
      <c r="J762" s="19"/>
      <c r="K762" s="19"/>
      <c r="L762" s="19"/>
      <c r="M762" s="19"/>
      <c r="N762" s="19"/>
      <c r="O762" s="19"/>
      <c r="P762" s="19"/>
      <c r="Q762" s="19"/>
      <c r="R762" s="19"/>
      <c r="S762" s="19"/>
      <c r="T762" s="19"/>
      <c r="U762" s="19"/>
      <c r="V762" s="19"/>
      <c r="W762" s="19"/>
      <c r="X762" s="19"/>
      <c r="Y762" s="19"/>
      <c r="Z762" s="19"/>
    </row>
    <row r="763" spans="1:26" ht="15.75" customHeight="1" x14ac:dyDescent="0.3">
      <c r="A763" s="19"/>
      <c r="B763" s="19"/>
      <c r="C763" s="19"/>
      <c r="D763" s="19"/>
      <c r="E763" s="19"/>
      <c r="F763" s="19"/>
      <c r="G763" s="19"/>
      <c r="H763" s="19"/>
      <c r="I763" s="19"/>
      <c r="J763" s="19"/>
      <c r="K763" s="19"/>
      <c r="L763" s="19"/>
      <c r="M763" s="19"/>
      <c r="N763" s="19"/>
      <c r="O763" s="19"/>
      <c r="P763" s="19"/>
      <c r="Q763" s="19"/>
      <c r="R763" s="19"/>
      <c r="S763" s="19"/>
      <c r="T763" s="19"/>
      <c r="U763" s="19"/>
      <c r="V763" s="19"/>
      <c r="W763" s="19"/>
      <c r="X763" s="19"/>
      <c r="Y763" s="19"/>
      <c r="Z763" s="19"/>
    </row>
    <row r="764" spans="1:26" ht="15.75" customHeight="1" x14ac:dyDescent="0.3">
      <c r="A764" s="19"/>
      <c r="B764" s="19"/>
      <c r="C764" s="19"/>
      <c r="D764" s="19"/>
      <c r="E764" s="19"/>
      <c r="F764" s="19"/>
      <c r="G764" s="19"/>
      <c r="H764" s="19"/>
      <c r="I764" s="19"/>
      <c r="J764" s="19"/>
      <c r="K764" s="19"/>
      <c r="L764" s="19"/>
      <c r="M764" s="19"/>
      <c r="N764" s="19"/>
      <c r="O764" s="19"/>
      <c r="P764" s="19"/>
      <c r="Q764" s="19"/>
      <c r="R764" s="19"/>
      <c r="S764" s="19"/>
      <c r="T764" s="19"/>
      <c r="U764" s="19"/>
      <c r="V764" s="19"/>
      <c r="W764" s="19"/>
      <c r="X764" s="19"/>
      <c r="Y764" s="19"/>
      <c r="Z764" s="19"/>
    </row>
    <row r="765" spans="1:26" ht="15.75" customHeight="1" x14ac:dyDescent="0.3">
      <c r="A765" s="19"/>
      <c r="B765" s="19"/>
      <c r="C765" s="19"/>
      <c r="D765" s="19"/>
      <c r="E765" s="19"/>
      <c r="F765" s="19"/>
      <c r="G765" s="19"/>
      <c r="H765" s="19"/>
      <c r="I765" s="19"/>
      <c r="J765" s="19"/>
      <c r="K765" s="19"/>
      <c r="L765" s="19"/>
      <c r="M765" s="19"/>
      <c r="N765" s="19"/>
      <c r="O765" s="19"/>
      <c r="P765" s="19"/>
      <c r="Q765" s="19"/>
      <c r="R765" s="19"/>
      <c r="S765" s="19"/>
      <c r="T765" s="19"/>
      <c r="U765" s="19"/>
      <c r="V765" s="19"/>
      <c r="W765" s="19"/>
      <c r="X765" s="19"/>
      <c r="Y765" s="19"/>
      <c r="Z765" s="19"/>
    </row>
    <row r="766" spans="1:26" ht="15.75" customHeight="1" x14ac:dyDescent="0.3">
      <c r="A766" s="19"/>
      <c r="B766" s="19"/>
      <c r="C766" s="19"/>
      <c r="D766" s="19"/>
      <c r="E766" s="19"/>
      <c r="F766" s="19"/>
      <c r="G766" s="19"/>
      <c r="H766" s="19"/>
      <c r="I766" s="19"/>
      <c r="J766" s="19"/>
      <c r="K766" s="19"/>
      <c r="L766" s="19"/>
      <c r="M766" s="19"/>
      <c r="N766" s="19"/>
      <c r="O766" s="19"/>
      <c r="P766" s="19"/>
      <c r="Q766" s="19"/>
      <c r="R766" s="19"/>
      <c r="S766" s="19"/>
      <c r="T766" s="19"/>
      <c r="U766" s="19"/>
      <c r="V766" s="19"/>
      <c r="W766" s="19"/>
      <c r="X766" s="19"/>
      <c r="Y766" s="19"/>
      <c r="Z766" s="19"/>
    </row>
    <row r="767" spans="1:26" ht="15.75" customHeight="1" x14ac:dyDescent="0.3">
      <c r="A767" s="19"/>
      <c r="B767" s="19"/>
      <c r="C767" s="19"/>
      <c r="D767" s="19"/>
      <c r="E767" s="19"/>
      <c r="F767" s="19"/>
      <c r="G767" s="19"/>
      <c r="H767" s="19"/>
      <c r="I767" s="19"/>
      <c r="J767" s="19"/>
      <c r="K767" s="19"/>
      <c r="L767" s="19"/>
      <c r="M767" s="19"/>
      <c r="N767" s="19"/>
      <c r="O767" s="19"/>
      <c r="P767" s="19"/>
      <c r="Q767" s="19"/>
      <c r="R767" s="19"/>
      <c r="S767" s="19"/>
      <c r="T767" s="19"/>
      <c r="U767" s="19"/>
      <c r="V767" s="19"/>
      <c r="W767" s="19"/>
      <c r="X767" s="19"/>
      <c r="Y767" s="19"/>
      <c r="Z767" s="19"/>
    </row>
    <row r="768" spans="1:26" ht="15.75" customHeight="1" x14ac:dyDescent="0.3">
      <c r="A768" s="19"/>
      <c r="B768" s="19"/>
      <c r="C768" s="19"/>
      <c r="D768" s="19"/>
      <c r="E768" s="19"/>
      <c r="F768" s="19"/>
      <c r="G768" s="19"/>
      <c r="H768" s="19"/>
      <c r="I768" s="19"/>
      <c r="J768" s="19"/>
      <c r="K768" s="19"/>
      <c r="L768" s="19"/>
      <c r="M768" s="19"/>
      <c r="N768" s="19"/>
      <c r="O768" s="19"/>
      <c r="P768" s="19"/>
      <c r="Q768" s="19"/>
      <c r="R768" s="19"/>
      <c r="S768" s="19"/>
      <c r="T768" s="19"/>
      <c r="U768" s="19"/>
      <c r="V768" s="19"/>
      <c r="W768" s="19"/>
      <c r="X768" s="19"/>
      <c r="Y768" s="19"/>
      <c r="Z768" s="19"/>
    </row>
    <row r="769" spans="1:26" ht="15.75" customHeight="1" x14ac:dyDescent="0.3">
      <c r="A769" s="19"/>
      <c r="B769" s="19"/>
      <c r="C769" s="19"/>
      <c r="D769" s="19"/>
      <c r="E769" s="19"/>
      <c r="F769" s="19"/>
      <c r="G769" s="19"/>
      <c r="H769" s="19"/>
      <c r="I769" s="19"/>
      <c r="J769" s="19"/>
      <c r="K769" s="19"/>
      <c r="L769" s="19"/>
      <c r="M769" s="19"/>
      <c r="N769" s="19"/>
      <c r="O769" s="19"/>
      <c r="P769" s="19"/>
      <c r="Q769" s="19"/>
      <c r="R769" s="19"/>
      <c r="S769" s="19"/>
      <c r="T769" s="19"/>
      <c r="U769" s="19"/>
      <c r="V769" s="19"/>
      <c r="W769" s="19"/>
      <c r="X769" s="19"/>
      <c r="Y769" s="19"/>
      <c r="Z769" s="19"/>
    </row>
    <row r="770" spans="1:26" ht="15.75" customHeight="1" x14ac:dyDescent="0.3">
      <c r="A770" s="19"/>
      <c r="B770" s="19"/>
      <c r="C770" s="19"/>
      <c r="D770" s="19"/>
      <c r="E770" s="19"/>
      <c r="F770" s="19"/>
      <c r="G770" s="19"/>
      <c r="H770" s="19"/>
      <c r="I770" s="19"/>
      <c r="J770" s="19"/>
      <c r="K770" s="19"/>
      <c r="L770" s="19"/>
      <c r="M770" s="19"/>
      <c r="N770" s="19"/>
      <c r="O770" s="19"/>
      <c r="P770" s="19"/>
      <c r="Q770" s="19"/>
      <c r="R770" s="19"/>
      <c r="S770" s="19"/>
      <c r="T770" s="19"/>
      <c r="U770" s="19"/>
      <c r="V770" s="19"/>
      <c r="W770" s="19"/>
      <c r="X770" s="19"/>
      <c r="Y770" s="19"/>
      <c r="Z770" s="19"/>
    </row>
    <row r="771" spans="1:26" ht="15.75" customHeight="1" x14ac:dyDescent="0.3">
      <c r="A771" s="19"/>
      <c r="B771" s="19"/>
      <c r="C771" s="19"/>
      <c r="D771" s="19"/>
      <c r="E771" s="19"/>
      <c r="F771" s="19"/>
      <c r="G771" s="19"/>
      <c r="H771" s="19"/>
      <c r="I771" s="19"/>
      <c r="J771" s="19"/>
      <c r="K771" s="19"/>
      <c r="L771" s="19"/>
      <c r="M771" s="19"/>
      <c r="N771" s="19"/>
      <c r="O771" s="19"/>
      <c r="P771" s="19"/>
      <c r="Q771" s="19"/>
      <c r="R771" s="19"/>
      <c r="S771" s="19"/>
      <c r="T771" s="19"/>
      <c r="U771" s="19"/>
      <c r="V771" s="19"/>
      <c r="W771" s="19"/>
      <c r="X771" s="19"/>
      <c r="Y771" s="19"/>
      <c r="Z771" s="19"/>
    </row>
    <row r="772" spans="1:26" ht="15.75" customHeight="1" x14ac:dyDescent="0.3">
      <c r="A772" s="19"/>
      <c r="B772" s="19"/>
      <c r="C772" s="19"/>
      <c r="D772" s="19"/>
      <c r="E772" s="19"/>
      <c r="F772" s="19"/>
      <c r="G772" s="19"/>
      <c r="H772" s="19"/>
      <c r="I772" s="19"/>
      <c r="J772" s="19"/>
      <c r="K772" s="19"/>
      <c r="L772" s="19"/>
      <c r="M772" s="19"/>
      <c r="N772" s="19"/>
      <c r="O772" s="19"/>
      <c r="P772" s="19"/>
      <c r="Q772" s="19"/>
      <c r="R772" s="19"/>
      <c r="S772" s="19"/>
      <c r="T772" s="19"/>
      <c r="U772" s="19"/>
      <c r="V772" s="19"/>
      <c r="W772" s="19"/>
      <c r="X772" s="19"/>
      <c r="Y772" s="19"/>
      <c r="Z772" s="19"/>
    </row>
    <row r="773" spans="1:26" ht="15.75" customHeight="1" x14ac:dyDescent="0.3">
      <c r="A773" s="19"/>
      <c r="B773" s="19"/>
      <c r="C773" s="19"/>
      <c r="D773" s="19"/>
      <c r="E773" s="19"/>
      <c r="F773" s="19"/>
      <c r="G773" s="19"/>
      <c r="H773" s="19"/>
      <c r="I773" s="19"/>
      <c r="J773" s="19"/>
      <c r="K773" s="19"/>
      <c r="L773" s="19"/>
      <c r="M773" s="19"/>
      <c r="N773" s="19"/>
      <c r="O773" s="19"/>
      <c r="P773" s="19"/>
      <c r="Q773" s="19"/>
      <c r="R773" s="19"/>
      <c r="S773" s="19"/>
      <c r="T773" s="19"/>
      <c r="U773" s="19"/>
      <c r="V773" s="19"/>
      <c r="W773" s="19"/>
      <c r="X773" s="19"/>
      <c r="Y773" s="19"/>
      <c r="Z773" s="19"/>
    </row>
    <row r="774" spans="1:26" ht="15.75" customHeight="1" x14ac:dyDescent="0.3">
      <c r="A774" s="19"/>
      <c r="B774" s="19"/>
      <c r="C774" s="19"/>
      <c r="D774" s="19"/>
      <c r="E774" s="19"/>
      <c r="F774" s="19"/>
      <c r="G774" s="19"/>
      <c r="H774" s="19"/>
      <c r="I774" s="19"/>
      <c r="J774" s="19"/>
      <c r="K774" s="19"/>
      <c r="L774" s="19"/>
      <c r="M774" s="19"/>
      <c r="N774" s="19"/>
      <c r="O774" s="19"/>
      <c r="P774" s="19"/>
      <c r="Q774" s="19"/>
      <c r="R774" s="19"/>
      <c r="S774" s="19"/>
      <c r="T774" s="19"/>
      <c r="U774" s="19"/>
      <c r="V774" s="19"/>
      <c r="W774" s="19"/>
      <c r="X774" s="19"/>
      <c r="Y774" s="19"/>
      <c r="Z774" s="19"/>
    </row>
    <row r="775" spans="1:26" ht="15.75" customHeight="1" x14ac:dyDescent="0.3">
      <c r="A775" s="19"/>
      <c r="B775" s="19"/>
      <c r="C775" s="19"/>
      <c r="D775" s="19"/>
      <c r="E775" s="19"/>
      <c r="F775" s="19"/>
      <c r="G775" s="19"/>
      <c r="H775" s="19"/>
      <c r="I775" s="19"/>
      <c r="J775" s="19"/>
      <c r="K775" s="19"/>
      <c r="L775" s="19"/>
      <c r="M775" s="19"/>
      <c r="N775" s="19"/>
      <c r="O775" s="19"/>
      <c r="P775" s="19"/>
      <c r="Q775" s="19"/>
      <c r="R775" s="19"/>
      <c r="S775" s="19"/>
      <c r="T775" s="19"/>
      <c r="U775" s="19"/>
      <c r="V775" s="19"/>
      <c r="W775" s="19"/>
      <c r="X775" s="19"/>
      <c r="Y775" s="19"/>
      <c r="Z775" s="19"/>
    </row>
    <row r="776" spans="1:26" ht="15.75" customHeight="1" x14ac:dyDescent="0.3">
      <c r="A776" s="19"/>
      <c r="B776" s="19"/>
      <c r="C776" s="19"/>
      <c r="D776" s="19"/>
      <c r="E776" s="19"/>
      <c r="F776" s="19"/>
      <c r="G776" s="19"/>
      <c r="H776" s="19"/>
      <c r="I776" s="19"/>
      <c r="J776" s="19"/>
      <c r="K776" s="19"/>
      <c r="L776" s="19"/>
      <c r="M776" s="19"/>
      <c r="N776" s="19"/>
      <c r="O776" s="19"/>
      <c r="P776" s="19"/>
      <c r="Q776" s="19"/>
      <c r="R776" s="19"/>
      <c r="S776" s="19"/>
      <c r="T776" s="19"/>
      <c r="U776" s="19"/>
      <c r="V776" s="19"/>
      <c r="W776" s="19"/>
      <c r="X776" s="19"/>
      <c r="Y776" s="19"/>
      <c r="Z776" s="19"/>
    </row>
    <row r="777" spans="1:26" ht="15.75" customHeight="1" x14ac:dyDescent="0.3">
      <c r="A777" s="19"/>
      <c r="B777" s="19"/>
      <c r="C777" s="19"/>
      <c r="D777" s="19"/>
      <c r="E777" s="19"/>
      <c r="F777" s="19"/>
      <c r="G777" s="19"/>
      <c r="H777" s="19"/>
      <c r="I777" s="19"/>
      <c r="J777" s="19"/>
      <c r="K777" s="19"/>
      <c r="L777" s="19"/>
      <c r="M777" s="19"/>
      <c r="N777" s="19"/>
      <c r="O777" s="19"/>
      <c r="P777" s="19"/>
      <c r="Q777" s="19"/>
      <c r="R777" s="19"/>
      <c r="S777" s="19"/>
      <c r="T777" s="19"/>
      <c r="U777" s="19"/>
      <c r="V777" s="19"/>
      <c r="W777" s="19"/>
      <c r="X777" s="19"/>
      <c r="Y777" s="19"/>
      <c r="Z777" s="19"/>
    </row>
    <row r="778" spans="1:26" ht="15.75" customHeight="1" x14ac:dyDescent="0.3">
      <c r="A778" s="19"/>
      <c r="B778" s="19"/>
      <c r="C778" s="19"/>
      <c r="D778" s="19"/>
      <c r="E778" s="19"/>
      <c r="F778" s="19"/>
      <c r="G778" s="19"/>
      <c r="H778" s="19"/>
      <c r="I778" s="19"/>
      <c r="J778" s="19"/>
      <c r="K778" s="19"/>
      <c r="L778" s="19"/>
      <c r="M778" s="19"/>
      <c r="N778" s="19"/>
      <c r="O778" s="19"/>
      <c r="P778" s="19"/>
      <c r="Q778" s="19"/>
      <c r="R778" s="19"/>
      <c r="S778" s="19"/>
      <c r="T778" s="19"/>
      <c r="U778" s="19"/>
      <c r="V778" s="19"/>
      <c r="W778" s="19"/>
      <c r="X778" s="19"/>
      <c r="Y778" s="19"/>
      <c r="Z778" s="19"/>
    </row>
    <row r="779" spans="1:26" ht="15.75" customHeight="1" x14ac:dyDescent="0.3">
      <c r="A779" s="19"/>
      <c r="B779" s="19"/>
      <c r="C779" s="19"/>
      <c r="D779" s="19"/>
      <c r="E779" s="19"/>
      <c r="F779" s="19"/>
      <c r="G779" s="19"/>
      <c r="H779" s="19"/>
      <c r="I779" s="19"/>
      <c r="J779" s="19"/>
      <c r="K779" s="19"/>
      <c r="L779" s="19"/>
      <c r="M779" s="19"/>
      <c r="N779" s="19"/>
      <c r="O779" s="19"/>
      <c r="P779" s="19"/>
      <c r="Q779" s="19"/>
      <c r="R779" s="19"/>
      <c r="S779" s="19"/>
      <c r="T779" s="19"/>
      <c r="U779" s="19"/>
      <c r="V779" s="19"/>
      <c r="W779" s="19"/>
      <c r="X779" s="19"/>
      <c r="Y779" s="19"/>
      <c r="Z779" s="19"/>
    </row>
    <row r="780" spans="1:26" ht="15.75" customHeight="1" x14ac:dyDescent="0.3">
      <c r="A780" s="19"/>
      <c r="B780" s="19"/>
      <c r="C780" s="19"/>
      <c r="D780" s="19"/>
      <c r="E780" s="19"/>
      <c r="F780" s="19"/>
      <c r="G780" s="19"/>
      <c r="H780" s="19"/>
      <c r="I780" s="19"/>
      <c r="J780" s="19"/>
      <c r="K780" s="19"/>
      <c r="L780" s="19"/>
      <c r="M780" s="19"/>
      <c r="N780" s="19"/>
      <c r="O780" s="19"/>
      <c r="P780" s="19"/>
      <c r="Q780" s="19"/>
      <c r="R780" s="19"/>
      <c r="S780" s="19"/>
      <c r="T780" s="19"/>
      <c r="U780" s="19"/>
      <c r="V780" s="19"/>
      <c r="W780" s="19"/>
      <c r="X780" s="19"/>
      <c r="Y780" s="19"/>
      <c r="Z780" s="19"/>
    </row>
    <row r="781" spans="1:26" ht="15.75" customHeight="1" x14ac:dyDescent="0.3">
      <c r="A781" s="19"/>
      <c r="B781" s="19"/>
      <c r="C781" s="19"/>
      <c r="D781" s="19"/>
      <c r="E781" s="19"/>
      <c r="F781" s="19"/>
      <c r="G781" s="19"/>
      <c r="H781" s="19"/>
      <c r="I781" s="19"/>
      <c r="J781" s="19"/>
      <c r="K781" s="19"/>
      <c r="L781" s="19"/>
      <c r="M781" s="19"/>
      <c r="N781" s="19"/>
      <c r="O781" s="19"/>
      <c r="P781" s="19"/>
      <c r="Q781" s="19"/>
      <c r="R781" s="19"/>
      <c r="S781" s="19"/>
      <c r="T781" s="19"/>
      <c r="U781" s="19"/>
      <c r="V781" s="19"/>
      <c r="W781" s="19"/>
      <c r="X781" s="19"/>
      <c r="Y781" s="19"/>
      <c r="Z781" s="19"/>
    </row>
    <row r="782" spans="1:26" ht="15.75" customHeight="1" x14ac:dyDescent="0.3">
      <c r="A782" s="19"/>
      <c r="B782" s="19"/>
      <c r="C782" s="19"/>
      <c r="D782" s="19"/>
      <c r="E782" s="19"/>
      <c r="F782" s="19"/>
      <c r="G782" s="19"/>
      <c r="H782" s="19"/>
      <c r="I782" s="19"/>
      <c r="J782" s="19"/>
      <c r="K782" s="19"/>
      <c r="L782" s="19"/>
      <c r="M782" s="19"/>
      <c r="N782" s="19"/>
      <c r="O782" s="19"/>
      <c r="P782" s="19"/>
      <c r="Q782" s="19"/>
      <c r="R782" s="19"/>
      <c r="S782" s="19"/>
      <c r="T782" s="19"/>
      <c r="U782" s="19"/>
      <c r="V782" s="19"/>
      <c r="W782" s="19"/>
      <c r="X782" s="19"/>
      <c r="Y782" s="19"/>
      <c r="Z782" s="19"/>
    </row>
    <row r="783" spans="1:26" ht="15.75" customHeight="1" x14ac:dyDescent="0.3">
      <c r="A783" s="19"/>
      <c r="B783" s="19"/>
      <c r="C783" s="19"/>
      <c r="D783" s="19"/>
      <c r="E783" s="19"/>
      <c r="F783" s="19"/>
      <c r="G783" s="19"/>
      <c r="H783" s="19"/>
      <c r="I783" s="19"/>
      <c r="J783" s="19"/>
      <c r="K783" s="19"/>
      <c r="L783" s="19"/>
      <c r="M783" s="19"/>
      <c r="N783" s="19"/>
      <c r="O783" s="19"/>
      <c r="P783" s="19"/>
      <c r="Q783" s="19"/>
      <c r="R783" s="19"/>
      <c r="S783" s="19"/>
      <c r="T783" s="19"/>
      <c r="U783" s="19"/>
      <c r="V783" s="19"/>
      <c r="W783" s="19"/>
      <c r="X783" s="19"/>
      <c r="Y783" s="19"/>
      <c r="Z783" s="19"/>
    </row>
    <row r="784" spans="1:26" ht="15.75" customHeight="1" x14ac:dyDescent="0.3">
      <c r="A784" s="19"/>
      <c r="B784" s="19"/>
      <c r="C784" s="19"/>
      <c r="D784" s="19"/>
      <c r="E784" s="19"/>
      <c r="F784" s="19"/>
      <c r="G784" s="19"/>
      <c r="H784" s="19"/>
      <c r="I784" s="19"/>
      <c r="J784" s="19"/>
      <c r="K784" s="19"/>
      <c r="L784" s="19"/>
      <c r="M784" s="19"/>
      <c r="N784" s="19"/>
      <c r="O784" s="19"/>
      <c r="P784" s="19"/>
      <c r="Q784" s="19"/>
      <c r="R784" s="19"/>
      <c r="S784" s="19"/>
      <c r="T784" s="19"/>
      <c r="U784" s="19"/>
      <c r="V784" s="19"/>
      <c r="W784" s="19"/>
      <c r="X784" s="19"/>
      <c r="Y784" s="19"/>
      <c r="Z784" s="19"/>
    </row>
    <row r="785" spans="1:26" ht="15.75" customHeight="1" x14ac:dyDescent="0.3">
      <c r="A785" s="19"/>
      <c r="B785" s="19"/>
      <c r="C785" s="19"/>
      <c r="D785" s="19"/>
      <c r="E785" s="19"/>
      <c r="F785" s="19"/>
      <c r="G785" s="19"/>
      <c r="H785" s="19"/>
      <c r="I785" s="19"/>
      <c r="J785" s="19"/>
      <c r="K785" s="19"/>
      <c r="L785" s="19"/>
      <c r="M785" s="19"/>
      <c r="N785" s="19"/>
      <c r="O785" s="19"/>
      <c r="P785" s="19"/>
      <c r="Q785" s="19"/>
      <c r="R785" s="19"/>
      <c r="S785" s="19"/>
      <c r="T785" s="19"/>
      <c r="U785" s="19"/>
      <c r="V785" s="19"/>
      <c r="W785" s="19"/>
      <c r="X785" s="19"/>
      <c r="Y785" s="19"/>
      <c r="Z785" s="19"/>
    </row>
    <row r="786" spans="1:26" ht="15.75" customHeight="1" x14ac:dyDescent="0.3">
      <c r="A786" s="19"/>
      <c r="B786" s="19"/>
      <c r="C786" s="19"/>
      <c r="D786" s="19"/>
      <c r="E786" s="19"/>
      <c r="F786" s="19"/>
      <c r="G786" s="19"/>
      <c r="H786" s="19"/>
      <c r="I786" s="19"/>
      <c r="J786" s="19"/>
      <c r="K786" s="19"/>
      <c r="L786" s="19"/>
      <c r="M786" s="19"/>
      <c r="N786" s="19"/>
      <c r="O786" s="19"/>
      <c r="P786" s="19"/>
      <c r="Q786" s="19"/>
      <c r="R786" s="19"/>
      <c r="S786" s="19"/>
      <c r="T786" s="19"/>
      <c r="U786" s="19"/>
      <c r="V786" s="19"/>
      <c r="W786" s="19"/>
      <c r="X786" s="19"/>
      <c r="Y786" s="19"/>
      <c r="Z786" s="19"/>
    </row>
    <row r="787" spans="1:26" ht="15.75" customHeight="1" x14ac:dyDescent="0.3">
      <c r="A787" s="19"/>
      <c r="B787" s="19"/>
      <c r="C787" s="19"/>
      <c r="D787" s="19"/>
      <c r="E787" s="19"/>
      <c r="F787" s="19"/>
      <c r="G787" s="19"/>
      <c r="H787" s="19"/>
      <c r="I787" s="19"/>
      <c r="J787" s="19"/>
      <c r="K787" s="19"/>
      <c r="L787" s="19"/>
      <c r="M787" s="19"/>
      <c r="N787" s="19"/>
      <c r="O787" s="19"/>
      <c r="P787" s="19"/>
      <c r="Q787" s="19"/>
      <c r="R787" s="19"/>
      <c r="S787" s="19"/>
      <c r="T787" s="19"/>
      <c r="U787" s="19"/>
      <c r="V787" s="19"/>
      <c r="W787" s="19"/>
      <c r="X787" s="19"/>
      <c r="Y787" s="19"/>
      <c r="Z787" s="19"/>
    </row>
    <row r="788" spans="1:26" ht="15.75" customHeight="1" x14ac:dyDescent="0.3">
      <c r="A788" s="19"/>
      <c r="B788" s="19"/>
      <c r="C788" s="19"/>
      <c r="D788" s="19"/>
      <c r="E788" s="19"/>
      <c r="F788" s="19"/>
      <c r="G788" s="19"/>
      <c r="H788" s="19"/>
      <c r="I788" s="19"/>
      <c r="J788" s="19"/>
      <c r="K788" s="19"/>
      <c r="L788" s="19"/>
      <c r="M788" s="19"/>
      <c r="N788" s="19"/>
      <c r="O788" s="19"/>
      <c r="P788" s="19"/>
      <c r="Q788" s="19"/>
      <c r="R788" s="19"/>
      <c r="S788" s="19"/>
      <c r="T788" s="19"/>
      <c r="U788" s="19"/>
      <c r="V788" s="19"/>
      <c r="W788" s="19"/>
      <c r="X788" s="19"/>
      <c r="Y788" s="19"/>
      <c r="Z788" s="19"/>
    </row>
    <row r="789" spans="1:26" ht="15.75" customHeight="1" x14ac:dyDescent="0.3">
      <c r="A789" s="19"/>
      <c r="B789" s="19"/>
      <c r="C789" s="19"/>
      <c r="D789" s="19"/>
      <c r="E789" s="19"/>
      <c r="F789" s="19"/>
      <c r="G789" s="19"/>
      <c r="H789" s="19"/>
      <c r="I789" s="19"/>
      <c r="J789" s="19"/>
      <c r="K789" s="19"/>
      <c r="L789" s="19"/>
      <c r="M789" s="19"/>
      <c r="N789" s="19"/>
      <c r="O789" s="19"/>
      <c r="P789" s="19"/>
      <c r="Q789" s="19"/>
      <c r="R789" s="19"/>
      <c r="S789" s="19"/>
      <c r="T789" s="19"/>
      <c r="U789" s="19"/>
      <c r="V789" s="19"/>
      <c r="W789" s="19"/>
      <c r="X789" s="19"/>
      <c r="Y789" s="19"/>
      <c r="Z789" s="19"/>
    </row>
    <row r="790" spans="1:26" ht="15.75" customHeight="1" x14ac:dyDescent="0.3">
      <c r="A790" s="19"/>
      <c r="B790" s="19"/>
      <c r="C790" s="19"/>
      <c r="D790" s="19"/>
      <c r="E790" s="19"/>
      <c r="F790" s="19"/>
      <c r="G790" s="19"/>
      <c r="H790" s="19"/>
      <c r="I790" s="19"/>
      <c r="J790" s="19"/>
      <c r="K790" s="19"/>
      <c r="L790" s="19"/>
      <c r="M790" s="19"/>
      <c r="N790" s="19"/>
      <c r="O790" s="19"/>
      <c r="P790" s="19"/>
      <c r="Q790" s="19"/>
      <c r="R790" s="19"/>
      <c r="S790" s="19"/>
      <c r="T790" s="19"/>
      <c r="U790" s="19"/>
      <c r="V790" s="19"/>
      <c r="W790" s="19"/>
      <c r="X790" s="19"/>
      <c r="Y790" s="19"/>
      <c r="Z790" s="19"/>
    </row>
    <row r="791" spans="1:26" ht="15.75" customHeight="1" x14ac:dyDescent="0.3">
      <c r="A791" s="19"/>
      <c r="B791" s="19"/>
      <c r="C791" s="19"/>
      <c r="D791" s="19"/>
      <c r="E791" s="19"/>
      <c r="F791" s="19"/>
      <c r="G791" s="19"/>
      <c r="H791" s="19"/>
      <c r="I791" s="19"/>
      <c r="J791" s="19"/>
      <c r="K791" s="19"/>
      <c r="L791" s="19"/>
      <c r="M791" s="19"/>
      <c r="N791" s="19"/>
      <c r="O791" s="19"/>
      <c r="P791" s="19"/>
      <c r="Q791" s="19"/>
      <c r="R791" s="19"/>
      <c r="S791" s="19"/>
      <c r="T791" s="19"/>
      <c r="U791" s="19"/>
      <c r="V791" s="19"/>
      <c r="W791" s="19"/>
      <c r="X791" s="19"/>
      <c r="Y791" s="19"/>
      <c r="Z791" s="19"/>
    </row>
    <row r="792" spans="1:26" ht="15.75" customHeight="1" x14ac:dyDescent="0.3">
      <c r="A792" s="19"/>
      <c r="B792" s="19"/>
      <c r="C792" s="19"/>
      <c r="D792" s="19"/>
      <c r="E792" s="19"/>
      <c r="F792" s="19"/>
      <c r="G792" s="19"/>
      <c r="H792" s="19"/>
      <c r="I792" s="19"/>
      <c r="J792" s="19"/>
      <c r="K792" s="19"/>
      <c r="L792" s="19"/>
      <c r="M792" s="19"/>
      <c r="N792" s="19"/>
      <c r="O792" s="19"/>
      <c r="P792" s="19"/>
      <c r="Q792" s="19"/>
      <c r="R792" s="19"/>
      <c r="S792" s="19"/>
      <c r="T792" s="19"/>
      <c r="U792" s="19"/>
      <c r="V792" s="19"/>
      <c r="W792" s="19"/>
      <c r="X792" s="19"/>
      <c r="Y792" s="19"/>
      <c r="Z792" s="19"/>
    </row>
    <row r="793" spans="1:26" ht="15.75" customHeight="1" x14ac:dyDescent="0.3">
      <c r="A793" s="19"/>
      <c r="B793" s="19"/>
      <c r="C793" s="19"/>
      <c r="D793" s="19"/>
      <c r="E793" s="19"/>
      <c r="F793" s="19"/>
      <c r="G793" s="19"/>
      <c r="H793" s="19"/>
      <c r="I793" s="19"/>
      <c r="J793" s="19"/>
      <c r="K793" s="19"/>
      <c r="L793" s="19"/>
      <c r="M793" s="19"/>
      <c r="N793" s="19"/>
      <c r="O793" s="19"/>
      <c r="P793" s="19"/>
      <c r="Q793" s="19"/>
      <c r="R793" s="19"/>
      <c r="S793" s="19"/>
      <c r="T793" s="19"/>
      <c r="U793" s="19"/>
      <c r="V793" s="19"/>
      <c r="W793" s="19"/>
      <c r="X793" s="19"/>
      <c r="Y793" s="19"/>
      <c r="Z793" s="19"/>
    </row>
    <row r="794" spans="1:26" ht="15.75" customHeight="1" x14ac:dyDescent="0.3">
      <c r="A794" s="19"/>
      <c r="B794" s="19"/>
      <c r="C794" s="19"/>
      <c r="D794" s="19"/>
      <c r="E794" s="19"/>
      <c r="F794" s="19"/>
      <c r="G794" s="19"/>
      <c r="H794" s="19"/>
      <c r="I794" s="19"/>
      <c r="J794" s="19"/>
      <c r="K794" s="19"/>
      <c r="L794" s="19"/>
      <c r="M794" s="19"/>
      <c r="N794" s="19"/>
      <c r="O794" s="19"/>
      <c r="P794" s="19"/>
      <c r="Q794" s="19"/>
      <c r="R794" s="19"/>
      <c r="S794" s="19"/>
      <c r="T794" s="19"/>
      <c r="U794" s="19"/>
      <c r="V794" s="19"/>
      <c r="W794" s="19"/>
      <c r="X794" s="19"/>
      <c r="Y794" s="19"/>
      <c r="Z794" s="19"/>
    </row>
    <row r="795" spans="1:26" ht="15.75" customHeight="1" x14ac:dyDescent="0.3">
      <c r="A795" s="19"/>
      <c r="B795" s="19"/>
      <c r="C795" s="19"/>
      <c r="D795" s="19"/>
      <c r="E795" s="19"/>
      <c r="F795" s="19"/>
      <c r="G795" s="19"/>
      <c r="H795" s="19"/>
      <c r="I795" s="19"/>
      <c r="J795" s="19"/>
      <c r="K795" s="19"/>
      <c r="L795" s="19"/>
      <c r="M795" s="19"/>
      <c r="N795" s="19"/>
      <c r="O795" s="19"/>
      <c r="P795" s="19"/>
      <c r="Q795" s="19"/>
      <c r="R795" s="19"/>
      <c r="S795" s="19"/>
      <c r="T795" s="19"/>
      <c r="U795" s="19"/>
      <c r="V795" s="19"/>
      <c r="W795" s="19"/>
      <c r="X795" s="19"/>
      <c r="Y795" s="19"/>
      <c r="Z795" s="19"/>
    </row>
    <row r="796" spans="1:26" ht="15.75" customHeight="1" x14ac:dyDescent="0.3">
      <c r="A796" s="19"/>
      <c r="B796" s="19"/>
      <c r="C796" s="19"/>
      <c r="D796" s="19"/>
      <c r="E796" s="19"/>
      <c r="F796" s="19"/>
      <c r="G796" s="19"/>
      <c r="H796" s="19"/>
      <c r="I796" s="19"/>
      <c r="J796" s="19"/>
      <c r="K796" s="19"/>
      <c r="L796" s="19"/>
      <c r="M796" s="19"/>
      <c r="N796" s="19"/>
      <c r="O796" s="19"/>
      <c r="P796" s="19"/>
      <c r="Q796" s="19"/>
      <c r="R796" s="19"/>
      <c r="S796" s="19"/>
      <c r="T796" s="19"/>
      <c r="U796" s="19"/>
      <c r="V796" s="19"/>
      <c r="W796" s="19"/>
      <c r="X796" s="19"/>
      <c r="Y796" s="19"/>
      <c r="Z796" s="19"/>
    </row>
    <row r="797" spans="1:26" ht="15.75" customHeight="1" x14ac:dyDescent="0.3">
      <c r="A797" s="19"/>
      <c r="B797" s="19"/>
      <c r="C797" s="19"/>
      <c r="D797" s="19"/>
      <c r="E797" s="19"/>
      <c r="F797" s="19"/>
      <c r="G797" s="19"/>
      <c r="H797" s="19"/>
      <c r="I797" s="19"/>
      <c r="J797" s="19"/>
      <c r="K797" s="19"/>
      <c r="L797" s="19"/>
      <c r="M797" s="19"/>
      <c r="N797" s="19"/>
      <c r="O797" s="19"/>
      <c r="P797" s="19"/>
      <c r="Q797" s="19"/>
      <c r="R797" s="19"/>
      <c r="S797" s="19"/>
      <c r="T797" s="19"/>
      <c r="U797" s="19"/>
      <c r="V797" s="19"/>
      <c r="W797" s="19"/>
      <c r="X797" s="19"/>
      <c r="Y797" s="19"/>
      <c r="Z797" s="19"/>
    </row>
    <row r="798" spans="1:26" ht="15.75" customHeight="1" x14ac:dyDescent="0.3">
      <c r="A798" s="19"/>
      <c r="B798" s="19"/>
      <c r="C798" s="19"/>
      <c r="D798" s="19"/>
      <c r="E798" s="19"/>
      <c r="F798" s="19"/>
      <c r="G798" s="19"/>
      <c r="H798" s="19"/>
      <c r="I798" s="19"/>
      <c r="J798" s="19"/>
      <c r="K798" s="19"/>
      <c r="L798" s="19"/>
      <c r="M798" s="19"/>
      <c r="N798" s="19"/>
      <c r="O798" s="19"/>
      <c r="P798" s="19"/>
      <c r="Q798" s="19"/>
      <c r="R798" s="19"/>
      <c r="S798" s="19"/>
      <c r="T798" s="19"/>
      <c r="U798" s="19"/>
      <c r="V798" s="19"/>
      <c r="W798" s="19"/>
      <c r="X798" s="19"/>
      <c r="Y798" s="19"/>
      <c r="Z798" s="19"/>
    </row>
    <row r="799" spans="1:26" ht="15.75" customHeight="1" x14ac:dyDescent="0.3">
      <c r="A799" s="19"/>
      <c r="B799" s="19"/>
      <c r="C799" s="19"/>
      <c r="D799" s="19"/>
      <c r="E799" s="19"/>
      <c r="F799" s="19"/>
      <c r="G799" s="19"/>
      <c r="H799" s="19"/>
      <c r="I799" s="19"/>
      <c r="J799" s="19"/>
      <c r="K799" s="19"/>
      <c r="L799" s="19"/>
      <c r="M799" s="19"/>
      <c r="N799" s="19"/>
      <c r="O799" s="19"/>
      <c r="P799" s="19"/>
      <c r="Q799" s="19"/>
      <c r="R799" s="19"/>
      <c r="S799" s="19"/>
      <c r="T799" s="19"/>
      <c r="U799" s="19"/>
      <c r="V799" s="19"/>
      <c r="W799" s="19"/>
      <c r="X799" s="19"/>
      <c r="Y799" s="19"/>
      <c r="Z799" s="19"/>
    </row>
    <row r="800" spans="1:26" ht="15.75" customHeight="1" x14ac:dyDescent="0.3">
      <c r="A800" s="19"/>
      <c r="B800" s="19"/>
      <c r="C800" s="19"/>
      <c r="D800" s="19"/>
      <c r="E800" s="19"/>
      <c r="F800" s="19"/>
      <c r="G800" s="19"/>
      <c r="H800" s="19"/>
      <c r="I800" s="19"/>
      <c r="J800" s="19"/>
      <c r="K800" s="19"/>
      <c r="L800" s="19"/>
      <c r="M800" s="19"/>
      <c r="N800" s="19"/>
      <c r="O800" s="19"/>
      <c r="P800" s="19"/>
      <c r="Q800" s="19"/>
      <c r="R800" s="19"/>
      <c r="S800" s="19"/>
      <c r="T800" s="19"/>
      <c r="U800" s="19"/>
      <c r="V800" s="19"/>
      <c r="W800" s="19"/>
      <c r="X800" s="19"/>
      <c r="Y800" s="19"/>
      <c r="Z800" s="19"/>
    </row>
    <row r="801" spans="1:26" ht="15.75" customHeight="1" x14ac:dyDescent="0.3">
      <c r="A801" s="19"/>
      <c r="B801" s="19"/>
      <c r="C801" s="19"/>
      <c r="D801" s="19"/>
      <c r="E801" s="19"/>
      <c r="F801" s="19"/>
      <c r="G801" s="19"/>
      <c r="H801" s="19"/>
      <c r="I801" s="19"/>
      <c r="J801" s="19"/>
      <c r="K801" s="19"/>
      <c r="L801" s="19"/>
      <c r="M801" s="19"/>
      <c r="N801" s="19"/>
      <c r="O801" s="19"/>
      <c r="P801" s="19"/>
      <c r="Q801" s="19"/>
      <c r="R801" s="19"/>
      <c r="S801" s="19"/>
      <c r="T801" s="19"/>
      <c r="U801" s="19"/>
      <c r="V801" s="19"/>
      <c r="W801" s="19"/>
      <c r="X801" s="19"/>
      <c r="Y801" s="19"/>
      <c r="Z801" s="19"/>
    </row>
    <row r="802" spans="1:26" ht="15.75" customHeight="1" x14ac:dyDescent="0.3">
      <c r="A802" s="19"/>
      <c r="B802" s="19"/>
      <c r="C802" s="19"/>
      <c r="D802" s="19"/>
      <c r="E802" s="19"/>
      <c r="F802" s="19"/>
      <c r="G802" s="19"/>
      <c r="H802" s="19"/>
      <c r="I802" s="19"/>
      <c r="J802" s="19"/>
      <c r="K802" s="19"/>
      <c r="L802" s="19"/>
      <c r="M802" s="19"/>
      <c r="N802" s="19"/>
      <c r="O802" s="19"/>
      <c r="P802" s="19"/>
      <c r="Q802" s="19"/>
      <c r="R802" s="19"/>
      <c r="S802" s="19"/>
      <c r="T802" s="19"/>
      <c r="U802" s="19"/>
      <c r="V802" s="19"/>
      <c r="W802" s="19"/>
      <c r="X802" s="19"/>
      <c r="Y802" s="19"/>
      <c r="Z802" s="19"/>
    </row>
    <row r="803" spans="1:26" ht="15.75" customHeight="1" x14ac:dyDescent="0.3">
      <c r="A803" s="19"/>
      <c r="B803" s="19"/>
      <c r="C803" s="19"/>
      <c r="D803" s="19"/>
      <c r="E803" s="19"/>
      <c r="F803" s="19"/>
      <c r="G803" s="19"/>
      <c r="H803" s="19"/>
      <c r="I803" s="19"/>
      <c r="J803" s="19"/>
      <c r="K803" s="19"/>
      <c r="L803" s="19"/>
      <c r="M803" s="19"/>
      <c r="N803" s="19"/>
      <c r="O803" s="19"/>
      <c r="P803" s="19"/>
      <c r="Q803" s="19"/>
      <c r="R803" s="19"/>
      <c r="S803" s="19"/>
      <c r="T803" s="19"/>
      <c r="U803" s="19"/>
      <c r="V803" s="19"/>
      <c r="W803" s="19"/>
      <c r="X803" s="19"/>
      <c r="Y803" s="19"/>
      <c r="Z803" s="19"/>
    </row>
    <row r="804" spans="1:26" ht="15.75" customHeight="1" x14ac:dyDescent="0.3">
      <c r="A804" s="19"/>
      <c r="B804" s="19"/>
      <c r="C804" s="19"/>
      <c r="D804" s="19"/>
      <c r="E804" s="19"/>
      <c r="F804" s="19"/>
      <c r="G804" s="19"/>
      <c r="H804" s="19"/>
      <c r="I804" s="19"/>
      <c r="J804" s="19"/>
      <c r="K804" s="19"/>
      <c r="L804" s="19"/>
      <c r="M804" s="19"/>
      <c r="N804" s="19"/>
      <c r="O804" s="19"/>
      <c r="P804" s="19"/>
      <c r="Q804" s="19"/>
      <c r="R804" s="19"/>
      <c r="S804" s="19"/>
      <c r="T804" s="19"/>
      <c r="U804" s="19"/>
      <c r="V804" s="19"/>
      <c r="W804" s="19"/>
      <c r="X804" s="19"/>
      <c r="Y804" s="19"/>
      <c r="Z804" s="19"/>
    </row>
    <row r="805" spans="1:26" ht="15.75" customHeight="1" x14ac:dyDescent="0.3">
      <c r="A805" s="19"/>
      <c r="B805" s="19"/>
      <c r="C805" s="19"/>
      <c r="D805" s="19"/>
      <c r="E805" s="19"/>
      <c r="F805" s="19"/>
      <c r="G805" s="19"/>
      <c r="H805" s="19"/>
      <c r="I805" s="19"/>
      <c r="J805" s="19"/>
      <c r="K805" s="19"/>
      <c r="L805" s="19"/>
      <c r="M805" s="19"/>
      <c r="N805" s="19"/>
      <c r="O805" s="19"/>
      <c r="P805" s="19"/>
      <c r="Q805" s="19"/>
      <c r="R805" s="19"/>
      <c r="S805" s="19"/>
      <c r="T805" s="19"/>
      <c r="U805" s="19"/>
      <c r="V805" s="19"/>
      <c r="W805" s="19"/>
      <c r="X805" s="19"/>
      <c r="Y805" s="19"/>
      <c r="Z805" s="19"/>
    </row>
    <row r="806" spans="1:26" ht="15.75" customHeight="1" x14ac:dyDescent="0.3">
      <c r="A806" s="19"/>
      <c r="B806" s="19"/>
      <c r="C806" s="19"/>
      <c r="D806" s="19"/>
      <c r="E806" s="19"/>
      <c r="F806" s="19"/>
      <c r="G806" s="19"/>
      <c r="H806" s="19"/>
      <c r="I806" s="19"/>
      <c r="J806" s="19"/>
      <c r="K806" s="19"/>
      <c r="L806" s="19"/>
      <c r="M806" s="19"/>
      <c r="N806" s="19"/>
      <c r="O806" s="19"/>
      <c r="P806" s="19"/>
      <c r="Q806" s="19"/>
      <c r="R806" s="19"/>
      <c r="S806" s="19"/>
      <c r="T806" s="19"/>
      <c r="U806" s="19"/>
      <c r="V806" s="19"/>
      <c r="W806" s="19"/>
      <c r="X806" s="19"/>
      <c r="Y806" s="19"/>
      <c r="Z806" s="19"/>
    </row>
    <row r="807" spans="1:26" ht="15.75" customHeight="1" x14ac:dyDescent="0.3">
      <c r="A807" s="19"/>
      <c r="B807" s="19"/>
      <c r="C807" s="19"/>
      <c r="D807" s="19"/>
      <c r="E807" s="19"/>
      <c r="F807" s="19"/>
      <c r="G807" s="19"/>
      <c r="H807" s="19"/>
      <c r="I807" s="19"/>
      <c r="J807" s="19"/>
      <c r="K807" s="19"/>
      <c r="L807" s="19"/>
      <c r="M807" s="19"/>
      <c r="N807" s="19"/>
      <c r="O807" s="19"/>
      <c r="P807" s="19"/>
      <c r="Q807" s="19"/>
      <c r="R807" s="19"/>
      <c r="S807" s="19"/>
      <c r="T807" s="19"/>
      <c r="U807" s="19"/>
      <c r="V807" s="19"/>
      <c r="W807" s="19"/>
      <c r="X807" s="19"/>
      <c r="Y807" s="19"/>
      <c r="Z807" s="19"/>
    </row>
    <row r="808" spans="1:26" ht="15.75" customHeight="1" x14ac:dyDescent="0.3">
      <c r="A808" s="19"/>
      <c r="B808" s="19"/>
      <c r="C808" s="19"/>
      <c r="D808" s="19"/>
      <c r="E808" s="19"/>
      <c r="F808" s="19"/>
      <c r="G808" s="19"/>
      <c r="H808" s="19"/>
      <c r="I808" s="19"/>
      <c r="J808" s="19"/>
      <c r="K808" s="19"/>
      <c r="L808" s="19"/>
      <c r="M808" s="19"/>
      <c r="N808" s="19"/>
      <c r="O808" s="19"/>
      <c r="P808" s="19"/>
      <c r="Q808" s="19"/>
      <c r="R808" s="19"/>
      <c r="S808" s="19"/>
      <c r="T808" s="19"/>
      <c r="U808" s="19"/>
      <c r="V808" s="19"/>
      <c r="W808" s="19"/>
      <c r="X808" s="19"/>
      <c r="Y808" s="19"/>
      <c r="Z808" s="19"/>
    </row>
    <row r="809" spans="1:26" ht="15.75" customHeight="1" x14ac:dyDescent="0.3">
      <c r="A809" s="19"/>
      <c r="B809" s="19"/>
      <c r="C809" s="19"/>
      <c r="D809" s="19"/>
      <c r="E809" s="19"/>
      <c r="F809" s="19"/>
      <c r="G809" s="19"/>
      <c r="H809" s="19"/>
      <c r="I809" s="19"/>
      <c r="J809" s="19"/>
      <c r="K809" s="19"/>
      <c r="L809" s="19"/>
      <c r="M809" s="19"/>
      <c r="N809" s="19"/>
      <c r="O809" s="19"/>
      <c r="P809" s="19"/>
      <c r="Q809" s="19"/>
      <c r="R809" s="19"/>
      <c r="S809" s="19"/>
      <c r="T809" s="19"/>
      <c r="U809" s="19"/>
      <c r="V809" s="19"/>
      <c r="W809" s="19"/>
      <c r="X809" s="19"/>
      <c r="Y809" s="19"/>
      <c r="Z809" s="19"/>
    </row>
    <row r="810" spans="1:26" ht="15.75" customHeight="1" x14ac:dyDescent="0.3">
      <c r="A810" s="19"/>
      <c r="B810" s="19"/>
      <c r="C810" s="19"/>
      <c r="D810" s="19"/>
      <c r="E810" s="19"/>
      <c r="F810" s="19"/>
      <c r="G810" s="19"/>
      <c r="H810" s="19"/>
      <c r="I810" s="19"/>
      <c r="J810" s="19"/>
      <c r="K810" s="19"/>
      <c r="L810" s="19"/>
      <c r="M810" s="19"/>
      <c r="N810" s="19"/>
      <c r="O810" s="19"/>
      <c r="P810" s="19"/>
      <c r="Q810" s="19"/>
      <c r="R810" s="19"/>
      <c r="S810" s="19"/>
      <c r="T810" s="19"/>
      <c r="U810" s="19"/>
      <c r="V810" s="19"/>
      <c r="W810" s="19"/>
      <c r="X810" s="19"/>
      <c r="Y810" s="19"/>
      <c r="Z810" s="19"/>
    </row>
    <row r="811" spans="1:26" ht="15.75" customHeight="1" x14ac:dyDescent="0.3">
      <c r="A811" s="19"/>
      <c r="B811" s="19"/>
      <c r="C811" s="19"/>
      <c r="D811" s="19"/>
      <c r="E811" s="19"/>
      <c r="F811" s="19"/>
      <c r="G811" s="19"/>
      <c r="H811" s="19"/>
      <c r="I811" s="19"/>
      <c r="J811" s="19"/>
      <c r="K811" s="19"/>
      <c r="L811" s="19"/>
      <c r="M811" s="19"/>
      <c r="N811" s="19"/>
      <c r="O811" s="19"/>
      <c r="P811" s="19"/>
      <c r="Q811" s="19"/>
      <c r="R811" s="19"/>
      <c r="S811" s="19"/>
      <c r="T811" s="19"/>
      <c r="U811" s="19"/>
      <c r="V811" s="19"/>
      <c r="W811" s="19"/>
      <c r="X811" s="19"/>
      <c r="Y811" s="19"/>
      <c r="Z811" s="19"/>
    </row>
    <row r="812" spans="1:26" ht="15.75" customHeight="1" x14ac:dyDescent="0.3">
      <c r="A812" s="19"/>
      <c r="B812" s="19"/>
      <c r="C812" s="19"/>
      <c r="D812" s="19"/>
      <c r="E812" s="19"/>
      <c r="F812" s="19"/>
      <c r="G812" s="19"/>
      <c r="H812" s="19"/>
      <c r="I812" s="19"/>
      <c r="J812" s="19"/>
      <c r="K812" s="19"/>
      <c r="L812" s="19"/>
      <c r="M812" s="19"/>
      <c r="N812" s="19"/>
      <c r="O812" s="19"/>
      <c r="P812" s="19"/>
      <c r="Q812" s="19"/>
      <c r="R812" s="19"/>
      <c r="S812" s="19"/>
      <c r="T812" s="19"/>
      <c r="U812" s="19"/>
      <c r="V812" s="19"/>
      <c r="W812" s="19"/>
      <c r="X812" s="19"/>
      <c r="Y812" s="19"/>
      <c r="Z812" s="19"/>
    </row>
    <row r="813" spans="1:26" ht="15.75" customHeight="1" x14ac:dyDescent="0.3">
      <c r="A813" s="19"/>
      <c r="B813" s="19"/>
      <c r="C813" s="19"/>
      <c r="D813" s="19"/>
      <c r="E813" s="19"/>
      <c r="F813" s="19"/>
      <c r="G813" s="19"/>
      <c r="H813" s="19"/>
      <c r="I813" s="19"/>
      <c r="J813" s="19"/>
      <c r="K813" s="19"/>
      <c r="L813" s="19"/>
      <c r="M813" s="19"/>
      <c r="N813" s="19"/>
      <c r="O813" s="19"/>
      <c r="P813" s="19"/>
      <c r="Q813" s="19"/>
      <c r="R813" s="19"/>
      <c r="S813" s="19"/>
      <c r="T813" s="19"/>
      <c r="U813" s="19"/>
      <c r="V813" s="19"/>
      <c r="W813" s="19"/>
      <c r="X813" s="19"/>
      <c r="Y813" s="19"/>
      <c r="Z813" s="19"/>
    </row>
    <row r="814" spans="1:26" ht="15.75" customHeight="1" x14ac:dyDescent="0.3">
      <c r="A814" s="19"/>
      <c r="B814" s="19"/>
      <c r="C814" s="19"/>
      <c r="D814" s="19"/>
      <c r="E814" s="19"/>
      <c r="F814" s="19"/>
      <c r="G814" s="19"/>
      <c r="H814" s="19"/>
      <c r="I814" s="19"/>
      <c r="J814" s="19"/>
      <c r="K814" s="19"/>
      <c r="L814" s="19"/>
      <c r="M814" s="19"/>
      <c r="N814" s="19"/>
      <c r="O814" s="19"/>
      <c r="P814" s="19"/>
      <c r="Q814" s="19"/>
      <c r="R814" s="19"/>
      <c r="S814" s="19"/>
      <c r="T814" s="19"/>
      <c r="U814" s="19"/>
      <c r="V814" s="19"/>
      <c r="W814" s="19"/>
      <c r="X814" s="19"/>
      <c r="Y814" s="19"/>
      <c r="Z814" s="19"/>
    </row>
    <row r="815" spans="1:26" ht="15.75" customHeight="1" x14ac:dyDescent="0.3">
      <c r="A815" s="19"/>
      <c r="B815" s="19"/>
      <c r="C815" s="19"/>
      <c r="D815" s="19"/>
      <c r="E815" s="19"/>
      <c r="F815" s="19"/>
      <c r="G815" s="19"/>
      <c r="H815" s="19"/>
      <c r="I815" s="19"/>
      <c r="J815" s="19"/>
      <c r="K815" s="19"/>
      <c r="L815" s="19"/>
      <c r="M815" s="19"/>
      <c r="N815" s="19"/>
      <c r="O815" s="19"/>
      <c r="P815" s="19"/>
      <c r="Q815" s="19"/>
      <c r="R815" s="19"/>
      <c r="S815" s="19"/>
      <c r="T815" s="19"/>
      <c r="U815" s="19"/>
      <c r="V815" s="19"/>
      <c r="W815" s="19"/>
      <c r="X815" s="19"/>
      <c r="Y815" s="19"/>
      <c r="Z815" s="19"/>
    </row>
    <row r="816" spans="1:26" ht="15.75" customHeight="1" x14ac:dyDescent="0.3">
      <c r="A816" s="19"/>
      <c r="B816" s="19"/>
      <c r="C816" s="19"/>
      <c r="D816" s="19"/>
      <c r="E816" s="19"/>
      <c r="F816" s="19"/>
      <c r="G816" s="19"/>
      <c r="H816" s="19"/>
      <c r="I816" s="19"/>
      <c r="J816" s="19"/>
      <c r="K816" s="19"/>
      <c r="L816" s="19"/>
      <c r="M816" s="19"/>
      <c r="N816" s="19"/>
      <c r="O816" s="19"/>
      <c r="P816" s="19"/>
      <c r="Q816" s="19"/>
      <c r="R816" s="19"/>
      <c r="S816" s="19"/>
      <c r="T816" s="19"/>
      <c r="U816" s="19"/>
      <c r="V816" s="19"/>
      <c r="W816" s="19"/>
      <c r="X816" s="19"/>
      <c r="Y816" s="19"/>
      <c r="Z816" s="19"/>
    </row>
    <row r="817" spans="1:26" ht="15.75" customHeight="1" x14ac:dyDescent="0.3">
      <c r="A817" s="19"/>
      <c r="B817" s="19"/>
      <c r="C817" s="19"/>
      <c r="D817" s="19"/>
      <c r="E817" s="19"/>
      <c r="F817" s="19"/>
      <c r="G817" s="19"/>
      <c r="H817" s="19"/>
      <c r="I817" s="19"/>
      <c r="J817" s="19"/>
      <c r="K817" s="19"/>
      <c r="L817" s="19"/>
      <c r="M817" s="19"/>
      <c r="N817" s="19"/>
      <c r="O817" s="19"/>
      <c r="P817" s="19"/>
      <c r="Q817" s="19"/>
      <c r="R817" s="19"/>
      <c r="S817" s="19"/>
      <c r="T817" s="19"/>
      <c r="U817" s="19"/>
      <c r="V817" s="19"/>
      <c r="W817" s="19"/>
      <c r="X817" s="19"/>
      <c r="Y817" s="19"/>
      <c r="Z817" s="19"/>
    </row>
    <row r="818" spans="1:26" ht="15.75" customHeight="1" x14ac:dyDescent="0.3">
      <c r="A818" s="19"/>
      <c r="B818" s="19"/>
      <c r="C818" s="19"/>
      <c r="D818" s="19"/>
      <c r="E818" s="19"/>
      <c r="F818" s="19"/>
      <c r="G818" s="19"/>
      <c r="H818" s="19"/>
      <c r="I818" s="19"/>
      <c r="J818" s="19"/>
      <c r="K818" s="19"/>
      <c r="L818" s="19"/>
      <c r="M818" s="19"/>
      <c r="N818" s="19"/>
      <c r="O818" s="19"/>
      <c r="P818" s="19"/>
      <c r="Q818" s="19"/>
      <c r="R818" s="19"/>
      <c r="S818" s="19"/>
      <c r="T818" s="19"/>
      <c r="U818" s="19"/>
      <c r="V818" s="19"/>
      <c r="W818" s="19"/>
      <c r="X818" s="19"/>
      <c r="Y818" s="19"/>
      <c r="Z818" s="19"/>
    </row>
    <row r="819" spans="1:26" ht="15.75" customHeight="1" x14ac:dyDescent="0.3">
      <c r="A819" s="19"/>
      <c r="B819" s="19"/>
      <c r="C819" s="19"/>
      <c r="D819" s="19"/>
      <c r="E819" s="19"/>
      <c r="F819" s="19"/>
      <c r="G819" s="19"/>
      <c r="H819" s="19"/>
      <c r="I819" s="19"/>
      <c r="J819" s="19"/>
      <c r="K819" s="19"/>
      <c r="L819" s="19"/>
      <c r="M819" s="19"/>
      <c r="N819" s="19"/>
      <c r="O819" s="19"/>
      <c r="P819" s="19"/>
      <c r="Q819" s="19"/>
      <c r="R819" s="19"/>
      <c r="S819" s="19"/>
      <c r="T819" s="19"/>
      <c r="U819" s="19"/>
      <c r="V819" s="19"/>
      <c r="W819" s="19"/>
      <c r="X819" s="19"/>
      <c r="Y819" s="19"/>
      <c r="Z819" s="19"/>
    </row>
    <row r="820" spans="1:26" ht="15.75" customHeight="1" x14ac:dyDescent="0.3">
      <c r="A820" s="19"/>
      <c r="B820" s="19"/>
      <c r="C820" s="19"/>
      <c r="D820" s="19"/>
      <c r="E820" s="19"/>
      <c r="F820" s="19"/>
      <c r="G820" s="19"/>
      <c r="H820" s="19"/>
      <c r="I820" s="19"/>
      <c r="J820" s="19"/>
      <c r="K820" s="19"/>
      <c r="L820" s="19"/>
      <c r="M820" s="19"/>
      <c r="N820" s="19"/>
      <c r="O820" s="19"/>
      <c r="P820" s="19"/>
      <c r="Q820" s="19"/>
      <c r="R820" s="19"/>
      <c r="S820" s="19"/>
      <c r="T820" s="19"/>
      <c r="U820" s="19"/>
      <c r="V820" s="19"/>
      <c r="W820" s="19"/>
      <c r="X820" s="19"/>
      <c r="Y820" s="19"/>
      <c r="Z820" s="19"/>
    </row>
    <row r="821" spans="1:26" ht="15.75" customHeight="1" x14ac:dyDescent="0.3">
      <c r="A821" s="19"/>
      <c r="B821" s="19"/>
      <c r="C821" s="19"/>
      <c r="D821" s="19"/>
      <c r="E821" s="19"/>
      <c r="F821" s="19"/>
      <c r="G821" s="19"/>
      <c r="H821" s="19"/>
      <c r="I821" s="19"/>
      <c r="J821" s="19"/>
      <c r="K821" s="19"/>
      <c r="L821" s="19"/>
      <c r="M821" s="19"/>
      <c r="N821" s="19"/>
      <c r="O821" s="19"/>
      <c r="P821" s="19"/>
      <c r="Q821" s="19"/>
      <c r="R821" s="19"/>
      <c r="S821" s="19"/>
      <c r="T821" s="19"/>
      <c r="U821" s="19"/>
      <c r="V821" s="19"/>
      <c r="W821" s="19"/>
      <c r="X821" s="19"/>
      <c r="Y821" s="19"/>
      <c r="Z821" s="19"/>
    </row>
    <row r="822" spans="1:26" ht="15.75" customHeight="1" x14ac:dyDescent="0.3">
      <c r="A822" s="19"/>
      <c r="B822" s="19"/>
      <c r="C822" s="19"/>
      <c r="D822" s="19"/>
      <c r="E822" s="19"/>
      <c r="F822" s="19"/>
      <c r="G822" s="19"/>
      <c r="H822" s="19"/>
      <c r="I822" s="19"/>
      <c r="J822" s="19"/>
      <c r="K822" s="19"/>
      <c r="L822" s="19"/>
      <c r="M822" s="19"/>
      <c r="N822" s="19"/>
      <c r="O822" s="19"/>
      <c r="P822" s="19"/>
      <c r="Q822" s="19"/>
      <c r="R822" s="19"/>
      <c r="S822" s="19"/>
      <c r="T822" s="19"/>
      <c r="U822" s="19"/>
      <c r="V822" s="19"/>
      <c r="W822" s="19"/>
      <c r="X822" s="19"/>
      <c r="Y822" s="19"/>
      <c r="Z822" s="19"/>
    </row>
    <row r="823" spans="1:26" ht="15.75" customHeight="1" x14ac:dyDescent="0.3">
      <c r="A823" s="19"/>
      <c r="B823" s="19"/>
      <c r="C823" s="19"/>
      <c r="D823" s="19"/>
      <c r="E823" s="19"/>
      <c r="F823" s="19"/>
      <c r="G823" s="19"/>
      <c r="H823" s="19"/>
      <c r="I823" s="19"/>
      <c r="J823" s="19"/>
      <c r="K823" s="19"/>
      <c r="L823" s="19"/>
      <c r="M823" s="19"/>
      <c r="N823" s="19"/>
      <c r="O823" s="19"/>
      <c r="P823" s="19"/>
      <c r="Q823" s="19"/>
      <c r="R823" s="19"/>
      <c r="S823" s="19"/>
      <c r="T823" s="19"/>
      <c r="U823" s="19"/>
      <c r="V823" s="19"/>
      <c r="W823" s="19"/>
      <c r="X823" s="19"/>
      <c r="Y823" s="19"/>
      <c r="Z823" s="19"/>
    </row>
    <row r="824" spans="1:26" ht="15.75" customHeight="1" x14ac:dyDescent="0.3">
      <c r="A824" s="19"/>
      <c r="B824" s="19"/>
      <c r="C824" s="19"/>
      <c r="D824" s="19"/>
      <c r="E824" s="19"/>
      <c r="F824" s="19"/>
      <c r="G824" s="19"/>
      <c r="H824" s="19"/>
      <c r="I824" s="19"/>
      <c r="J824" s="19"/>
      <c r="K824" s="19"/>
      <c r="L824" s="19"/>
      <c r="M824" s="19"/>
      <c r="N824" s="19"/>
      <c r="O824" s="19"/>
      <c r="P824" s="19"/>
      <c r="Q824" s="19"/>
      <c r="R824" s="19"/>
      <c r="S824" s="19"/>
      <c r="T824" s="19"/>
      <c r="U824" s="19"/>
      <c r="V824" s="19"/>
      <c r="W824" s="19"/>
      <c r="X824" s="19"/>
      <c r="Y824" s="19"/>
      <c r="Z824" s="19"/>
    </row>
    <row r="825" spans="1:26" ht="15.75" customHeight="1" x14ac:dyDescent="0.3">
      <c r="A825" s="19"/>
      <c r="B825" s="19"/>
      <c r="C825" s="19"/>
      <c r="D825" s="19"/>
      <c r="E825" s="19"/>
      <c r="F825" s="19"/>
      <c r="G825" s="19"/>
      <c r="H825" s="19"/>
      <c r="I825" s="19"/>
      <c r="J825" s="19"/>
      <c r="K825" s="19"/>
      <c r="L825" s="19"/>
      <c r="M825" s="19"/>
      <c r="N825" s="19"/>
      <c r="O825" s="19"/>
      <c r="P825" s="19"/>
      <c r="Q825" s="19"/>
      <c r="R825" s="19"/>
      <c r="S825" s="19"/>
      <c r="T825" s="19"/>
      <c r="U825" s="19"/>
      <c r="V825" s="19"/>
      <c r="W825" s="19"/>
      <c r="X825" s="19"/>
      <c r="Y825" s="19"/>
      <c r="Z825" s="19"/>
    </row>
    <row r="826" spans="1:26" ht="15.75" customHeight="1" x14ac:dyDescent="0.3">
      <c r="A826" s="19"/>
      <c r="B826" s="19"/>
      <c r="C826" s="19"/>
      <c r="D826" s="19"/>
      <c r="E826" s="19"/>
      <c r="F826" s="19"/>
      <c r="G826" s="19"/>
      <c r="H826" s="19"/>
      <c r="I826" s="19"/>
      <c r="J826" s="19"/>
      <c r="K826" s="19"/>
      <c r="L826" s="19"/>
      <c r="M826" s="19"/>
      <c r="N826" s="19"/>
      <c r="O826" s="19"/>
      <c r="P826" s="19"/>
      <c r="Q826" s="19"/>
      <c r="R826" s="19"/>
      <c r="S826" s="19"/>
      <c r="T826" s="19"/>
      <c r="U826" s="19"/>
      <c r="V826" s="19"/>
      <c r="W826" s="19"/>
      <c r="X826" s="19"/>
      <c r="Y826" s="19"/>
      <c r="Z826" s="19"/>
    </row>
    <row r="827" spans="1:26" ht="15.75" customHeight="1" x14ac:dyDescent="0.3">
      <c r="A827" s="19"/>
      <c r="B827" s="19"/>
      <c r="C827" s="19"/>
      <c r="D827" s="19"/>
      <c r="E827" s="19"/>
      <c r="F827" s="19"/>
      <c r="G827" s="19"/>
      <c r="H827" s="19"/>
      <c r="I827" s="19"/>
      <c r="J827" s="19"/>
      <c r="K827" s="19"/>
      <c r="L827" s="19"/>
      <c r="M827" s="19"/>
      <c r="N827" s="19"/>
      <c r="O827" s="19"/>
      <c r="P827" s="19"/>
      <c r="Q827" s="19"/>
      <c r="R827" s="19"/>
      <c r="S827" s="19"/>
      <c r="T827" s="19"/>
      <c r="U827" s="19"/>
      <c r="V827" s="19"/>
      <c r="W827" s="19"/>
      <c r="X827" s="19"/>
      <c r="Y827" s="19"/>
      <c r="Z827" s="19"/>
    </row>
    <row r="828" spans="1:26" ht="15.75" customHeight="1" x14ac:dyDescent="0.3">
      <c r="A828" s="19"/>
      <c r="B828" s="19"/>
      <c r="C828" s="19"/>
      <c r="D828" s="19"/>
      <c r="E828" s="19"/>
      <c r="F828" s="19"/>
      <c r="G828" s="19"/>
      <c r="H828" s="19"/>
      <c r="I828" s="19"/>
      <c r="J828" s="19"/>
      <c r="K828" s="19"/>
      <c r="L828" s="19"/>
      <c r="M828" s="19"/>
      <c r="N828" s="19"/>
      <c r="O828" s="19"/>
      <c r="P828" s="19"/>
      <c r="Q828" s="19"/>
      <c r="R828" s="19"/>
      <c r="S828" s="19"/>
      <c r="T828" s="19"/>
      <c r="U828" s="19"/>
      <c r="V828" s="19"/>
      <c r="W828" s="19"/>
      <c r="X828" s="19"/>
      <c r="Y828" s="19"/>
      <c r="Z828" s="19"/>
    </row>
    <row r="829" spans="1:26" ht="15.75" customHeight="1" x14ac:dyDescent="0.3">
      <c r="A829" s="19"/>
      <c r="B829" s="19"/>
      <c r="C829" s="19"/>
      <c r="D829" s="19"/>
      <c r="E829" s="19"/>
      <c r="F829" s="19"/>
      <c r="G829" s="19"/>
      <c r="H829" s="19"/>
      <c r="I829" s="19"/>
      <c r="J829" s="19"/>
      <c r="K829" s="19"/>
      <c r="L829" s="19"/>
      <c r="M829" s="19"/>
      <c r="N829" s="19"/>
      <c r="O829" s="19"/>
      <c r="P829" s="19"/>
      <c r="Q829" s="19"/>
      <c r="R829" s="19"/>
      <c r="S829" s="19"/>
      <c r="T829" s="19"/>
      <c r="U829" s="19"/>
      <c r="V829" s="19"/>
      <c r="W829" s="19"/>
      <c r="X829" s="19"/>
      <c r="Y829" s="19"/>
      <c r="Z829" s="19"/>
    </row>
    <row r="830" spans="1:26" ht="15.75" customHeight="1" x14ac:dyDescent="0.3">
      <c r="A830" s="19"/>
      <c r="B830" s="19"/>
      <c r="C830" s="19"/>
      <c r="D830" s="19"/>
      <c r="E830" s="19"/>
      <c r="F830" s="19"/>
      <c r="G830" s="19"/>
      <c r="H830" s="19"/>
      <c r="I830" s="19"/>
      <c r="J830" s="19"/>
      <c r="K830" s="19"/>
      <c r="L830" s="19"/>
      <c r="M830" s="19"/>
      <c r="N830" s="19"/>
      <c r="O830" s="19"/>
      <c r="P830" s="19"/>
      <c r="Q830" s="19"/>
      <c r="R830" s="19"/>
      <c r="S830" s="19"/>
      <c r="T830" s="19"/>
      <c r="U830" s="19"/>
      <c r="V830" s="19"/>
      <c r="W830" s="19"/>
      <c r="X830" s="19"/>
      <c r="Y830" s="19"/>
      <c r="Z830" s="19"/>
    </row>
    <row r="831" spans="1:26" ht="15.75" customHeight="1" x14ac:dyDescent="0.3">
      <c r="A831" s="19"/>
      <c r="B831" s="19"/>
      <c r="C831" s="19"/>
      <c r="D831" s="19"/>
      <c r="E831" s="19"/>
      <c r="F831" s="19"/>
      <c r="G831" s="19"/>
      <c r="H831" s="19"/>
      <c r="I831" s="19"/>
      <c r="J831" s="19"/>
      <c r="K831" s="19"/>
      <c r="L831" s="19"/>
      <c r="M831" s="19"/>
      <c r="N831" s="19"/>
      <c r="O831" s="19"/>
      <c r="P831" s="19"/>
      <c r="Q831" s="19"/>
      <c r="R831" s="19"/>
      <c r="S831" s="19"/>
      <c r="T831" s="19"/>
      <c r="U831" s="19"/>
      <c r="V831" s="19"/>
      <c r="W831" s="19"/>
      <c r="X831" s="19"/>
      <c r="Y831" s="19"/>
      <c r="Z831" s="19"/>
    </row>
    <row r="832" spans="1:26" ht="15.75" customHeight="1" x14ac:dyDescent="0.3">
      <c r="A832" s="19"/>
      <c r="B832" s="19"/>
      <c r="C832" s="19"/>
      <c r="D832" s="19"/>
      <c r="E832" s="19"/>
      <c r="F832" s="19"/>
      <c r="G832" s="19"/>
      <c r="H832" s="19"/>
      <c r="I832" s="19"/>
      <c r="J832" s="19"/>
      <c r="K832" s="19"/>
      <c r="L832" s="19"/>
      <c r="M832" s="19"/>
      <c r="N832" s="19"/>
      <c r="O832" s="19"/>
      <c r="P832" s="19"/>
      <c r="Q832" s="19"/>
      <c r="R832" s="19"/>
      <c r="S832" s="19"/>
      <c r="T832" s="19"/>
      <c r="U832" s="19"/>
      <c r="V832" s="19"/>
      <c r="W832" s="19"/>
      <c r="X832" s="19"/>
      <c r="Y832" s="19"/>
      <c r="Z832" s="19"/>
    </row>
    <row r="833" spans="1:26" ht="15.75" customHeight="1" x14ac:dyDescent="0.3">
      <c r="A833" s="19"/>
      <c r="B833" s="19"/>
      <c r="C833" s="19"/>
      <c r="D833" s="19"/>
      <c r="E833" s="19"/>
      <c r="F833" s="19"/>
      <c r="G833" s="19"/>
      <c r="H833" s="19"/>
      <c r="I833" s="19"/>
      <c r="J833" s="19"/>
      <c r="K833" s="19"/>
      <c r="L833" s="19"/>
      <c r="M833" s="19"/>
      <c r="N833" s="19"/>
      <c r="O833" s="19"/>
      <c r="P833" s="19"/>
      <c r="Q833" s="19"/>
      <c r="R833" s="19"/>
      <c r="S833" s="19"/>
      <c r="T833" s="19"/>
      <c r="U833" s="19"/>
      <c r="V833" s="19"/>
      <c r="W833" s="19"/>
      <c r="X833" s="19"/>
      <c r="Y833" s="19"/>
      <c r="Z833" s="19"/>
    </row>
    <row r="834" spans="1:26" ht="15.75" customHeight="1" x14ac:dyDescent="0.3">
      <c r="A834" s="19"/>
      <c r="B834" s="19"/>
      <c r="C834" s="19"/>
      <c r="D834" s="19"/>
      <c r="E834" s="19"/>
      <c r="F834" s="19"/>
      <c r="G834" s="19"/>
      <c r="H834" s="19"/>
      <c r="I834" s="19"/>
      <c r="J834" s="19"/>
      <c r="K834" s="19"/>
      <c r="L834" s="19"/>
      <c r="M834" s="19"/>
      <c r="N834" s="19"/>
      <c r="O834" s="19"/>
      <c r="P834" s="19"/>
      <c r="Q834" s="19"/>
      <c r="R834" s="19"/>
      <c r="S834" s="19"/>
      <c r="T834" s="19"/>
      <c r="U834" s="19"/>
      <c r="V834" s="19"/>
      <c r="W834" s="19"/>
      <c r="X834" s="19"/>
      <c r="Y834" s="19"/>
      <c r="Z834" s="19"/>
    </row>
    <row r="835" spans="1:26" ht="15.75" customHeight="1" x14ac:dyDescent="0.3">
      <c r="A835" s="19"/>
      <c r="B835" s="19"/>
      <c r="C835" s="19"/>
      <c r="D835" s="19"/>
      <c r="E835" s="19"/>
      <c r="F835" s="19"/>
      <c r="G835" s="19"/>
      <c r="H835" s="19"/>
      <c r="I835" s="19"/>
      <c r="J835" s="19"/>
      <c r="K835" s="19"/>
      <c r="L835" s="19"/>
      <c r="M835" s="19"/>
      <c r="N835" s="19"/>
      <c r="O835" s="19"/>
      <c r="P835" s="19"/>
      <c r="Q835" s="19"/>
      <c r="R835" s="19"/>
      <c r="S835" s="19"/>
      <c r="T835" s="19"/>
      <c r="U835" s="19"/>
      <c r="V835" s="19"/>
      <c r="W835" s="19"/>
      <c r="X835" s="19"/>
      <c r="Y835" s="19"/>
      <c r="Z835" s="19"/>
    </row>
    <row r="836" spans="1:26" ht="15.75" customHeight="1" x14ac:dyDescent="0.3">
      <c r="A836" s="19"/>
      <c r="B836" s="19"/>
      <c r="C836" s="19"/>
      <c r="D836" s="19"/>
      <c r="E836" s="19"/>
      <c r="F836" s="19"/>
      <c r="G836" s="19"/>
      <c r="H836" s="19"/>
      <c r="I836" s="19"/>
      <c r="J836" s="19"/>
      <c r="K836" s="19"/>
      <c r="L836" s="19"/>
      <c r="M836" s="19"/>
      <c r="N836" s="19"/>
      <c r="O836" s="19"/>
      <c r="P836" s="19"/>
      <c r="Q836" s="19"/>
      <c r="R836" s="19"/>
      <c r="S836" s="19"/>
      <c r="T836" s="19"/>
      <c r="U836" s="19"/>
      <c r="V836" s="19"/>
      <c r="W836" s="19"/>
      <c r="X836" s="19"/>
      <c r="Y836" s="19"/>
      <c r="Z836" s="19"/>
    </row>
    <row r="837" spans="1:26" ht="15.75" customHeight="1" x14ac:dyDescent="0.3">
      <c r="A837" s="19"/>
      <c r="B837" s="19"/>
      <c r="C837" s="19"/>
      <c r="D837" s="19"/>
      <c r="E837" s="19"/>
      <c r="F837" s="19"/>
      <c r="G837" s="19"/>
      <c r="H837" s="19"/>
      <c r="I837" s="19"/>
      <c r="J837" s="19"/>
      <c r="K837" s="19"/>
      <c r="L837" s="19"/>
      <c r="M837" s="19"/>
      <c r="N837" s="19"/>
      <c r="O837" s="19"/>
      <c r="P837" s="19"/>
      <c r="Q837" s="19"/>
      <c r="R837" s="19"/>
      <c r="S837" s="19"/>
      <c r="T837" s="19"/>
      <c r="U837" s="19"/>
      <c r="V837" s="19"/>
      <c r="W837" s="19"/>
      <c r="X837" s="19"/>
      <c r="Y837" s="19"/>
      <c r="Z837" s="19"/>
    </row>
    <row r="838" spans="1:26" ht="15.75" customHeight="1" x14ac:dyDescent="0.3">
      <c r="A838" s="19"/>
      <c r="B838" s="19"/>
      <c r="C838" s="19"/>
      <c r="D838" s="19"/>
      <c r="E838" s="19"/>
      <c r="F838" s="19"/>
      <c r="G838" s="19"/>
      <c r="H838" s="19"/>
      <c r="I838" s="19"/>
      <c r="J838" s="19"/>
      <c r="K838" s="19"/>
      <c r="L838" s="19"/>
      <c r="M838" s="19"/>
      <c r="N838" s="19"/>
      <c r="O838" s="19"/>
      <c r="P838" s="19"/>
      <c r="Q838" s="19"/>
      <c r="R838" s="19"/>
      <c r="S838" s="19"/>
      <c r="T838" s="19"/>
      <c r="U838" s="19"/>
      <c r="V838" s="19"/>
      <c r="W838" s="19"/>
      <c r="X838" s="19"/>
      <c r="Y838" s="19"/>
      <c r="Z838" s="19"/>
    </row>
    <row r="839" spans="1:26" ht="15.75" customHeight="1" x14ac:dyDescent="0.3">
      <c r="A839" s="19"/>
      <c r="B839" s="19"/>
      <c r="C839" s="19"/>
      <c r="D839" s="19"/>
      <c r="E839" s="19"/>
      <c r="F839" s="19"/>
      <c r="G839" s="19"/>
      <c r="H839" s="19"/>
      <c r="I839" s="19"/>
      <c r="J839" s="19"/>
      <c r="K839" s="19"/>
      <c r="L839" s="19"/>
      <c r="M839" s="19"/>
      <c r="N839" s="19"/>
      <c r="O839" s="19"/>
      <c r="P839" s="19"/>
      <c r="Q839" s="19"/>
      <c r="R839" s="19"/>
      <c r="S839" s="19"/>
      <c r="T839" s="19"/>
      <c r="U839" s="19"/>
      <c r="V839" s="19"/>
      <c r="W839" s="19"/>
      <c r="X839" s="19"/>
      <c r="Y839" s="19"/>
      <c r="Z839" s="19"/>
    </row>
    <row r="840" spans="1:26" ht="15.75" customHeight="1" x14ac:dyDescent="0.3">
      <c r="A840" s="19"/>
      <c r="B840" s="19"/>
      <c r="C840" s="19"/>
      <c r="D840" s="19"/>
      <c r="E840" s="19"/>
      <c r="F840" s="19"/>
      <c r="G840" s="19"/>
      <c r="H840" s="19"/>
      <c r="I840" s="19"/>
      <c r="J840" s="19"/>
      <c r="K840" s="19"/>
      <c r="L840" s="19"/>
      <c r="M840" s="19"/>
      <c r="N840" s="19"/>
      <c r="O840" s="19"/>
      <c r="P840" s="19"/>
      <c r="Q840" s="19"/>
      <c r="R840" s="19"/>
      <c r="S840" s="19"/>
      <c r="T840" s="19"/>
      <c r="U840" s="19"/>
      <c r="V840" s="19"/>
      <c r="W840" s="19"/>
      <c r="X840" s="19"/>
      <c r="Y840" s="19"/>
      <c r="Z840" s="19"/>
    </row>
    <row r="841" spans="1:26" ht="15.75" customHeight="1" x14ac:dyDescent="0.3">
      <c r="A841" s="19"/>
      <c r="B841" s="19"/>
      <c r="C841" s="19"/>
      <c r="D841" s="19"/>
      <c r="E841" s="19"/>
      <c r="F841" s="19"/>
      <c r="G841" s="19"/>
      <c r="H841" s="19"/>
      <c r="I841" s="19"/>
      <c r="J841" s="19"/>
      <c r="K841" s="19"/>
      <c r="L841" s="19"/>
      <c r="M841" s="19"/>
      <c r="N841" s="19"/>
      <c r="O841" s="19"/>
      <c r="P841" s="19"/>
      <c r="Q841" s="19"/>
      <c r="R841" s="19"/>
      <c r="S841" s="19"/>
      <c r="T841" s="19"/>
      <c r="U841" s="19"/>
      <c r="V841" s="19"/>
      <c r="W841" s="19"/>
      <c r="X841" s="19"/>
      <c r="Y841" s="19"/>
      <c r="Z841" s="19"/>
    </row>
    <row r="842" spans="1:26" ht="15.75" customHeight="1" x14ac:dyDescent="0.3">
      <c r="A842" s="19"/>
      <c r="B842" s="19"/>
      <c r="C842" s="19"/>
      <c r="D842" s="19"/>
      <c r="E842" s="19"/>
      <c r="F842" s="19"/>
      <c r="G842" s="19"/>
      <c r="H842" s="19"/>
      <c r="I842" s="19"/>
      <c r="J842" s="19"/>
      <c r="K842" s="19"/>
      <c r="L842" s="19"/>
      <c r="M842" s="19"/>
      <c r="N842" s="19"/>
      <c r="O842" s="19"/>
      <c r="P842" s="19"/>
      <c r="Q842" s="19"/>
      <c r="R842" s="19"/>
      <c r="S842" s="19"/>
      <c r="T842" s="19"/>
      <c r="U842" s="19"/>
      <c r="V842" s="19"/>
      <c r="W842" s="19"/>
      <c r="X842" s="19"/>
      <c r="Y842" s="19"/>
      <c r="Z842" s="19"/>
    </row>
    <row r="843" spans="1:26" ht="15.75" customHeight="1" x14ac:dyDescent="0.3">
      <c r="A843" s="19"/>
      <c r="B843" s="19"/>
      <c r="C843" s="19"/>
      <c r="D843" s="19"/>
      <c r="E843" s="19"/>
      <c r="F843" s="19"/>
      <c r="G843" s="19"/>
      <c r="H843" s="19"/>
      <c r="I843" s="19"/>
      <c r="J843" s="19"/>
      <c r="K843" s="19"/>
      <c r="L843" s="19"/>
      <c r="M843" s="19"/>
      <c r="N843" s="19"/>
      <c r="O843" s="19"/>
      <c r="P843" s="19"/>
      <c r="Q843" s="19"/>
      <c r="R843" s="19"/>
      <c r="S843" s="19"/>
      <c r="T843" s="19"/>
      <c r="U843" s="19"/>
      <c r="V843" s="19"/>
      <c r="W843" s="19"/>
      <c r="X843" s="19"/>
      <c r="Y843" s="19"/>
      <c r="Z843" s="19"/>
    </row>
    <row r="844" spans="1:26" ht="15.75" customHeight="1" x14ac:dyDescent="0.3">
      <c r="A844" s="19"/>
      <c r="B844" s="19"/>
      <c r="C844" s="19"/>
      <c r="D844" s="19"/>
      <c r="E844" s="19"/>
      <c r="F844" s="19"/>
      <c r="G844" s="19"/>
      <c r="H844" s="19"/>
      <c r="I844" s="19"/>
      <c r="J844" s="19"/>
      <c r="K844" s="19"/>
      <c r="L844" s="19"/>
      <c r="M844" s="19"/>
      <c r="N844" s="19"/>
      <c r="O844" s="19"/>
      <c r="P844" s="19"/>
      <c r="Q844" s="19"/>
      <c r="R844" s="19"/>
      <c r="S844" s="19"/>
      <c r="T844" s="19"/>
      <c r="U844" s="19"/>
      <c r="V844" s="19"/>
      <c r="W844" s="19"/>
      <c r="X844" s="19"/>
      <c r="Y844" s="19"/>
      <c r="Z844" s="19"/>
    </row>
    <row r="845" spans="1:26" ht="15.75" customHeight="1" x14ac:dyDescent="0.3">
      <c r="A845" s="19"/>
      <c r="B845" s="19"/>
      <c r="C845" s="19"/>
      <c r="D845" s="19"/>
      <c r="E845" s="19"/>
      <c r="F845" s="19"/>
      <c r="G845" s="19"/>
      <c r="H845" s="19"/>
      <c r="I845" s="19"/>
      <c r="J845" s="19"/>
      <c r="K845" s="19"/>
      <c r="L845" s="19"/>
      <c r="M845" s="19"/>
      <c r="N845" s="19"/>
      <c r="O845" s="19"/>
      <c r="P845" s="19"/>
      <c r="Q845" s="19"/>
      <c r="R845" s="19"/>
      <c r="S845" s="19"/>
      <c r="T845" s="19"/>
      <c r="U845" s="19"/>
      <c r="V845" s="19"/>
      <c r="W845" s="19"/>
      <c r="X845" s="19"/>
      <c r="Y845" s="19"/>
      <c r="Z845" s="19"/>
    </row>
    <row r="846" spans="1:26" ht="15.75" customHeight="1" x14ac:dyDescent="0.3">
      <c r="A846" s="19"/>
      <c r="B846" s="19"/>
      <c r="C846" s="19"/>
      <c r="D846" s="19"/>
      <c r="E846" s="19"/>
      <c r="F846" s="19"/>
      <c r="G846" s="19"/>
      <c r="H846" s="19"/>
      <c r="I846" s="19"/>
      <c r="J846" s="19"/>
      <c r="K846" s="19"/>
      <c r="L846" s="19"/>
      <c r="M846" s="19"/>
      <c r="N846" s="19"/>
      <c r="O846" s="19"/>
      <c r="P846" s="19"/>
      <c r="Q846" s="19"/>
      <c r="R846" s="19"/>
      <c r="S846" s="19"/>
      <c r="T846" s="19"/>
      <c r="U846" s="19"/>
      <c r="V846" s="19"/>
      <c r="W846" s="19"/>
      <c r="X846" s="19"/>
      <c r="Y846" s="19"/>
      <c r="Z846" s="19"/>
    </row>
    <row r="847" spans="1:26" ht="15.75" customHeight="1" x14ac:dyDescent="0.3">
      <c r="A847" s="19"/>
      <c r="B847" s="19"/>
      <c r="C847" s="19"/>
      <c r="D847" s="19"/>
      <c r="E847" s="19"/>
      <c r="F847" s="19"/>
      <c r="G847" s="19"/>
      <c r="H847" s="19"/>
      <c r="I847" s="19"/>
      <c r="J847" s="19"/>
      <c r="K847" s="19"/>
      <c r="L847" s="19"/>
      <c r="M847" s="19"/>
      <c r="N847" s="19"/>
      <c r="O847" s="19"/>
      <c r="P847" s="19"/>
      <c r="Q847" s="19"/>
      <c r="R847" s="19"/>
      <c r="S847" s="19"/>
      <c r="T847" s="19"/>
      <c r="U847" s="19"/>
      <c r="V847" s="19"/>
      <c r="W847" s="19"/>
      <c r="X847" s="19"/>
      <c r="Y847" s="19"/>
      <c r="Z847" s="19"/>
    </row>
    <row r="848" spans="1:26" ht="15.75" customHeight="1" x14ac:dyDescent="0.3">
      <c r="A848" s="19"/>
      <c r="B848" s="19"/>
      <c r="C848" s="19"/>
      <c r="D848" s="19"/>
      <c r="E848" s="19"/>
      <c r="F848" s="19"/>
      <c r="G848" s="19"/>
      <c r="H848" s="19"/>
      <c r="I848" s="19"/>
      <c r="J848" s="19"/>
      <c r="K848" s="19"/>
      <c r="L848" s="19"/>
      <c r="M848" s="19"/>
      <c r="N848" s="19"/>
      <c r="O848" s="19"/>
      <c r="P848" s="19"/>
      <c r="Q848" s="19"/>
      <c r="R848" s="19"/>
      <c r="S848" s="19"/>
      <c r="T848" s="19"/>
      <c r="U848" s="19"/>
      <c r="V848" s="19"/>
      <c r="W848" s="19"/>
      <c r="X848" s="19"/>
      <c r="Y848" s="19"/>
      <c r="Z848" s="19"/>
    </row>
    <row r="849" spans="1:26" ht="15.75" customHeight="1" x14ac:dyDescent="0.3">
      <c r="A849" s="19"/>
      <c r="B849" s="19"/>
      <c r="C849" s="19"/>
      <c r="D849" s="19"/>
      <c r="E849" s="19"/>
      <c r="F849" s="19"/>
      <c r="G849" s="19"/>
      <c r="H849" s="19"/>
      <c r="I849" s="19"/>
      <c r="J849" s="19"/>
      <c r="K849" s="19"/>
      <c r="L849" s="19"/>
      <c r="M849" s="19"/>
      <c r="N849" s="19"/>
      <c r="O849" s="19"/>
      <c r="P849" s="19"/>
      <c r="Q849" s="19"/>
      <c r="R849" s="19"/>
      <c r="S849" s="19"/>
      <c r="T849" s="19"/>
      <c r="U849" s="19"/>
      <c r="V849" s="19"/>
      <c r="W849" s="19"/>
      <c r="X849" s="19"/>
      <c r="Y849" s="19"/>
      <c r="Z849" s="19"/>
    </row>
    <row r="850" spans="1:26" ht="15.75" customHeight="1" x14ac:dyDescent="0.3">
      <c r="A850" s="19"/>
      <c r="B850" s="19"/>
      <c r="C850" s="19"/>
      <c r="D850" s="19"/>
      <c r="E850" s="19"/>
      <c r="F850" s="19"/>
      <c r="G850" s="19"/>
      <c r="H850" s="19"/>
      <c r="I850" s="19"/>
      <c r="J850" s="19"/>
      <c r="K850" s="19"/>
      <c r="L850" s="19"/>
      <c r="M850" s="19"/>
      <c r="N850" s="19"/>
      <c r="O850" s="19"/>
      <c r="P850" s="19"/>
      <c r="Q850" s="19"/>
      <c r="R850" s="19"/>
      <c r="S850" s="19"/>
      <c r="T850" s="19"/>
      <c r="U850" s="19"/>
      <c r="V850" s="19"/>
      <c r="W850" s="19"/>
      <c r="X850" s="19"/>
      <c r="Y850" s="19"/>
      <c r="Z850" s="19"/>
    </row>
    <row r="851" spans="1:26" ht="15.75" customHeight="1" x14ac:dyDescent="0.3">
      <c r="A851" s="19"/>
      <c r="B851" s="19"/>
      <c r="C851" s="19"/>
      <c r="D851" s="19"/>
      <c r="E851" s="19"/>
      <c r="F851" s="19"/>
      <c r="G851" s="19"/>
      <c r="H851" s="19"/>
      <c r="I851" s="19"/>
      <c r="J851" s="19"/>
      <c r="K851" s="19"/>
      <c r="L851" s="19"/>
      <c r="M851" s="19"/>
      <c r="N851" s="19"/>
      <c r="O851" s="19"/>
      <c r="P851" s="19"/>
      <c r="Q851" s="19"/>
      <c r="R851" s="19"/>
      <c r="S851" s="19"/>
      <c r="T851" s="19"/>
      <c r="U851" s="19"/>
      <c r="V851" s="19"/>
      <c r="W851" s="19"/>
      <c r="X851" s="19"/>
      <c r="Y851" s="19"/>
      <c r="Z851" s="19"/>
    </row>
    <row r="852" spans="1:26" ht="15.75" customHeight="1" x14ac:dyDescent="0.3">
      <c r="A852" s="19"/>
      <c r="B852" s="19"/>
      <c r="C852" s="19"/>
      <c r="D852" s="19"/>
      <c r="E852" s="19"/>
      <c r="F852" s="19"/>
      <c r="G852" s="19"/>
      <c r="H852" s="19"/>
      <c r="I852" s="19"/>
      <c r="J852" s="19"/>
      <c r="K852" s="19"/>
      <c r="L852" s="19"/>
      <c r="M852" s="19"/>
      <c r="N852" s="19"/>
      <c r="O852" s="19"/>
      <c r="P852" s="19"/>
      <c r="Q852" s="19"/>
      <c r="R852" s="19"/>
      <c r="S852" s="19"/>
      <c r="T852" s="19"/>
      <c r="U852" s="19"/>
      <c r="V852" s="19"/>
      <c r="W852" s="19"/>
      <c r="X852" s="19"/>
      <c r="Y852" s="19"/>
      <c r="Z852" s="19"/>
    </row>
    <row r="853" spans="1:26" ht="15.75" customHeight="1" x14ac:dyDescent="0.3">
      <c r="A853" s="19"/>
      <c r="B853" s="19"/>
      <c r="C853" s="19"/>
      <c r="D853" s="19"/>
      <c r="E853" s="19"/>
      <c r="F853" s="19"/>
      <c r="G853" s="19"/>
      <c r="H853" s="19"/>
      <c r="I853" s="19"/>
      <c r="J853" s="19"/>
      <c r="K853" s="19"/>
      <c r="L853" s="19"/>
      <c r="M853" s="19"/>
      <c r="N853" s="19"/>
      <c r="O853" s="19"/>
      <c r="P853" s="19"/>
      <c r="Q853" s="19"/>
      <c r="R853" s="19"/>
      <c r="S853" s="19"/>
      <c r="T853" s="19"/>
      <c r="U853" s="19"/>
      <c r="V853" s="19"/>
      <c r="W853" s="19"/>
      <c r="X853" s="19"/>
      <c r="Y853" s="19"/>
      <c r="Z853" s="19"/>
    </row>
    <row r="854" spans="1:26" ht="15.75" customHeight="1" x14ac:dyDescent="0.3">
      <c r="A854" s="19"/>
      <c r="B854" s="19"/>
      <c r="C854" s="19"/>
      <c r="D854" s="19"/>
      <c r="E854" s="19"/>
      <c r="F854" s="19"/>
      <c r="G854" s="19"/>
      <c r="H854" s="19"/>
      <c r="I854" s="19"/>
      <c r="J854" s="19"/>
      <c r="K854" s="19"/>
      <c r="L854" s="19"/>
      <c r="M854" s="19"/>
      <c r="N854" s="19"/>
      <c r="O854" s="19"/>
      <c r="P854" s="19"/>
      <c r="Q854" s="19"/>
      <c r="R854" s="19"/>
      <c r="S854" s="19"/>
      <c r="T854" s="19"/>
      <c r="U854" s="19"/>
      <c r="V854" s="19"/>
      <c r="W854" s="19"/>
      <c r="X854" s="19"/>
      <c r="Y854" s="19"/>
      <c r="Z854" s="19"/>
    </row>
    <row r="855" spans="1:26" ht="15.75" customHeight="1" x14ac:dyDescent="0.3">
      <c r="A855" s="19"/>
      <c r="B855" s="19"/>
      <c r="C855" s="19"/>
      <c r="D855" s="19"/>
      <c r="E855" s="19"/>
      <c r="F855" s="19"/>
      <c r="G855" s="19"/>
      <c r="H855" s="19"/>
      <c r="I855" s="19"/>
      <c r="J855" s="19"/>
      <c r="K855" s="19"/>
      <c r="L855" s="19"/>
      <c r="M855" s="19"/>
      <c r="N855" s="19"/>
      <c r="O855" s="19"/>
      <c r="P855" s="19"/>
      <c r="Q855" s="19"/>
      <c r="R855" s="19"/>
      <c r="S855" s="19"/>
      <c r="T855" s="19"/>
      <c r="U855" s="19"/>
      <c r="V855" s="19"/>
      <c r="W855" s="19"/>
      <c r="X855" s="19"/>
      <c r="Y855" s="19"/>
      <c r="Z855" s="19"/>
    </row>
    <row r="856" spans="1:26" ht="15.75" customHeight="1" x14ac:dyDescent="0.3">
      <c r="A856" s="19"/>
      <c r="B856" s="19"/>
      <c r="C856" s="19"/>
      <c r="D856" s="19"/>
      <c r="E856" s="19"/>
      <c r="F856" s="19"/>
      <c r="G856" s="19"/>
      <c r="H856" s="19"/>
      <c r="I856" s="19"/>
      <c r="J856" s="19"/>
      <c r="K856" s="19"/>
      <c r="L856" s="19"/>
      <c r="M856" s="19"/>
      <c r="N856" s="19"/>
      <c r="O856" s="19"/>
      <c r="P856" s="19"/>
      <c r="Q856" s="19"/>
      <c r="R856" s="19"/>
      <c r="S856" s="19"/>
      <c r="T856" s="19"/>
      <c r="U856" s="19"/>
      <c r="V856" s="19"/>
      <c r="W856" s="19"/>
      <c r="X856" s="19"/>
      <c r="Y856" s="19"/>
      <c r="Z856" s="19"/>
    </row>
    <row r="857" spans="1:26" ht="15.75" customHeight="1" x14ac:dyDescent="0.3">
      <c r="A857" s="19"/>
      <c r="B857" s="19"/>
      <c r="C857" s="19"/>
      <c r="D857" s="19"/>
      <c r="E857" s="19"/>
      <c r="F857" s="19"/>
      <c r="G857" s="19"/>
      <c r="H857" s="19"/>
      <c r="I857" s="19"/>
      <c r="J857" s="19"/>
      <c r="K857" s="19"/>
      <c r="L857" s="19"/>
      <c r="M857" s="19"/>
      <c r="N857" s="19"/>
      <c r="O857" s="19"/>
      <c r="P857" s="19"/>
      <c r="Q857" s="19"/>
      <c r="R857" s="19"/>
      <c r="S857" s="19"/>
      <c r="T857" s="19"/>
      <c r="U857" s="19"/>
      <c r="V857" s="19"/>
      <c r="W857" s="19"/>
      <c r="X857" s="19"/>
      <c r="Y857" s="19"/>
      <c r="Z857" s="19"/>
    </row>
    <row r="858" spans="1:26" ht="15.75" customHeight="1" x14ac:dyDescent="0.3">
      <c r="A858" s="19"/>
      <c r="B858" s="19"/>
      <c r="C858" s="19"/>
      <c r="D858" s="19"/>
      <c r="E858" s="19"/>
      <c r="F858" s="19"/>
      <c r="G858" s="19"/>
      <c r="H858" s="19"/>
      <c r="I858" s="19"/>
      <c r="J858" s="19"/>
      <c r="K858" s="19"/>
      <c r="L858" s="19"/>
      <c r="M858" s="19"/>
      <c r="N858" s="19"/>
      <c r="O858" s="19"/>
      <c r="P858" s="19"/>
      <c r="Q858" s="19"/>
      <c r="R858" s="19"/>
      <c r="S858" s="19"/>
      <c r="T858" s="19"/>
      <c r="U858" s="19"/>
      <c r="V858" s="19"/>
      <c r="W858" s="19"/>
      <c r="X858" s="19"/>
      <c r="Y858" s="19"/>
      <c r="Z858" s="19"/>
    </row>
    <row r="859" spans="1:26" ht="15.75" customHeight="1" x14ac:dyDescent="0.3">
      <c r="A859" s="19"/>
      <c r="B859" s="19"/>
      <c r="C859" s="19"/>
      <c r="D859" s="19"/>
      <c r="E859" s="19"/>
      <c r="F859" s="19"/>
      <c r="G859" s="19"/>
      <c r="H859" s="19"/>
      <c r="I859" s="19"/>
      <c r="J859" s="19"/>
      <c r="K859" s="19"/>
      <c r="L859" s="19"/>
      <c r="M859" s="19"/>
      <c r="N859" s="19"/>
      <c r="O859" s="19"/>
      <c r="P859" s="19"/>
      <c r="Q859" s="19"/>
      <c r="R859" s="19"/>
      <c r="S859" s="19"/>
      <c r="T859" s="19"/>
      <c r="U859" s="19"/>
      <c r="V859" s="19"/>
      <c r="W859" s="19"/>
      <c r="X859" s="19"/>
      <c r="Y859" s="19"/>
      <c r="Z859" s="19"/>
    </row>
    <row r="860" spans="1:26" ht="15.75" customHeight="1" x14ac:dyDescent="0.3">
      <c r="A860" s="19"/>
      <c r="B860" s="19"/>
      <c r="C860" s="19"/>
      <c r="D860" s="19"/>
      <c r="E860" s="19"/>
      <c r="F860" s="19"/>
      <c r="G860" s="19"/>
      <c r="H860" s="19"/>
      <c r="I860" s="19"/>
      <c r="J860" s="19"/>
      <c r="K860" s="19"/>
      <c r="L860" s="19"/>
      <c r="M860" s="19"/>
      <c r="N860" s="19"/>
      <c r="O860" s="19"/>
      <c r="P860" s="19"/>
      <c r="Q860" s="19"/>
      <c r="R860" s="19"/>
      <c r="S860" s="19"/>
      <c r="T860" s="19"/>
      <c r="U860" s="19"/>
      <c r="V860" s="19"/>
      <c r="W860" s="19"/>
      <c r="X860" s="19"/>
      <c r="Y860" s="19"/>
      <c r="Z860" s="19"/>
    </row>
    <row r="861" spans="1:26" ht="15.75" customHeight="1" x14ac:dyDescent="0.3">
      <c r="A861" s="19"/>
      <c r="B861" s="19"/>
      <c r="C861" s="19"/>
      <c r="D861" s="19"/>
      <c r="E861" s="19"/>
      <c r="F861" s="19"/>
      <c r="G861" s="19"/>
      <c r="H861" s="19"/>
      <c r="I861" s="19"/>
      <c r="J861" s="19"/>
      <c r="K861" s="19"/>
      <c r="L861" s="19"/>
      <c r="M861" s="19"/>
      <c r="N861" s="19"/>
      <c r="O861" s="19"/>
      <c r="P861" s="19"/>
      <c r="Q861" s="19"/>
      <c r="R861" s="19"/>
      <c r="S861" s="19"/>
      <c r="T861" s="19"/>
      <c r="U861" s="19"/>
      <c r="V861" s="19"/>
      <c r="W861" s="19"/>
      <c r="X861" s="19"/>
      <c r="Y861" s="19"/>
      <c r="Z861" s="19"/>
    </row>
    <row r="862" spans="1:26" ht="15.75" customHeight="1" x14ac:dyDescent="0.3">
      <c r="A862" s="19"/>
      <c r="B862" s="19"/>
      <c r="C862" s="19"/>
      <c r="D862" s="19"/>
      <c r="E862" s="19"/>
      <c r="F862" s="19"/>
      <c r="G862" s="19"/>
      <c r="H862" s="19"/>
      <c r="I862" s="19"/>
      <c r="J862" s="19"/>
      <c r="K862" s="19"/>
      <c r="L862" s="19"/>
      <c r="M862" s="19"/>
      <c r="N862" s="19"/>
      <c r="O862" s="19"/>
      <c r="P862" s="19"/>
      <c r="Q862" s="19"/>
      <c r="R862" s="19"/>
      <c r="S862" s="19"/>
      <c r="T862" s="19"/>
      <c r="U862" s="19"/>
      <c r="V862" s="19"/>
      <c r="W862" s="19"/>
      <c r="X862" s="19"/>
      <c r="Y862" s="19"/>
      <c r="Z862" s="19"/>
    </row>
    <row r="863" spans="1:26" ht="15.75" customHeight="1" x14ac:dyDescent="0.3">
      <c r="A863" s="19"/>
      <c r="B863" s="19"/>
      <c r="C863" s="19"/>
      <c r="D863" s="19"/>
      <c r="E863" s="19"/>
      <c r="F863" s="19"/>
      <c r="G863" s="19"/>
      <c r="H863" s="19"/>
      <c r="I863" s="19"/>
      <c r="J863" s="19"/>
      <c r="K863" s="19"/>
      <c r="L863" s="19"/>
      <c r="M863" s="19"/>
      <c r="N863" s="19"/>
      <c r="O863" s="19"/>
      <c r="P863" s="19"/>
      <c r="Q863" s="19"/>
      <c r="R863" s="19"/>
      <c r="S863" s="19"/>
      <c r="T863" s="19"/>
      <c r="U863" s="19"/>
      <c r="V863" s="19"/>
      <c r="W863" s="19"/>
      <c r="X863" s="19"/>
      <c r="Y863" s="19"/>
      <c r="Z863" s="19"/>
    </row>
    <row r="864" spans="1:26" ht="15.75" customHeight="1" x14ac:dyDescent="0.3">
      <c r="A864" s="19"/>
      <c r="B864" s="19"/>
      <c r="C864" s="19"/>
      <c r="D864" s="19"/>
      <c r="E864" s="19"/>
      <c r="F864" s="19"/>
      <c r="G864" s="19"/>
      <c r="H864" s="19"/>
      <c r="I864" s="19"/>
      <c r="J864" s="19"/>
      <c r="K864" s="19"/>
      <c r="L864" s="19"/>
      <c r="M864" s="19"/>
      <c r="N864" s="19"/>
      <c r="O864" s="19"/>
      <c r="P864" s="19"/>
      <c r="Q864" s="19"/>
      <c r="R864" s="19"/>
      <c r="S864" s="19"/>
      <c r="T864" s="19"/>
      <c r="U864" s="19"/>
      <c r="V864" s="19"/>
      <c r="W864" s="19"/>
      <c r="X864" s="19"/>
      <c r="Y864" s="19"/>
      <c r="Z864" s="19"/>
    </row>
    <row r="865" spans="1:26" ht="15.75" customHeight="1" x14ac:dyDescent="0.3">
      <c r="A865" s="19"/>
      <c r="B865" s="19"/>
      <c r="C865" s="19"/>
      <c r="D865" s="19"/>
      <c r="E865" s="19"/>
      <c r="F865" s="19"/>
      <c r="G865" s="19"/>
      <c r="H865" s="19"/>
      <c r="I865" s="19"/>
      <c r="J865" s="19"/>
      <c r="K865" s="19"/>
      <c r="L865" s="19"/>
      <c r="M865" s="19"/>
      <c r="N865" s="19"/>
      <c r="O865" s="19"/>
      <c r="P865" s="19"/>
      <c r="Q865" s="19"/>
      <c r="R865" s="19"/>
      <c r="S865" s="19"/>
      <c r="T865" s="19"/>
      <c r="U865" s="19"/>
      <c r="V865" s="19"/>
      <c r="W865" s="19"/>
      <c r="X865" s="19"/>
      <c r="Y865" s="19"/>
      <c r="Z865" s="19"/>
    </row>
    <row r="866" spans="1:26" ht="15.75" customHeight="1" x14ac:dyDescent="0.3">
      <c r="A866" s="19"/>
      <c r="B866" s="19"/>
      <c r="C866" s="19"/>
      <c r="D866" s="19"/>
      <c r="E866" s="19"/>
      <c r="F866" s="19"/>
      <c r="G866" s="19"/>
      <c r="H866" s="19"/>
      <c r="I866" s="19"/>
      <c r="J866" s="19"/>
      <c r="K866" s="19"/>
      <c r="L866" s="19"/>
      <c r="M866" s="19"/>
      <c r="N866" s="19"/>
      <c r="O866" s="19"/>
      <c r="P866" s="19"/>
      <c r="Q866" s="19"/>
      <c r="R866" s="19"/>
      <c r="S866" s="19"/>
      <c r="T866" s="19"/>
      <c r="U866" s="19"/>
      <c r="V866" s="19"/>
      <c r="W866" s="19"/>
      <c r="X866" s="19"/>
      <c r="Y866" s="19"/>
      <c r="Z866" s="19"/>
    </row>
    <row r="867" spans="1:26" ht="15.75" customHeight="1" x14ac:dyDescent="0.3">
      <c r="A867" s="19"/>
      <c r="B867" s="19"/>
      <c r="C867" s="19"/>
      <c r="D867" s="19"/>
      <c r="E867" s="19"/>
      <c r="F867" s="19"/>
      <c r="G867" s="19"/>
      <c r="H867" s="19"/>
      <c r="I867" s="19"/>
      <c r="J867" s="19"/>
      <c r="K867" s="19"/>
      <c r="L867" s="19"/>
      <c r="M867" s="19"/>
      <c r="N867" s="19"/>
      <c r="O867" s="19"/>
      <c r="P867" s="19"/>
      <c r="Q867" s="19"/>
      <c r="R867" s="19"/>
      <c r="S867" s="19"/>
      <c r="T867" s="19"/>
      <c r="U867" s="19"/>
      <c r="V867" s="19"/>
      <c r="W867" s="19"/>
      <c r="X867" s="19"/>
      <c r="Y867" s="19"/>
      <c r="Z867" s="19"/>
    </row>
    <row r="868" spans="1:26" ht="15.75" customHeight="1" x14ac:dyDescent="0.3">
      <c r="A868" s="19"/>
      <c r="B868" s="19"/>
      <c r="C868" s="19"/>
      <c r="D868" s="19"/>
      <c r="E868" s="19"/>
      <c r="F868" s="19"/>
      <c r="G868" s="19"/>
      <c r="H868" s="19"/>
      <c r="I868" s="19"/>
      <c r="J868" s="19"/>
      <c r="K868" s="19"/>
      <c r="L868" s="19"/>
      <c r="M868" s="19"/>
      <c r="N868" s="19"/>
      <c r="O868" s="19"/>
      <c r="P868" s="19"/>
      <c r="Q868" s="19"/>
      <c r="R868" s="19"/>
      <c r="S868" s="19"/>
      <c r="T868" s="19"/>
      <c r="U868" s="19"/>
      <c r="V868" s="19"/>
      <c r="W868" s="19"/>
      <c r="X868" s="19"/>
      <c r="Y868" s="19"/>
      <c r="Z868" s="19"/>
    </row>
    <row r="869" spans="1:26" ht="15.75" customHeight="1" x14ac:dyDescent="0.3">
      <c r="A869" s="19"/>
      <c r="B869" s="19"/>
      <c r="C869" s="19"/>
      <c r="D869" s="19"/>
      <c r="E869" s="19"/>
      <c r="F869" s="19"/>
      <c r="G869" s="19"/>
      <c r="H869" s="19"/>
      <c r="I869" s="19"/>
      <c r="J869" s="19"/>
      <c r="K869" s="19"/>
      <c r="L869" s="19"/>
      <c r="M869" s="19"/>
      <c r="N869" s="19"/>
      <c r="O869" s="19"/>
      <c r="P869" s="19"/>
      <c r="Q869" s="19"/>
      <c r="R869" s="19"/>
      <c r="S869" s="19"/>
      <c r="T869" s="19"/>
      <c r="U869" s="19"/>
      <c r="V869" s="19"/>
      <c r="W869" s="19"/>
      <c r="X869" s="19"/>
      <c r="Y869" s="19"/>
      <c r="Z869" s="19"/>
    </row>
    <row r="870" spans="1:26" ht="15.75" customHeight="1" x14ac:dyDescent="0.3">
      <c r="A870" s="19"/>
      <c r="B870" s="19"/>
      <c r="C870" s="19"/>
      <c r="D870" s="19"/>
      <c r="E870" s="19"/>
      <c r="F870" s="19"/>
      <c r="G870" s="19"/>
      <c r="H870" s="19"/>
      <c r="I870" s="19"/>
      <c r="J870" s="19"/>
      <c r="K870" s="19"/>
      <c r="L870" s="19"/>
      <c r="M870" s="19"/>
      <c r="N870" s="19"/>
      <c r="O870" s="19"/>
      <c r="P870" s="19"/>
      <c r="Q870" s="19"/>
      <c r="R870" s="19"/>
      <c r="S870" s="19"/>
      <c r="T870" s="19"/>
      <c r="U870" s="19"/>
      <c r="V870" s="19"/>
      <c r="W870" s="19"/>
      <c r="X870" s="19"/>
      <c r="Y870" s="19"/>
      <c r="Z870" s="19"/>
    </row>
    <row r="871" spans="1:26" ht="15.75" customHeight="1" x14ac:dyDescent="0.3">
      <c r="A871" s="19"/>
      <c r="B871" s="19"/>
      <c r="C871" s="19"/>
      <c r="D871" s="19"/>
      <c r="E871" s="19"/>
      <c r="F871" s="19"/>
      <c r="G871" s="19"/>
      <c r="H871" s="19"/>
      <c r="I871" s="19"/>
      <c r="J871" s="19"/>
      <c r="K871" s="19"/>
      <c r="L871" s="19"/>
      <c r="M871" s="19"/>
      <c r="N871" s="19"/>
      <c r="O871" s="19"/>
      <c r="P871" s="19"/>
      <c r="Q871" s="19"/>
      <c r="R871" s="19"/>
      <c r="S871" s="19"/>
      <c r="T871" s="19"/>
      <c r="U871" s="19"/>
      <c r="V871" s="19"/>
      <c r="W871" s="19"/>
      <c r="X871" s="19"/>
      <c r="Y871" s="19"/>
      <c r="Z871" s="19"/>
    </row>
    <row r="872" spans="1:26" ht="15.75" customHeight="1" x14ac:dyDescent="0.3">
      <c r="A872" s="19"/>
      <c r="B872" s="19"/>
      <c r="C872" s="19"/>
      <c r="D872" s="19"/>
      <c r="E872" s="19"/>
      <c r="F872" s="19"/>
      <c r="G872" s="19"/>
      <c r="H872" s="19"/>
      <c r="I872" s="19"/>
      <c r="J872" s="19"/>
      <c r="K872" s="19"/>
      <c r="L872" s="19"/>
      <c r="M872" s="19"/>
      <c r="N872" s="19"/>
      <c r="O872" s="19"/>
      <c r="P872" s="19"/>
      <c r="Q872" s="19"/>
      <c r="R872" s="19"/>
      <c r="S872" s="19"/>
      <c r="T872" s="19"/>
      <c r="U872" s="19"/>
      <c r="V872" s="19"/>
      <c r="W872" s="19"/>
      <c r="X872" s="19"/>
      <c r="Y872" s="19"/>
      <c r="Z872" s="19"/>
    </row>
    <row r="873" spans="1:26" ht="15.75" customHeight="1" x14ac:dyDescent="0.3">
      <c r="A873" s="19"/>
      <c r="B873" s="19"/>
      <c r="C873" s="19"/>
      <c r="D873" s="19"/>
      <c r="E873" s="19"/>
      <c r="F873" s="19"/>
      <c r="G873" s="19"/>
      <c r="H873" s="19"/>
      <c r="I873" s="19"/>
      <c r="J873" s="19"/>
      <c r="K873" s="19"/>
      <c r="L873" s="19"/>
      <c r="M873" s="19"/>
      <c r="N873" s="19"/>
      <c r="O873" s="19"/>
      <c r="P873" s="19"/>
      <c r="Q873" s="19"/>
      <c r="R873" s="19"/>
      <c r="S873" s="19"/>
      <c r="T873" s="19"/>
      <c r="U873" s="19"/>
      <c r="V873" s="19"/>
      <c r="W873" s="19"/>
      <c r="X873" s="19"/>
      <c r="Y873" s="19"/>
      <c r="Z873" s="19"/>
    </row>
    <row r="874" spans="1:26" ht="15.75" customHeight="1" x14ac:dyDescent="0.3">
      <c r="A874" s="19"/>
      <c r="B874" s="19"/>
      <c r="C874" s="19"/>
      <c r="D874" s="19"/>
      <c r="E874" s="19"/>
      <c r="F874" s="19"/>
      <c r="G874" s="19"/>
      <c r="H874" s="19"/>
      <c r="I874" s="19"/>
      <c r="J874" s="19"/>
      <c r="K874" s="19"/>
      <c r="L874" s="19"/>
      <c r="M874" s="19"/>
      <c r="N874" s="19"/>
      <c r="O874" s="19"/>
      <c r="P874" s="19"/>
      <c r="Q874" s="19"/>
      <c r="R874" s="19"/>
      <c r="S874" s="19"/>
      <c r="T874" s="19"/>
      <c r="U874" s="19"/>
      <c r="V874" s="19"/>
      <c r="W874" s="19"/>
      <c r="X874" s="19"/>
      <c r="Y874" s="19"/>
      <c r="Z874" s="19"/>
    </row>
    <row r="875" spans="1:26" ht="15.75" customHeight="1" x14ac:dyDescent="0.3">
      <c r="A875" s="19"/>
      <c r="B875" s="19"/>
      <c r="C875" s="19"/>
      <c r="D875" s="19"/>
      <c r="E875" s="19"/>
      <c r="F875" s="19"/>
      <c r="G875" s="19"/>
      <c r="H875" s="19"/>
      <c r="I875" s="19"/>
      <c r="J875" s="19"/>
      <c r="K875" s="19"/>
      <c r="L875" s="19"/>
      <c r="M875" s="19"/>
      <c r="N875" s="19"/>
      <c r="O875" s="19"/>
      <c r="P875" s="19"/>
      <c r="Q875" s="19"/>
      <c r="R875" s="19"/>
      <c r="S875" s="19"/>
      <c r="T875" s="19"/>
      <c r="U875" s="19"/>
      <c r="V875" s="19"/>
      <c r="W875" s="19"/>
      <c r="X875" s="19"/>
      <c r="Y875" s="19"/>
      <c r="Z875" s="19"/>
    </row>
    <row r="876" spans="1:26" ht="15.75" customHeight="1" x14ac:dyDescent="0.3">
      <c r="A876" s="19"/>
      <c r="B876" s="19"/>
      <c r="C876" s="19"/>
      <c r="D876" s="19"/>
      <c r="E876" s="19"/>
      <c r="F876" s="19"/>
      <c r="G876" s="19"/>
      <c r="H876" s="19"/>
      <c r="I876" s="19"/>
      <c r="J876" s="19"/>
      <c r="K876" s="19"/>
      <c r="L876" s="19"/>
      <c r="M876" s="19"/>
      <c r="N876" s="19"/>
      <c r="O876" s="19"/>
      <c r="P876" s="19"/>
      <c r="Q876" s="19"/>
      <c r="R876" s="19"/>
      <c r="S876" s="19"/>
      <c r="T876" s="19"/>
      <c r="U876" s="19"/>
      <c r="V876" s="19"/>
      <c r="W876" s="19"/>
      <c r="X876" s="19"/>
      <c r="Y876" s="19"/>
      <c r="Z876" s="19"/>
    </row>
    <row r="877" spans="1:26" ht="15.75" customHeight="1" x14ac:dyDescent="0.3">
      <c r="A877" s="19"/>
      <c r="B877" s="19"/>
      <c r="C877" s="19"/>
      <c r="D877" s="19"/>
      <c r="E877" s="19"/>
      <c r="F877" s="19"/>
      <c r="G877" s="19"/>
      <c r="H877" s="19"/>
      <c r="I877" s="19"/>
      <c r="J877" s="19"/>
      <c r="K877" s="19"/>
      <c r="L877" s="19"/>
      <c r="M877" s="19"/>
      <c r="N877" s="19"/>
      <c r="O877" s="19"/>
      <c r="P877" s="19"/>
      <c r="Q877" s="19"/>
      <c r="R877" s="19"/>
      <c r="S877" s="19"/>
      <c r="T877" s="19"/>
      <c r="U877" s="19"/>
      <c r="V877" s="19"/>
      <c r="W877" s="19"/>
      <c r="X877" s="19"/>
      <c r="Y877" s="19"/>
      <c r="Z877" s="19"/>
    </row>
    <row r="878" spans="1:26" ht="15.75" customHeight="1" x14ac:dyDescent="0.3">
      <c r="A878" s="19"/>
      <c r="B878" s="19"/>
      <c r="C878" s="19"/>
      <c r="D878" s="19"/>
      <c r="E878" s="19"/>
      <c r="F878" s="19"/>
      <c r="G878" s="19"/>
      <c r="H878" s="19"/>
      <c r="I878" s="19"/>
      <c r="J878" s="19"/>
      <c r="K878" s="19"/>
      <c r="L878" s="19"/>
      <c r="M878" s="19"/>
      <c r="N878" s="19"/>
      <c r="O878" s="19"/>
      <c r="P878" s="19"/>
      <c r="Q878" s="19"/>
      <c r="R878" s="19"/>
      <c r="S878" s="19"/>
      <c r="T878" s="19"/>
      <c r="U878" s="19"/>
      <c r="V878" s="19"/>
      <c r="W878" s="19"/>
      <c r="X878" s="19"/>
      <c r="Y878" s="19"/>
      <c r="Z878" s="19"/>
    </row>
    <row r="879" spans="1:26" ht="15.75" customHeight="1" x14ac:dyDescent="0.3">
      <c r="A879" s="19"/>
      <c r="B879" s="19"/>
      <c r="C879" s="19"/>
      <c r="D879" s="19"/>
      <c r="E879" s="19"/>
      <c r="F879" s="19"/>
      <c r="G879" s="19"/>
      <c r="H879" s="19"/>
      <c r="I879" s="19"/>
      <c r="J879" s="19"/>
      <c r="K879" s="19"/>
      <c r="L879" s="19"/>
      <c r="M879" s="19"/>
      <c r="N879" s="19"/>
      <c r="O879" s="19"/>
      <c r="P879" s="19"/>
      <c r="Q879" s="19"/>
      <c r="R879" s="19"/>
      <c r="S879" s="19"/>
      <c r="T879" s="19"/>
      <c r="U879" s="19"/>
      <c r="V879" s="19"/>
      <c r="W879" s="19"/>
      <c r="X879" s="19"/>
      <c r="Y879" s="19"/>
      <c r="Z879" s="19"/>
    </row>
    <row r="880" spans="1:26" ht="15.75" customHeight="1" x14ac:dyDescent="0.3">
      <c r="A880" s="19"/>
      <c r="B880" s="19"/>
      <c r="C880" s="19"/>
      <c r="D880" s="19"/>
      <c r="E880" s="19"/>
      <c r="F880" s="19"/>
      <c r="G880" s="19"/>
      <c r="H880" s="19"/>
      <c r="I880" s="19"/>
      <c r="J880" s="19"/>
      <c r="K880" s="19"/>
      <c r="L880" s="19"/>
      <c r="M880" s="19"/>
      <c r="N880" s="19"/>
      <c r="O880" s="19"/>
      <c r="P880" s="19"/>
      <c r="Q880" s="19"/>
      <c r="R880" s="19"/>
      <c r="S880" s="19"/>
      <c r="T880" s="19"/>
      <c r="U880" s="19"/>
      <c r="V880" s="19"/>
      <c r="W880" s="19"/>
      <c r="X880" s="19"/>
      <c r="Y880" s="19"/>
      <c r="Z880" s="19"/>
    </row>
    <row r="881" spans="1:26" ht="15.75" customHeight="1" x14ac:dyDescent="0.3">
      <c r="A881" s="19"/>
      <c r="B881" s="19"/>
      <c r="C881" s="19"/>
      <c r="D881" s="19"/>
      <c r="E881" s="19"/>
      <c r="F881" s="19"/>
      <c r="G881" s="19"/>
      <c r="H881" s="19"/>
      <c r="I881" s="19"/>
      <c r="J881" s="19"/>
      <c r="K881" s="19"/>
      <c r="L881" s="19"/>
      <c r="M881" s="19"/>
      <c r="N881" s="19"/>
      <c r="O881" s="19"/>
      <c r="P881" s="19"/>
      <c r="Q881" s="19"/>
      <c r="R881" s="19"/>
      <c r="S881" s="19"/>
      <c r="T881" s="19"/>
      <c r="U881" s="19"/>
      <c r="V881" s="19"/>
      <c r="W881" s="19"/>
      <c r="X881" s="19"/>
      <c r="Y881" s="19"/>
      <c r="Z881" s="19"/>
    </row>
    <row r="882" spans="1:26" ht="15.75" customHeight="1" x14ac:dyDescent="0.3">
      <c r="A882" s="19"/>
      <c r="B882" s="19"/>
      <c r="C882" s="19"/>
      <c r="D882" s="19"/>
      <c r="E882" s="19"/>
      <c r="F882" s="19"/>
      <c r="G882" s="19"/>
      <c r="H882" s="19"/>
      <c r="I882" s="19"/>
      <c r="J882" s="19"/>
      <c r="K882" s="19"/>
      <c r="L882" s="19"/>
      <c r="M882" s="19"/>
      <c r="N882" s="19"/>
      <c r="O882" s="19"/>
      <c r="P882" s="19"/>
      <c r="Q882" s="19"/>
      <c r="R882" s="19"/>
      <c r="S882" s="19"/>
      <c r="T882" s="19"/>
      <c r="U882" s="19"/>
      <c r="V882" s="19"/>
      <c r="W882" s="19"/>
      <c r="X882" s="19"/>
      <c r="Y882" s="19"/>
      <c r="Z882" s="19"/>
    </row>
    <row r="883" spans="1:26" ht="15.75" customHeight="1" x14ac:dyDescent="0.3">
      <c r="A883" s="19"/>
      <c r="B883" s="19"/>
      <c r="C883" s="19"/>
      <c r="D883" s="19"/>
      <c r="E883" s="19"/>
      <c r="F883" s="19"/>
      <c r="G883" s="19"/>
      <c r="H883" s="19"/>
      <c r="I883" s="19"/>
      <c r="J883" s="19"/>
      <c r="K883" s="19"/>
      <c r="L883" s="19"/>
      <c r="M883" s="19"/>
      <c r="N883" s="19"/>
      <c r="O883" s="19"/>
      <c r="P883" s="19"/>
      <c r="Q883" s="19"/>
      <c r="R883" s="19"/>
      <c r="S883" s="19"/>
      <c r="T883" s="19"/>
      <c r="U883" s="19"/>
      <c r="V883" s="19"/>
      <c r="W883" s="19"/>
      <c r="X883" s="19"/>
      <c r="Y883" s="19"/>
      <c r="Z883" s="19"/>
    </row>
    <row r="884" spans="1:26" ht="15.75" customHeight="1" x14ac:dyDescent="0.3">
      <c r="A884" s="19"/>
      <c r="B884" s="19"/>
      <c r="C884" s="19"/>
      <c r="D884" s="19"/>
      <c r="E884" s="19"/>
      <c r="F884" s="19"/>
      <c r="G884" s="19"/>
      <c r="H884" s="19"/>
      <c r="I884" s="19"/>
      <c r="J884" s="19"/>
      <c r="K884" s="19"/>
      <c r="L884" s="19"/>
      <c r="M884" s="19"/>
      <c r="N884" s="19"/>
      <c r="O884" s="19"/>
      <c r="P884" s="19"/>
      <c r="Q884" s="19"/>
      <c r="R884" s="19"/>
      <c r="S884" s="19"/>
      <c r="T884" s="19"/>
      <c r="U884" s="19"/>
      <c r="V884" s="19"/>
      <c r="W884" s="19"/>
      <c r="X884" s="19"/>
      <c r="Y884" s="19"/>
      <c r="Z884" s="19"/>
    </row>
    <row r="885" spans="1:26" ht="15.75" customHeight="1" x14ac:dyDescent="0.3">
      <c r="A885" s="19"/>
      <c r="B885" s="19"/>
      <c r="C885" s="19"/>
      <c r="D885" s="19"/>
      <c r="E885" s="19"/>
      <c r="F885" s="19"/>
      <c r="G885" s="19"/>
      <c r="H885" s="19"/>
      <c r="I885" s="19"/>
      <c r="J885" s="19"/>
      <c r="K885" s="19"/>
      <c r="L885" s="19"/>
      <c r="M885" s="19"/>
      <c r="N885" s="19"/>
      <c r="O885" s="19"/>
      <c r="P885" s="19"/>
      <c r="Q885" s="19"/>
      <c r="R885" s="19"/>
      <c r="S885" s="19"/>
      <c r="T885" s="19"/>
      <c r="U885" s="19"/>
      <c r="V885" s="19"/>
      <c r="W885" s="19"/>
      <c r="X885" s="19"/>
      <c r="Y885" s="19"/>
      <c r="Z885" s="19"/>
    </row>
    <row r="886" spans="1:26" ht="15.75" customHeight="1" x14ac:dyDescent="0.3">
      <c r="A886" s="19"/>
      <c r="B886" s="19"/>
      <c r="C886" s="19"/>
      <c r="D886" s="19"/>
      <c r="E886" s="19"/>
      <c r="F886" s="19"/>
      <c r="G886" s="19"/>
      <c r="H886" s="19"/>
      <c r="I886" s="19"/>
      <c r="J886" s="19"/>
      <c r="K886" s="19"/>
      <c r="L886" s="19"/>
      <c r="M886" s="19"/>
      <c r="N886" s="19"/>
      <c r="O886" s="19"/>
      <c r="P886" s="19"/>
      <c r="Q886" s="19"/>
      <c r="R886" s="19"/>
      <c r="S886" s="19"/>
      <c r="T886" s="19"/>
      <c r="U886" s="19"/>
      <c r="V886" s="19"/>
      <c r="W886" s="19"/>
      <c r="X886" s="19"/>
      <c r="Y886" s="19"/>
      <c r="Z886" s="19"/>
    </row>
    <row r="887" spans="1:26" ht="15.75" customHeight="1" x14ac:dyDescent="0.3">
      <c r="A887" s="19"/>
      <c r="B887" s="19"/>
      <c r="C887" s="19"/>
      <c r="D887" s="19"/>
      <c r="E887" s="19"/>
      <c r="F887" s="19"/>
      <c r="G887" s="19"/>
      <c r="H887" s="19"/>
      <c r="I887" s="19"/>
      <c r="J887" s="19"/>
      <c r="K887" s="19"/>
      <c r="L887" s="19"/>
      <c r="M887" s="19"/>
      <c r="N887" s="19"/>
      <c r="O887" s="19"/>
      <c r="P887" s="19"/>
      <c r="Q887" s="19"/>
      <c r="R887" s="19"/>
      <c r="S887" s="19"/>
      <c r="T887" s="19"/>
      <c r="U887" s="19"/>
      <c r="V887" s="19"/>
      <c r="W887" s="19"/>
      <c r="X887" s="19"/>
      <c r="Y887" s="19"/>
      <c r="Z887" s="19"/>
    </row>
    <row r="888" spans="1:26" ht="15.75" customHeight="1" x14ac:dyDescent="0.3">
      <c r="A888" s="19"/>
      <c r="B888" s="19"/>
      <c r="C888" s="19"/>
      <c r="D888" s="19"/>
      <c r="E888" s="19"/>
      <c r="F888" s="19"/>
      <c r="G888" s="19"/>
      <c r="H888" s="19"/>
      <c r="I888" s="19"/>
      <c r="J888" s="19"/>
      <c r="K888" s="19"/>
      <c r="L888" s="19"/>
      <c r="M888" s="19"/>
      <c r="N888" s="19"/>
      <c r="O888" s="19"/>
      <c r="P888" s="19"/>
      <c r="Q888" s="19"/>
      <c r="R888" s="19"/>
      <c r="S888" s="19"/>
      <c r="T888" s="19"/>
      <c r="U888" s="19"/>
      <c r="V888" s="19"/>
      <c r="W888" s="19"/>
      <c r="X888" s="19"/>
      <c r="Y888" s="19"/>
      <c r="Z888" s="19"/>
    </row>
    <row r="889" spans="1:26" ht="15.75" customHeight="1" x14ac:dyDescent="0.3">
      <c r="A889" s="19"/>
      <c r="B889" s="19"/>
      <c r="C889" s="19"/>
      <c r="D889" s="19"/>
      <c r="E889" s="19"/>
      <c r="F889" s="19"/>
      <c r="G889" s="19"/>
      <c r="H889" s="19"/>
      <c r="I889" s="19"/>
      <c r="J889" s="19"/>
      <c r="K889" s="19"/>
      <c r="L889" s="19"/>
      <c r="M889" s="19"/>
      <c r="N889" s="19"/>
      <c r="O889" s="19"/>
      <c r="P889" s="19"/>
      <c r="Q889" s="19"/>
      <c r="R889" s="19"/>
      <c r="S889" s="19"/>
      <c r="T889" s="19"/>
      <c r="U889" s="19"/>
      <c r="V889" s="19"/>
      <c r="W889" s="19"/>
      <c r="X889" s="19"/>
      <c r="Y889" s="19"/>
      <c r="Z889" s="19"/>
    </row>
    <row r="890" spans="1:26" ht="15.75" customHeight="1" x14ac:dyDescent="0.3">
      <c r="A890" s="19"/>
      <c r="B890" s="19"/>
      <c r="C890" s="19"/>
      <c r="D890" s="19"/>
      <c r="E890" s="19"/>
      <c r="F890" s="19"/>
      <c r="G890" s="19"/>
      <c r="H890" s="19"/>
      <c r="I890" s="19"/>
      <c r="J890" s="19"/>
      <c r="K890" s="19"/>
      <c r="L890" s="19"/>
      <c r="M890" s="19"/>
      <c r="N890" s="19"/>
      <c r="O890" s="19"/>
      <c r="P890" s="19"/>
      <c r="Q890" s="19"/>
      <c r="R890" s="19"/>
      <c r="S890" s="19"/>
      <c r="T890" s="19"/>
      <c r="U890" s="19"/>
      <c r="V890" s="19"/>
      <c r="W890" s="19"/>
      <c r="X890" s="19"/>
      <c r="Y890" s="19"/>
      <c r="Z890" s="19"/>
    </row>
    <row r="891" spans="1:26" ht="15.75" customHeight="1" x14ac:dyDescent="0.3">
      <c r="A891" s="19"/>
      <c r="B891" s="19"/>
      <c r="C891" s="19"/>
      <c r="D891" s="19"/>
      <c r="E891" s="19"/>
      <c r="F891" s="19"/>
      <c r="G891" s="19"/>
      <c r="H891" s="19"/>
      <c r="I891" s="19"/>
      <c r="J891" s="19"/>
      <c r="K891" s="19"/>
      <c r="L891" s="19"/>
      <c r="M891" s="19"/>
      <c r="N891" s="19"/>
      <c r="O891" s="19"/>
      <c r="P891" s="19"/>
      <c r="Q891" s="19"/>
      <c r="R891" s="19"/>
      <c r="S891" s="19"/>
      <c r="T891" s="19"/>
      <c r="U891" s="19"/>
      <c r="V891" s="19"/>
      <c r="W891" s="19"/>
      <c r="X891" s="19"/>
      <c r="Y891" s="19"/>
      <c r="Z891" s="19"/>
    </row>
    <row r="892" spans="1:26" ht="15.75" customHeight="1" x14ac:dyDescent="0.3">
      <c r="A892" s="19"/>
      <c r="B892" s="19"/>
      <c r="C892" s="19"/>
      <c r="D892" s="19"/>
      <c r="E892" s="19"/>
      <c r="F892" s="19"/>
      <c r="G892" s="19"/>
      <c r="H892" s="19"/>
      <c r="I892" s="19"/>
      <c r="J892" s="19"/>
      <c r="K892" s="19"/>
      <c r="L892" s="19"/>
      <c r="M892" s="19"/>
      <c r="N892" s="19"/>
      <c r="O892" s="19"/>
      <c r="P892" s="19"/>
      <c r="Q892" s="19"/>
      <c r="R892" s="19"/>
      <c r="S892" s="19"/>
      <c r="T892" s="19"/>
      <c r="U892" s="19"/>
      <c r="V892" s="19"/>
      <c r="W892" s="19"/>
      <c r="X892" s="19"/>
      <c r="Y892" s="19"/>
      <c r="Z892" s="19"/>
    </row>
    <row r="893" spans="1:26" ht="15.75" customHeight="1" x14ac:dyDescent="0.3">
      <c r="A893" s="19"/>
      <c r="B893" s="19"/>
      <c r="C893" s="19"/>
      <c r="D893" s="19"/>
      <c r="E893" s="19"/>
      <c r="F893" s="19"/>
      <c r="G893" s="19"/>
      <c r="H893" s="19"/>
      <c r="I893" s="19"/>
      <c r="J893" s="19"/>
      <c r="K893" s="19"/>
      <c r="L893" s="19"/>
      <c r="M893" s="19"/>
      <c r="N893" s="19"/>
      <c r="O893" s="19"/>
      <c r="P893" s="19"/>
      <c r="Q893" s="19"/>
      <c r="R893" s="19"/>
      <c r="S893" s="19"/>
      <c r="T893" s="19"/>
      <c r="U893" s="19"/>
      <c r="V893" s="19"/>
      <c r="W893" s="19"/>
      <c r="X893" s="19"/>
      <c r="Y893" s="19"/>
      <c r="Z893" s="19"/>
    </row>
    <row r="894" spans="1:26" ht="15.75" customHeight="1" x14ac:dyDescent="0.3">
      <c r="A894" s="19"/>
      <c r="B894" s="19"/>
      <c r="C894" s="19"/>
      <c r="D894" s="19"/>
      <c r="E894" s="19"/>
      <c r="F894" s="19"/>
      <c r="G894" s="19"/>
      <c r="H894" s="19"/>
      <c r="I894" s="19"/>
      <c r="J894" s="19"/>
      <c r="K894" s="19"/>
      <c r="L894" s="19"/>
      <c r="M894" s="19"/>
      <c r="N894" s="19"/>
      <c r="O894" s="19"/>
      <c r="P894" s="19"/>
      <c r="Q894" s="19"/>
      <c r="R894" s="19"/>
      <c r="S894" s="19"/>
      <c r="T894" s="19"/>
      <c r="U894" s="19"/>
      <c r="V894" s="19"/>
      <c r="W894" s="19"/>
      <c r="X894" s="19"/>
      <c r="Y894" s="19"/>
      <c r="Z894" s="19"/>
    </row>
    <row r="895" spans="1:26" ht="15.75" customHeight="1" x14ac:dyDescent="0.3">
      <c r="A895" s="19"/>
      <c r="B895" s="19"/>
      <c r="C895" s="19"/>
      <c r="D895" s="19"/>
      <c r="E895" s="19"/>
      <c r="F895" s="19"/>
      <c r="G895" s="19"/>
      <c r="H895" s="19"/>
      <c r="I895" s="19"/>
      <c r="J895" s="19"/>
      <c r="K895" s="19"/>
      <c r="L895" s="19"/>
      <c r="M895" s="19"/>
      <c r="N895" s="19"/>
      <c r="O895" s="19"/>
      <c r="P895" s="19"/>
      <c r="Q895" s="19"/>
      <c r="R895" s="19"/>
      <c r="S895" s="19"/>
      <c r="T895" s="19"/>
      <c r="U895" s="19"/>
      <c r="V895" s="19"/>
      <c r="W895" s="19"/>
      <c r="X895" s="19"/>
      <c r="Y895" s="19"/>
      <c r="Z895" s="19"/>
    </row>
    <row r="896" spans="1:26" ht="15.75" customHeight="1" x14ac:dyDescent="0.3">
      <c r="A896" s="19"/>
      <c r="B896" s="19"/>
      <c r="C896" s="19"/>
      <c r="D896" s="19"/>
      <c r="E896" s="19"/>
      <c r="F896" s="19"/>
      <c r="G896" s="19"/>
      <c r="H896" s="19"/>
      <c r="I896" s="19"/>
      <c r="J896" s="19"/>
      <c r="K896" s="19"/>
      <c r="L896" s="19"/>
      <c r="M896" s="19"/>
      <c r="N896" s="19"/>
      <c r="O896" s="19"/>
      <c r="P896" s="19"/>
      <c r="Q896" s="19"/>
      <c r="R896" s="19"/>
      <c r="S896" s="19"/>
      <c r="T896" s="19"/>
      <c r="U896" s="19"/>
      <c r="V896" s="19"/>
      <c r="W896" s="19"/>
      <c r="X896" s="19"/>
      <c r="Y896" s="19"/>
      <c r="Z896" s="19"/>
    </row>
    <row r="897" spans="1:26" ht="15.75" customHeight="1" x14ac:dyDescent="0.3">
      <c r="A897" s="19"/>
      <c r="B897" s="19"/>
      <c r="C897" s="19"/>
      <c r="D897" s="19"/>
      <c r="E897" s="19"/>
      <c r="F897" s="19"/>
      <c r="G897" s="19"/>
      <c r="H897" s="19"/>
      <c r="I897" s="19"/>
      <c r="J897" s="19"/>
      <c r="K897" s="19"/>
      <c r="L897" s="19"/>
      <c r="M897" s="19"/>
      <c r="N897" s="19"/>
      <c r="O897" s="19"/>
      <c r="P897" s="19"/>
      <c r="Q897" s="19"/>
      <c r="R897" s="19"/>
      <c r="S897" s="19"/>
      <c r="T897" s="19"/>
      <c r="U897" s="19"/>
      <c r="V897" s="19"/>
      <c r="W897" s="19"/>
      <c r="X897" s="19"/>
      <c r="Y897" s="19"/>
      <c r="Z897" s="19"/>
    </row>
    <row r="898" spans="1:26" ht="15.75" customHeight="1" x14ac:dyDescent="0.3">
      <c r="A898" s="19"/>
      <c r="B898" s="19"/>
      <c r="C898" s="19"/>
      <c r="D898" s="19"/>
      <c r="E898" s="19"/>
      <c r="F898" s="19"/>
      <c r="G898" s="19"/>
      <c r="H898" s="19"/>
      <c r="I898" s="19"/>
      <c r="J898" s="19"/>
      <c r="K898" s="19"/>
      <c r="L898" s="19"/>
      <c r="M898" s="19"/>
      <c r="N898" s="19"/>
      <c r="O898" s="19"/>
      <c r="P898" s="19"/>
      <c r="Q898" s="19"/>
      <c r="R898" s="19"/>
      <c r="S898" s="19"/>
      <c r="T898" s="19"/>
      <c r="U898" s="19"/>
      <c r="V898" s="19"/>
      <c r="W898" s="19"/>
      <c r="X898" s="19"/>
      <c r="Y898" s="19"/>
      <c r="Z898" s="19"/>
    </row>
    <row r="899" spans="1:26" ht="15.75" customHeight="1" x14ac:dyDescent="0.3">
      <c r="A899" s="19"/>
      <c r="B899" s="19"/>
      <c r="C899" s="19"/>
      <c r="D899" s="19"/>
      <c r="E899" s="19"/>
      <c r="F899" s="19"/>
      <c r="G899" s="19"/>
      <c r="H899" s="19"/>
      <c r="I899" s="19"/>
      <c r="J899" s="19"/>
      <c r="K899" s="19"/>
      <c r="L899" s="19"/>
      <c r="M899" s="19"/>
      <c r="N899" s="19"/>
      <c r="O899" s="19"/>
      <c r="P899" s="19"/>
      <c r="Q899" s="19"/>
      <c r="R899" s="19"/>
      <c r="S899" s="19"/>
      <c r="T899" s="19"/>
      <c r="U899" s="19"/>
      <c r="V899" s="19"/>
      <c r="W899" s="19"/>
      <c r="X899" s="19"/>
      <c r="Y899" s="19"/>
      <c r="Z899" s="19"/>
    </row>
    <row r="900" spans="1:26" ht="15.75" customHeight="1" x14ac:dyDescent="0.3">
      <c r="A900" s="19"/>
      <c r="B900" s="19"/>
      <c r="C900" s="19"/>
      <c r="D900" s="19"/>
      <c r="E900" s="19"/>
      <c r="F900" s="19"/>
      <c r="G900" s="19"/>
      <c r="H900" s="19"/>
      <c r="I900" s="19"/>
      <c r="J900" s="19"/>
      <c r="K900" s="19"/>
      <c r="L900" s="19"/>
      <c r="M900" s="19"/>
      <c r="N900" s="19"/>
      <c r="O900" s="19"/>
      <c r="P900" s="19"/>
      <c r="Q900" s="19"/>
      <c r="R900" s="19"/>
      <c r="S900" s="19"/>
      <c r="T900" s="19"/>
      <c r="U900" s="19"/>
      <c r="V900" s="19"/>
      <c r="W900" s="19"/>
      <c r="X900" s="19"/>
      <c r="Y900" s="19"/>
      <c r="Z900" s="19"/>
    </row>
    <row r="901" spans="1:26" ht="15.75" customHeight="1" x14ac:dyDescent="0.3">
      <c r="A901" s="19"/>
      <c r="B901" s="19"/>
      <c r="C901" s="19"/>
      <c r="D901" s="19"/>
      <c r="E901" s="19"/>
      <c r="F901" s="19"/>
      <c r="G901" s="19"/>
      <c r="H901" s="19"/>
      <c r="I901" s="19"/>
      <c r="J901" s="19"/>
      <c r="K901" s="19"/>
      <c r="L901" s="19"/>
      <c r="M901" s="19"/>
      <c r="N901" s="19"/>
      <c r="O901" s="19"/>
      <c r="P901" s="19"/>
      <c r="Q901" s="19"/>
      <c r="R901" s="19"/>
      <c r="S901" s="19"/>
      <c r="T901" s="19"/>
      <c r="U901" s="19"/>
      <c r="V901" s="19"/>
      <c r="W901" s="19"/>
      <c r="X901" s="19"/>
      <c r="Y901" s="19"/>
      <c r="Z901" s="19"/>
    </row>
    <row r="902" spans="1:26" ht="15.75" customHeight="1" x14ac:dyDescent="0.3">
      <c r="A902" s="19"/>
      <c r="B902" s="19"/>
      <c r="C902" s="19"/>
      <c r="D902" s="19"/>
      <c r="E902" s="19"/>
      <c r="F902" s="19"/>
      <c r="G902" s="19"/>
      <c r="H902" s="19"/>
      <c r="I902" s="19"/>
      <c r="J902" s="19"/>
      <c r="K902" s="19"/>
      <c r="L902" s="19"/>
      <c r="M902" s="19"/>
      <c r="N902" s="19"/>
      <c r="O902" s="19"/>
      <c r="P902" s="19"/>
      <c r="Q902" s="19"/>
      <c r="R902" s="19"/>
      <c r="S902" s="19"/>
      <c r="T902" s="19"/>
      <c r="U902" s="19"/>
      <c r="V902" s="19"/>
      <c r="W902" s="19"/>
      <c r="X902" s="19"/>
      <c r="Y902" s="19"/>
      <c r="Z902" s="19"/>
    </row>
    <row r="903" spans="1:26" ht="15.75" customHeight="1" x14ac:dyDescent="0.3">
      <c r="A903" s="19"/>
      <c r="B903" s="19"/>
      <c r="C903" s="19"/>
      <c r="D903" s="19"/>
      <c r="E903" s="19"/>
      <c r="F903" s="19"/>
      <c r="G903" s="19"/>
      <c r="H903" s="19"/>
      <c r="I903" s="19"/>
      <c r="J903" s="19"/>
      <c r="K903" s="19"/>
      <c r="L903" s="19"/>
      <c r="M903" s="19"/>
      <c r="N903" s="19"/>
      <c r="O903" s="19"/>
      <c r="P903" s="19"/>
      <c r="Q903" s="19"/>
      <c r="R903" s="19"/>
      <c r="S903" s="19"/>
      <c r="T903" s="19"/>
      <c r="U903" s="19"/>
      <c r="V903" s="19"/>
      <c r="W903" s="19"/>
      <c r="X903" s="19"/>
      <c r="Y903" s="19"/>
      <c r="Z903" s="19"/>
    </row>
    <row r="904" spans="1:26" ht="15.75" customHeight="1" x14ac:dyDescent="0.3">
      <c r="A904" s="19"/>
      <c r="B904" s="19"/>
      <c r="C904" s="19"/>
      <c r="D904" s="19"/>
      <c r="E904" s="19"/>
      <c r="F904" s="19"/>
      <c r="G904" s="19"/>
      <c r="H904" s="19"/>
      <c r="I904" s="19"/>
      <c r="J904" s="19"/>
      <c r="K904" s="19"/>
      <c r="L904" s="19"/>
      <c r="M904" s="19"/>
      <c r="N904" s="19"/>
      <c r="O904" s="19"/>
      <c r="P904" s="19"/>
      <c r="Q904" s="19"/>
      <c r="R904" s="19"/>
      <c r="S904" s="19"/>
      <c r="T904" s="19"/>
      <c r="U904" s="19"/>
      <c r="V904" s="19"/>
      <c r="W904" s="19"/>
      <c r="X904" s="19"/>
      <c r="Y904" s="19"/>
      <c r="Z904" s="19"/>
    </row>
    <row r="905" spans="1:26" ht="15.75" customHeight="1" x14ac:dyDescent="0.3">
      <c r="A905" s="19"/>
      <c r="B905" s="19"/>
      <c r="C905" s="19"/>
      <c r="D905" s="19"/>
      <c r="E905" s="19"/>
      <c r="F905" s="19"/>
      <c r="G905" s="19"/>
      <c r="H905" s="19"/>
      <c r="I905" s="19"/>
      <c r="J905" s="19"/>
      <c r="K905" s="19"/>
      <c r="L905" s="19"/>
      <c r="M905" s="19"/>
      <c r="N905" s="19"/>
      <c r="O905" s="19"/>
      <c r="P905" s="19"/>
      <c r="Q905" s="19"/>
      <c r="R905" s="19"/>
      <c r="S905" s="19"/>
      <c r="T905" s="19"/>
      <c r="U905" s="19"/>
      <c r="V905" s="19"/>
      <c r="W905" s="19"/>
      <c r="X905" s="19"/>
      <c r="Y905" s="19"/>
      <c r="Z905" s="19"/>
    </row>
    <row r="906" spans="1:26" ht="15.75" customHeight="1" x14ac:dyDescent="0.3">
      <c r="A906" s="19"/>
      <c r="B906" s="19"/>
      <c r="C906" s="19"/>
      <c r="D906" s="19"/>
      <c r="E906" s="19"/>
      <c r="F906" s="19"/>
      <c r="G906" s="19"/>
      <c r="H906" s="19"/>
      <c r="I906" s="19"/>
      <c r="J906" s="19"/>
      <c r="K906" s="19"/>
      <c r="L906" s="19"/>
      <c r="M906" s="19"/>
      <c r="N906" s="19"/>
      <c r="O906" s="19"/>
      <c r="P906" s="19"/>
      <c r="Q906" s="19"/>
      <c r="R906" s="19"/>
      <c r="S906" s="19"/>
      <c r="T906" s="19"/>
      <c r="U906" s="19"/>
      <c r="V906" s="19"/>
      <c r="W906" s="19"/>
      <c r="X906" s="19"/>
      <c r="Y906" s="19"/>
      <c r="Z906" s="19"/>
    </row>
    <row r="907" spans="1:26" ht="15.75" customHeight="1" x14ac:dyDescent="0.3">
      <c r="A907" s="19"/>
      <c r="B907" s="19"/>
      <c r="C907" s="19"/>
      <c r="D907" s="19"/>
      <c r="E907" s="19"/>
      <c r="F907" s="19"/>
      <c r="G907" s="19"/>
      <c r="H907" s="19"/>
      <c r="I907" s="19"/>
      <c r="J907" s="19"/>
      <c r="K907" s="19"/>
      <c r="L907" s="19"/>
      <c r="M907" s="19"/>
      <c r="N907" s="19"/>
      <c r="O907" s="19"/>
      <c r="P907" s="19"/>
      <c r="Q907" s="19"/>
      <c r="R907" s="19"/>
      <c r="S907" s="19"/>
      <c r="T907" s="19"/>
      <c r="U907" s="19"/>
      <c r="V907" s="19"/>
      <c r="W907" s="19"/>
      <c r="X907" s="19"/>
      <c r="Y907" s="19"/>
      <c r="Z907" s="19"/>
    </row>
    <row r="908" spans="1:26" ht="15.75" customHeight="1" x14ac:dyDescent="0.3">
      <c r="A908" s="19"/>
      <c r="B908" s="19"/>
      <c r="C908" s="19"/>
      <c r="D908" s="19"/>
      <c r="E908" s="19"/>
      <c r="F908" s="19"/>
      <c r="G908" s="19"/>
      <c r="H908" s="19"/>
      <c r="I908" s="19"/>
      <c r="J908" s="19"/>
      <c r="K908" s="19"/>
      <c r="L908" s="19"/>
      <c r="M908" s="19"/>
      <c r="N908" s="19"/>
      <c r="O908" s="19"/>
      <c r="P908" s="19"/>
      <c r="Q908" s="19"/>
      <c r="R908" s="19"/>
      <c r="S908" s="19"/>
      <c r="T908" s="19"/>
      <c r="U908" s="19"/>
      <c r="V908" s="19"/>
      <c r="W908" s="19"/>
      <c r="X908" s="19"/>
      <c r="Y908" s="19"/>
      <c r="Z908" s="19"/>
    </row>
    <row r="909" spans="1:26" ht="15.75" customHeight="1" x14ac:dyDescent="0.3">
      <c r="A909" s="19"/>
      <c r="B909" s="19"/>
      <c r="C909" s="19"/>
      <c r="D909" s="19"/>
      <c r="E909" s="19"/>
      <c r="F909" s="19"/>
      <c r="G909" s="19"/>
      <c r="H909" s="19"/>
      <c r="I909" s="19"/>
      <c r="J909" s="19"/>
      <c r="K909" s="19"/>
      <c r="L909" s="19"/>
      <c r="M909" s="19"/>
      <c r="N909" s="19"/>
      <c r="O909" s="19"/>
      <c r="P909" s="19"/>
      <c r="Q909" s="19"/>
      <c r="R909" s="19"/>
      <c r="S909" s="19"/>
      <c r="T909" s="19"/>
      <c r="U909" s="19"/>
      <c r="V909" s="19"/>
      <c r="W909" s="19"/>
      <c r="X909" s="19"/>
      <c r="Y909" s="19"/>
      <c r="Z909" s="19"/>
    </row>
    <row r="910" spans="1:26" ht="15.75" customHeight="1" x14ac:dyDescent="0.3">
      <c r="A910" s="19"/>
      <c r="B910" s="19"/>
      <c r="C910" s="19"/>
      <c r="D910" s="19"/>
      <c r="E910" s="19"/>
      <c r="F910" s="19"/>
      <c r="G910" s="19"/>
      <c r="H910" s="19"/>
      <c r="I910" s="19"/>
      <c r="J910" s="19"/>
      <c r="K910" s="19"/>
      <c r="L910" s="19"/>
      <c r="M910" s="19"/>
      <c r="N910" s="19"/>
      <c r="O910" s="19"/>
      <c r="P910" s="19"/>
      <c r="Q910" s="19"/>
      <c r="R910" s="19"/>
      <c r="S910" s="19"/>
      <c r="T910" s="19"/>
      <c r="U910" s="19"/>
      <c r="V910" s="19"/>
      <c r="W910" s="19"/>
      <c r="X910" s="19"/>
      <c r="Y910" s="19"/>
      <c r="Z910" s="19"/>
    </row>
    <row r="911" spans="1:26" ht="15.75" customHeight="1" x14ac:dyDescent="0.3">
      <c r="A911" s="19"/>
      <c r="B911" s="19"/>
      <c r="C911" s="19"/>
      <c r="D911" s="19"/>
      <c r="E911" s="19"/>
      <c r="F911" s="19"/>
      <c r="G911" s="19"/>
      <c r="H911" s="19"/>
      <c r="I911" s="19"/>
      <c r="J911" s="19"/>
      <c r="K911" s="19"/>
      <c r="L911" s="19"/>
      <c r="M911" s="19"/>
      <c r="N911" s="19"/>
      <c r="O911" s="19"/>
      <c r="P911" s="19"/>
      <c r="Q911" s="19"/>
      <c r="R911" s="19"/>
      <c r="S911" s="19"/>
      <c r="T911" s="19"/>
      <c r="U911" s="19"/>
      <c r="V911" s="19"/>
      <c r="W911" s="19"/>
      <c r="X911" s="19"/>
      <c r="Y911" s="19"/>
      <c r="Z911" s="19"/>
    </row>
    <row r="912" spans="1:26" ht="15.75" customHeight="1" x14ac:dyDescent="0.3">
      <c r="A912" s="19"/>
      <c r="B912" s="19"/>
      <c r="C912" s="19"/>
      <c r="D912" s="19"/>
      <c r="E912" s="19"/>
      <c r="F912" s="19"/>
      <c r="G912" s="19"/>
      <c r="H912" s="19"/>
      <c r="I912" s="19"/>
      <c r="J912" s="19"/>
      <c r="K912" s="19"/>
      <c r="L912" s="19"/>
      <c r="M912" s="19"/>
      <c r="N912" s="19"/>
      <c r="O912" s="19"/>
      <c r="P912" s="19"/>
      <c r="Q912" s="19"/>
      <c r="R912" s="19"/>
      <c r="S912" s="19"/>
      <c r="T912" s="19"/>
      <c r="U912" s="19"/>
      <c r="V912" s="19"/>
      <c r="W912" s="19"/>
      <c r="X912" s="19"/>
      <c r="Y912" s="19"/>
      <c r="Z912" s="19"/>
    </row>
    <row r="913" spans="1:26" ht="15.75" customHeight="1" x14ac:dyDescent="0.3">
      <c r="A913" s="19"/>
      <c r="B913" s="19"/>
      <c r="C913" s="19"/>
      <c r="D913" s="19"/>
      <c r="E913" s="19"/>
      <c r="F913" s="19"/>
      <c r="G913" s="19"/>
      <c r="H913" s="19"/>
      <c r="I913" s="19"/>
      <c r="J913" s="19"/>
      <c r="K913" s="19"/>
      <c r="L913" s="19"/>
      <c r="M913" s="19"/>
      <c r="N913" s="19"/>
      <c r="O913" s="19"/>
      <c r="P913" s="19"/>
      <c r="Q913" s="19"/>
      <c r="R913" s="19"/>
      <c r="S913" s="19"/>
      <c r="T913" s="19"/>
      <c r="U913" s="19"/>
      <c r="V913" s="19"/>
      <c r="W913" s="19"/>
      <c r="X913" s="19"/>
      <c r="Y913" s="19"/>
      <c r="Z913" s="19"/>
    </row>
    <row r="914" spans="1:26" ht="15.75" customHeight="1" x14ac:dyDescent="0.3">
      <c r="A914" s="19"/>
      <c r="B914" s="19"/>
      <c r="C914" s="19"/>
      <c r="D914" s="19"/>
      <c r="E914" s="19"/>
      <c r="F914" s="19"/>
      <c r="G914" s="19"/>
      <c r="H914" s="19"/>
      <c r="I914" s="19"/>
      <c r="J914" s="19"/>
      <c r="K914" s="19"/>
      <c r="L914" s="19"/>
      <c r="M914" s="19"/>
      <c r="N914" s="19"/>
      <c r="O914" s="19"/>
      <c r="P914" s="19"/>
      <c r="Q914" s="19"/>
      <c r="R914" s="19"/>
      <c r="S914" s="19"/>
      <c r="T914" s="19"/>
      <c r="U914" s="19"/>
      <c r="V914" s="19"/>
      <c r="W914" s="19"/>
      <c r="X914" s="19"/>
      <c r="Y914" s="19"/>
      <c r="Z914" s="19"/>
    </row>
    <row r="915" spans="1:26" ht="15.75" customHeight="1" x14ac:dyDescent="0.3">
      <c r="A915" s="19"/>
      <c r="B915" s="19"/>
      <c r="C915" s="19"/>
      <c r="D915" s="19"/>
      <c r="E915" s="19"/>
      <c r="F915" s="19"/>
      <c r="G915" s="19"/>
      <c r="H915" s="19"/>
      <c r="I915" s="19"/>
      <c r="J915" s="19"/>
      <c r="K915" s="19"/>
      <c r="L915" s="19"/>
      <c r="M915" s="19"/>
      <c r="N915" s="19"/>
      <c r="O915" s="19"/>
      <c r="P915" s="19"/>
      <c r="Q915" s="19"/>
      <c r="R915" s="19"/>
      <c r="S915" s="19"/>
      <c r="T915" s="19"/>
      <c r="U915" s="19"/>
      <c r="V915" s="19"/>
      <c r="W915" s="19"/>
      <c r="X915" s="19"/>
      <c r="Y915" s="19"/>
      <c r="Z915" s="19"/>
    </row>
    <row r="916" spans="1:26" ht="15.75" customHeight="1" x14ac:dyDescent="0.3">
      <c r="A916" s="19"/>
      <c r="B916" s="19"/>
      <c r="C916" s="19"/>
      <c r="D916" s="19"/>
      <c r="E916" s="19"/>
      <c r="F916" s="19"/>
      <c r="G916" s="19"/>
      <c r="H916" s="19"/>
      <c r="I916" s="19"/>
      <c r="J916" s="19"/>
      <c r="K916" s="19"/>
      <c r="L916" s="19"/>
      <c r="M916" s="19"/>
      <c r="N916" s="19"/>
      <c r="O916" s="19"/>
      <c r="P916" s="19"/>
      <c r="Q916" s="19"/>
      <c r="R916" s="19"/>
      <c r="S916" s="19"/>
      <c r="T916" s="19"/>
      <c r="U916" s="19"/>
      <c r="V916" s="19"/>
      <c r="W916" s="19"/>
      <c r="X916" s="19"/>
      <c r="Y916" s="19"/>
      <c r="Z916" s="19"/>
    </row>
    <row r="917" spans="1:26" ht="15.75" customHeight="1" x14ac:dyDescent="0.3">
      <c r="A917" s="19"/>
      <c r="B917" s="19"/>
      <c r="C917" s="19"/>
      <c r="D917" s="19"/>
      <c r="E917" s="19"/>
      <c r="F917" s="19"/>
      <c r="G917" s="19"/>
      <c r="H917" s="19"/>
      <c r="I917" s="19"/>
      <c r="J917" s="19"/>
      <c r="K917" s="19"/>
      <c r="L917" s="19"/>
      <c r="M917" s="19"/>
      <c r="N917" s="19"/>
      <c r="O917" s="19"/>
      <c r="P917" s="19"/>
      <c r="Q917" s="19"/>
      <c r="R917" s="19"/>
      <c r="S917" s="19"/>
      <c r="T917" s="19"/>
      <c r="U917" s="19"/>
      <c r="V917" s="19"/>
      <c r="W917" s="19"/>
      <c r="X917" s="19"/>
      <c r="Y917" s="19"/>
      <c r="Z917" s="19"/>
    </row>
    <row r="918" spans="1:26" ht="15.75" customHeight="1" x14ac:dyDescent="0.3">
      <c r="A918" s="19"/>
      <c r="B918" s="19"/>
      <c r="C918" s="19"/>
      <c r="D918" s="19"/>
      <c r="E918" s="19"/>
      <c r="F918" s="19"/>
      <c r="G918" s="19"/>
      <c r="H918" s="19"/>
      <c r="I918" s="19"/>
      <c r="J918" s="19"/>
      <c r="K918" s="19"/>
      <c r="L918" s="19"/>
      <c r="M918" s="19"/>
      <c r="N918" s="19"/>
      <c r="O918" s="19"/>
      <c r="P918" s="19"/>
      <c r="Q918" s="19"/>
      <c r="R918" s="19"/>
      <c r="S918" s="19"/>
      <c r="T918" s="19"/>
      <c r="U918" s="19"/>
      <c r="V918" s="19"/>
      <c r="W918" s="19"/>
      <c r="X918" s="19"/>
      <c r="Y918" s="19"/>
      <c r="Z918" s="19"/>
    </row>
    <row r="919" spans="1:26" ht="15.75" customHeight="1" x14ac:dyDescent="0.3">
      <c r="A919" s="19"/>
      <c r="B919" s="19"/>
      <c r="C919" s="19"/>
      <c r="D919" s="19"/>
      <c r="E919" s="19"/>
      <c r="F919" s="19"/>
      <c r="G919" s="19"/>
      <c r="H919" s="19"/>
      <c r="I919" s="19"/>
      <c r="J919" s="19"/>
      <c r="K919" s="19"/>
      <c r="L919" s="19"/>
      <c r="M919" s="19"/>
      <c r="N919" s="19"/>
      <c r="O919" s="19"/>
      <c r="P919" s="19"/>
      <c r="Q919" s="19"/>
      <c r="R919" s="19"/>
      <c r="S919" s="19"/>
      <c r="T919" s="19"/>
      <c r="U919" s="19"/>
      <c r="V919" s="19"/>
      <c r="W919" s="19"/>
      <c r="X919" s="19"/>
      <c r="Y919" s="19"/>
      <c r="Z919" s="19"/>
    </row>
    <row r="920" spans="1:26" ht="15.75" customHeight="1" x14ac:dyDescent="0.3">
      <c r="A920" s="19"/>
      <c r="B920" s="19"/>
      <c r="C920" s="19"/>
      <c r="D920" s="19"/>
      <c r="E920" s="19"/>
      <c r="F920" s="19"/>
      <c r="G920" s="19"/>
      <c r="H920" s="19"/>
      <c r="I920" s="19"/>
      <c r="J920" s="19"/>
      <c r="K920" s="19"/>
      <c r="L920" s="19"/>
      <c r="M920" s="19"/>
      <c r="N920" s="19"/>
      <c r="O920" s="19"/>
      <c r="P920" s="19"/>
      <c r="Q920" s="19"/>
      <c r="R920" s="19"/>
      <c r="S920" s="19"/>
      <c r="T920" s="19"/>
      <c r="U920" s="19"/>
      <c r="V920" s="19"/>
      <c r="W920" s="19"/>
      <c r="X920" s="19"/>
      <c r="Y920" s="19"/>
      <c r="Z920" s="19"/>
    </row>
    <row r="921" spans="1:26" ht="15.75" customHeight="1" x14ac:dyDescent="0.3">
      <c r="A921" s="19"/>
      <c r="B921" s="19"/>
      <c r="C921" s="19"/>
      <c r="D921" s="19"/>
      <c r="E921" s="19"/>
      <c r="F921" s="19"/>
      <c r="G921" s="19"/>
      <c r="H921" s="19"/>
      <c r="I921" s="19"/>
      <c r="J921" s="19"/>
      <c r="K921" s="19"/>
      <c r="L921" s="19"/>
      <c r="M921" s="19"/>
      <c r="N921" s="19"/>
      <c r="O921" s="19"/>
      <c r="P921" s="19"/>
      <c r="Q921" s="19"/>
      <c r="R921" s="19"/>
      <c r="S921" s="19"/>
      <c r="T921" s="19"/>
      <c r="U921" s="19"/>
      <c r="V921" s="19"/>
      <c r="W921" s="19"/>
      <c r="X921" s="19"/>
      <c r="Y921" s="19"/>
      <c r="Z921" s="19"/>
    </row>
    <row r="922" spans="1:26" ht="15.75" customHeight="1" x14ac:dyDescent="0.3">
      <c r="A922" s="19"/>
      <c r="B922" s="19"/>
      <c r="C922" s="19"/>
      <c r="D922" s="19"/>
      <c r="E922" s="19"/>
      <c r="F922" s="19"/>
      <c r="G922" s="19"/>
      <c r="H922" s="19"/>
      <c r="I922" s="19"/>
      <c r="J922" s="19"/>
      <c r="K922" s="19"/>
      <c r="L922" s="19"/>
      <c r="M922" s="19"/>
      <c r="N922" s="19"/>
      <c r="O922" s="19"/>
      <c r="P922" s="19"/>
      <c r="Q922" s="19"/>
      <c r="R922" s="19"/>
      <c r="S922" s="19"/>
      <c r="T922" s="19"/>
      <c r="U922" s="19"/>
      <c r="V922" s="19"/>
      <c r="W922" s="19"/>
      <c r="X922" s="19"/>
      <c r="Y922" s="19"/>
      <c r="Z922" s="19"/>
    </row>
    <row r="923" spans="1:26" ht="15.75" customHeight="1" x14ac:dyDescent="0.3">
      <c r="A923" s="19"/>
      <c r="B923" s="19"/>
      <c r="C923" s="19"/>
      <c r="D923" s="19"/>
      <c r="E923" s="19"/>
      <c r="F923" s="19"/>
      <c r="G923" s="19"/>
      <c r="H923" s="19"/>
      <c r="I923" s="19"/>
      <c r="J923" s="19"/>
      <c r="K923" s="19"/>
      <c r="L923" s="19"/>
      <c r="M923" s="19"/>
      <c r="N923" s="19"/>
      <c r="O923" s="19"/>
      <c r="P923" s="19"/>
      <c r="Q923" s="19"/>
      <c r="R923" s="19"/>
      <c r="S923" s="19"/>
      <c r="T923" s="19"/>
      <c r="U923" s="19"/>
      <c r="V923" s="19"/>
      <c r="W923" s="19"/>
      <c r="X923" s="19"/>
      <c r="Y923" s="19"/>
      <c r="Z923" s="19"/>
    </row>
    <row r="924" spans="1:26" ht="15.75" customHeight="1" x14ac:dyDescent="0.3">
      <c r="A924" s="19"/>
      <c r="B924" s="19"/>
      <c r="C924" s="19"/>
      <c r="D924" s="19"/>
      <c r="E924" s="19"/>
      <c r="F924" s="19"/>
      <c r="G924" s="19"/>
      <c r="H924" s="19"/>
      <c r="I924" s="19"/>
      <c r="J924" s="19"/>
      <c r="K924" s="19"/>
      <c r="L924" s="19"/>
      <c r="M924" s="19"/>
      <c r="N924" s="19"/>
      <c r="O924" s="19"/>
      <c r="P924" s="19"/>
      <c r="Q924" s="19"/>
      <c r="R924" s="19"/>
      <c r="S924" s="19"/>
      <c r="T924" s="19"/>
      <c r="U924" s="19"/>
      <c r="V924" s="19"/>
      <c r="W924" s="19"/>
      <c r="X924" s="19"/>
      <c r="Y924" s="19"/>
      <c r="Z924" s="19"/>
    </row>
    <row r="925" spans="1:26" ht="15.75" customHeight="1" x14ac:dyDescent="0.3">
      <c r="A925" s="19"/>
      <c r="B925" s="19"/>
      <c r="C925" s="19"/>
      <c r="D925" s="19"/>
      <c r="E925" s="19"/>
      <c r="F925" s="19"/>
      <c r="G925" s="19"/>
      <c r="H925" s="19"/>
      <c r="I925" s="19"/>
      <c r="J925" s="19"/>
      <c r="K925" s="19"/>
      <c r="L925" s="19"/>
      <c r="M925" s="19"/>
      <c r="N925" s="19"/>
      <c r="O925" s="19"/>
      <c r="P925" s="19"/>
      <c r="Q925" s="19"/>
      <c r="R925" s="19"/>
      <c r="S925" s="19"/>
      <c r="T925" s="19"/>
      <c r="U925" s="19"/>
      <c r="V925" s="19"/>
      <c r="W925" s="19"/>
      <c r="X925" s="19"/>
      <c r="Y925" s="19"/>
      <c r="Z925" s="19"/>
    </row>
    <row r="926" spans="1:26" ht="15.75" customHeight="1" x14ac:dyDescent="0.3">
      <c r="A926" s="19"/>
      <c r="B926" s="19"/>
      <c r="C926" s="19"/>
      <c r="D926" s="19"/>
      <c r="E926" s="19"/>
      <c r="F926" s="19"/>
      <c r="G926" s="19"/>
      <c r="H926" s="19"/>
      <c r="I926" s="19"/>
      <c r="J926" s="19"/>
      <c r="K926" s="19"/>
      <c r="L926" s="19"/>
      <c r="M926" s="19"/>
      <c r="N926" s="19"/>
      <c r="O926" s="19"/>
      <c r="P926" s="19"/>
      <c r="Q926" s="19"/>
      <c r="R926" s="19"/>
      <c r="S926" s="19"/>
      <c r="T926" s="19"/>
      <c r="U926" s="19"/>
      <c r="V926" s="19"/>
      <c r="W926" s="19"/>
      <c r="X926" s="19"/>
      <c r="Y926" s="19"/>
      <c r="Z926" s="19"/>
    </row>
    <row r="927" spans="1:26" ht="15.75" customHeight="1" x14ac:dyDescent="0.3">
      <c r="A927" s="19"/>
      <c r="B927" s="19"/>
      <c r="C927" s="19"/>
      <c r="D927" s="19"/>
      <c r="E927" s="19"/>
      <c r="F927" s="19"/>
      <c r="G927" s="19"/>
      <c r="H927" s="19"/>
      <c r="I927" s="19"/>
      <c r="J927" s="19"/>
      <c r="K927" s="19"/>
      <c r="L927" s="19"/>
      <c r="M927" s="19"/>
      <c r="N927" s="19"/>
      <c r="O927" s="19"/>
      <c r="P927" s="19"/>
      <c r="Q927" s="19"/>
      <c r="R927" s="19"/>
      <c r="S927" s="19"/>
      <c r="T927" s="19"/>
      <c r="U927" s="19"/>
      <c r="V927" s="19"/>
      <c r="W927" s="19"/>
      <c r="X927" s="19"/>
      <c r="Y927" s="19"/>
      <c r="Z927" s="19"/>
    </row>
    <row r="928" spans="1:26" ht="15.75" customHeight="1" x14ac:dyDescent="0.3">
      <c r="A928" s="19"/>
      <c r="B928" s="19"/>
      <c r="C928" s="19"/>
      <c r="D928" s="19"/>
      <c r="E928" s="19"/>
      <c r="F928" s="19"/>
      <c r="G928" s="19"/>
      <c r="H928" s="19"/>
      <c r="I928" s="19"/>
      <c r="J928" s="19"/>
      <c r="K928" s="19"/>
      <c r="L928" s="19"/>
      <c r="M928" s="19"/>
      <c r="N928" s="19"/>
      <c r="O928" s="19"/>
      <c r="P928" s="19"/>
      <c r="Q928" s="19"/>
      <c r="R928" s="19"/>
      <c r="S928" s="19"/>
      <c r="T928" s="19"/>
      <c r="U928" s="19"/>
      <c r="V928" s="19"/>
      <c r="W928" s="19"/>
      <c r="X928" s="19"/>
      <c r="Y928" s="19"/>
      <c r="Z928" s="19"/>
    </row>
    <row r="929" spans="1:26" ht="15.75" customHeight="1" x14ac:dyDescent="0.3">
      <c r="A929" s="19"/>
      <c r="B929" s="19"/>
      <c r="C929" s="19"/>
      <c r="D929" s="19"/>
      <c r="E929" s="19"/>
      <c r="F929" s="19"/>
      <c r="G929" s="19"/>
      <c r="H929" s="19"/>
      <c r="I929" s="19"/>
      <c r="J929" s="19"/>
      <c r="K929" s="19"/>
      <c r="L929" s="19"/>
      <c r="M929" s="19"/>
      <c r="N929" s="19"/>
      <c r="O929" s="19"/>
      <c r="P929" s="19"/>
      <c r="Q929" s="19"/>
      <c r="R929" s="19"/>
      <c r="S929" s="19"/>
      <c r="T929" s="19"/>
      <c r="U929" s="19"/>
      <c r="V929" s="19"/>
      <c r="W929" s="19"/>
      <c r="X929" s="19"/>
      <c r="Y929" s="19"/>
      <c r="Z929" s="19"/>
    </row>
    <row r="930" spans="1:26" ht="15.75" customHeight="1" x14ac:dyDescent="0.3">
      <c r="A930" s="19"/>
      <c r="B930" s="19"/>
      <c r="C930" s="19"/>
      <c r="D930" s="19"/>
      <c r="E930" s="19"/>
      <c r="F930" s="19"/>
      <c r="G930" s="19"/>
      <c r="H930" s="19"/>
      <c r="I930" s="19"/>
      <c r="J930" s="19"/>
      <c r="K930" s="19"/>
      <c r="L930" s="19"/>
      <c r="M930" s="19"/>
      <c r="N930" s="19"/>
      <c r="O930" s="19"/>
      <c r="P930" s="19"/>
      <c r="Q930" s="19"/>
      <c r="R930" s="19"/>
      <c r="S930" s="19"/>
      <c r="T930" s="19"/>
      <c r="U930" s="19"/>
      <c r="V930" s="19"/>
      <c r="W930" s="19"/>
      <c r="X930" s="19"/>
      <c r="Y930" s="19"/>
      <c r="Z930" s="19"/>
    </row>
    <row r="931" spans="1:26" ht="15.75" customHeight="1" x14ac:dyDescent="0.3">
      <c r="A931" s="19"/>
      <c r="B931" s="19"/>
      <c r="C931" s="19"/>
      <c r="D931" s="19"/>
      <c r="E931" s="19"/>
      <c r="F931" s="19"/>
      <c r="G931" s="19"/>
      <c r="H931" s="19"/>
      <c r="I931" s="19"/>
      <c r="J931" s="19"/>
      <c r="K931" s="19"/>
      <c r="L931" s="19"/>
      <c r="M931" s="19"/>
      <c r="N931" s="19"/>
      <c r="O931" s="19"/>
      <c r="P931" s="19"/>
      <c r="Q931" s="19"/>
      <c r="R931" s="19"/>
      <c r="S931" s="19"/>
      <c r="T931" s="19"/>
      <c r="U931" s="19"/>
      <c r="V931" s="19"/>
      <c r="W931" s="19"/>
      <c r="X931" s="19"/>
      <c r="Y931" s="19"/>
      <c r="Z931" s="19"/>
    </row>
    <row r="932" spans="1:26" ht="15.75" customHeight="1" x14ac:dyDescent="0.3">
      <c r="A932" s="19"/>
      <c r="B932" s="19"/>
      <c r="C932" s="19"/>
      <c r="D932" s="19"/>
      <c r="E932" s="19"/>
      <c r="F932" s="19"/>
      <c r="G932" s="19"/>
      <c r="H932" s="19"/>
      <c r="I932" s="19"/>
      <c r="J932" s="19"/>
      <c r="K932" s="19"/>
      <c r="L932" s="19"/>
      <c r="M932" s="19"/>
      <c r="N932" s="19"/>
      <c r="O932" s="19"/>
      <c r="P932" s="19"/>
      <c r="Q932" s="19"/>
      <c r="R932" s="19"/>
      <c r="S932" s="19"/>
      <c r="T932" s="19"/>
      <c r="U932" s="19"/>
      <c r="V932" s="19"/>
      <c r="W932" s="19"/>
      <c r="X932" s="19"/>
      <c r="Y932" s="19"/>
      <c r="Z932" s="19"/>
    </row>
    <row r="933" spans="1:26" ht="15.75" customHeight="1" x14ac:dyDescent="0.3">
      <c r="A933" s="19"/>
      <c r="B933" s="19"/>
      <c r="C933" s="19"/>
      <c r="D933" s="19"/>
      <c r="E933" s="19"/>
      <c r="F933" s="19"/>
      <c r="G933" s="19"/>
      <c r="H933" s="19"/>
      <c r="I933" s="19"/>
      <c r="J933" s="19"/>
      <c r="K933" s="19"/>
      <c r="L933" s="19"/>
      <c r="M933" s="19"/>
      <c r="N933" s="19"/>
      <c r="O933" s="19"/>
      <c r="P933" s="19"/>
      <c r="Q933" s="19"/>
      <c r="R933" s="19"/>
      <c r="S933" s="19"/>
      <c r="T933" s="19"/>
      <c r="U933" s="19"/>
      <c r="V933" s="19"/>
      <c r="W933" s="19"/>
      <c r="X933" s="19"/>
      <c r="Y933" s="19"/>
      <c r="Z933" s="19"/>
    </row>
    <row r="934" spans="1:26" ht="15.75" customHeight="1" x14ac:dyDescent="0.3">
      <c r="A934" s="19"/>
      <c r="B934" s="19"/>
      <c r="C934" s="19"/>
      <c r="D934" s="19"/>
      <c r="E934" s="19"/>
      <c r="F934" s="19"/>
      <c r="G934" s="19"/>
      <c r="H934" s="19"/>
      <c r="I934" s="19"/>
      <c r="J934" s="19"/>
      <c r="K934" s="19"/>
      <c r="L934" s="19"/>
      <c r="M934" s="19"/>
      <c r="N934" s="19"/>
      <c r="O934" s="19"/>
      <c r="P934" s="19"/>
      <c r="Q934" s="19"/>
      <c r="R934" s="19"/>
      <c r="S934" s="19"/>
      <c r="T934" s="19"/>
      <c r="U934" s="19"/>
      <c r="V934" s="19"/>
      <c r="W934" s="19"/>
      <c r="X934" s="19"/>
      <c r="Y934" s="19"/>
      <c r="Z934" s="19"/>
    </row>
    <row r="935" spans="1:26" ht="15.75" customHeight="1" x14ac:dyDescent="0.3">
      <c r="A935" s="19"/>
      <c r="B935" s="19"/>
      <c r="C935" s="19"/>
      <c r="D935" s="19"/>
      <c r="E935" s="19"/>
      <c r="F935" s="19"/>
      <c r="G935" s="19"/>
      <c r="H935" s="19"/>
      <c r="I935" s="19"/>
      <c r="J935" s="19"/>
      <c r="K935" s="19"/>
      <c r="L935" s="19"/>
      <c r="M935" s="19"/>
      <c r="N935" s="19"/>
      <c r="O935" s="19"/>
      <c r="P935" s="19"/>
      <c r="Q935" s="19"/>
      <c r="R935" s="19"/>
      <c r="S935" s="19"/>
      <c r="T935" s="19"/>
      <c r="U935" s="19"/>
      <c r="V935" s="19"/>
      <c r="W935" s="19"/>
      <c r="X935" s="19"/>
      <c r="Y935" s="19"/>
      <c r="Z935" s="19"/>
    </row>
    <row r="936" spans="1:26" ht="15.75" customHeight="1" x14ac:dyDescent="0.3">
      <c r="A936" s="19"/>
      <c r="B936" s="19"/>
      <c r="C936" s="19"/>
      <c r="D936" s="19"/>
      <c r="E936" s="19"/>
      <c r="F936" s="19"/>
      <c r="G936" s="19"/>
      <c r="H936" s="19"/>
      <c r="I936" s="19"/>
      <c r="J936" s="19"/>
      <c r="K936" s="19"/>
      <c r="L936" s="19"/>
      <c r="M936" s="19"/>
      <c r="N936" s="19"/>
      <c r="O936" s="19"/>
      <c r="P936" s="19"/>
      <c r="Q936" s="19"/>
      <c r="R936" s="19"/>
      <c r="S936" s="19"/>
      <c r="T936" s="19"/>
      <c r="U936" s="19"/>
      <c r="V936" s="19"/>
      <c r="W936" s="19"/>
      <c r="X936" s="19"/>
      <c r="Y936" s="19"/>
      <c r="Z936" s="19"/>
    </row>
    <row r="937" spans="1:26" ht="15.75" customHeight="1" x14ac:dyDescent="0.3">
      <c r="A937" s="19"/>
      <c r="B937" s="19"/>
      <c r="C937" s="19"/>
      <c r="D937" s="19"/>
      <c r="E937" s="19"/>
      <c r="F937" s="19"/>
      <c r="G937" s="19"/>
      <c r="H937" s="19"/>
      <c r="I937" s="19"/>
      <c r="J937" s="19"/>
      <c r="K937" s="19"/>
      <c r="L937" s="19"/>
      <c r="M937" s="19"/>
      <c r="N937" s="19"/>
      <c r="O937" s="19"/>
      <c r="P937" s="19"/>
      <c r="Q937" s="19"/>
      <c r="R937" s="19"/>
      <c r="S937" s="19"/>
      <c r="T937" s="19"/>
      <c r="U937" s="19"/>
      <c r="V937" s="19"/>
      <c r="W937" s="19"/>
      <c r="X937" s="19"/>
      <c r="Y937" s="19"/>
      <c r="Z937" s="19"/>
    </row>
    <row r="938" spans="1:26" ht="15.75" customHeight="1" x14ac:dyDescent="0.3">
      <c r="A938" s="19"/>
      <c r="B938" s="19"/>
      <c r="C938" s="19"/>
      <c r="D938" s="19"/>
      <c r="E938" s="19"/>
      <c r="F938" s="19"/>
      <c r="G938" s="19"/>
      <c r="H938" s="19"/>
      <c r="I938" s="19"/>
      <c r="J938" s="19"/>
      <c r="K938" s="19"/>
      <c r="L938" s="19"/>
      <c r="M938" s="19"/>
      <c r="N938" s="19"/>
      <c r="O938" s="19"/>
      <c r="P938" s="19"/>
      <c r="Q938" s="19"/>
      <c r="R938" s="19"/>
      <c r="S938" s="19"/>
      <c r="T938" s="19"/>
      <c r="U938" s="19"/>
      <c r="V938" s="19"/>
      <c r="W938" s="19"/>
      <c r="X938" s="19"/>
      <c r="Y938" s="19"/>
      <c r="Z938" s="19"/>
    </row>
    <row r="939" spans="1:26" ht="15.75" customHeight="1" x14ac:dyDescent="0.3">
      <c r="A939" s="19"/>
      <c r="B939" s="19"/>
      <c r="C939" s="19"/>
      <c r="D939" s="19"/>
      <c r="E939" s="19"/>
      <c r="F939" s="19"/>
      <c r="G939" s="19"/>
      <c r="H939" s="19"/>
      <c r="I939" s="19"/>
      <c r="J939" s="19"/>
      <c r="K939" s="19"/>
      <c r="L939" s="19"/>
      <c r="M939" s="19"/>
      <c r="N939" s="19"/>
      <c r="O939" s="19"/>
      <c r="P939" s="19"/>
      <c r="Q939" s="19"/>
      <c r="R939" s="19"/>
      <c r="S939" s="19"/>
      <c r="T939" s="19"/>
      <c r="U939" s="19"/>
      <c r="V939" s="19"/>
      <c r="W939" s="19"/>
      <c r="X939" s="19"/>
      <c r="Y939" s="19"/>
      <c r="Z939" s="19"/>
    </row>
    <row r="940" spans="1:26" ht="15.75" customHeight="1" x14ac:dyDescent="0.3">
      <c r="A940" s="19"/>
      <c r="B940" s="19"/>
      <c r="C940" s="19"/>
      <c r="D940" s="19"/>
      <c r="E940" s="19"/>
      <c r="F940" s="19"/>
      <c r="G940" s="19"/>
      <c r="H940" s="19"/>
      <c r="I940" s="19"/>
      <c r="J940" s="19"/>
      <c r="K940" s="19"/>
      <c r="L940" s="19"/>
      <c r="M940" s="19"/>
      <c r="N940" s="19"/>
      <c r="O940" s="19"/>
      <c r="P940" s="19"/>
      <c r="Q940" s="19"/>
      <c r="R940" s="19"/>
      <c r="S940" s="19"/>
      <c r="T940" s="19"/>
      <c r="U940" s="19"/>
      <c r="V940" s="19"/>
      <c r="W940" s="19"/>
      <c r="X940" s="19"/>
      <c r="Y940" s="19"/>
      <c r="Z940" s="19"/>
    </row>
    <row r="941" spans="1:26" ht="15.75" customHeight="1" x14ac:dyDescent="0.3">
      <c r="A941" s="19"/>
      <c r="B941" s="19"/>
      <c r="C941" s="19"/>
      <c r="D941" s="19"/>
      <c r="E941" s="19"/>
      <c r="F941" s="19"/>
      <c r="G941" s="19"/>
      <c r="H941" s="19"/>
      <c r="I941" s="19"/>
      <c r="J941" s="19"/>
      <c r="K941" s="19"/>
      <c r="L941" s="19"/>
      <c r="M941" s="19"/>
      <c r="N941" s="19"/>
      <c r="O941" s="19"/>
      <c r="P941" s="19"/>
      <c r="Q941" s="19"/>
      <c r="R941" s="19"/>
      <c r="S941" s="19"/>
      <c r="T941" s="19"/>
      <c r="U941" s="19"/>
      <c r="V941" s="19"/>
      <c r="W941" s="19"/>
      <c r="X941" s="19"/>
      <c r="Y941" s="19"/>
      <c r="Z941" s="19"/>
    </row>
    <row r="942" spans="1:26" ht="15.75" customHeight="1" x14ac:dyDescent="0.3">
      <c r="A942" s="19"/>
      <c r="B942" s="19"/>
      <c r="C942" s="19"/>
      <c r="D942" s="19"/>
      <c r="E942" s="19"/>
      <c r="F942" s="19"/>
      <c r="G942" s="19"/>
      <c r="H942" s="19"/>
      <c r="I942" s="19"/>
      <c r="J942" s="19"/>
      <c r="K942" s="19"/>
      <c r="L942" s="19"/>
      <c r="M942" s="19"/>
      <c r="N942" s="19"/>
      <c r="O942" s="19"/>
      <c r="P942" s="19"/>
      <c r="Q942" s="19"/>
      <c r="R942" s="19"/>
      <c r="S942" s="19"/>
      <c r="T942" s="19"/>
      <c r="U942" s="19"/>
      <c r="V942" s="19"/>
      <c r="W942" s="19"/>
      <c r="X942" s="19"/>
      <c r="Y942" s="19"/>
      <c r="Z942" s="19"/>
    </row>
    <row r="943" spans="1:26" ht="15.75" customHeight="1" x14ac:dyDescent="0.3">
      <c r="A943" s="19"/>
      <c r="B943" s="19"/>
      <c r="C943" s="19"/>
      <c r="D943" s="19"/>
      <c r="E943" s="19"/>
      <c r="F943" s="19"/>
      <c r="G943" s="19"/>
      <c r="H943" s="19"/>
      <c r="I943" s="19"/>
      <c r="J943" s="19"/>
      <c r="K943" s="19"/>
      <c r="L943" s="19"/>
      <c r="M943" s="19"/>
      <c r="N943" s="19"/>
      <c r="O943" s="19"/>
      <c r="P943" s="19"/>
      <c r="Q943" s="19"/>
      <c r="R943" s="19"/>
      <c r="S943" s="19"/>
      <c r="T943" s="19"/>
      <c r="U943" s="19"/>
      <c r="V943" s="19"/>
      <c r="W943" s="19"/>
      <c r="X943" s="19"/>
      <c r="Y943" s="19"/>
      <c r="Z943" s="19"/>
    </row>
    <row r="944" spans="1:26" ht="15.75" customHeight="1" x14ac:dyDescent="0.3">
      <c r="A944" s="19"/>
      <c r="B944" s="19"/>
      <c r="C944" s="19"/>
      <c r="D944" s="19"/>
      <c r="E944" s="19"/>
      <c r="F944" s="19"/>
      <c r="G944" s="19"/>
      <c r="H944" s="19"/>
      <c r="I944" s="19"/>
      <c r="J944" s="19"/>
      <c r="K944" s="19"/>
      <c r="L944" s="19"/>
      <c r="M944" s="19"/>
      <c r="N944" s="19"/>
      <c r="O944" s="19"/>
      <c r="P944" s="19"/>
      <c r="Q944" s="19"/>
      <c r="R944" s="19"/>
      <c r="S944" s="19"/>
      <c r="T944" s="19"/>
      <c r="U944" s="19"/>
      <c r="V944" s="19"/>
      <c r="W944" s="19"/>
      <c r="X944" s="19"/>
      <c r="Y944" s="19"/>
      <c r="Z944" s="19"/>
    </row>
    <row r="945" spans="1:26" ht="15.75" customHeight="1" x14ac:dyDescent="0.3">
      <c r="A945" s="19"/>
      <c r="B945" s="19"/>
      <c r="C945" s="19"/>
      <c r="D945" s="19"/>
      <c r="E945" s="19"/>
      <c r="F945" s="19"/>
      <c r="G945" s="19"/>
      <c r="H945" s="19"/>
      <c r="I945" s="19"/>
      <c r="J945" s="19"/>
      <c r="K945" s="19"/>
      <c r="L945" s="19"/>
      <c r="M945" s="19"/>
      <c r="N945" s="19"/>
      <c r="O945" s="19"/>
      <c r="P945" s="19"/>
      <c r="Q945" s="19"/>
      <c r="R945" s="19"/>
      <c r="S945" s="19"/>
      <c r="T945" s="19"/>
      <c r="U945" s="19"/>
      <c r="V945" s="19"/>
      <c r="W945" s="19"/>
      <c r="X945" s="19"/>
      <c r="Y945" s="19"/>
      <c r="Z945" s="19"/>
    </row>
    <row r="946" spans="1:26" ht="15.75" customHeight="1" x14ac:dyDescent="0.3">
      <c r="A946" s="19"/>
      <c r="B946" s="19"/>
      <c r="C946" s="19"/>
      <c r="D946" s="19"/>
      <c r="E946" s="19"/>
      <c r="F946" s="19"/>
      <c r="G946" s="19"/>
      <c r="H946" s="19"/>
      <c r="I946" s="19"/>
      <c r="J946" s="19"/>
      <c r="K946" s="19"/>
      <c r="L946" s="19"/>
      <c r="M946" s="19"/>
      <c r="N946" s="19"/>
      <c r="O946" s="19"/>
      <c r="P946" s="19"/>
      <c r="Q946" s="19"/>
      <c r="R946" s="19"/>
      <c r="S946" s="19"/>
      <c r="T946" s="19"/>
      <c r="U946" s="19"/>
      <c r="V946" s="19"/>
      <c r="W946" s="19"/>
      <c r="X946" s="19"/>
      <c r="Y946" s="19"/>
      <c r="Z946" s="19"/>
    </row>
    <row r="947" spans="1:26" ht="15.75" customHeight="1" x14ac:dyDescent="0.3">
      <c r="A947" s="19"/>
      <c r="B947" s="19"/>
      <c r="C947" s="19"/>
      <c r="D947" s="19"/>
      <c r="E947" s="19"/>
      <c r="F947" s="19"/>
      <c r="G947" s="19"/>
      <c r="H947" s="19"/>
      <c r="I947" s="19"/>
      <c r="J947" s="19"/>
      <c r="K947" s="19"/>
      <c r="L947" s="19"/>
      <c r="M947" s="19"/>
      <c r="N947" s="19"/>
      <c r="O947" s="19"/>
      <c r="P947" s="19"/>
      <c r="Q947" s="19"/>
      <c r="R947" s="19"/>
      <c r="S947" s="19"/>
      <c r="T947" s="19"/>
      <c r="U947" s="19"/>
      <c r="V947" s="19"/>
      <c r="W947" s="19"/>
      <c r="X947" s="19"/>
      <c r="Y947" s="19"/>
      <c r="Z947" s="19"/>
    </row>
    <row r="948" spans="1:26" ht="15.75" customHeight="1" x14ac:dyDescent="0.3">
      <c r="A948" s="19"/>
      <c r="B948" s="19"/>
      <c r="C948" s="19"/>
      <c r="D948" s="19"/>
      <c r="E948" s="19"/>
      <c r="F948" s="19"/>
      <c r="G948" s="19"/>
      <c r="H948" s="19"/>
      <c r="I948" s="19"/>
      <c r="J948" s="19"/>
      <c r="K948" s="19"/>
      <c r="L948" s="19"/>
      <c r="M948" s="19"/>
      <c r="N948" s="19"/>
      <c r="O948" s="19"/>
      <c r="P948" s="19"/>
      <c r="Q948" s="19"/>
      <c r="R948" s="19"/>
      <c r="S948" s="19"/>
      <c r="T948" s="19"/>
      <c r="U948" s="19"/>
      <c r="V948" s="19"/>
      <c r="W948" s="19"/>
      <c r="X948" s="19"/>
      <c r="Y948" s="19"/>
      <c r="Z948" s="19"/>
    </row>
    <row r="949" spans="1:26" ht="15.75" customHeight="1" x14ac:dyDescent="0.3">
      <c r="A949" s="19"/>
      <c r="B949" s="19"/>
      <c r="C949" s="19"/>
      <c r="D949" s="19"/>
      <c r="E949" s="19"/>
      <c r="F949" s="19"/>
      <c r="G949" s="19"/>
      <c r="H949" s="19"/>
      <c r="I949" s="19"/>
      <c r="J949" s="19"/>
      <c r="K949" s="19"/>
      <c r="L949" s="19"/>
      <c r="M949" s="19"/>
      <c r="N949" s="19"/>
      <c r="O949" s="19"/>
      <c r="P949" s="19"/>
      <c r="Q949" s="19"/>
      <c r="R949" s="19"/>
      <c r="S949" s="19"/>
      <c r="T949" s="19"/>
      <c r="U949" s="19"/>
      <c r="V949" s="19"/>
      <c r="W949" s="19"/>
      <c r="X949" s="19"/>
      <c r="Y949" s="19"/>
      <c r="Z949" s="19"/>
    </row>
    <row r="950" spans="1:26" ht="15.75" customHeight="1" x14ac:dyDescent="0.3">
      <c r="A950" s="19"/>
      <c r="B950" s="19"/>
      <c r="C950" s="19"/>
      <c r="D950" s="19"/>
      <c r="E950" s="19"/>
      <c r="F950" s="19"/>
      <c r="G950" s="19"/>
      <c r="H950" s="19"/>
      <c r="I950" s="19"/>
      <c r="J950" s="19"/>
      <c r="K950" s="19"/>
      <c r="L950" s="19"/>
      <c r="M950" s="19"/>
      <c r="N950" s="19"/>
      <c r="O950" s="19"/>
      <c r="P950" s="19"/>
      <c r="Q950" s="19"/>
      <c r="R950" s="19"/>
      <c r="S950" s="19"/>
      <c r="T950" s="19"/>
      <c r="U950" s="19"/>
      <c r="V950" s="19"/>
      <c r="W950" s="19"/>
      <c r="X950" s="19"/>
      <c r="Y950" s="19"/>
      <c r="Z950" s="19"/>
    </row>
    <row r="951" spans="1:26" ht="15.75" customHeight="1" x14ac:dyDescent="0.3">
      <c r="A951" s="19"/>
      <c r="B951" s="19"/>
      <c r="C951" s="19"/>
      <c r="D951" s="19"/>
      <c r="E951" s="19"/>
      <c r="F951" s="19"/>
      <c r="G951" s="19"/>
      <c r="H951" s="19"/>
      <c r="I951" s="19"/>
      <c r="J951" s="19"/>
      <c r="K951" s="19"/>
      <c r="L951" s="19"/>
      <c r="M951" s="19"/>
      <c r="N951" s="19"/>
      <c r="O951" s="19"/>
      <c r="P951" s="19"/>
      <c r="Q951" s="19"/>
      <c r="R951" s="19"/>
      <c r="S951" s="19"/>
      <c r="T951" s="19"/>
      <c r="U951" s="19"/>
      <c r="V951" s="19"/>
      <c r="W951" s="19"/>
      <c r="X951" s="19"/>
      <c r="Y951" s="19"/>
      <c r="Z951" s="19"/>
    </row>
    <row r="952" spans="1:26" ht="15.75" customHeight="1" x14ac:dyDescent="0.3">
      <c r="A952" s="19"/>
      <c r="B952" s="19"/>
      <c r="C952" s="19"/>
      <c r="D952" s="19"/>
      <c r="E952" s="19"/>
      <c r="F952" s="19"/>
      <c r="G952" s="19"/>
      <c r="H952" s="19"/>
      <c r="I952" s="19"/>
      <c r="J952" s="19"/>
      <c r="K952" s="19"/>
      <c r="L952" s="19"/>
      <c r="M952" s="19"/>
      <c r="N952" s="19"/>
      <c r="O952" s="19"/>
      <c r="P952" s="19"/>
      <c r="Q952" s="19"/>
      <c r="R952" s="19"/>
      <c r="S952" s="19"/>
      <c r="T952" s="19"/>
      <c r="U952" s="19"/>
      <c r="V952" s="19"/>
      <c r="W952" s="19"/>
      <c r="X952" s="19"/>
      <c r="Y952" s="19"/>
      <c r="Z952" s="19"/>
    </row>
    <row r="953" spans="1:26" ht="15.75" customHeight="1" x14ac:dyDescent="0.3">
      <c r="A953" s="19"/>
      <c r="B953" s="19"/>
      <c r="C953" s="19"/>
      <c r="D953" s="19"/>
      <c r="E953" s="19"/>
      <c r="F953" s="19"/>
      <c r="G953" s="19"/>
      <c r="H953" s="19"/>
      <c r="I953" s="19"/>
      <c r="J953" s="19"/>
      <c r="K953" s="19"/>
      <c r="L953" s="19"/>
      <c r="M953" s="19"/>
      <c r="N953" s="19"/>
      <c r="O953" s="19"/>
      <c r="P953" s="19"/>
      <c r="Q953" s="19"/>
      <c r="R953" s="19"/>
      <c r="S953" s="19"/>
      <c r="T953" s="19"/>
      <c r="U953" s="19"/>
      <c r="V953" s="19"/>
      <c r="W953" s="19"/>
      <c r="X953" s="19"/>
      <c r="Y953" s="19"/>
      <c r="Z953" s="19"/>
    </row>
    <row r="954" spans="1:26" ht="15.75" customHeight="1" x14ac:dyDescent="0.3">
      <c r="A954" s="19"/>
      <c r="B954" s="19"/>
      <c r="C954" s="19"/>
      <c r="D954" s="19"/>
      <c r="E954" s="19"/>
      <c r="F954" s="19"/>
      <c r="G954" s="19"/>
      <c r="H954" s="19"/>
      <c r="I954" s="19"/>
      <c r="J954" s="19"/>
      <c r="K954" s="19"/>
      <c r="L954" s="19"/>
      <c r="M954" s="19"/>
      <c r="N954" s="19"/>
      <c r="O954" s="19"/>
      <c r="P954" s="19"/>
      <c r="Q954" s="19"/>
      <c r="R954" s="19"/>
      <c r="S954" s="19"/>
      <c r="T954" s="19"/>
      <c r="U954" s="19"/>
      <c r="V954" s="19"/>
      <c r="W954" s="19"/>
      <c r="X954" s="19"/>
      <c r="Y954" s="19"/>
      <c r="Z954" s="19"/>
    </row>
    <row r="955" spans="1:26" ht="15.75" customHeight="1" x14ac:dyDescent="0.3">
      <c r="A955" s="19"/>
      <c r="B955" s="19"/>
      <c r="C955" s="19"/>
      <c r="D955" s="19"/>
      <c r="E955" s="19"/>
      <c r="F955" s="19"/>
      <c r="G955" s="19"/>
      <c r="H955" s="19"/>
      <c r="I955" s="19"/>
      <c r="J955" s="19"/>
      <c r="K955" s="19"/>
      <c r="L955" s="19"/>
      <c r="M955" s="19"/>
      <c r="N955" s="19"/>
      <c r="O955" s="19"/>
      <c r="P955" s="19"/>
      <c r="Q955" s="19"/>
      <c r="R955" s="19"/>
      <c r="S955" s="19"/>
      <c r="T955" s="19"/>
      <c r="U955" s="19"/>
      <c r="V955" s="19"/>
      <c r="W955" s="19"/>
      <c r="X955" s="19"/>
      <c r="Y955" s="19"/>
      <c r="Z955" s="19"/>
    </row>
    <row r="956" spans="1:26" ht="15.75" customHeight="1" x14ac:dyDescent="0.3">
      <c r="A956" s="19"/>
      <c r="B956" s="19"/>
      <c r="C956" s="19"/>
      <c r="D956" s="19"/>
      <c r="E956" s="19"/>
      <c r="F956" s="19"/>
      <c r="G956" s="19"/>
      <c r="H956" s="19"/>
      <c r="I956" s="19"/>
      <c r="J956" s="19"/>
      <c r="K956" s="19"/>
      <c r="L956" s="19"/>
      <c r="M956" s="19"/>
      <c r="N956" s="19"/>
      <c r="O956" s="19"/>
      <c r="P956" s="19"/>
      <c r="Q956" s="19"/>
      <c r="R956" s="19"/>
      <c r="S956" s="19"/>
      <c r="T956" s="19"/>
      <c r="U956" s="19"/>
      <c r="V956" s="19"/>
      <c r="W956" s="19"/>
      <c r="X956" s="19"/>
      <c r="Y956" s="19"/>
      <c r="Z956" s="19"/>
    </row>
    <row r="957" spans="1:26" ht="15.75" customHeight="1" x14ac:dyDescent="0.3">
      <c r="A957" s="19"/>
      <c r="B957" s="19"/>
      <c r="C957" s="19"/>
      <c r="D957" s="19"/>
      <c r="E957" s="19"/>
      <c r="F957" s="19"/>
      <c r="G957" s="19"/>
      <c r="H957" s="19"/>
      <c r="I957" s="19"/>
      <c r="J957" s="19"/>
      <c r="K957" s="19"/>
      <c r="L957" s="19"/>
      <c r="M957" s="19"/>
      <c r="N957" s="19"/>
      <c r="O957" s="19"/>
      <c r="P957" s="19"/>
      <c r="Q957" s="19"/>
      <c r="R957" s="19"/>
      <c r="S957" s="19"/>
      <c r="T957" s="19"/>
      <c r="U957" s="19"/>
      <c r="V957" s="19"/>
      <c r="W957" s="19"/>
      <c r="X957" s="19"/>
      <c r="Y957" s="19"/>
      <c r="Z957" s="19"/>
    </row>
    <row r="958" spans="1:26" ht="15.75" customHeight="1" x14ac:dyDescent="0.3">
      <c r="A958" s="19"/>
      <c r="B958" s="19"/>
      <c r="C958" s="19"/>
      <c r="D958" s="19"/>
      <c r="E958" s="19"/>
      <c r="F958" s="19"/>
      <c r="G958" s="19"/>
      <c r="H958" s="19"/>
      <c r="I958" s="19"/>
      <c r="J958" s="19"/>
      <c r="K958" s="19"/>
      <c r="L958" s="19"/>
      <c r="M958" s="19"/>
      <c r="N958" s="19"/>
      <c r="O958" s="19"/>
      <c r="P958" s="19"/>
      <c r="Q958" s="19"/>
      <c r="R958" s="19"/>
      <c r="S958" s="19"/>
      <c r="T958" s="19"/>
      <c r="U958" s="19"/>
      <c r="V958" s="19"/>
      <c r="W958" s="19"/>
      <c r="X958" s="19"/>
      <c r="Y958" s="19"/>
      <c r="Z958" s="19"/>
    </row>
    <row r="959" spans="1:26" ht="15.75" customHeight="1" x14ac:dyDescent="0.3">
      <c r="A959" s="19"/>
      <c r="B959" s="19"/>
      <c r="C959" s="19"/>
      <c r="D959" s="19"/>
      <c r="E959" s="19"/>
      <c r="F959" s="19"/>
      <c r="G959" s="19"/>
      <c r="H959" s="19"/>
      <c r="I959" s="19"/>
      <c r="J959" s="19"/>
      <c r="K959" s="19"/>
      <c r="L959" s="19"/>
      <c r="M959" s="19"/>
      <c r="N959" s="19"/>
      <c r="O959" s="19"/>
      <c r="P959" s="19"/>
      <c r="Q959" s="19"/>
      <c r="R959" s="19"/>
      <c r="S959" s="19"/>
      <c r="T959" s="19"/>
      <c r="U959" s="19"/>
      <c r="V959" s="19"/>
      <c r="W959" s="19"/>
      <c r="X959" s="19"/>
      <c r="Y959" s="19"/>
      <c r="Z959" s="19"/>
    </row>
    <row r="960" spans="1:26" ht="15.75" customHeight="1" x14ac:dyDescent="0.3">
      <c r="A960" s="19"/>
      <c r="B960" s="19"/>
      <c r="C960" s="19"/>
      <c r="D960" s="19"/>
      <c r="E960" s="19"/>
      <c r="F960" s="19"/>
      <c r="G960" s="19"/>
      <c r="H960" s="19"/>
      <c r="I960" s="19"/>
      <c r="J960" s="19"/>
      <c r="K960" s="19"/>
      <c r="L960" s="19"/>
      <c r="M960" s="19"/>
      <c r="N960" s="19"/>
      <c r="O960" s="19"/>
      <c r="P960" s="19"/>
      <c r="Q960" s="19"/>
      <c r="R960" s="19"/>
      <c r="S960" s="19"/>
      <c r="T960" s="19"/>
      <c r="U960" s="19"/>
      <c r="V960" s="19"/>
      <c r="W960" s="19"/>
      <c r="X960" s="19"/>
      <c r="Y960" s="19"/>
      <c r="Z960" s="19"/>
    </row>
    <row r="961" spans="1:26" ht="15.75" customHeight="1" x14ac:dyDescent="0.3">
      <c r="A961" s="19"/>
      <c r="B961" s="19"/>
      <c r="C961" s="19"/>
      <c r="D961" s="19"/>
      <c r="E961" s="19"/>
      <c r="F961" s="19"/>
      <c r="G961" s="19"/>
      <c r="H961" s="19"/>
      <c r="I961" s="19"/>
      <c r="J961" s="19"/>
      <c r="K961" s="19"/>
      <c r="L961" s="19"/>
      <c r="M961" s="19"/>
      <c r="N961" s="19"/>
      <c r="O961" s="19"/>
      <c r="P961" s="19"/>
      <c r="Q961" s="19"/>
      <c r="R961" s="19"/>
      <c r="S961" s="19"/>
      <c r="T961" s="19"/>
      <c r="U961" s="19"/>
      <c r="V961" s="19"/>
      <c r="W961" s="19"/>
      <c r="X961" s="19"/>
      <c r="Y961" s="19"/>
      <c r="Z961" s="19"/>
    </row>
    <row r="962" spans="1:26" ht="15.75" customHeight="1" x14ac:dyDescent="0.3">
      <c r="A962" s="19"/>
      <c r="B962" s="19"/>
      <c r="C962" s="19"/>
      <c r="D962" s="19"/>
      <c r="E962" s="19"/>
      <c r="F962" s="19"/>
      <c r="G962" s="19"/>
      <c r="H962" s="19"/>
      <c r="I962" s="19"/>
      <c r="J962" s="19"/>
      <c r="K962" s="19"/>
      <c r="L962" s="19"/>
      <c r="M962" s="19"/>
      <c r="N962" s="19"/>
      <c r="O962" s="19"/>
      <c r="P962" s="19"/>
      <c r="Q962" s="19"/>
      <c r="R962" s="19"/>
      <c r="S962" s="19"/>
      <c r="T962" s="19"/>
      <c r="U962" s="19"/>
      <c r="V962" s="19"/>
      <c r="W962" s="19"/>
      <c r="X962" s="19"/>
      <c r="Y962" s="19"/>
      <c r="Z962" s="19"/>
    </row>
    <row r="963" spans="1:26" ht="15.75" customHeight="1" x14ac:dyDescent="0.3">
      <c r="A963" s="19"/>
      <c r="B963" s="19"/>
      <c r="C963" s="19"/>
      <c r="D963" s="19"/>
      <c r="E963" s="19"/>
      <c r="F963" s="19"/>
      <c r="G963" s="19"/>
      <c r="H963" s="19"/>
      <c r="I963" s="19"/>
      <c r="J963" s="19"/>
      <c r="K963" s="19"/>
      <c r="L963" s="19"/>
      <c r="M963" s="19"/>
      <c r="N963" s="19"/>
      <c r="O963" s="19"/>
      <c r="P963" s="19"/>
      <c r="Q963" s="19"/>
      <c r="R963" s="19"/>
      <c r="S963" s="19"/>
      <c r="T963" s="19"/>
      <c r="U963" s="19"/>
      <c r="V963" s="19"/>
      <c r="W963" s="19"/>
      <c r="X963" s="19"/>
      <c r="Y963" s="19"/>
      <c r="Z963" s="19"/>
    </row>
    <row r="964" spans="1:26" ht="15.75" customHeight="1" x14ac:dyDescent="0.3">
      <c r="A964" s="19"/>
      <c r="B964" s="19"/>
      <c r="C964" s="19"/>
      <c r="D964" s="19"/>
      <c r="E964" s="19"/>
      <c r="F964" s="19"/>
      <c r="G964" s="19"/>
      <c r="H964" s="19"/>
      <c r="I964" s="19"/>
      <c r="J964" s="19"/>
      <c r="K964" s="19"/>
      <c r="L964" s="19"/>
      <c r="M964" s="19"/>
      <c r="N964" s="19"/>
      <c r="O964" s="19"/>
      <c r="P964" s="19"/>
      <c r="Q964" s="19"/>
      <c r="R964" s="19"/>
      <c r="S964" s="19"/>
      <c r="T964" s="19"/>
      <c r="U964" s="19"/>
      <c r="V964" s="19"/>
      <c r="W964" s="19"/>
      <c r="X964" s="19"/>
      <c r="Y964" s="19"/>
      <c r="Z964" s="19"/>
    </row>
    <row r="965" spans="1:26" ht="15.75" customHeight="1" x14ac:dyDescent="0.3">
      <c r="A965" s="19"/>
      <c r="B965" s="19"/>
      <c r="C965" s="19"/>
      <c r="D965" s="19"/>
      <c r="E965" s="19"/>
      <c r="F965" s="19"/>
      <c r="G965" s="19"/>
      <c r="H965" s="19"/>
      <c r="I965" s="19"/>
      <c r="J965" s="19"/>
      <c r="K965" s="19"/>
      <c r="L965" s="19"/>
      <c r="M965" s="19"/>
      <c r="N965" s="19"/>
      <c r="O965" s="19"/>
      <c r="P965" s="19"/>
      <c r="Q965" s="19"/>
      <c r="R965" s="19"/>
      <c r="S965" s="19"/>
      <c r="T965" s="19"/>
      <c r="U965" s="19"/>
      <c r="V965" s="19"/>
      <c r="W965" s="19"/>
      <c r="X965" s="19"/>
      <c r="Y965" s="19"/>
      <c r="Z965" s="19"/>
    </row>
    <row r="966" spans="1:26" ht="15.75" customHeight="1" x14ac:dyDescent="0.3">
      <c r="A966" s="19"/>
      <c r="B966" s="19"/>
      <c r="C966" s="19"/>
      <c r="D966" s="19"/>
      <c r="E966" s="19"/>
      <c r="F966" s="19"/>
      <c r="G966" s="19"/>
      <c r="H966" s="19"/>
      <c r="I966" s="19"/>
      <c r="J966" s="19"/>
      <c r="K966" s="19"/>
      <c r="L966" s="19"/>
      <c r="M966" s="19"/>
      <c r="N966" s="19"/>
      <c r="O966" s="19"/>
      <c r="P966" s="19"/>
      <c r="Q966" s="19"/>
      <c r="R966" s="19"/>
      <c r="S966" s="19"/>
      <c r="T966" s="19"/>
      <c r="U966" s="19"/>
      <c r="V966" s="19"/>
      <c r="W966" s="19"/>
      <c r="X966" s="19"/>
      <c r="Y966" s="19"/>
      <c r="Z966" s="19"/>
    </row>
    <row r="967" spans="1:26" ht="15.75" customHeight="1" x14ac:dyDescent="0.3">
      <c r="A967" s="19"/>
      <c r="B967" s="19"/>
      <c r="C967" s="19"/>
      <c r="D967" s="19"/>
      <c r="E967" s="19"/>
      <c r="F967" s="19"/>
      <c r="G967" s="19"/>
      <c r="H967" s="19"/>
      <c r="I967" s="19"/>
      <c r="J967" s="19"/>
      <c r="K967" s="19"/>
      <c r="L967" s="19"/>
      <c r="M967" s="19"/>
      <c r="N967" s="19"/>
      <c r="O967" s="19"/>
      <c r="P967" s="19"/>
      <c r="Q967" s="19"/>
      <c r="R967" s="19"/>
      <c r="S967" s="19"/>
      <c r="T967" s="19"/>
      <c r="U967" s="19"/>
      <c r="V967" s="19"/>
      <c r="W967" s="19"/>
      <c r="X967" s="19"/>
      <c r="Y967" s="19"/>
      <c r="Z967" s="19"/>
    </row>
    <row r="968" spans="1:26" ht="15.75" customHeight="1" x14ac:dyDescent="0.3">
      <c r="A968" s="19"/>
      <c r="B968" s="19"/>
      <c r="C968" s="19"/>
      <c r="D968" s="19"/>
      <c r="E968" s="19"/>
      <c r="F968" s="19"/>
      <c r="G968" s="19"/>
      <c r="H968" s="19"/>
      <c r="I968" s="19"/>
      <c r="J968" s="19"/>
      <c r="K968" s="19"/>
      <c r="L968" s="19"/>
      <c r="M968" s="19"/>
      <c r="N968" s="19"/>
      <c r="O968" s="19"/>
      <c r="P968" s="19"/>
      <c r="Q968" s="19"/>
      <c r="R968" s="19"/>
      <c r="S968" s="19"/>
      <c r="T968" s="19"/>
      <c r="U968" s="19"/>
      <c r="V968" s="19"/>
      <c r="W968" s="19"/>
      <c r="X968" s="19"/>
      <c r="Y968" s="19"/>
      <c r="Z968" s="19"/>
    </row>
    <row r="969" spans="1:26" ht="15.75" customHeight="1" x14ac:dyDescent="0.3">
      <c r="A969" s="19"/>
      <c r="B969" s="19"/>
      <c r="C969" s="19"/>
      <c r="D969" s="19"/>
      <c r="E969" s="19"/>
      <c r="F969" s="19"/>
      <c r="G969" s="19"/>
      <c r="H969" s="19"/>
      <c r="I969" s="19"/>
      <c r="J969" s="19"/>
      <c r="K969" s="19"/>
      <c r="L969" s="19"/>
      <c r="M969" s="19"/>
      <c r="N969" s="19"/>
      <c r="O969" s="19"/>
      <c r="P969" s="19"/>
      <c r="Q969" s="19"/>
      <c r="R969" s="19"/>
      <c r="S969" s="19"/>
      <c r="T969" s="19"/>
      <c r="U969" s="19"/>
      <c r="V969" s="19"/>
      <c r="W969" s="19"/>
      <c r="X969" s="19"/>
      <c r="Y969" s="19"/>
      <c r="Z969" s="19"/>
    </row>
    <row r="970" spans="1:26" ht="15.75" customHeight="1" x14ac:dyDescent="0.3">
      <c r="A970" s="19"/>
      <c r="B970" s="19"/>
      <c r="C970" s="19"/>
      <c r="D970" s="19"/>
      <c r="E970" s="19"/>
      <c r="F970" s="19"/>
      <c r="G970" s="19"/>
      <c r="H970" s="19"/>
      <c r="I970" s="19"/>
      <c r="J970" s="19"/>
      <c r="K970" s="19"/>
      <c r="L970" s="19"/>
      <c r="M970" s="19"/>
      <c r="N970" s="19"/>
      <c r="O970" s="19"/>
      <c r="P970" s="19"/>
      <c r="Q970" s="19"/>
      <c r="R970" s="19"/>
      <c r="S970" s="19"/>
      <c r="T970" s="19"/>
      <c r="U970" s="19"/>
      <c r="V970" s="19"/>
      <c r="W970" s="19"/>
      <c r="X970" s="19"/>
      <c r="Y970" s="19"/>
      <c r="Z970" s="19"/>
    </row>
    <row r="971" spans="1:26" ht="15.75" customHeight="1" x14ac:dyDescent="0.3">
      <c r="A971" s="19"/>
      <c r="B971" s="19"/>
      <c r="C971" s="19"/>
      <c r="D971" s="19"/>
      <c r="E971" s="19"/>
      <c r="F971" s="19"/>
      <c r="G971" s="19"/>
      <c r="H971" s="19"/>
      <c r="I971" s="19"/>
      <c r="J971" s="19"/>
      <c r="K971" s="19"/>
      <c r="L971" s="19"/>
      <c r="M971" s="19"/>
      <c r="N971" s="19"/>
      <c r="O971" s="19"/>
      <c r="P971" s="19"/>
      <c r="Q971" s="19"/>
      <c r="R971" s="19"/>
      <c r="S971" s="19"/>
      <c r="T971" s="19"/>
      <c r="U971" s="19"/>
      <c r="V971" s="19"/>
      <c r="W971" s="19"/>
      <c r="X971" s="19"/>
      <c r="Y971" s="19"/>
      <c r="Z971" s="19"/>
    </row>
    <row r="972" spans="1:26" ht="15.75" customHeight="1" x14ac:dyDescent="0.3">
      <c r="A972" s="19"/>
      <c r="B972" s="19"/>
      <c r="C972" s="19"/>
      <c r="D972" s="19"/>
      <c r="E972" s="19"/>
      <c r="F972" s="19"/>
      <c r="G972" s="19"/>
      <c r="H972" s="19"/>
      <c r="I972" s="19"/>
      <c r="J972" s="19"/>
      <c r="K972" s="19"/>
      <c r="L972" s="19"/>
      <c r="M972" s="19"/>
      <c r="N972" s="19"/>
      <c r="O972" s="19"/>
      <c r="P972" s="19"/>
      <c r="Q972" s="19"/>
      <c r="R972" s="19"/>
      <c r="S972" s="19"/>
      <c r="T972" s="19"/>
      <c r="U972" s="19"/>
      <c r="V972" s="19"/>
      <c r="W972" s="19"/>
      <c r="X972" s="19"/>
      <c r="Y972" s="19"/>
      <c r="Z972" s="19"/>
    </row>
    <row r="973" spans="1:26" ht="15.75" customHeight="1" x14ac:dyDescent="0.3">
      <c r="A973" s="19"/>
      <c r="B973" s="19"/>
      <c r="C973" s="19"/>
      <c r="D973" s="19"/>
      <c r="E973" s="19"/>
      <c r="F973" s="19"/>
      <c r="G973" s="19"/>
      <c r="H973" s="19"/>
      <c r="I973" s="19"/>
      <c r="J973" s="19"/>
      <c r="K973" s="19"/>
      <c r="L973" s="19"/>
      <c r="M973" s="19"/>
      <c r="N973" s="19"/>
      <c r="O973" s="19"/>
      <c r="P973" s="19"/>
      <c r="Q973" s="19"/>
      <c r="R973" s="19"/>
      <c r="S973" s="19"/>
      <c r="T973" s="19"/>
      <c r="U973" s="19"/>
      <c r="V973" s="19"/>
      <c r="W973" s="19"/>
      <c r="X973" s="19"/>
      <c r="Y973" s="19"/>
      <c r="Z973" s="19"/>
    </row>
    <row r="974" spans="1:26" ht="15.75" customHeight="1" x14ac:dyDescent="0.3">
      <c r="A974" s="19"/>
      <c r="B974" s="19"/>
      <c r="C974" s="19"/>
      <c r="D974" s="19"/>
      <c r="E974" s="19"/>
      <c r="F974" s="19"/>
      <c r="G974" s="19"/>
      <c r="H974" s="19"/>
      <c r="I974" s="19"/>
      <c r="J974" s="19"/>
      <c r="K974" s="19"/>
      <c r="L974" s="19"/>
      <c r="M974" s="19"/>
      <c r="N974" s="19"/>
      <c r="O974" s="19"/>
      <c r="P974" s="19"/>
      <c r="Q974" s="19"/>
      <c r="R974" s="19"/>
      <c r="S974" s="19"/>
      <c r="T974" s="19"/>
      <c r="U974" s="19"/>
      <c r="V974" s="19"/>
      <c r="W974" s="19"/>
      <c r="X974" s="19"/>
      <c r="Y974" s="19"/>
      <c r="Z974" s="19"/>
    </row>
    <row r="975" spans="1:26" ht="15.75" customHeight="1" x14ac:dyDescent="0.3">
      <c r="A975" s="19"/>
      <c r="B975" s="19"/>
      <c r="C975" s="19"/>
      <c r="D975" s="19"/>
      <c r="E975" s="19"/>
      <c r="F975" s="19"/>
      <c r="G975" s="19"/>
      <c r="H975" s="19"/>
      <c r="I975" s="19"/>
      <c r="J975" s="19"/>
      <c r="K975" s="19"/>
      <c r="L975" s="19"/>
      <c r="M975" s="19"/>
      <c r="N975" s="19"/>
      <c r="O975" s="19"/>
      <c r="P975" s="19"/>
      <c r="Q975" s="19"/>
      <c r="R975" s="19"/>
      <c r="S975" s="19"/>
      <c r="T975" s="19"/>
      <c r="U975" s="19"/>
      <c r="V975" s="19"/>
      <c r="W975" s="19"/>
      <c r="X975" s="19"/>
      <c r="Y975" s="19"/>
      <c r="Z975" s="19"/>
    </row>
    <row r="976" spans="1:26" ht="15.75" customHeight="1" x14ac:dyDescent="0.3">
      <c r="A976" s="19"/>
      <c r="B976" s="19"/>
      <c r="C976" s="19"/>
      <c r="D976" s="19"/>
      <c r="E976" s="19"/>
      <c r="F976" s="19"/>
      <c r="G976" s="19"/>
      <c r="H976" s="19"/>
      <c r="I976" s="19"/>
      <c r="J976" s="19"/>
      <c r="K976" s="19"/>
      <c r="L976" s="19"/>
      <c r="M976" s="19"/>
      <c r="N976" s="19"/>
      <c r="O976" s="19"/>
      <c r="P976" s="19"/>
      <c r="Q976" s="19"/>
      <c r="R976" s="19"/>
      <c r="S976" s="19"/>
      <c r="T976" s="19"/>
      <c r="U976" s="19"/>
      <c r="V976" s="19"/>
      <c r="W976" s="19"/>
      <c r="X976" s="19"/>
      <c r="Y976" s="19"/>
      <c r="Z976" s="19"/>
    </row>
    <row r="977" spans="1:26" ht="15.75" customHeight="1" x14ac:dyDescent="0.3">
      <c r="A977" s="19"/>
      <c r="B977" s="19"/>
      <c r="C977" s="19"/>
      <c r="D977" s="19"/>
      <c r="E977" s="19"/>
      <c r="F977" s="19"/>
      <c r="G977" s="19"/>
      <c r="H977" s="19"/>
      <c r="I977" s="19"/>
      <c r="J977" s="19"/>
      <c r="K977" s="19"/>
      <c r="L977" s="19"/>
      <c r="M977" s="19"/>
      <c r="N977" s="19"/>
      <c r="O977" s="19"/>
      <c r="P977" s="19"/>
      <c r="Q977" s="19"/>
      <c r="R977" s="19"/>
      <c r="S977" s="19"/>
      <c r="T977" s="19"/>
      <c r="U977" s="19"/>
      <c r="V977" s="19"/>
      <c r="W977" s="19"/>
      <c r="X977" s="19"/>
      <c r="Y977" s="19"/>
      <c r="Z977" s="19"/>
    </row>
    <row r="978" spans="1:26" ht="15.75" customHeight="1" x14ac:dyDescent="0.3">
      <c r="A978" s="19"/>
      <c r="B978" s="19"/>
      <c r="C978" s="19"/>
      <c r="D978" s="19"/>
      <c r="E978" s="19"/>
      <c r="F978" s="19"/>
      <c r="G978" s="19"/>
      <c r="H978" s="19"/>
      <c r="I978" s="19"/>
      <c r="J978" s="19"/>
      <c r="K978" s="19"/>
      <c r="L978" s="19"/>
      <c r="M978" s="19"/>
      <c r="N978" s="19"/>
      <c r="O978" s="19"/>
      <c r="P978" s="19"/>
      <c r="Q978" s="19"/>
      <c r="R978" s="19"/>
      <c r="S978" s="19"/>
      <c r="T978" s="19"/>
      <c r="U978" s="19"/>
      <c r="V978" s="19"/>
      <c r="W978" s="19"/>
      <c r="X978" s="19"/>
      <c r="Y978" s="19"/>
      <c r="Z978" s="19"/>
    </row>
    <row r="979" spans="1:26" ht="15.75" customHeight="1" x14ac:dyDescent="0.3">
      <c r="A979" s="19"/>
      <c r="B979" s="19"/>
      <c r="C979" s="19"/>
      <c r="D979" s="19"/>
      <c r="E979" s="19"/>
      <c r="F979" s="19"/>
      <c r="G979" s="19"/>
      <c r="H979" s="19"/>
      <c r="I979" s="19"/>
      <c r="J979" s="19"/>
      <c r="K979" s="19"/>
      <c r="L979" s="19"/>
      <c r="M979" s="19"/>
      <c r="N979" s="19"/>
      <c r="O979" s="19"/>
      <c r="P979" s="19"/>
      <c r="Q979" s="19"/>
      <c r="R979" s="19"/>
      <c r="S979" s="19"/>
      <c r="T979" s="19"/>
      <c r="U979" s="19"/>
      <c r="V979" s="19"/>
      <c r="W979" s="19"/>
      <c r="X979" s="19"/>
      <c r="Y979" s="19"/>
      <c r="Z979" s="19"/>
    </row>
    <row r="980" spans="1:26" ht="15.75" customHeight="1" x14ac:dyDescent="0.3">
      <c r="A980" s="19"/>
      <c r="B980" s="19"/>
      <c r="C980" s="19"/>
      <c r="D980" s="19"/>
      <c r="E980" s="19"/>
      <c r="F980" s="19"/>
      <c r="G980" s="19"/>
      <c r="H980" s="19"/>
      <c r="I980" s="19"/>
      <c r="J980" s="19"/>
      <c r="K980" s="19"/>
      <c r="L980" s="19"/>
      <c r="M980" s="19"/>
      <c r="N980" s="19"/>
      <c r="O980" s="19"/>
      <c r="P980" s="19"/>
      <c r="Q980" s="19"/>
      <c r="R980" s="19"/>
      <c r="S980" s="19"/>
      <c r="T980" s="19"/>
      <c r="U980" s="19"/>
      <c r="V980" s="19"/>
      <c r="W980" s="19"/>
      <c r="X980" s="19"/>
      <c r="Y980" s="19"/>
      <c r="Z980" s="19"/>
    </row>
    <row r="981" spans="1:26" ht="15.75" customHeight="1" x14ac:dyDescent="0.3">
      <c r="A981" s="19"/>
      <c r="B981" s="19"/>
      <c r="C981" s="19"/>
      <c r="D981" s="19"/>
      <c r="E981" s="19"/>
      <c r="F981" s="19"/>
      <c r="G981" s="19"/>
      <c r="H981" s="19"/>
      <c r="I981" s="19"/>
      <c r="J981" s="19"/>
      <c r="K981" s="19"/>
      <c r="L981" s="19"/>
      <c r="M981" s="19"/>
      <c r="N981" s="19"/>
      <c r="O981" s="19"/>
      <c r="P981" s="19"/>
      <c r="Q981" s="19"/>
      <c r="R981" s="19"/>
      <c r="S981" s="19"/>
      <c r="T981" s="19"/>
      <c r="U981" s="19"/>
      <c r="V981" s="19"/>
      <c r="W981" s="19"/>
      <c r="X981" s="19"/>
      <c r="Y981" s="19"/>
      <c r="Z981" s="19"/>
    </row>
    <row r="982" spans="1:26" ht="15.75" customHeight="1" x14ac:dyDescent="0.3">
      <c r="A982" s="19"/>
      <c r="B982" s="19"/>
      <c r="C982" s="19"/>
      <c r="D982" s="19"/>
      <c r="E982" s="19"/>
      <c r="F982" s="19"/>
      <c r="G982" s="19"/>
      <c r="H982" s="19"/>
      <c r="I982" s="19"/>
      <c r="J982" s="19"/>
      <c r="K982" s="19"/>
      <c r="L982" s="19"/>
      <c r="M982" s="19"/>
      <c r="N982" s="19"/>
      <c r="O982" s="19"/>
      <c r="P982" s="19"/>
      <c r="Q982" s="19"/>
      <c r="R982" s="19"/>
      <c r="S982" s="19"/>
      <c r="T982" s="19"/>
      <c r="U982" s="19"/>
      <c r="V982" s="19"/>
      <c r="W982" s="19"/>
      <c r="X982" s="19"/>
      <c r="Y982" s="19"/>
      <c r="Z982" s="19"/>
    </row>
    <row r="983" spans="1:26" ht="15.75" customHeight="1" x14ac:dyDescent="0.3">
      <c r="A983" s="19"/>
      <c r="B983" s="19"/>
      <c r="C983" s="19"/>
      <c r="D983" s="19"/>
      <c r="E983" s="19"/>
      <c r="F983" s="19"/>
      <c r="G983" s="19"/>
      <c r="H983" s="19"/>
      <c r="I983" s="19"/>
      <c r="J983" s="19"/>
      <c r="K983" s="19"/>
      <c r="L983" s="19"/>
      <c r="M983" s="19"/>
      <c r="N983" s="19"/>
      <c r="O983" s="19"/>
      <c r="P983" s="19"/>
      <c r="Q983" s="19"/>
      <c r="R983" s="19"/>
      <c r="S983" s="19"/>
      <c r="T983" s="19"/>
      <c r="U983" s="19"/>
      <c r="V983" s="19"/>
      <c r="W983" s="19"/>
      <c r="X983" s="19"/>
      <c r="Y983" s="19"/>
      <c r="Z983" s="19"/>
    </row>
    <row r="984" spans="1:26" ht="15.75" customHeight="1" x14ac:dyDescent="0.3">
      <c r="A984" s="19"/>
      <c r="B984" s="19"/>
      <c r="C984" s="19"/>
      <c r="D984" s="19"/>
      <c r="E984" s="19"/>
      <c r="F984" s="19"/>
      <c r="G984" s="19"/>
      <c r="H984" s="19"/>
      <c r="I984" s="19"/>
      <c r="J984" s="19"/>
      <c r="K984" s="19"/>
      <c r="L984" s="19"/>
      <c r="M984" s="19"/>
      <c r="N984" s="19"/>
      <c r="O984" s="19"/>
      <c r="P984" s="19"/>
      <c r="Q984" s="19"/>
      <c r="R984" s="19"/>
      <c r="S984" s="19"/>
      <c r="T984" s="19"/>
      <c r="U984" s="19"/>
      <c r="V984" s="19"/>
      <c r="W984" s="19"/>
      <c r="X984" s="19"/>
      <c r="Y984" s="19"/>
      <c r="Z984" s="19"/>
    </row>
    <row r="985" spans="1:26" ht="15.75" customHeight="1" x14ac:dyDescent="0.3">
      <c r="A985" s="19"/>
      <c r="B985" s="19"/>
      <c r="C985" s="19"/>
      <c r="D985" s="19"/>
      <c r="E985" s="19"/>
      <c r="F985" s="19"/>
      <c r="G985" s="19"/>
      <c r="H985" s="19"/>
      <c r="I985" s="19"/>
      <c r="J985" s="19"/>
      <c r="K985" s="19"/>
      <c r="L985" s="19"/>
      <c r="M985" s="19"/>
      <c r="N985" s="19"/>
      <c r="O985" s="19"/>
      <c r="P985" s="19"/>
      <c r="Q985" s="19"/>
      <c r="R985" s="19"/>
      <c r="S985" s="19"/>
      <c r="T985" s="19"/>
      <c r="U985" s="19"/>
      <c r="V985" s="19"/>
      <c r="W985" s="19"/>
      <c r="X985" s="19"/>
      <c r="Y985" s="19"/>
      <c r="Z985" s="19"/>
    </row>
    <row r="986" spans="1:26" ht="15.75" customHeight="1" x14ac:dyDescent="0.3">
      <c r="A986" s="19"/>
      <c r="B986" s="19"/>
      <c r="C986" s="19"/>
      <c r="D986" s="19"/>
      <c r="E986" s="19"/>
      <c r="F986" s="19"/>
      <c r="G986" s="19"/>
      <c r="H986" s="19"/>
      <c r="I986" s="19"/>
      <c r="J986" s="19"/>
      <c r="K986" s="19"/>
      <c r="L986" s="19"/>
      <c r="M986" s="19"/>
      <c r="N986" s="19"/>
      <c r="O986" s="19"/>
      <c r="P986" s="19"/>
      <c r="Q986" s="19"/>
      <c r="R986" s="19"/>
      <c r="S986" s="19"/>
      <c r="T986" s="19"/>
      <c r="U986" s="19"/>
      <c r="V986" s="19"/>
      <c r="W986" s="19"/>
      <c r="X986" s="19"/>
      <c r="Y986" s="19"/>
      <c r="Z986" s="19"/>
    </row>
    <row r="987" spans="1:26" ht="15.75" customHeight="1" x14ac:dyDescent="0.3">
      <c r="A987" s="19"/>
      <c r="B987" s="19"/>
      <c r="C987" s="19"/>
      <c r="D987" s="19"/>
      <c r="E987" s="19"/>
      <c r="F987" s="19"/>
      <c r="G987" s="19"/>
      <c r="H987" s="19"/>
      <c r="I987" s="19"/>
      <c r="J987" s="19"/>
      <c r="K987" s="19"/>
      <c r="L987" s="19"/>
      <c r="M987" s="19"/>
      <c r="N987" s="19"/>
      <c r="O987" s="19"/>
      <c r="P987" s="19"/>
      <c r="Q987" s="19"/>
      <c r="R987" s="19"/>
      <c r="S987" s="19"/>
      <c r="T987" s="19"/>
      <c r="U987" s="19"/>
      <c r="V987" s="19"/>
      <c r="W987" s="19"/>
      <c r="X987" s="19"/>
      <c r="Y987" s="19"/>
      <c r="Z987" s="19"/>
    </row>
    <row r="988" spans="1:26" ht="15.75" customHeight="1" x14ac:dyDescent="0.3">
      <c r="A988" s="19"/>
      <c r="B988" s="19"/>
      <c r="C988" s="19"/>
      <c r="D988" s="19"/>
      <c r="E988" s="19"/>
      <c r="F988" s="19"/>
      <c r="G988" s="19"/>
      <c r="H988" s="19"/>
      <c r="I988" s="19"/>
      <c r="J988" s="19"/>
      <c r="K988" s="19"/>
      <c r="L988" s="19"/>
      <c r="M988" s="19"/>
      <c r="N988" s="19"/>
      <c r="O988" s="19"/>
      <c r="P988" s="19"/>
      <c r="Q988" s="19"/>
      <c r="R988" s="19"/>
      <c r="S988" s="19"/>
      <c r="T988" s="19"/>
      <c r="U988" s="19"/>
      <c r="V988" s="19"/>
      <c r="W988" s="19"/>
      <c r="X988" s="19"/>
      <c r="Y988" s="19"/>
      <c r="Z988" s="19"/>
    </row>
    <row r="989" spans="1:26" ht="15.75" customHeight="1" x14ac:dyDescent="0.3">
      <c r="A989" s="19"/>
      <c r="B989" s="19"/>
      <c r="C989" s="19"/>
      <c r="D989" s="19"/>
      <c r="E989" s="19"/>
      <c r="F989" s="19"/>
      <c r="G989" s="19"/>
      <c r="H989" s="19"/>
      <c r="I989" s="19"/>
      <c r="J989" s="19"/>
      <c r="K989" s="19"/>
      <c r="L989" s="19"/>
      <c r="M989" s="19"/>
      <c r="N989" s="19"/>
      <c r="O989" s="19"/>
      <c r="P989" s="19"/>
      <c r="Q989" s="19"/>
      <c r="R989" s="19"/>
      <c r="S989" s="19"/>
      <c r="T989" s="19"/>
      <c r="U989" s="19"/>
      <c r="V989" s="19"/>
      <c r="W989" s="19"/>
      <c r="X989" s="19"/>
      <c r="Y989" s="19"/>
      <c r="Z989" s="19"/>
    </row>
    <row r="990" spans="1:26" ht="15.75" customHeight="1" x14ac:dyDescent="0.3">
      <c r="A990" s="19"/>
      <c r="B990" s="19"/>
      <c r="C990" s="19"/>
      <c r="D990" s="19"/>
      <c r="E990" s="19"/>
      <c r="F990" s="19"/>
      <c r="G990" s="19"/>
      <c r="H990" s="19"/>
      <c r="I990" s="19"/>
      <c r="J990" s="19"/>
      <c r="K990" s="19"/>
      <c r="L990" s="19"/>
      <c r="M990" s="19"/>
      <c r="N990" s="19"/>
      <c r="O990" s="19"/>
      <c r="P990" s="19"/>
      <c r="Q990" s="19"/>
      <c r="R990" s="19"/>
      <c r="S990" s="19"/>
      <c r="T990" s="19"/>
      <c r="U990" s="19"/>
      <c r="V990" s="19"/>
      <c r="W990" s="19"/>
      <c r="X990" s="19"/>
      <c r="Y990" s="19"/>
      <c r="Z990" s="19"/>
    </row>
    <row r="991" spans="1:26" ht="15.75" customHeight="1" x14ac:dyDescent="0.3">
      <c r="A991" s="19"/>
      <c r="B991" s="19"/>
      <c r="C991" s="19"/>
      <c r="D991" s="19"/>
      <c r="E991" s="19"/>
      <c r="F991" s="19"/>
      <c r="G991" s="19"/>
      <c r="H991" s="19"/>
      <c r="I991" s="19"/>
      <c r="J991" s="19"/>
      <c r="K991" s="19"/>
      <c r="L991" s="19"/>
      <c r="M991" s="19"/>
      <c r="N991" s="19"/>
      <c r="O991" s="19"/>
      <c r="P991" s="19"/>
      <c r="Q991" s="19"/>
      <c r="R991" s="19"/>
      <c r="S991" s="19"/>
      <c r="T991" s="19"/>
      <c r="U991" s="19"/>
      <c r="V991" s="19"/>
      <c r="W991" s="19"/>
      <c r="X991" s="19"/>
      <c r="Y991" s="19"/>
      <c r="Z991" s="19"/>
    </row>
    <row r="992" spans="1:26" ht="15.75" customHeight="1" x14ac:dyDescent="0.3">
      <c r="A992" s="19"/>
      <c r="B992" s="19"/>
      <c r="C992" s="19"/>
      <c r="D992" s="19"/>
      <c r="E992" s="19"/>
      <c r="F992" s="19"/>
      <c r="G992" s="19"/>
      <c r="H992" s="19"/>
      <c r="I992" s="19"/>
      <c r="J992" s="19"/>
      <c r="K992" s="19"/>
      <c r="L992" s="19"/>
      <c r="M992" s="19"/>
      <c r="N992" s="19"/>
      <c r="O992" s="19"/>
      <c r="P992" s="19"/>
      <c r="Q992" s="19"/>
      <c r="R992" s="19"/>
      <c r="S992" s="19"/>
      <c r="T992" s="19"/>
      <c r="U992" s="19"/>
      <c r="V992" s="19"/>
      <c r="W992" s="19"/>
      <c r="X992" s="19"/>
      <c r="Y992" s="19"/>
      <c r="Z992" s="19"/>
    </row>
    <row r="993" spans="1:26" ht="15.75" customHeight="1" x14ac:dyDescent="0.3">
      <c r="A993" s="19"/>
      <c r="B993" s="19"/>
      <c r="C993" s="19"/>
      <c r="D993" s="19"/>
      <c r="E993" s="19"/>
      <c r="F993" s="19"/>
      <c r="G993" s="19"/>
      <c r="H993" s="19"/>
      <c r="I993" s="19"/>
      <c r="J993" s="19"/>
      <c r="K993" s="19"/>
      <c r="L993" s="19"/>
      <c r="M993" s="19"/>
      <c r="N993" s="19"/>
      <c r="O993" s="19"/>
      <c r="P993" s="19"/>
      <c r="Q993" s="19"/>
      <c r="R993" s="19"/>
      <c r="S993" s="19"/>
      <c r="T993" s="19"/>
      <c r="U993" s="19"/>
      <c r="V993" s="19"/>
      <c r="W993" s="19"/>
      <c r="X993" s="19"/>
      <c r="Y993" s="19"/>
      <c r="Z993" s="19"/>
    </row>
    <row r="994" spans="1:26" ht="15.75" customHeight="1" x14ac:dyDescent="0.3">
      <c r="A994" s="19"/>
      <c r="B994" s="19"/>
      <c r="C994" s="19"/>
      <c r="D994" s="19"/>
      <c r="E994" s="19"/>
      <c r="F994" s="19"/>
      <c r="G994" s="19"/>
      <c r="H994" s="19"/>
      <c r="I994" s="19"/>
      <c r="J994" s="19"/>
      <c r="K994" s="19"/>
      <c r="L994" s="19"/>
      <c r="M994" s="19"/>
      <c r="N994" s="19"/>
      <c r="O994" s="19"/>
      <c r="P994" s="19"/>
      <c r="Q994" s="19"/>
      <c r="R994" s="19"/>
      <c r="S994" s="19"/>
      <c r="T994" s="19"/>
      <c r="U994" s="19"/>
      <c r="V994" s="19"/>
      <c r="W994" s="19"/>
      <c r="X994" s="19"/>
      <c r="Y994" s="19"/>
      <c r="Z994" s="19"/>
    </row>
    <row r="995" spans="1:26" ht="15.75" customHeight="1" x14ac:dyDescent="0.3">
      <c r="A995" s="19"/>
      <c r="B995" s="19"/>
      <c r="C995" s="19"/>
      <c r="D995" s="19"/>
      <c r="E995" s="19"/>
      <c r="F995" s="19"/>
      <c r="G995" s="19"/>
      <c r="H995" s="19"/>
      <c r="I995" s="19"/>
      <c r="J995" s="19"/>
      <c r="K995" s="19"/>
      <c r="L995" s="19"/>
      <c r="M995" s="19"/>
      <c r="N995" s="19"/>
      <c r="O995" s="19"/>
      <c r="P995" s="19"/>
      <c r="Q995" s="19"/>
      <c r="R995" s="19"/>
      <c r="S995" s="19"/>
      <c r="T995" s="19"/>
      <c r="U995" s="19"/>
      <c r="V995" s="19"/>
      <c r="W995" s="19"/>
      <c r="X995" s="19"/>
      <c r="Y995" s="19"/>
      <c r="Z995" s="19"/>
    </row>
    <row r="996" spans="1:26" ht="15.75" customHeight="1" x14ac:dyDescent="0.3">
      <c r="A996" s="19"/>
      <c r="B996" s="19"/>
      <c r="C996" s="19"/>
      <c r="D996" s="19"/>
      <c r="E996" s="19"/>
      <c r="F996" s="19"/>
      <c r="G996" s="19"/>
      <c r="H996" s="19"/>
      <c r="I996" s="19"/>
      <c r="J996" s="19"/>
      <c r="K996" s="19"/>
      <c r="L996" s="19"/>
      <c r="M996" s="19"/>
      <c r="N996" s="19"/>
      <c r="O996" s="19"/>
      <c r="P996" s="19"/>
      <c r="Q996" s="19"/>
      <c r="R996" s="19"/>
      <c r="S996" s="19"/>
      <c r="T996" s="19"/>
      <c r="U996" s="19"/>
      <c r="V996" s="19"/>
      <c r="W996" s="19"/>
      <c r="X996" s="19"/>
      <c r="Y996" s="19"/>
      <c r="Z996" s="19"/>
    </row>
    <row r="997" spans="1:26" ht="15.75" customHeight="1" x14ac:dyDescent="0.3">
      <c r="A997" s="19"/>
      <c r="B997" s="19"/>
      <c r="C997" s="19"/>
      <c r="D997" s="19"/>
      <c r="E997" s="19"/>
      <c r="F997" s="19"/>
      <c r="G997" s="19"/>
      <c r="H997" s="19"/>
      <c r="I997" s="19"/>
      <c r="J997" s="19"/>
      <c r="K997" s="19"/>
      <c r="L997" s="19"/>
      <c r="M997" s="19"/>
      <c r="N997" s="19"/>
      <c r="O997" s="19"/>
      <c r="P997" s="19"/>
      <c r="Q997" s="19"/>
      <c r="R997" s="19"/>
      <c r="S997" s="19"/>
      <c r="T997" s="19"/>
      <c r="U997" s="19"/>
      <c r="V997" s="19"/>
      <c r="W997" s="19"/>
      <c r="X997" s="19"/>
      <c r="Y997" s="19"/>
      <c r="Z997" s="19"/>
    </row>
    <row r="998" spans="1:26" ht="15.75" customHeight="1" x14ac:dyDescent="0.3">
      <c r="A998" s="19"/>
      <c r="B998" s="19"/>
      <c r="C998" s="19"/>
      <c r="D998" s="19"/>
      <c r="E998" s="19"/>
      <c r="F998" s="19"/>
      <c r="G998" s="19"/>
      <c r="H998" s="19"/>
      <c r="I998" s="19"/>
      <c r="J998" s="19"/>
      <c r="K998" s="19"/>
      <c r="L998" s="19"/>
      <c r="M998" s="19"/>
      <c r="N998" s="19"/>
      <c r="O998" s="19"/>
      <c r="P998" s="19"/>
      <c r="Q998" s="19"/>
      <c r="R998" s="19"/>
      <c r="S998" s="19"/>
      <c r="T998" s="19"/>
      <c r="U998" s="19"/>
      <c r="V998" s="19"/>
      <c r="W998" s="19"/>
      <c r="X998" s="19"/>
      <c r="Y998" s="19"/>
      <c r="Z998" s="19"/>
    </row>
    <row r="999" spans="1:26" ht="15.75" customHeight="1" x14ac:dyDescent="0.3">
      <c r="A999" s="19"/>
      <c r="B999" s="19"/>
      <c r="C999" s="19"/>
      <c r="D999" s="19"/>
      <c r="E999" s="19"/>
      <c r="F999" s="19"/>
      <c r="G999" s="19"/>
      <c r="H999" s="19"/>
      <c r="I999" s="19"/>
      <c r="J999" s="19"/>
      <c r="K999" s="19"/>
      <c r="L999" s="19"/>
      <c r="M999" s="19"/>
      <c r="N999" s="19"/>
      <c r="O999" s="19"/>
      <c r="P999" s="19"/>
      <c r="Q999" s="19"/>
      <c r="R999" s="19"/>
      <c r="S999" s="19"/>
      <c r="T999" s="19"/>
      <c r="U999" s="19"/>
      <c r="V999" s="19"/>
      <c r="W999" s="19"/>
      <c r="X999" s="19"/>
      <c r="Y999" s="19"/>
      <c r="Z999" s="19"/>
    </row>
    <row r="1000" spans="1:26" ht="15.75" customHeight="1" x14ac:dyDescent="0.3">
      <c r="A1000" s="19"/>
      <c r="B1000" s="19"/>
      <c r="C1000" s="19"/>
      <c r="D1000" s="19"/>
      <c r="E1000" s="19"/>
      <c r="F1000" s="19"/>
      <c r="G1000" s="19"/>
      <c r="H1000" s="19"/>
      <c r="I1000" s="19"/>
      <c r="J1000" s="19"/>
      <c r="K1000" s="19"/>
      <c r="L1000" s="19"/>
      <c r="M1000" s="19"/>
      <c r="N1000" s="19"/>
      <c r="O1000" s="19"/>
      <c r="P1000" s="19"/>
      <c r="Q1000" s="19"/>
      <c r="R1000" s="19"/>
      <c r="S1000" s="19"/>
      <c r="T1000" s="19"/>
      <c r="U1000" s="19"/>
      <c r="V1000" s="19"/>
      <c r="W1000" s="19"/>
      <c r="X1000" s="19"/>
      <c r="Y1000" s="19"/>
      <c r="Z1000" s="19"/>
    </row>
  </sheetData>
  <mergeCells count="9">
    <mergeCell ref="V2:W2"/>
    <mergeCell ref="V3:W3"/>
    <mergeCell ref="D2:K3"/>
    <mergeCell ref="M2:N2"/>
    <mergeCell ref="P2:Q2"/>
    <mergeCell ref="S2:T2"/>
    <mergeCell ref="M3:N3"/>
    <mergeCell ref="P3:Q3"/>
    <mergeCell ref="S3:T3"/>
  </mergeCells>
  <pageMargins left="0.7" right="0.7" top="0.75" bottom="0.75" header="0" footer="0"/>
  <pageSetup orientation="landscape"/>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2249A3-3A0A-4666-B28B-9E98786221D6}">
  <dimension ref="A3:E71"/>
  <sheetViews>
    <sheetView topLeftCell="B1" workbookViewId="0">
      <selection activeCell="R21" sqref="R21"/>
    </sheetView>
  </sheetViews>
  <sheetFormatPr defaultRowHeight="14.4" x14ac:dyDescent="0.3"/>
  <cols>
    <col min="1" max="1" width="14" bestFit="1" customWidth="1"/>
    <col min="2" max="2" width="16.44140625" bestFit="1" customWidth="1"/>
    <col min="4" max="4" width="12.5546875" bestFit="1" customWidth="1"/>
    <col min="5" max="5" width="16.44140625" bestFit="1" customWidth="1"/>
  </cols>
  <sheetData>
    <row r="3" spans="1:5" x14ac:dyDescent="0.3">
      <c r="A3" s="20" t="s">
        <v>132</v>
      </c>
      <c r="B3" t="s">
        <v>146</v>
      </c>
      <c r="D3" s="20" t="s">
        <v>132</v>
      </c>
      <c r="E3" t="s">
        <v>146</v>
      </c>
    </row>
    <row r="4" spans="1:5" x14ac:dyDescent="0.3">
      <c r="A4" s="21" t="s">
        <v>134</v>
      </c>
      <c r="B4" s="22">
        <v>510750</v>
      </c>
      <c r="D4" s="21" t="s">
        <v>17</v>
      </c>
      <c r="E4" s="22">
        <v>2015890</v>
      </c>
    </row>
    <row r="5" spans="1:5" x14ac:dyDescent="0.3">
      <c r="A5" s="21" t="s">
        <v>135</v>
      </c>
      <c r="B5" s="22">
        <v>484975</v>
      </c>
      <c r="D5" s="21" t="s">
        <v>22</v>
      </c>
      <c r="E5" s="22">
        <v>1725837.5</v>
      </c>
    </row>
    <row r="6" spans="1:5" x14ac:dyDescent="0.3">
      <c r="A6" s="21" t="s">
        <v>136</v>
      </c>
      <c r="B6" s="22">
        <v>483530</v>
      </c>
      <c r="D6" s="21" t="s">
        <v>18</v>
      </c>
      <c r="E6" s="22">
        <v>1481425</v>
      </c>
    </row>
    <row r="7" spans="1:5" x14ac:dyDescent="0.3">
      <c r="A7" s="21" t="s">
        <v>137</v>
      </c>
      <c r="B7" s="22">
        <v>494887.5</v>
      </c>
      <c r="D7" s="21" t="s">
        <v>20</v>
      </c>
      <c r="E7" s="22">
        <v>1031650</v>
      </c>
    </row>
    <row r="8" spans="1:5" x14ac:dyDescent="0.3">
      <c r="A8" s="21" t="s">
        <v>138</v>
      </c>
      <c r="B8" s="22">
        <v>673572.5</v>
      </c>
      <c r="D8" s="21" t="s">
        <v>21</v>
      </c>
      <c r="E8" s="22">
        <v>1193637.5</v>
      </c>
    </row>
    <row r="9" spans="1:5" x14ac:dyDescent="0.3">
      <c r="A9" s="21" t="s">
        <v>139</v>
      </c>
      <c r="B9" s="22">
        <v>903837.5</v>
      </c>
      <c r="D9" s="21" t="s">
        <v>19</v>
      </c>
      <c r="E9" s="22">
        <v>1235587.5</v>
      </c>
    </row>
    <row r="10" spans="1:5" x14ac:dyDescent="0.3">
      <c r="A10" s="21" t="s">
        <v>140</v>
      </c>
      <c r="B10" s="22">
        <v>1041437.5</v>
      </c>
      <c r="D10" s="21" t="s">
        <v>133</v>
      </c>
      <c r="E10" s="22">
        <v>8684027.5</v>
      </c>
    </row>
    <row r="11" spans="1:5" x14ac:dyDescent="0.3">
      <c r="A11" s="21" t="s">
        <v>141</v>
      </c>
      <c r="B11" s="22">
        <v>945275</v>
      </c>
    </row>
    <row r="12" spans="1:5" x14ac:dyDescent="0.3">
      <c r="A12" s="21" t="s">
        <v>142</v>
      </c>
      <c r="B12" s="22">
        <v>681000</v>
      </c>
    </row>
    <row r="13" spans="1:5" x14ac:dyDescent="0.3">
      <c r="A13" s="21" t="s">
        <v>143</v>
      </c>
      <c r="B13" s="22">
        <v>623375</v>
      </c>
    </row>
    <row r="14" spans="1:5" x14ac:dyDescent="0.3">
      <c r="A14" s="21" t="s">
        <v>144</v>
      </c>
      <c r="B14" s="22">
        <v>795612.5</v>
      </c>
    </row>
    <row r="15" spans="1:5" x14ac:dyDescent="0.3">
      <c r="A15" s="21" t="s">
        <v>145</v>
      </c>
      <c r="B15" s="22">
        <v>1045775</v>
      </c>
    </row>
    <row r="16" spans="1:5" x14ac:dyDescent="0.3">
      <c r="A16" s="21" t="s">
        <v>133</v>
      </c>
      <c r="B16" s="22">
        <v>8684027.5</v>
      </c>
    </row>
    <row r="20" spans="1:5" x14ac:dyDescent="0.3">
      <c r="A20" s="20" t="s">
        <v>132</v>
      </c>
      <c r="B20" t="s">
        <v>146</v>
      </c>
      <c r="D20" s="23" t="s">
        <v>6</v>
      </c>
      <c r="E20" s="23" t="s">
        <v>147</v>
      </c>
    </row>
    <row r="21" spans="1:5" x14ac:dyDescent="0.3">
      <c r="A21" s="21" t="s">
        <v>57</v>
      </c>
      <c r="B21" s="22">
        <v>170562.5</v>
      </c>
      <c r="D21" t="str">
        <f>A21</f>
        <v>Alabama</v>
      </c>
      <c r="E21" s="24">
        <f>B21</f>
        <v>170562.5</v>
      </c>
    </row>
    <row r="22" spans="1:5" x14ac:dyDescent="0.3">
      <c r="A22" s="21" t="s">
        <v>61</v>
      </c>
      <c r="B22" s="22">
        <v>213437.5</v>
      </c>
      <c r="D22" t="str">
        <f t="shared" ref="D22:D70" si="0">A22</f>
        <v>Alaska</v>
      </c>
      <c r="E22" s="24">
        <f t="shared" ref="E22:E70" si="1">B22</f>
        <v>213437.5</v>
      </c>
    </row>
    <row r="23" spans="1:5" x14ac:dyDescent="0.3">
      <c r="A23" s="21" t="s">
        <v>82</v>
      </c>
      <c r="B23" s="22">
        <v>192137.5</v>
      </c>
      <c r="D23" t="str">
        <f t="shared" si="0"/>
        <v>Arizona</v>
      </c>
      <c r="E23" s="24">
        <f t="shared" si="1"/>
        <v>192137.5</v>
      </c>
    </row>
    <row r="24" spans="1:5" x14ac:dyDescent="0.3">
      <c r="A24" s="21" t="s">
        <v>98</v>
      </c>
      <c r="B24" s="22">
        <v>101732.5</v>
      </c>
      <c r="D24" t="str">
        <f t="shared" si="0"/>
        <v>Arkansas</v>
      </c>
      <c r="E24" s="24">
        <f t="shared" si="1"/>
        <v>101732.5</v>
      </c>
    </row>
    <row r="25" spans="1:5" x14ac:dyDescent="0.3">
      <c r="A25" s="21" t="s">
        <v>29</v>
      </c>
      <c r="B25" s="22">
        <v>582400</v>
      </c>
      <c r="D25" t="str">
        <f t="shared" si="0"/>
        <v>California</v>
      </c>
      <c r="E25" s="24">
        <f t="shared" si="1"/>
        <v>582400</v>
      </c>
    </row>
    <row r="26" spans="1:5" x14ac:dyDescent="0.3">
      <c r="A26" s="21" t="s">
        <v>42</v>
      </c>
      <c r="B26" s="22">
        <v>202725</v>
      </c>
      <c r="D26" t="str">
        <f t="shared" si="0"/>
        <v>Colorado</v>
      </c>
      <c r="E26" s="24">
        <f t="shared" si="1"/>
        <v>202725</v>
      </c>
    </row>
    <row r="27" spans="1:5" x14ac:dyDescent="0.3">
      <c r="A27" s="21" t="s">
        <v>121</v>
      </c>
      <c r="B27" s="22">
        <v>78595</v>
      </c>
      <c r="D27" t="str">
        <f t="shared" si="0"/>
        <v>Connecticut</v>
      </c>
      <c r="E27" s="24">
        <f t="shared" si="1"/>
        <v>78595</v>
      </c>
    </row>
    <row r="28" spans="1:5" x14ac:dyDescent="0.3">
      <c r="A28" s="21" t="s">
        <v>117</v>
      </c>
      <c r="B28" s="22">
        <v>94695</v>
      </c>
      <c r="D28" t="str">
        <f t="shared" si="0"/>
        <v>Delaware</v>
      </c>
      <c r="E28" s="24">
        <f t="shared" si="1"/>
        <v>94695</v>
      </c>
    </row>
    <row r="29" spans="1:5" x14ac:dyDescent="0.3">
      <c r="A29" s="21" t="s">
        <v>47</v>
      </c>
      <c r="B29" s="22">
        <v>561850</v>
      </c>
      <c r="D29" t="str">
        <f t="shared" si="0"/>
        <v>Florida</v>
      </c>
      <c r="E29" s="24">
        <f t="shared" si="1"/>
        <v>561850</v>
      </c>
    </row>
    <row r="30" spans="1:5" x14ac:dyDescent="0.3">
      <c r="A30" s="21" t="s">
        <v>86</v>
      </c>
      <c r="B30" s="22">
        <v>292210</v>
      </c>
      <c r="D30" t="str">
        <f t="shared" si="0"/>
        <v>Georgia</v>
      </c>
      <c r="E30" s="24">
        <f t="shared" si="1"/>
        <v>292210</v>
      </c>
    </row>
    <row r="31" spans="1:5" x14ac:dyDescent="0.3">
      <c r="A31" s="21" t="s">
        <v>63</v>
      </c>
      <c r="B31" s="22">
        <v>255425</v>
      </c>
      <c r="D31" t="str">
        <f t="shared" si="0"/>
        <v>Hawaii</v>
      </c>
      <c r="E31" s="24">
        <f t="shared" si="1"/>
        <v>255425</v>
      </c>
    </row>
    <row r="32" spans="1:5" x14ac:dyDescent="0.3">
      <c r="A32" s="21" t="s">
        <v>80</v>
      </c>
      <c r="B32" s="22">
        <v>146650</v>
      </c>
      <c r="D32" t="str">
        <f t="shared" si="0"/>
        <v>Idaho</v>
      </c>
      <c r="E32" s="24">
        <f t="shared" si="1"/>
        <v>146650</v>
      </c>
    </row>
    <row r="33" spans="1:5" x14ac:dyDescent="0.3">
      <c r="A33" s="21" t="s">
        <v>34</v>
      </c>
      <c r="B33" s="22">
        <v>93282.5</v>
      </c>
      <c r="D33" t="str">
        <f t="shared" si="0"/>
        <v>Illinois</v>
      </c>
      <c r="E33" s="24">
        <f t="shared" si="1"/>
        <v>93282.5</v>
      </c>
    </row>
    <row r="34" spans="1:5" x14ac:dyDescent="0.3">
      <c r="A34" s="21" t="s">
        <v>112</v>
      </c>
      <c r="B34" s="22">
        <v>106825</v>
      </c>
      <c r="D34" t="str">
        <f t="shared" si="0"/>
        <v>Indiana</v>
      </c>
      <c r="E34" s="24">
        <f t="shared" si="1"/>
        <v>106825</v>
      </c>
    </row>
    <row r="35" spans="1:5" x14ac:dyDescent="0.3">
      <c r="A35" s="21" t="s">
        <v>108</v>
      </c>
      <c r="B35" s="22">
        <v>72667.5</v>
      </c>
      <c r="D35" t="str">
        <f t="shared" si="0"/>
        <v>Iowa</v>
      </c>
      <c r="E35" s="24">
        <f t="shared" si="1"/>
        <v>72667.5</v>
      </c>
    </row>
    <row r="36" spans="1:5" x14ac:dyDescent="0.3">
      <c r="A36" s="21" t="s">
        <v>102</v>
      </c>
      <c r="B36" s="22">
        <v>84090</v>
      </c>
      <c r="D36" t="str">
        <f t="shared" si="0"/>
        <v>Kansas</v>
      </c>
      <c r="E36" s="24">
        <f t="shared" si="1"/>
        <v>84090</v>
      </c>
    </row>
    <row r="37" spans="1:5" x14ac:dyDescent="0.3">
      <c r="A37" s="21" t="s">
        <v>94</v>
      </c>
      <c r="B37" s="22">
        <v>152552.5</v>
      </c>
      <c r="D37" t="str">
        <f t="shared" si="0"/>
        <v>Kentucky</v>
      </c>
      <c r="E37" s="24">
        <f t="shared" si="1"/>
        <v>152552.5</v>
      </c>
    </row>
    <row r="38" spans="1:5" x14ac:dyDescent="0.3">
      <c r="A38" s="21" t="s">
        <v>78</v>
      </c>
      <c r="B38" s="22">
        <v>185375</v>
      </c>
      <c r="D38" t="str">
        <f t="shared" si="0"/>
        <v>Louisiana</v>
      </c>
      <c r="E38" s="24">
        <f t="shared" si="1"/>
        <v>185375</v>
      </c>
    </row>
    <row r="39" spans="1:5" x14ac:dyDescent="0.3">
      <c r="A39" s="21" t="s">
        <v>59</v>
      </c>
      <c r="B39" s="22">
        <v>87825</v>
      </c>
      <c r="D39" t="str">
        <f t="shared" si="0"/>
        <v>Maine</v>
      </c>
      <c r="E39" s="24">
        <f t="shared" si="1"/>
        <v>87825</v>
      </c>
    </row>
    <row r="40" spans="1:5" x14ac:dyDescent="0.3">
      <c r="A40" s="21" t="s">
        <v>115</v>
      </c>
      <c r="B40" s="22">
        <v>122875</v>
      </c>
      <c r="D40" t="str">
        <f t="shared" si="0"/>
        <v>Maryland</v>
      </c>
      <c r="E40" s="24">
        <f t="shared" si="1"/>
        <v>122875</v>
      </c>
    </row>
    <row r="41" spans="1:5" x14ac:dyDescent="0.3">
      <c r="A41" s="21" t="s">
        <v>125</v>
      </c>
      <c r="B41" s="22">
        <v>134955</v>
      </c>
      <c r="D41" t="str">
        <f t="shared" si="0"/>
        <v>Massachusetts</v>
      </c>
      <c r="E41" s="24">
        <f t="shared" si="1"/>
        <v>134955</v>
      </c>
    </row>
    <row r="42" spans="1:5" x14ac:dyDescent="0.3">
      <c r="A42" s="21" t="s">
        <v>71</v>
      </c>
      <c r="B42" s="22">
        <v>95262.5</v>
      </c>
      <c r="D42" t="str">
        <f t="shared" si="0"/>
        <v>Michigan</v>
      </c>
      <c r="E42" s="24">
        <f t="shared" si="1"/>
        <v>95262.5</v>
      </c>
    </row>
    <row r="43" spans="1:5" x14ac:dyDescent="0.3">
      <c r="A43" s="21" t="s">
        <v>49</v>
      </c>
      <c r="B43" s="22">
        <v>67910</v>
      </c>
      <c r="D43" t="str">
        <f t="shared" si="0"/>
        <v>Minnesota</v>
      </c>
      <c r="E43" s="24">
        <f t="shared" si="1"/>
        <v>67910</v>
      </c>
    </row>
    <row r="44" spans="1:5" x14ac:dyDescent="0.3">
      <c r="A44" s="21" t="s">
        <v>96</v>
      </c>
      <c r="B44" s="22">
        <v>121982.5</v>
      </c>
      <c r="D44" t="str">
        <f t="shared" si="0"/>
        <v>Mississippi</v>
      </c>
      <c r="E44" s="24">
        <f t="shared" si="1"/>
        <v>121982.5</v>
      </c>
    </row>
    <row r="45" spans="1:5" x14ac:dyDescent="0.3">
      <c r="A45" s="21" t="s">
        <v>73</v>
      </c>
      <c r="B45" s="22">
        <v>91370</v>
      </c>
      <c r="D45" t="str">
        <f t="shared" si="0"/>
        <v>Missouri</v>
      </c>
      <c r="E45" s="24">
        <f t="shared" si="1"/>
        <v>91370</v>
      </c>
    </row>
    <row r="46" spans="1:5" x14ac:dyDescent="0.3">
      <c r="A46" s="21" t="s">
        <v>51</v>
      </c>
      <c r="B46" s="22">
        <v>153762.5</v>
      </c>
      <c r="D46" t="str">
        <f t="shared" si="0"/>
        <v>Montana</v>
      </c>
      <c r="E46" s="24">
        <f t="shared" si="1"/>
        <v>153762.5</v>
      </c>
    </row>
    <row r="47" spans="1:5" x14ac:dyDescent="0.3">
      <c r="A47" s="21" t="s">
        <v>55</v>
      </c>
      <c r="B47" s="22">
        <v>54380</v>
      </c>
      <c r="D47" t="str">
        <f t="shared" si="0"/>
        <v>Nebraska</v>
      </c>
      <c r="E47" s="24">
        <f t="shared" si="1"/>
        <v>54380</v>
      </c>
    </row>
    <row r="48" spans="1:5" x14ac:dyDescent="0.3">
      <c r="A48" s="21" t="s">
        <v>40</v>
      </c>
      <c r="B48" s="22">
        <v>199837.5</v>
      </c>
      <c r="D48" t="str">
        <f t="shared" si="0"/>
        <v>Nevada</v>
      </c>
      <c r="E48" s="24">
        <f t="shared" si="1"/>
        <v>199837.5</v>
      </c>
    </row>
    <row r="49" spans="1:5" x14ac:dyDescent="0.3">
      <c r="A49" s="21" t="s">
        <v>129</v>
      </c>
      <c r="B49" s="22">
        <v>148470</v>
      </c>
      <c r="D49" t="str">
        <f t="shared" si="0"/>
        <v>New Hampshire</v>
      </c>
      <c r="E49" s="24">
        <f t="shared" si="1"/>
        <v>148470</v>
      </c>
    </row>
    <row r="50" spans="1:5" x14ac:dyDescent="0.3">
      <c r="A50" s="21" t="s">
        <v>119</v>
      </c>
      <c r="B50" s="22">
        <v>113925</v>
      </c>
      <c r="D50" t="str">
        <f t="shared" si="0"/>
        <v>New Jersey</v>
      </c>
      <c r="E50" s="24">
        <f t="shared" si="1"/>
        <v>113925</v>
      </c>
    </row>
    <row r="51" spans="1:5" x14ac:dyDescent="0.3">
      <c r="A51" s="21" t="s">
        <v>84</v>
      </c>
      <c r="B51" s="22">
        <v>166075</v>
      </c>
      <c r="D51" t="str">
        <f t="shared" si="0"/>
        <v>New Mexico</v>
      </c>
      <c r="E51" s="24">
        <f t="shared" si="1"/>
        <v>166075</v>
      </c>
    </row>
    <row r="52" spans="1:5" x14ac:dyDescent="0.3">
      <c r="A52" s="21" t="s">
        <v>16</v>
      </c>
      <c r="B52" s="22">
        <v>582675</v>
      </c>
      <c r="D52" t="str">
        <f t="shared" si="0"/>
        <v>New York</v>
      </c>
      <c r="E52" s="24">
        <f t="shared" si="1"/>
        <v>582675</v>
      </c>
    </row>
    <row r="53" spans="1:5" x14ac:dyDescent="0.3">
      <c r="A53" s="21" t="s">
        <v>90</v>
      </c>
      <c r="B53" s="22">
        <v>187045</v>
      </c>
      <c r="D53" t="str">
        <f t="shared" si="0"/>
        <v>North Carolina</v>
      </c>
      <c r="E53" s="24">
        <f t="shared" si="1"/>
        <v>187045</v>
      </c>
    </row>
    <row r="54" spans="1:5" x14ac:dyDescent="0.3">
      <c r="A54" s="21" t="s">
        <v>106</v>
      </c>
      <c r="B54" s="22">
        <v>72380</v>
      </c>
      <c r="D54" t="str">
        <f t="shared" si="0"/>
        <v>North Dakota</v>
      </c>
      <c r="E54" s="24">
        <f t="shared" si="1"/>
        <v>72380</v>
      </c>
    </row>
    <row r="55" spans="1:5" x14ac:dyDescent="0.3">
      <c r="A55" s="21" t="s">
        <v>92</v>
      </c>
      <c r="B55" s="22">
        <v>95142.5</v>
      </c>
      <c r="D55" t="str">
        <f t="shared" si="0"/>
        <v>Ohio</v>
      </c>
      <c r="E55" s="24">
        <f t="shared" si="1"/>
        <v>95142.5</v>
      </c>
    </row>
    <row r="56" spans="1:5" x14ac:dyDescent="0.3">
      <c r="A56" s="21" t="s">
        <v>100</v>
      </c>
      <c r="B56" s="22">
        <v>94982.5</v>
      </c>
      <c r="D56" t="str">
        <f t="shared" si="0"/>
        <v>Oklahoma</v>
      </c>
      <c r="E56" s="24">
        <f t="shared" si="1"/>
        <v>94982.5</v>
      </c>
    </row>
    <row r="57" spans="1:5" x14ac:dyDescent="0.3">
      <c r="A57" s="21" t="s">
        <v>77</v>
      </c>
      <c r="B57" s="22">
        <v>226300</v>
      </c>
      <c r="D57" t="str">
        <f t="shared" si="0"/>
        <v>Oregon</v>
      </c>
      <c r="E57" s="24">
        <f t="shared" si="1"/>
        <v>226300</v>
      </c>
    </row>
    <row r="58" spans="1:5" x14ac:dyDescent="0.3">
      <c r="A58" s="21" t="s">
        <v>37</v>
      </c>
      <c r="B58" s="22">
        <v>95690</v>
      </c>
      <c r="D58" t="str">
        <f t="shared" si="0"/>
        <v>Pennsylvania</v>
      </c>
      <c r="E58" s="24">
        <f t="shared" si="1"/>
        <v>95690</v>
      </c>
    </row>
    <row r="59" spans="1:5" x14ac:dyDescent="0.3">
      <c r="A59" s="21" t="s">
        <v>123</v>
      </c>
      <c r="B59" s="22">
        <v>101462.5</v>
      </c>
      <c r="D59" t="str">
        <f t="shared" si="0"/>
        <v>Rhode Island</v>
      </c>
      <c r="E59" s="24">
        <f t="shared" si="1"/>
        <v>101462.5</v>
      </c>
    </row>
    <row r="60" spans="1:5" x14ac:dyDescent="0.3">
      <c r="A60" s="21" t="s">
        <v>88</v>
      </c>
      <c r="B60" s="22">
        <v>238055</v>
      </c>
      <c r="D60" t="str">
        <f t="shared" si="0"/>
        <v>South Carolina</v>
      </c>
      <c r="E60" s="24">
        <f t="shared" si="1"/>
        <v>238055</v>
      </c>
    </row>
    <row r="61" spans="1:5" x14ac:dyDescent="0.3">
      <c r="A61" s="21" t="s">
        <v>104</v>
      </c>
      <c r="B61" s="22">
        <v>77285</v>
      </c>
      <c r="D61" t="str">
        <f t="shared" si="0"/>
        <v>South Dakota</v>
      </c>
      <c r="E61" s="24">
        <f t="shared" si="1"/>
        <v>77285</v>
      </c>
    </row>
    <row r="62" spans="1:5" x14ac:dyDescent="0.3">
      <c r="A62" s="21" t="s">
        <v>53</v>
      </c>
      <c r="B62" s="22">
        <v>175912.5</v>
      </c>
      <c r="D62" t="str">
        <f t="shared" si="0"/>
        <v>Tennessee</v>
      </c>
      <c r="E62" s="24">
        <f t="shared" si="1"/>
        <v>175912.5</v>
      </c>
    </row>
    <row r="63" spans="1:5" x14ac:dyDescent="0.3">
      <c r="A63" s="21" t="s">
        <v>25</v>
      </c>
      <c r="B63" s="22">
        <v>440987.5</v>
      </c>
      <c r="D63" t="str">
        <f t="shared" si="0"/>
        <v>Texas</v>
      </c>
      <c r="E63" s="24">
        <f t="shared" si="1"/>
        <v>440987.5</v>
      </c>
    </row>
    <row r="64" spans="1:5" x14ac:dyDescent="0.3">
      <c r="A64" s="21" t="s">
        <v>75</v>
      </c>
      <c r="B64" s="22">
        <v>199937.5</v>
      </c>
      <c r="D64" t="str">
        <f t="shared" si="0"/>
        <v>Utah</v>
      </c>
      <c r="E64" s="24">
        <f t="shared" si="1"/>
        <v>199937.5</v>
      </c>
    </row>
    <row r="65" spans="1:5" x14ac:dyDescent="0.3">
      <c r="A65" s="21" t="s">
        <v>127</v>
      </c>
      <c r="B65" s="22">
        <v>156035</v>
      </c>
      <c r="D65" t="str">
        <f t="shared" si="0"/>
        <v>Vermont</v>
      </c>
      <c r="E65" s="24">
        <f t="shared" si="1"/>
        <v>156035</v>
      </c>
    </row>
    <row r="66" spans="1:5" x14ac:dyDescent="0.3">
      <c r="A66" s="21" t="s">
        <v>69</v>
      </c>
      <c r="B66" s="22">
        <v>187222.5</v>
      </c>
      <c r="D66" t="str">
        <f t="shared" si="0"/>
        <v>Virginia</v>
      </c>
      <c r="E66" s="24">
        <f t="shared" si="1"/>
        <v>187222.5</v>
      </c>
    </row>
    <row r="67" spans="1:5" x14ac:dyDescent="0.3">
      <c r="A67" s="21" t="s">
        <v>44</v>
      </c>
      <c r="B67" s="22">
        <v>250237.5</v>
      </c>
      <c r="D67" t="str">
        <f t="shared" si="0"/>
        <v>Washington</v>
      </c>
      <c r="E67" s="24">
        <f t="shared" si="1"/>
        <v>250237.5</v>
      </c>
    </row>
    <row r="68" spans="1:5" x14ac:dyDescent="0.3">
      <c r="A68" s="21" t="s">
        <v>114</v>
      </c>
      <c r="B68" s="22">
        <v>71145</v>
      </c>
      <c r="D68" t="str">
        <f t="shared" si="0"/>
        <v>West Virginia</v>
      </c>
      <c r="E68" s="24">
        <f t="shared" si="1"/>
        <v>71145</v>
      </c>
    </row>
    <row r="69" spans="1:5" x14ac:dyDescent="0.3">
      <c r="A69" s="21" t="s">
        <v>110</v>
      </c>
      <c r="B69" s="22">
        <v>85752.5</v>
      </c>
      <c r="D69" t="str">
        <f t="shared" si="0"/>
        <v>Wisconsin</v>
      </c>
      <c r="E69" s="24">
        <f t="shared" si="1"/>
        <v>85752.5</v>
      </c>
    </row>
    <row r="70" spans="1:5" x14ac:dyDescent="0.3">
      <c r="A70" s="21" t="s">
        <v>67</v>
      </c>
      <c r="B70" s="22">
        <v>199937.5</v>
      </c>
      <c r="D70" t="str">
        <f t="shared" si="0"/>
        <v>Wyoming</v>
      </c>
      <c r="E70" s="24">
        <f t="shared" si="1"/>
        <v>199937.5</v>
      </c>
    </row>
    <row r="71" spans="1:5" x14ac:dyDescent="0.3">
      <c r="A71" s="21" t="s">
        <v>133</v>
      </c>
      <c r="B71" s="22">
        <v>8684027.5</v>
      </c>
    </row>
  </sheetData>
  <pageMargins left="0.7" right="0.7" top="0.75" bottom="0.75" header="0.3" footer="0.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12</vt:i4>
      </vt:variant>
    </vt:vector>
  </HeadingPairs>
  <TitlesOfParts>
    <vt:vector size="15" baseType="lpstr">
      <vt:lpstr>Data</vt:lpstr>
      <vt:lpstr>Dashboard</vt:lpstr>
      <vt:lpstr>Sheet1</vt:lpstr>
      <vt:lpstr>Beverage_Brand</vt:lpstr>
      <vt:lpstr>City</vt:lpstr>
      <vt:lpstr>Invoice_Date</vt:lpstr>
      <vt:lpstr>Operating_Margin</vt:lpstr>
      <vt:lpstr>Operating_Profit</vt:lpstr>
      <vt:lpstr>Price_per_Unit</vt:lpstr>
      <vt:lpstr>Region</vt:lpstr>
      <vt:lpstr>Retailer</vt:lpstr>
      <vt:lpstr>Retailer_ID</vt:lpstr>
      <vt:lpstr>State</vt:lpstr>
      <vt:lpstr>Total_Sales</vt:lpstr>
      <vt:lpstr>Units_Sold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Quach</dc:creator>
  <cp:lastModifiedBy>Adib Mahian</cp:lastModifiedBy>
  <dcterms:created xsi:type="dcterms:W3CDTF">2022-04-21T14:05:43Z</dcterms:created>
  <dcterms:modified xsi:type="dcterms:W3CDTF">2023-01-06T14:54:18Z</dcterms:modified>
</cp:coreProperties>
</file>