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ubik\Desktop\ETH\Sem6\OME\MahjongOptimization\"/>
    </mc:Choice>
  </mc:AlternateContent>
  <xr:revisionPtr revIDLastSave="0" documentId="13_ncr:1_{A27B7209-AE96-4C15-8232-A66DF4B300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B3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4" i="1"/>
  <c r="T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1" i="1"/>
  <c r="B30" i="1"/>
  <c r="B29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5" i="1"/>
  <c r="T34" i="1" l="1"/>
</calcChain>
</file>

<file path=xl/sharedStrings.xml><?xml version="1.0" encoding="utf-8"?>
<sst xmlns="http://schemas.openxmlformats.org/spreadsheetml/2006/main" count="38" uniqueCount="14">
  <si>
    <t>AnalyzerType</t>
  </si>
  <si>
    <t>Total Time</t>
  </si>
  <si>
    <t>Ready Hands</t>
  </si>
  <si>
    <t>Avg Discard Time</t>
  </si>
  <si>
    <t>Avg Shanten per Round</t>
  </si>
  <si>
    <t>Avg Time per Round</t>
  </si>
  <si>
    <t>DrawAnalyzer Depth1</t>
  </si>
  <si>
    <t>HandAnalyzer (naive)</t>
  </si>
  <si>
    <t>DrawAnalyzer Depth2</t>
  </si>
  <si>
    <t>DA1 Timeround/HA Timeround</t>
  </si>
  <si>
    <t>DA2 Timeround/HA Timeround</t>
  </si>
  <si>
    <t>Naive Algorithm</t>
  </si>
  <si>
    <t>DrawAnalyzer Depth2 only 100 Games</t>
  </si>
  <si>
    <t>Winning Hand is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</si>
</sst>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13" xfId="0" applyNumberFormat="1" applyBorder="1"/>
    <xf numFmtId="11" fontId="0" fillId="0" borderId="0" xfId="0" applyNumberFormat="1" applyBorder="1"/>
    <xf numFmtId="11" fontId="0" fillId="0" borderId="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what round is ready Hand reached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Tabelle1!$A$29</c:f>
              <c:strCache>
                <c:ptCount val="1"/>
                <c:pt idx="0">
                  <c:v>Naive Algorithm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Tabelle1!$B$29:$S$29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13</c:v>
                </c:pt>
                <c:pt idx="13">
                  <c:v>8</c:v>
                </c:pt>
                <c:pt idx="14">
                  <c:v>12</c:v>
                </c:pt>
                <c:pt idx="15">
                  <c:v>19</c:v>
                </c:pt>
                <c:pt idx="16">
                  <c:v>13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7-4788-A8FA-52E9D75A0B70}"/>
            </c:ext>
          </c:extLst>
        </c:ser>
        <c:ser>
          <c:idx val="1"/>
          <c:order val="1"/>
          <c:tx>
            <c:strRef>
              <c:f>Tabelle1!$A$30</c:f>
              <c:strCache>
                <c:ptCount val="1"/>
                <c:pt idx="0">
                  <c:v>DrawAnalyzer Depth1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Tabelle1!$B$30:$S$30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16</c:v>
                </c:pt>
                <c:pt idx="12">
                  <c:v>17</c:v>
                </c:pt>
                <c:pt idx="13">
                  <c:v>28</c:v>
                </c:pt>
                <c:pt idx="14">
                  <c:v>20</c:v>
                </c:pt>
                <c:pt idx="15">
                  <c:v>29</c:v>
                </c:pt>
                <c:pt idx="16">
                  <c:v>30</c:v>
                </c:pt>
                <c:pt idx="1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7-4788-A8FA-52E9D75A0B70}"/>
            </c:ext>
          </c:extLst>
        </c:ser>
        <c:ser>
          <c:idx val="2"/>
          <c:order val="2"/>
          <c:tx>
            <c:strRef>
              <c:f>Tabelle1!$A$31</c:f>
              <c:strCache>
                <c:ptCount val="1"/>
                <c:pt idx="0">
                  <c:v>DrawAnalyzer Depth2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Tabelle1!$B$31:$S$31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7-4788-A8FA-52E9D75A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98735"/>
        <c:axId val="2069305935"/>
      </c:lineChart>
      <c:catAx>
        <c:axId val="20692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305935"/>
        <c:crosses val="autoZero"/>
        <c:auto val="1"/>
        <c:lblAlgn val="ctr"/>
        <c:lblOffset val="100"/>
        <c:noMultiLvlLbl val="0"/>
      </c:catAx>
      <c:valAx>
        <c:axId val="206930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2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Average Shanten  per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Tabelle1!$A$25</c:f>
              <c:strCache>
                <c:ptCount val="1"/>
                <c:pt idx="0">
                  <c:v>Naive Algorithm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Tabelle1!$B$25:$S$25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C-40E5-8853-71671C65E55E}"/>
            </c:ext>
          </c:extLst>
        </c:ser>
        <c:ser>
          <c:idx val="1"/>
          <c:order val="1"/>
          <c:tx>
            <c:strRef>
              <c:f>Tabelle1!$A$26</c:f>
              <c:strCache>
                <c:ptCount val="1"/>
                <c:pt idx="0">
                  <c:v>DrawAnalyzer Depth1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Tabelle1!$B$26:$S$26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C-40E5-8853-71671C65E55E}"/>
            </c:ext>
          </c:extLst>
        </c:ser>
        <c:ser>
          <c:idx val="2"/>
          <c:order val="2"/>
          <c:tx>
            <c:strRef>
              <c:f>Tabelle1!$A$27</c:f>
              <c:strCache>
                <c:ptCount val="1"/>
                <c:pt idx="0">
                  <c:v>DrawAnalyzer Depth2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Tabelle1!$B$27:$S$27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C-40E5-8853-71671C65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51535"/>
        <c:axId val="2069345295"/>
      </c:lineChart>
      <c:catAx>
        <c:axId val="206935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345295"/>
        <c:crosses val="autoZero"/>
        <c:auto val="1"/>
        <c:lblAlgn val="ctr"/>
        <c:lblOffset val="100"/>
        <c:noMultiLvlLbl val="0"/>
      </c:catAx>
      <c:valAx>
        <c:axId val="206934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3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</a:t>
            </a:r>
            <a:r>
              <a:rPr lang="de-CH" baseline="0"/>
              <a:t> What Round is Ready Hand reached (Adjusted)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Tabelle1!$A$36</c:f>
              <c:strCache>
                <c:ptCount val="1"/>
                <c:pt idx="0">
                  <c:v>Naive Algorithm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Tabelle1!$B$36:$S$36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>
                  <c:v>0.1</c:v>
                </c:pt>
                <c:pt idx="9">
                  <c:v>0.8</c:v>
                </c:pt>
                <c:pt idx="10">
                  <c:v>0.9</c:v>
                </c:pt>
                <c:pt idx="11">
                  <c:v>0.8</c:v>
                </c:pt>
                <c:pt idx="12">
                  <c:v>1.3</c:v>
                </c:pt>
                <c:pt idx="13">
                  <c:v>0.8</c:v>
                </c:pt>
                <c:pt idx="14">
                  <c:v>1.2</c:v>
                </c:pt>
                <c:pt idx="15">
                  <c:v>1.9</c:v>
                </c:pt>
                <c:pt idx="16">
                  <c:v>1.3</c:v>
                </c:pt>
                <c:pt idx="1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0C5-9C87-758B4E899A6B}"/>
            </c:ext>
          </c:extLst>
        </c:ser>
        <c:ser>
          <c:idx val="1"/>
          <c:order val="1"/>
          <c:tx>
            <c:strRef>
              <c:f>Tabelle1!$A$37</c:f>
              <c:strCache>
                <c:ptCount val="1"/>
                <c:pt idx="0">
                  <c:v>DrawAnalyzer Depth1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Tabelle1!$B$37:$S$37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0.7</c:v>
                </c:pt>
                <c:pt idx="7">
                  <c:v>0.2</c:v>
                </c:pt>
                <c:pt idx="8">
                  <c:v>0.7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1.6</c:v>
                </c:pt>
                <c:pt idx="12">
                  <c:v>1.7</c:v>
                </c:pt>
                <c:pt idx="13">
                  <c:v>2.8</c:v>
                </c:pt>
                <c:pt idx="14">
                  <c:v>2</c:v>
                </c:pt>
                <c:pt idx="15">
                  <c:v>2.9</c:v>
                </c:pt>
                <c:pt idx="16">
                  <c:v>3</c:v>
                </c:pt>
                <c:pt idx="1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8-40C5-9C87-758B4E899A6B}"/>
            </c:ext>
          </c:extLst>
        </c:ser>
        <c:ser>
          <c:idx val="2"/>
          <c:order val="2"/>
          <c:tx>
            <c:strRef>
              <c:f>Tabelle1!$A$38</c:f>
              <c:strCache>
                <c:ptCount val="1"/>
                <c:pt idx="0">
                  <c:v>DrawAnalyzer Depth2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Tabelle1!$B$38:$S$38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8-40C5-9C87-758B4E89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640447"/>
        <c:axId val="746641407"/>
      </c:lineChart>
      <c:catAx>
        <c:axId val="74664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641407"/>
        <c:crosses val="autoZero"/>
        <c:auto val="1"/>
        <c:lblAlgn val="ctr"/>
        <c:lblOffset val="100"/>
        <c:noMultiLvlLbl val="0"/>
      </c:catAx>
      <c:valAx>
        <c:axId val="74664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66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Runtime</a:t>
            </a:r>
            <a:r>
              <a:rPr lang="de-CH" baseline="0"/>
              <a:t> per round divided by avg runtime of Algo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Tabelle1!$A$40</c:f>
              <c:strCache>
                <c:ptCount val="1"/>
                <c:pt idx="0">
                  <c:v>Naive Algorithm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Tabelle1!$B$40:$S$40</c:f>
              <c:numCache>
                <c:formatCode>General</c:formatCode>
                <c:ptCount val="18"/>
                <c:pt idx="0">
                  <c:v>0</c:v>
                </c:pt>
                <c:pt idx="1">
                  <c:v>0.32389796093858925</c:v>
                </c:pt>
                <c:pt idx="2">
                  <c:v>0.38204890471699404</c:v>
                </c:pt>
                <c:pt idx="3">
                  <c:v>0.47578930760481475</c:v>
                </c:pt>
                <c:pt idx="4">
                  <c:v>0.53595368760745254</c:v>
                </c:pt>
                <c:pt idx="5">
                  <c:v>0.69568627043503584</c:v>
                </c:pt>
                <c:pt idx="6">
                  <c:v>0.79850890341065395</c:v>
                </c:pt>
                <c:pt idx="7">
                  <c:v>0.93726207198224243</c:v>
                </c:pt>
                <c:pt idx="8">
                  <c:v>0.95800022227502146</c:v>
                </c:pt>
                <c:pt idx="9">
                  <c:v>1.0580059158984432</c:v>
                </c:pt>
                <c:pt idx="10">
                  <c:v>1.2285206543081673</c:v>
                </c:pt>
                <c:pt idx="11">
                  <c:v>1.4162933471503047</c:v>
                </c:pt>
                <c:pt idx="12">
                  <c:v>1.3326945595295969</c:v>
                </c:pt>
                <c:pt idx="13">
                  <c:v>1.6292270113597365</c:v>
                </c:pt>
                <c:pt idx="14">
                  <c:v>1.6326847608255877</c:v>
                </c:pt>
                <c:pt idx="15">
                  <c:v>1.6921509420691005</c:v>
                </c:pt>
                <c:pt idx="16">
                  <c:v>1.95435856654865</c:v>
                </c:pt>
                <c:pt idx="17">
                  <c:v>0.94891691333963113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8-4647-95DA-80920EDB382D}"/>
            </c:ext>
          </c:extLst>
        </c:ser>
        <c:ser>
          <c:idx val="1"/>
          <c:order val="1"/>
          <c:tx>
            <c:strRef>
              <c:f>Tabelle1!$A$41</c:f>
              <c:strCache>
                <c:ptCount val="1"/>
                <c:pt idx="0">
                  <c:v>DrawAnalyzer Depth1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Tabelle1!$B$41:$S$41</c:f>
              <c:numCache>
                <c:formatCode>0.00E+00</c:formatCode>
                <c:ptCount val="18"/>
                <c:pt idx="0">
                  <c:v>3.7774880472386075E-5</c:v>
                </c:pt>
                <c:pt idx="1">
                  <c:v>8.1976016635954219E-2</c:v>
                </c:pt>
                <c:pt idx="2">
                  <c:v>0.14171919780271811</c:v>
                </c:pt>
                <c:pt idx="3">
                  <c:v>0.26193627443164985</c:v>
                </c:pt>
                <c:pt idx="4">
                  <c:v>0.37296881197740306</c:v>
                </c:pt>
                <c:pt idx="5">
                  <c:v>0.52063933047022026</c:v>
                </c:pt>
                <c:pt idx="6">
                  <c:v>0.70645211632022109</c:v>
                </c:pt>
                <c:pt idx="7">
                  <c:v>0.86903951837703342</c:v>
                </c:pt>
                <c:pt idx="8">
                  <c:v>1.0703601159161655</c:v>
                </c:pt>
                <c:pt idx="9">
                  <c:v>1.2516262495533619</c:v>
                </c:pt>
                <c:pt idx="10">
                  <c:v>1.4215366089989476</c:v>
                </c:pt>
                <c:pt idx="11">
                  <c:v>1.4701837920149146</c:v>
                </c:pt>
                <c:pt idx="12">
                  <c:v>1.6246033009589973</c:v>
                </c:pt>
                <c:pt idx="13">
                  <c:v>1.6465435767013883</c:v>
                </c:pt>
                <c:pt idx="14">
                  <c:v>1.7493337907953272</c:v>
                </c:pt>
                <c:pt idx="15">
                  <c:v>1.8466068597868461</c:v>
                </c:pt>
                <c:pt idx="16">
                  <c:v>2.0362804587226426</c:v>
                </c:pt>
                <c:pt idx="17">
                  <c:v>0.928156205655713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8-4647-95DA-80920EDB382D}"/>
            </c:ext>
          </c:extLst>
        </c:ser>
        <c:ser>
          <c:idx val="2"/>
          <c:order val="2"/>
          <c:tx>
            <c:strRef>
              <c:f>Tabelle1!$A$42</c:f>
              <c:strCache>
                <c:ptCount val="1"/>
                <c:pt idx="0">
                  <c:v>DrawAnalyzer Depth2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Tabelle1!$B$42:$S$42</c:f>
              <c:numCache>
                <c:formatCode>General</c:formatCode>
                <c:ptCount val="18"/>
                <c:pt idx="0">
                  <c:v>2.7031068824703213E-4</c:v>
                </c:pt>
                <c:pt idx="1">
                  <c:v>7.1219111377717123E-2</c:v>
                </c:pt>
                <c:pt idx="2">
                  <c:v>0.1517306826278883</c:v>
                </c:pt>
                <c:pt idx="3">
                  <c:v>0.21965763698775723</c:v>
                </c:pt>
                <c:pt idx="4">
                  <c:v>0.40768070040553683</c:v>
                </c:pt>
                <c:pt idx="5">
                  <c:v>0.66744233375764461</c:v>
                </c:pt>
                <c:pt idx="6">
                  <c:v>0.85487393111841814</c:v>
                </c:pt>
                <c:pt idx="7">
                  <c:v>1.143023568800241</c:v>
                </c:pt>
                <c:pt idx="8">
                  <c:v>1.1789767968152987</c:v>
                </c:pt>
                <c:pt idx="9">
                  <c:v>1.4443463996921997</c:v>
                </c:pt>
                <c:pt idx="10">
                  <c:v>1.4301501005580433</c:v>
                </c:pt>
                <c:pt idx="11">
                  <c:v>1.7026318227620392</c:v>
                </c:pt>
                <c:pt idx="12">
                  <c:v>1.6836221494700661</c:v>
                </c:pt>
                <c:pt idx="13">
                  <c:v>1.9608037053066194</c:v>
                </c:pt>
                <c:pt idx="14">
                  <c:v>2.3551638222469644</c:v>
                </c:pt>
                <c:pt idx="15">
                  <c:v>1.5958542098550887</c:v>
                </c:pt>
                <c:pt idx="16">
                  <c:v>1.0980132303532262</c:v>
                </c:pt>
                <c:pt idx="17">
                  <c:v>3.4539487177118335E-2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8-4647-95DA-80920EDB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897151"/>
        <c:axId val="1959882751"/>
      </c:lineChart>
      <c:catAx>
        <c:axId val="195989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882751"/>
        <c:crosses val="autoZero"/>
        <c:auto val="1"/>
        <c:lblAlgn val="ctr"/>
        <c:lblOffset val="100"/>
        <c:noMultiLvlLbl val="0"/>
      </c:catAx>
      <c:valAx>
        <c:axId val="195988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989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39703</xdr:colOff>
      <xdr:row>22</xdr:row>
      <xdr:rowOff>35179</xdr:rowOff>
    </xdr:from>
    <xdr:to>
      <xdr:col>29</xdr:col>
      <xdr:colOff>343711</xdr:colOff>
      <xdr:row>37</xdr:row>
      <xdr:rowOff>21142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A47299-D556-6C02-6FD1-C65A0801B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27715</xdr:colOff>
      <xdr:row>6</xdr:row>
      <xdr:rowOff>99896</xdr:rowOff>
    </xdr:from>
    <xdr:to>
      <xdr:col>29</xdr:col>
      <xdr:colOff>274850</xdr:colOff>
      <xdr:row>21</xdr:row>
      <xdr:rowOff>11975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6A8B8D3-011B-E666-3B34-561680BD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51954</xdr:colOff>
      <xdr:row>37</xdr:row>
      <xdr:rowOff>114877</xdr:rowOff>
    </xdr:from>
    <xdr:to>
      <xdr:col>29</xdr:col>
      <xdr:colOff>381000</xdr:colOff>
      <xdr:row>52</xdr:row>
      <xdr:rowOff>43873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4D631D-BC67-D8FA-AE01-77DCCFB9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113788</xdr:colOff>
      <xdr:row>22</xdr:row>
      <xdr:rowOff>47326</xdr:rowOff>
    </xdr:from>
    <xdr:to>
      <xdr:col>37</xdr:col>
      <xdr:colOff>422217</xdr:colOff>
      <xdr:row>37</xdr:row>
      <xdr:rowOff>69098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FC24AD-BF5C-25E6-27E4-686A0DE0C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U17" zoomScale="76" workbookViewId="0">
      <selection activeCell="A23" sqref="A23"/>
    </sheetView>
  </sheetViews>
  <sheetFormatPr baseColWidth="10" defaultColWidth="8.7265625" defaultRowHeight="14.5" x14ac:dyDescent="0.35"/>
  <cols>
    <col min="1" max="1" width="32.6328125" customWidth="1"/>
    <col min="2" max="4" width="8.7265625" customWidth="1"/>
  </cols>
  <sheetData>
    <row r="1" spans="1:19" x14ac:dyDescent="0.35">
      <c r="A1" s="4" t="s">
        <v>0</v>
      </c>
      <c r="B1" s="13" t="s">
        <v>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</row>
    <row r="2" spans="1:19" x14ac:dyDescent="0.35">
      <c r="A2" s="5" t="s">
        <v>1</v>
      </c>
      <c r="B2">
        <v>54.402655377000002</v>
      </c>
      <c r="S2" s="1"/>
    </row>
    <row r="3" spans="1:19" x14ac:dyDescent="0.35">
      <c r="A3" s="5" t="s">
        <v>2</v>
      </c>
      <c r="B3">
        <v>109</v>
      </c>
      <c r="S3" s="1"/>
    </row>
    <row r="4" spans="1:19" x14ac:dyDescent="0.35">
      <c r="A4" s="5" t="s">
        <v>3</v>
      </c>
      <c r="B4">
        <v>3.0900790363103401E-3</v>
      </c>
      <c r="S4" s="1"/>
    </row>
    <row r="5" spans="1:19" x14ac:dyDescent="0.35">
      <c r="A5" s="5" t="s">
        <v>4</v>
      </c>
      <c r="B5">
        <v>3</v>
      </c>
      <c r="C5">
        <v>3</v>
      </c>
      <c r="D5">
        <v>2</v>
      </c>
      <c r="E5">
        <v>2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 s="1">
        <v>0</v>
      </c>
    </row>
    <row r="6" spans="1:19" x14ac:dyDescent="0.35">
      <c r="A6" s="5" t="s">
        <v>5</v>
      </c>
      <c r="B6">
        <v>0</v>
      </c>
      <c r="C6">
        <v>1.0008702989999999E-3</v>
      </c>
      <c r="D6">
        <v>1.18056131131131E-3</v>
      </c>
      <c r="E6">
        <v>1.4702265651302499E-3</v>
      </c>
      <c r="F6">
        <v>1.6561392545090101E-3</v>
      </c>
      <c r="G6">
        <v>2.14972556012023E-3</v>
      </c>
      <c r="H6">
        <v>2.4674556227364201E-3</v>
      </c>
      <c r="I6">
        <v>2.8962138801611201E-3</v>
      </c>
      <c r="J6">
        <v>2.9602964036326901E-3</v>
      </c>
      <c r="K6">
        <v>3.2693219010100998E-3</v>
      </c>
      <c r="L6">
        <v>3.7962259195519301E-3</v>
      </c>
      <c r="M6">
        <v>4.3764583812949598E-3</v>
      </c>
      <c r="N6">
        <v>4.1181315202072502E-3</v>
      </c>
      <c r="O6">
        <v>5.0344402331932697E-3</v>
      </c>
      <c r="P6">
        <v>5.0451249523305102E-3</v>
      </c>
      <c r="Q6">
        <v>5.22888015236052E-3</v>
      </c>
      <c r="R6">
        <v>6.0391224359255102E-3</v>
      </c>
      <c r="S6" s="1">
        <v>2.93222826111111E-3</v>
      </c>
    </row>
    <row r="7" spans="1:19" x14ac:dyDescent="0.35">
      <c r="A7" s="6" t="s">
        <v>13</v>
      </c>
      <c r="B7" s="2">
        <v>0</v>
      </c>
      <c r="C7" s="2">
        <v>1</v>
      </c>
      <c r="D7" s="2">
        <v>1</v>
      </c>
      <c r="E7" s="2">
        <v>0</v>
      </c>
      <c r="F7" s="2">
        <v>0</v>
      </c>
      <c r="G7" s="2">
        <v>4</v>
      </c>
      <c r="H7" s="2">
        <v>1</v>
      </c>
      <c r="I7" s="2">
        <v>2</v>
      </c>
      <c r="J7" s="2">
        <v>1</v>
      </c>
      <c r="K7" s="2">
        <v>8</v>
      </c>
      <c r="L7" s="2">
        <v>9</v>
      </c>
      <c r="M7" s="2">
        <v>8</v>
      </c>
      <c r="N7" s="2">
        <v>13</v>
      </c>
      <c r="O7" s="2">
        <v>8</v>
      </c>
      <c r="P7" s="2">
        <v>12</v>
      </c>
      <c r="Q7" s="2">
        <v>19</v>
      </c>
      <c r="R7" s="2">
        <v>13</v>
      </c>
      <c r="S7" s="3">
        <v>9</v>
      </c>
    </row>
    <row r="9" spans="1:19" x14ac:dyDescent="0.35">
      <c r="A9" s="4" t="s">
        <v>0</v>
      </c>
      <c r="B9" s="13" t="s">
        <v>6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</row>
    <row r="10" spans="1:19" x14ac:dyDescent="0.35">
      <c r="A10" s="5" t="s">
        <v>1</v>
      </c>
      <c r="B10">
        <v>5661.1736297030002</v>
      </c>
      <c r="S10" s="1"/>
    </row>
    <row r="11" spans="1:19" x14ac:dyDescent="0.35">
      <c r="A11" s="5" t="s">
        <v>2</v>
      </c>
      <c r="B11">
        <v>196</v>
      </c>
      <c r="S11" s="1"/>
    </row>
    <row r="12" spans="1:19" x14ac:dyDescent="0.35">
      <c r="A12" s="5" t="s">
        <v>3</v>
      </c>
      <c r="B12">
        <v>0.307255558584349</v>
      </c>
      <c r="S12" s="1"/>
    </row>
    <row r="13" spans="1:19" x14ac:dyDescent="0.35">
      <c r="A13" s="5" t="s">
        <v>4</v>
      </c>
      <c r="B13">
        <v>3</v>
      </c>
      <c r="C13">
        <v>2</v>
      </c>
      <c r="D13">
        <v>2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0</v>
      </c>
    </row>
    <row r="14" spans="1:19" x14ac:dyDescent="0.35">
      <c r="A14" s="5" t="s">
        <v>5</v>
      </c>
      <c r="B14" s="7">
        <v>1.1606542E-5</v>
      </c>
      <c r="C14">
        <v>2.5187586782000001E-2</v>
      </c>
      <c r="D14">
        <v>4.3544011282999999E-2</v>
      </c>
      <c r="E14">
        <v>8.0481376313999903E-2</v>
      </c>
      <c r="F14">
        <v>0.11459674065865801</v>
      </c>
      <c r="G14">
        <v>0.159969328304609</v>
      </c>
      <c r="H14">
        <v>0.21706133961306501</v>
      </c>
      <c r="I14">
        <v>0.26701722265080902</v>
      </c>
      <c r="J14">
        <v>0.32887409530223</v>
      </c>
      <c r="K14">
        <v>0.38456912244535202</v>
      </c>
      <c r="L14">
        <v>0.436775024846073</v>
      </c>
      <c r="M14">
        <v>0.45172214223719898</v>
      </c>
      <c r="N14">
        <v>0.49916839471413399</v>
      </c>
      <c r="O14">
        <v>0.50590966639285695</v>
      </c>
      <c r="P14">
        <v>0.53749253104129502</v>
      </c>
      <c r="Q14">
        <v>0.56738022218949802</v>
      </c>
      <c r="R14">
        <v>0.62565848977922001</v>
      </c>
      <c r="S14" s="1">
        <v>0.28518115342227601</v>
      </c>
    </row>
    <row r="15" spans="1:19" x14ac:dyDescent="0.35">
      <c r="A15" s="6" t="s">
        <v>13</v>
      </c>
      <c r="B15" s="2">
        <v>0</v>
      </c>
      <c r="C15" s="2">
        <v>0</v>
      </c>
      <c r="D15" s="2">
        <v>0</v>
      </c>
      <c r="E15" s="2">
        <v>1</v>
      </c>
      <c r="F15" s="2">
        <v>1</v>
      </c>
      <c r="G15" s="2">
        <v>3</v>
      </c>
      <c r="H15" s="2">
        <v>7</v>
      </c>
      <c r="I15" s="2">
        <v>2</v>
      </c>
      <c r="J15" s="2">
        <v>7</v>
      </c>
      <c r="K15" s="2">
        <v>11</v>
      </c>
      <c r="L15" s="2">
        <v>11</v>
      </c>
      <c r="M15" s="2">
        <v>16</v>
      </c>
      <c r="N15" s="2">
        <v>17</v>
      </c>
      <c r="O15" s="2">
        <v>28</v>
      </c>
      <c r="P15" s="2">
        <v>20</v>
      </c>
      <c r="Q15" s="2">
        <v>29</v>
      </c>
      <c r="R15" s="2">
        <v>30</v>
      </c>
      <c r="S15" s="3">
        <v>13</v>
      </c>
    </row>
    <row r="17" spans="1:19" x14ac:dyDescent="0.35">
      <c r="A17" s="4" t="s">
        <v>0</v>
      </c>
      <c r="B17" s="13" t="s">
        <v>12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</row>
    <row r="18" spans="1:19" x14ac:dyDescent="0.35">
      <c r="A18" s="5" t="s">
        <v>1</v>
      </c>
      <c r="B18">
        <v>19402.213758235001</v>
      </c>
      <c r="S18" s="1"/>
    </row>
    <row r="19" spans="1:19" x14ac:dyDescent="0.35">
      <c r="A19" s="5" t="s">
        <v>2</v>
      </c>
      <c r="B19">
        <v>29</v>
      </c>
      <c r="S19" s="1"/>
    </row>
    <row r="20" spans="1:19" x14ac:dyDescent="0.35">
      <c r="A20" s="5" t="s">
        <v>3</v>
      </c>
      <c r="B20">
        <v>11.696035848611</v>
      </c>
      <c r="S20" s="1"/>
    </row>
    <row r="21" spans="1:19" x14ac:dyDescent="0.35">
      <c r="A21" s="5" t="s">
        <v>4</v>
      </c>
      <c r="B21">
        <v>3</v>
      </c>
      <c r="C21">
        <v>2</v>
      </c>
      <c r="D21">
        <v>2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0</v>
      </c>
    </row>
    <row r="22" spans="1:19" x14ac:dyDescent="0.35">
      <c r="A22" s="5" t="s">
        <v>5</v>
      </c>
      <c r="B22">
        <v>3.1615634999999998E-3</v>
      </c>
      <c r="C22">
        <v>0.83298127977999903</v>
      </c>
      <c r="D22">
        <v>1.77464750335</v>
      </c>
      <c r="E22">
        <v>2.5691235966299901</v>
      </c>
      <c r="F22">
        <v>4.7682480867299999</v>
      </c>
      <c r="G22">
        <v>7.8064294625099997</v>
      </c>
      <c r="H22">
        <v>9.9986361444040295</v>
      </c>
      <c r="I22">
        <v>13.368844636494901</v>
      </c>
      <c r="J22">
        <v>13.789354880232301</v>
      </c>
      <c r="K22">
        <v>16.893127268612201</v>
      </c>
      <c r="L22">
        <v>16.7270868450215</v>
      </c>
      <c r="M22">
        <v>19.914042836010701</v>
      </c>
      <c r="N22">
        <v>19.6917050157174</v>
      </c>
      <c r="O22">
        <v>22.9336304293555</v>
      </c>
      <c r="P22">
        <v>27.5460804943522</v>
      </c>
      <c r="Q22">
        <v>18.665168047621901</v>
      </c>
      <c r="R22">
        <v>12.842402104460501</v>
      </c>
      <c r="S22" s="1">
        <v>0.40397508021621598</v>
      </c>
    </row>
    <row r="23" spans="1:19" x14ac:dyDescent="0.35">
      <c r="A23" s="6" t="s">
        <v>13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1</v>
      </c>
      <c r="K23" s="2">
        <v>5</v>
      </c>
      <c r="L23" s="2">
        <v>0</v>
      </c>
      <c r="M23" s="2">
        <v>1</v>
      </c>
      <c r="N23" s="2">
        <v>2</v>
      </c>
      <c r="O23" s="2">
        <v>2</v>
      </c>
      <c r="P23" s="2">
        <v>6</v>
      </c>
      <c r="Q23" s="2">
        <v>6</v>
      </c>
      <c r="R23" s="2">
        <v>2</v>
      </c>
      <c r="S23" s="3">
        <v>3</v>
      </c>
    </row>
    <row r="25" spans="1:19" x14ac:dyDescent="0.35">
      <c r="A25" s="4" t="s">
        <v>11</v>
      </c>
      <c r="B25" s="8">
        <f>B5</f>
        <v>3</v>
      </c>
      <c r="C25" s="8">
        <f t="shared" ref="C25:S25" si="0">C5</f>
        <v>3</v>
      </c>
      <c r="D25" s="8">
        <f t="shared" si="0"/>
        <v>2</v>
      </c>
      <c r="E25" s="8">
        <f t="shared" si="0"/>
        <v>2</v>
      </c>
      <c r="F25" s="8">
        <f t="shared" si="0"/>
        <v>2</v>
      </c>
      <c r="G25" s="8">
        <f t="shared" si="0"/>
        <v>1</v>
      </c>
      <c r="H25" s="8">
        <f t="shared" si="0"/>
        <v>1</v>
      </c>
      <c r="I25" s="8">
        <f t="shared" si="0"/>
        <v>1</v>
      </c>
      <c r="J25" s="8">
        <f t="shared" si="0"/>
        <v>1</v>
      </c>
      <c r="K25" s="8">
        <f t="shared" si="0"/>
        <v>1</v>
      </c>
      <c r="L25" s="8">
        <f t="shared" si="0"/>
        <v>1</v>
      </c>
      <c r="M25" s="8">
        <f t="shared" si="0"/>
        <v>1</v>
      </c>
      <c r="N25" s="8">
        <f t="shared" si="0"/>
        <v>1</v>
      </c>
      <c r="O25" s="8">
        <f t="shared" si="0"/>
        <v>1</v>
      </c>
      <c r="P25" s="8">
        <f t="shared" si="0"/>
        <v>0</v>
      </c>
      <c r="Q25" s="8">
        <f t="shared" si="0"/>
        <v>0</v>
      </c>
      <c r="R25" s="8">
        <f t="shared" si="0"/>
        <v>0</v>
      </c>
      <c r="S25" s="9">
        <f t="shared" si="0"/>
        <v>0</v>
      </c>
    </row>
    <row r="26" spans="1:19" x14ac:dyDescent="0.35">
      <c r="A26" s="5" t="s">
        <v>6</v>
      </c>
      <c r="B26">
        <f>B13</f>
        <v>3</v>
      </c>
      <c r="C26">
        <f t="shared" ref="C26:S26" si="1">C13</f>
        <v>2</v>
      </c>
      <c r="D26">
        <f t="shared" si="1"/>
        <v>2</v>
      </c>
      <c r="E26">
        <f t="shared" si="1"/>
        <v>2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1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 s="1">
        <f t="shared" si="1"/>
        <v>0</v>
      </c>
    </row>
    <row r="27" spans="1:19" x14ac:dyDescent="0.35">
      <c r="A27" s="6" t="s">
        <v>8</v>
      </c>
      <c r="B27" s="2">
        <f>B21</f>
        <v>3</v>
      </c>
      <c r="C27" s="2">
        <f t="shared" ref="C27:S27" si="2">C21</f>
        <v>2</v>
      </c>
      <c r="D27" s="2">
        <f t="shared" si="2"/>
        <v>2</v>
      </c>
      <c r="E27" s="2">
        <f t="shared" si="2"/>
        <v>2</v>
      </c>
      <c r="F27" s="2">
        <f t="shared" si="2"/>
        <v>1</v>
      </c>
      <c r="G27" s="2">
        <f t="shared" si="2"/>
        <v>1</v>
      </c>
      <c r="H27" s="2">
        <f t="shared" si="2"/>
        <v>1</v>
      </c>
      <c r="I27" s="2">
        <f t="shared" si="2"/>
        <v>1</v>
      </c>
      <c r="J27" s="2">
        <f t="shared" si="2"/>
        <v>1</v>
      </c>
      <c r="K27" s="2">
        <f t="shared" si="2"/>
        <v>0</v>
      </c>
      <c r="L27" s="2">
        <f t="shared" si="2"/>
        <v>0</v>
      </c>
      <c r="M27" s="2">
        <f t="shared" si="2"/>
        <v>0</v>
      </c>
      <c r="N27" s="2">
        <f t="shared" si="2"/>
        <v>0</v>
      </c>
      <c r="O27" s="2">
        <f t="shared" si="2"/>
        <v>0</v>
      </c>
      <c r="P27" s="2">
        <f t="shared" si="2"/>
        <v>0</v>
      </c>
      <c r="Q27" s="2">
        <f t="shared" si="2"/>
        <v>0</v>
      </c>
      <c r="R27" s="2">
        <f t="shared" si="2"/>
        <v>0</v>
      </c>
      <c r="S27" s="3">
        <f t="shared" si="2"/>
        <v>0</v>
      </c>
    </row>
    <row r="29" spans="1:19" x14ac:dyDescent="0.35">
      <c r="A29" s="4" t="s">
        <v>11</v>
      </c>
      <c r="B29" s="8">
        <f>B7</f>
        <v>0</v>
      </c>
      <c r="C29" s="8">
        <f t="shared" ref="C29:S29" si="3">C7</f>
        <v>1</v>
      </c>
      <c r="D29" s="8">
        <f t="shared" si="3"/>
        <v>1</v>
      </c>
      <c r="E29" s="8">
        <f t="shared" si="3"/>
        <v>0</v>
      </c>
      <c r="F29" s="8">
        <f t="shared" si="3"/>
        <v>0</v>
      </c>
      <c r="G29" s="8">
        <f t="shared" si="3"/>
        <v>4</v>
      </c>
      <c r="H29" s="8">
        <f t="shared" si="3"/>
        <v>1</v>
      </c>
      <c r="I29" s="8">
        <f t="shared" si="3"/>
        <v>2</v>
      </c>
      <c r="J29" s="8">
        <f t="shared" si="3"/>
        <v>1</v>
      </c>
      <c r="K29" s="8">
        <f t="shared" si="3"/>
        <v>8</v>
      </c>
      <c r="L29" s="8">
        <f t="shared" si="3"/>
        <v>9</v>
      </c>
      <c r="M29" s="8">
        <f t="shared" si="3"/>
        <v>8</v>
      </c>
      <c r="N29" s="8">
        <f t="shared" si="3"/>
        <v>13</v>
      </c>
      <c r="O29" s="8">
        <f t="shared" si="3"/>
        <v>8</v>
      </c>
      <c r="P29" s="8">
        <f t="shared" si="3"/>
        <v>12</v>
      </c>
      <c r="Q29" s="8">
        <f t="shared" si="3"/>
        <v>19</v>
      </c>
      <c r="R29" s="8">
        <f t="shared" si="3"/>
        <v>13</v>
      </c>
      <c r="S29" s="9">
        <f t="shared" si="3"/>
        <v>9</v>
      </c>
    </row>
    <row r="30" spans="1:19" x14ac:dyDescent="0.35">
      <c r="A30" s="5" t="s">
        <v>6</v>
      </c>
      <c r="B30">
        <f>B15</f>
        <v>0</v>
      </c>
      <c r="C30">
        <f t="shared" ref="C30:S30" si="4">C15</f>
        <v>0</v>
      </c>
      <c r="D30">
        <f t="shared" si="4"/>
        <v>0</v>
      </c>
      <c r="E30">
        <f t="shared" si="4"/>
        <v>1</v>
      </c>
      <c r="F30">
        <f t="shared" si="4"/>
        <v>1</v>
      </c>
      <c r="G30">
        <f t="shared" si="4"/>
        <v>3</v>
      </c>
      <c r="H30">
        <f t="shared" si="4"/>
        <v>7</v>
      </c>
      <c r="I30">
        <f t="shared" si="4"/>
        <v>2</v>
      </c>
      <c r="J30">
        <f t="shared" si="4"/>
        <v>7</v>
      </c>
      <c r="K30">
        <f t="shared" si="4"/>
        <v>11</v>
      </c>
      <c r="L30">
        <f t="shared" si="4"/>
        <v>11</v>
      </c>
      <c r="M30">
        <f t="shared" si="4"/>
        <v>16</v>
      </c>
      <c r="N30">
        <f t="shared" si="4"/>
        <v>17</v>
      </c>
      <c r="O30">
        <f t="shared" si="4"/>
        <v>28</v>
      </c>
      <c r="P30">
        <f t="shared" si="4"/>
        <v>20</v>
      </c>
      <c r="Q30">
        <f t="shared" si="4"/>
        <v>29</v>
      </c>
      <c r="R30">
        <f t="shared" si="4"/>
        <v>30</v>
      </c>
      <c r="S30" s="1">
        <f t="shared" si="4"/>
        <v>13</v>
      </c>
    </row>
    <row r="31" spans="1:19" x14ac:dyDescent="0.35">
      <c r="A31" s="6" t="s">
        <v>8</v>
      </c>
      <c r="B31" s="2">
        <f>B23</f>
        <v>0</v>
      </c>
      <c r="C31" s="2">
        <f t="shared" ref="C31:S31" si="5">C23</f>
        <v>0</v>
      </c>
      <c r="D31" s="2">
        <f t="shared" si="5"/>
        <v>0</v>
      </c>
      <c r="E31" s="2">
        <f t="shared" si="5"/>
        <v>0</v>
      </c>
      <c r="F31" s="2">
        <f t="shared" si="5"/>
        <v>0</v>
      </c>
      <c r="G31" s="2">
        <f t="shared" si="5"/>
        <v>1</v>
      </c>
      <c r="H31" s="2">
        <f t="shared" si="5"/>
        <v>0</v>
      </c>
      <c r="I31" s="2">
        <f t="shared" si="5"/>
        <v>0</v>
      </c>
      <c r="J31" s="2">
        <f t="shared" si="5"/>
        <v>1</v>
      </c>
      <c r="K31" s="2">
        <f t="shared" si="5"/>
        <v>5</v>
      </c>
      <c r="L31" s="2">
        <f t="shared" si="5"/>
        <v>0</v>
      </c>
      <c r="M31" s="2">
        <f t="shared" si="5"/>
        <v>1</v>
      </c>
      <c r="N31" s="2">
        <f t="shared" si="5"/>
        <v>2</v>
      </c>
      <c r="O31" s="2">
        <f t="shared" si="5"/>
        <v>2</v>
      </c>
      <c r="P31" s="2">
        <f t="shared" si="5"/>
        <v>6</v>
      </c>
      <c r="Q31" s="2">
        <f t="shared" si="5"/>
        <v>6</v>
      </c>
      <c r="R31" s="2">
        <f t="shared" si="5"/>
        <v>2</v>
      </c>
      <c r="S31" s="3">
        <f t="shared" si="5"/>
        <v>3</v>
      </c>
    </row>
    <row r="33" spans="1:20" x14ac:dyDescent="0.35">
      <c r="A33" t="s">
        <v>9</v>
      </c>
      <c r="B33" t="e">
        <f>B14/B6</f>
        <v>#DIV/0!</v>
      </c>
      <c r="C33">
        <f t="shared" ref="C33:S33" si="6">C14/C6</f>
        <v>25.165685111413225</v>
      </c>
      <c r="D33">
        <f t="shared" si="6"/>
        <v>36.884159141750487</v>
      </c>
      <c r="E33">
        <f t="shared" si="6"/>
        <v>54.740798610770526</v>
      </c>
      <c r="F33">
        <f t="shared" si="6"/>
        <v>69.195111671108904</v>
      </c>
      <c r="G33">
        <f t="shared" si="6"/>
        <v>74.413837408930576</v>
      </c>
      <c r="H33">
        <f t="shared" si="6"/>
        <v>87.969703533043869</v>
      </c>
      <c r="I33">
        <f t="shared" si="6"/>
        <v>92.195270687658777</v>
      </c>
      <c r="J33">
        <f t="shared" si="6"/>
        <v>111.09498862973868</v>
      </c>
      <c r="K33">
        <f t="shared" si="6"/>
        <v>117.62962904525686</v>
      </c>
      <c r="L33">
        <f t="shared" si="6"/>
        <v>115.05506629532357</v>
      </c>
      <c r="M33">
        <f t="shared" si="6"/>
        <v>103.21636878071669</v>
      </c>
      <c r="N33">
        <f t="shared" si="6"/>
        <v>121.21234891716443</v>
      </c>
      <c r="O33">
        <f t="shared" si="6"/>
        <v>100.48975515833388</v>
      </c>
      <c r="P33">
        <f t="shared" si="6"/>
        <v>106.53701070238299</v>
      </c>
      <c r="Q33">
        <f t="shared" si="6"/>
        <v>108.50893607369457</v>
      </c>
      <c r="R33">
        <f t="shared" si="6"/>
        <v>103.60089506669131</v>
      </c>
      <c r="S33">
        <f t="shared" si="6"/>
        <v>97.257487489808256</v>
      </c>
      <c r="T33">
        <f>AVERAGE(C33:S33)</f>
        <v>89.715708960222784</v>
      </c>
    </row>
    <row r="34" spans="1:20" x14ac:dyDescent="0.35">
      <c r="A34" t="s">
        <v>10</v>
      </c>
      <c r="B34" t="e">
        <f>B22/B6</f>
        <v>#DIV/0!</v>
      </c>
      <c r="C34">
        <f t="shared" ref="C34:S34" si="7">C22/C6</f>
        <v>832.25696737355088</v>
      </c>
      <c r="D34">
        <f t="shared" si="7"/>
        <v>1503.2234974554672</v>
      </c>
      <c r="E34">
        <f t="shared" si="7"/>
        <v>1747.4338020836856</v>
      </c>
      <c r="F34">
        <f t="shared" si="7"/>
        <v>2879.134754971813</v>
      </c>
      <c r="G34">
        <f t="shared" si="7"/>
        <v>3631.3609547785259</v>
      </c>
      <c r="H34">
        <f t="shared" si="7"/>
        <v>4052.2050537693135</v>
      </c>
      <c r="I34">
        <f t="shared" si="7"/>
        <v>4615.9728492673248</v>
      </c>
      <c r="J34">
        <f t="shared" si="7"/>
        <v>4658.0993927874488</v>
      </c>
      <c r="K34">
        <f t="shared" si="7"/>
        <v>5167.1654796038429</v>
      </c>
      <c r="L34">
        <f t="shared" si="7"/>
        <v>4406.241145678654</v>
      </c>
      <c r="M34">
        <f t="shared" si="7"/>
        <v>4550.2644149716079</v>
      </c>
      <c r="N34">
        <f t="shared" si="7"/>
        <v>4781.7086266167598</v>
      </c>
      <c r="O34">
        <f t="shared" si="7"/>
        <v>4555.3486320382917</v>
      </c>
      <c r="P34">
        <f t="shared" si="7"/>
        <v>5459.94019070385</v>
      </c>
      <c r="Q34">
        <f t="shared" si="7"/>
        <v>3569.6301127107909</v>
      </c>
      <c r="R34">
        <f t="shared" si="7"/>
        <v>2126.5344825704583</v>
      </c>
      <c r="S34">
        <f t="shared" si="7"/>
        <v>137.77067957974648</v>
      </c>
      <c r="T34">
        <f>AVERAGE(C34:S34)</f>
        <v>3451.4288845271258</v>
      </c>
    </row>
    <row r="36" spans="1:20" x14ac:dyDescent="0.35">
      <c r="A36" s="4" t="s">
        <v>11</v>
      </c>
      <c r="B36" s="10">
        <f>B7/10</f>
        <v>0</v>
      </c>
      <c r="C36" s="8">
        <f t="shared" ref="C36:S36" si="8">C7/10</f>
        <v>0.1</v>
      </c>
      <c r="D36" s="8">
        <f t="shared" si="8"/>
        <v>0.1</v>
      </c>
      <c r="E36" s="8">
        <f t="shared" si="8"/>
        <v>0</v>
      </c>
      <c r="F36" s="8">
        <f t="shared" si="8"/>
        <v>0</v>
      </c>
      <c r="G36" s="8">
        <f t="shared" si="8"/>
        <v>0.4</v>
      </c>
      <c r="H36" s="8">
        <f t="shared" si="8"/>
        <v>0.1</v>
      </c>
      <c r="I36" s="8">
        <f t="shared" si="8"/>
        <v>0.2</v>
      </c>
      <c r="J36" s="8">
        <f t="shared" si="8"/>
        <v>0.1</v>
      </c>
      <c r="K36" s="8">
        <f t="shared" si="8"/>
        <v>0.8</v>
      </c>
      <c r="L36" s="8">
        <f t="shared" si="8"/>
        <v>0.9</v>
      </c>
      <c r="M36" s="8">
        <f t="shared" si="8"/>
        <v>0.8</v>
      </c>
      <c r="N36" s="8">
        <f t="shared" si="8"/>
        <v>1.3</v>
      </c>
      <c r="O36" s="8">
        <f t="shared" si="8"/>
        <v>0.8</v>
      </c>
      <c r="P36" s="8">
        <f t="shared" si="8"/>
        <v>1.2</v>
      </c>
      <c r="Q36" s="8">
        <f t="shared" si="8"/>
        <v>1.9</v>
      </c>
      <c r="R36" s="8">
        <f t="shared" si="8"/>
        <v>1.3</v>
      </c>
      <c r="S36" s="9">
        <f t="shared" si="8"/>
        <v>0.9</v>
      </c>
    </row>
    <row r="37" spans="1:20" x14ac:dyDescent="0.35">
      <c r="A37" s="5" t="s">
        <v>6</v>
      </c>
      <c r="B37" s="11">
        <f>B15/10</f>
        <v>0</v>
      </c>
      <c r="C37">
        <f t="shared" ref="C37:S37" si="9">C15/10</f>
        <v>0</v>
      </c>
      <c r="D37">
        <f t="shared" si="9"/>
        <v>0</v>
      </c>
      <c r="E37">
        <f t="shared" si="9"/>
        <v>0.1</v>
      </c>
      <c r="F37">
        <f t="shared" si="9"/>
        <v>0.1</v>
      </c>
      <c r="G37">
        <f t="shared" si="9"/>
        <v>0.3</v>
      </c>
      <c r="H37">
        <f t="shared" si="9"/>
        <v>0.7</v>
      </c>
      <c r="I37">
        <f t="shared" si="9"/>
        <v>0.2</v>
      </c>
      <c r="J37">
        <f t="shared" si="9"/>
        <v>0.7</v>
      </c>
      <c r="K37">
        <f t="shared" si="9"/>
        <v>1.1000000000000001</v>
      </c>
      <c r="L37">
        <f t="shared" si="9"/>
        <v>1.1000000000000001</v>
      </c>
      <c r="M37">
        <f t="shared" si="9"/>
        <v>1.6</v>
      </c>
      <c r="N37">
        <f t="shared" si="9"/>
        <v>1.7</v>
      </c>
      <c r="O37">
        <f t="shared" si="9"/>
        <v>2.8</v>
      </c>
      <c r="P37">
        <f t="shared" si="9"/>
        <v>2</v>
      </c>
      <c r="Q37">
        <f t="shared" si="9"/>
        <v>2.9</v>
      </c>
      <c r="R37">
        <f t="shared" si="9"/>
        <v>3</v>
      </c>
      <c r="S37" s="1">
        <f t="shared" si="9"/>
        <v>1.3</v>
      </c>
    </row>
    <row r="38" spans="1:20" x14ac:dyDescent="0.35">
      <c r="A38" s="6" t="s">
        <v>8</v>
      </c>
      <c r="B38" s="12">
        <f>B23</f>
        <v>0</v>
      </c>
      <c r="C38" s="2">
        <f t="shared" ref="C38:S38" si="10">C23</f>
        <v>0</v>
      </c>
      <c r="D38" s="2">
        <f t="shared" si="10"/>
        <v>0</v>
      </c>
      <c r="E38" s="2">
        <f t="shared" si="10"/>
        <v>0</v>
      </c>
      <c r="F38" s="2">
        <f t="shared" si="10"/>
        <v>0</v>
      </c>
      <c r="G38" s="2">
        <f t="shared" si="10"/>
        <v>1</v>
      </c>
      <c r="H38" s="2">
        <f t="shared" si="10"/>
        <v>0</v>
      </c>
      <c r="I38" s="2">
        <f t="shared" si="10"/>
        <v>0</v>
      </c>
      <c r="J38" s="2">
        <f t="shared" si="10"/>
        <v>1</v>
      </c>
      <c r="K38" s="2">
        <f t="shared" si="10"/>
        <v>5</v>
      </c>
      <c r="L38" s="2">
        <f t="shared" si="10"/>
        <v>0</v>
      </c>
      <c r="M38" s="2">
        <f t="shared" si="10"/>
        <v>1</v>
      </c>
      <c r="N38" s="2">
        <f t="shared" si="10"/>
        <v>2</v>
      </c>
      <c r="O38" s="2">
        <f t="shared" si="10"/>
        <v>2</v>
      </c>
      <c r="P38" s="2">
        <f t="shared" si="10"/>
        <v>6</v>
      </c>
      <c r="Q38" s="2">
        <f t="shared" si="10"/>
        <v>6</v>
      </c>
      <c r="R38" s="2">
        <f t="shared" si="10"/>
        <v>2</v>
      </c>
      <c r="S38" s="3">
        <f t="shared" si="10"/>
        <v>3</v>
      </c>
    </row>
    <row r="40" spans="1:20" x14ac:dyDescent="0.35">
      <c r="A40" s="4" t="s">
        <v>11</v>
      </c>
      <c r="B40" s="10">
        <f>B6/B4</f>
        <v>0</v>
      </c>
      <c r="C40" s="8">
        <f>C6/B4</f>
        <v>0.32389796093858925</v>
      </c>
      <c r="D40" s="10">
        <f>D6/B4</f>
        <v>0.38204890471699404</v>
      </c>
      <c r="E40" s="8">
        <f>E6/B4</f>
        <v>0.47578930760481475</v>
      </c>
      <c r="F40" s="10">
        <f>F6/B4</f>
        <v>0.53595368760745254</v>
      </c>
      <c r="G40" s="8">
        <f>G6/B4</f>
        <v>0.69568627043503584</v>
      </c>
      <c r="H40" s="10">
        <f>H6/B4</f>
        <v>0.79850890341065395</v>
      </c>
      <c r="I40" s="8">
        <f>I6/B4</f>
        <v>0.93726207198224243</v>
      </c>
      <c r="J40" s="10">
        <f>J6/B4</f>
        <v>0.95800022227502146</v>
      </c>
      <c r="K40" s="8">
        <f>K6/B4</f>
        <v>1.0580059158984432</v>
      </c>
      <c r="L40" s="10">
        <f>L6/B4</f>
        <v>1.2285206543081673</v>
      </c>
      <c r="M40" s="8">
        <f>M6/B4</f>
        <v>1.4162933471503047</v>
      </c>
      <c r="N40" s="10">
        <f>N6/B4</f>
        <v>1.3326945595295969</v>
      </c>
      <c r="O40" s="8">
        <f>O6/B4</f>
        <v>1.6292270113597365</v>
      </c>
      <c r="P40" s="10">
        <f>P6/B4</f>
        <v>1.6326847608255877</v>
      </c>
      <c r="Q40" s="8">
        <f>Q6/B4</f>
        <v>1.6921509420691005</v>
      </c>
      <c r="R40" s="10">
        <f>R6/B4</f>
        <v>1.95435856654865</v>
      </c>
      <c r="S40" s="8">
        <f>S6/B4</f>
        <v>0.94891691333963113</v>
      </c>
    </row>
    <row r="41" spans="1:20" x14ac:dyDescent="0.35">
      <c r="A41" s="5" t="s">
        <v>6</v>
      </c>
      <c r="B41" s="16">
        <f>B14/B12</f>
        <v>3.7774880472386075E-5</v>
      </c>
      <c r="C41" s="17">
        <f>C14/B12</f>
        <v>8.1976016635954219E-2</v>
      </c>
      <c r="D41" s="17">
        <f>D14/B12</f>
        <v>0.14171919780271811</v>
      </c>
      <c r="E41" s="17">
        <f>E14/B12</f>
        <v>0.26193627443164985</v>
      </c>
      <c r="F41" s="17">
        <f>F14/B12</f>
        <v>0.37296881197740306</v>
      </c>
      <c r="G41" s="17">
        <f>G14/B12</f>
        <v>0.52063933047022026</v>
      </c>
      <c r="H41" s="17">
        <f>H14/B12</f>
        <v>0.70645211632022109</v>
      </c>
      <c r="I41" s="17">
        <f>I14/B12</f>
        <v>0.86903951837703342</v>
      </c>
      <c r="J41" s="17">
        <f>J14/B12</f>
        <v>1.0703601159161655</v>
      </c>
      <c r="K41" s="17">
        <f>K14/B12</f>
        <v>1.2516262495533619</v>
      </c>
      <c r="L41" s="17">
        <f>L14/B12</f>
        <v>1.4215366089989476</v>
      </c>
      <c r="M41" s="17">
        <f>M14/B12</f>
        <v>1.4701837920149146</v>
      </c>
      <c r="N41" s="17">
        <f>N14/B12</f>
        <v>1.6246033009589973</v>
      </c>
      <c r="O41" s="17">
        <f>O14/B12</f>
        <v>1.6465435767013883</v>
      </c>
      <c r="P41" s="17">
        <f>P14/B12</f>
        <v>1.7493337907953272</v>
      </c>
      <c r="Q41" s="17">
        <f>Q14/B12</f>
        <v>1.8466068597868461</v>
      </c>
      <c r="R41" s="17">
        <f>R14/B12</f>
        <v>2.0362804587226426</v>
      </c>
      <c r="S41" s="18">
        <f>S14/B12</f>
        <v>0.928156205655713</v>
      </c>
    </row>
    <row r="42" spans="1:20" x14ac:dyDescent="0.35">
      <c r="A42" s="6" t="s">
        <v>8</v>
      </c>
      <c r="B42" s="12">
        <f>B22/B20</f>
        <v>2.7031068824703213E-4</v>
      </c>
      <c r="C42" s="2">
        <f>C22/B20</f>
        <v>7.1219111377717123E-2</v>
      </c>
      <c r="D42" s="2">
        <f>D22/B20</f>
        <v>0.1517306826278883</v>
      </c>
      <c r="E42" s="2">
        <f>E22/B20</f>
        <v>0.21965763698775723</v>
      </c>
      <c r="F42" s="2">
        <f>F22/B20</f>
        <v>0.40768070040553683</v>
      </c>
      <c r="G42" s="2">
        <f>G22/B20</f>
        <v>0.66744233375764461</v>
      </c>
      <c r="H42" s="2">
        <f>H22/B20</f>
        <v>0.85487393111841814</v>
      </c>
      <c r="I42" s="2">
        <f>I22/B20</f>
        <v>1.143023568800241</v>
      </c>
      <c r="J42" s="2">
        <f>J22/B20</f>
        <v>1.1789767968152987</v>
      </c>
      <c r="K42" s="2">
        <f>K22/B20</f>
        <v>1.4443463996921997</v>
      </c>
      <c r="L42" s="2">
        <f>L22/B20</f>
        <v>1.4301501005580433</v>
      </c>
      <c r="M42" s="2">
        <f>M22/B20</f>
        <v>1.7026318227620392</v>
      </c>
      <c r="N42" s="2">
        <f>N22/B20</f>
        <v>1.6836221494700661</v>
      </c>
      <c r="O42" s="2">
        <f>O22/B20</f>
        <v>1.9608037053066194</v>
      </c>
      <c r="P42" s="2">
        <f>P22/B20</f>
        <v>2.3551638222469644</v>
      </c>
      <c r="Q42" s="2">
        <f>Q22/B20</f>
        <v>1.5958542098550887</v>
      </c>
      <c r="R42" s="2">
        <f>R22/B20</f>
        <v>1.0980132303532262</v>
      </c>
      <c r="S42" s="3">
        <f>S22/B20</f>
        <v>3.4539487177118335E-2</v>
      </c>
    </row>
  </sheetData>
  <mergeCells count="3">
    <mergeCell ref="B9:S9"/>
    <mergeCell ref="B1:S1"/>
    <mergeCell ref="B17:S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 Lyrer</dc:creator>
  <cp:lastModifiedBy>Lyrer  Jarvi</cp:lastModifiedBy>
  <dcterms:created xsi:type="dcterms:W3CDTF">2015-06-05T18:19:34Z</dcterms:created>
  <dcterms:modified xsi:type="dcterms:W3CDTF">2025-07-01T11:49:41Z</dcterms:modified>
</cp:coreProperties>
</file>