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im Shorten\Dropbox\work\Stanstar\Projects\COIA\"/>
    </mc:Choice>
  </mc:AlternateContent>
  <bookViews>
    <workbookView xWindow="0" yWindow="0" windowWidth="20220" windowHeight="7785" activeTab="2"/>
  </bookViews>
  <sheets>
    <sheet name="ODA total 2000-2015" sheetId="1" r:id="rId1"/>
    <sheet name="Health total 2000-2015" sheetId="2" r:id="rId2"/>
    <sheet name="RMNCH 2000-2015" sheetId="3" r:id="rId3"/>
    <sheet name="Resources through intermediarie" sheetId="4" r:id="rId4"/>
    <sheet name="Transparency" sheetId="5" r:id="rId5"/>
    <sheet name="Pledges" sheetId="6" r:id="rId6"/>
    <sheet name="Contact+" sheetId="7" r:id="rId7"/>
    <sheet name="TEXT" sheetId="8" r:id="rId8"/>
  </sheets>
  <externalReferences>
    <externalReference r:id="rId9"/>
  </externalReferenc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3" l="1"/>
  <c r="C5" i="3"/>
  <c r="C6" i="3"/>
  <c r="C7" i="3"/>
  <c r="C8" i="3"/>
  <c r="C9" i="3"/>
  <c r="C10" i="3"/>
  <c r="C11" i="3"/>
  <c r="C12" i="3"/>
  <c r="C14" i="3"/>
  <c r="C15" i="3"/>
  <c r="C16" i="3"/>
  <c r="C17" i="3"/>
  <c r="K17" i="3"/>
  <c r="K16" i="3"/>
  <c r="K15" i="3"/>
  <c r="K14" i="3"/>
  <c r="K12" i="3"/>
  <c r="K11" i="3"/>
  <c r="K10" i="3"/>
  <c r="K9" i="3"/>
  <c r="K8" i="3"/>
  <c r="K7" i="3"/>
  <c r="K6" i="3"/>
  <c r="K5" i="3"/>
  <c r="K4" i="3"/>
  <c r="K3" i="3"/>
  <c r="I4" i="3"/>
  <c r="I5" i="3"/>
  <c r="I6" i="3"/>
  <c r="I7" i="3"/>
  <c r="I8" i="3"/>
  <c r="I9" i="3"/>
  <c r="I10" i="3"/>
  <c r="I11" i="3"/>
  <c r="I12" i="3"/>
  <c r="I14" i="3"/>
  <c r="I15" i="3"/>
  <c r="I16" i="3"/>
  <c r="I17" i="3"/>
  <c r="I3" i="3"/>
  <c r="G4" i="3"/>
  <c r="G5" i="3"/>
  <c r="G6" i="3"/>
  <c r="G7" i="3"/>
  <c r="G8" i="3"/>
  <c r="G9" i="3"/>
  <c r="G10" i="3"/>
  <c r="G11" i="3"/>
  <c r="G12" i="3"/>
  <c r="G14" i="3"/>
  <c r="G15" i="3"/>
  <c r="G16" i="3"/>
  <c r="G17" i="3"/>
  <c r="G3" i="3"/>
  <c r="E4" i="3"/>
  <c r="E5" i="3"/>
  <c r="E6" i="3"/>
  <c r="E7" i="3"/>
  <c r="E8" i="3"/>
  <c r="E9" i="3"/>
  <c r="E10" i="3"/>
  <c r="E11" i="3"/>
  <c r="E12" i="3"/>
  <c r="E14" i="3"/>
  <c r="E15" i="3"/>
  <c r="E16" i="3"/>
  <c r="E17" i="3"/>
  <c r="E3" i="3"/>
  <c r="C3" i="3"/>
  <c r="D16" i="5" l="1"/>
  <c r="D15" i="5"/>
  <c r="D14" i="5"/>
  <c r="D13" i="5"/>
  <c r="D11" i="5"/>
  <c r="D10" i="5"/>
  <c r="D9" i="5"/>
  <c r="D8" i="5"/>
  <c r="D7" i="5"/>
  <c r="D5" i="5"/>
  <c r="D4" i="5"/>
  <c r="D3" i="5"/>
  <c r="D2" i="5"/>
  <c r="D6" i="5"/>
  <c r="K4" i="2"/>
  <c r="K5" i="2"/>
  <c r="K6" i="2"/>
  <c r="K7" i="2"/>
  <c r="K8" i="2"/>
  <c r="K9" i="2"/>
  <c r="K10" i="2"/>
  <c r="K11" i="2"/>
  <c r="K12" i="2"/>
  <c r="K13" i="2"/>
  <c r="K14" i="2"/>
  <c r="K15" i="2"/>
  <c r="K16" i="2"/>
  <c r="K17" i="2"/>
  <c r="K3" i="2"/>
  <c r="I4" i="2"/>
  <c r="I5" i="2"/>
  <c r="I6" i="2"/>
  <c r="I7" i="2"/>
  <c r="I8" i="2"/>
  <c r="I9" i="2"/>
  <c r="I10" i="2"/>
  <c r="I11" i="2"/>
  <c r="I12" i="2"/>
  <c r="I13" i="2"/>
  <c r="I14" i="2"/>
  <c r="I15" i="2"/>
  <c r="I16" i="2"/>
  <c r="I17" i="2"/>
  <c r="I3" i="2"/>
  <c r="G5" i="2"/>
  <c r="G6" i="2"/>
  <c r="G7" i="2"/>
  <c r="G8" i="2"/>
  <c r="G9" i="2"/>
  <c r="G10" i="2"/>
  <c r="G11" i="2"/>
  <c r="G12" i="2"/>
  <c r="G14" i="2"/>
  <c r="G15" i="2"/>
  <c r="G16" i="2"/>
  <c r="G17" i="2"/>
  <c r="G3" i="2"/>
  <c r="E5" i="2"/>
  <c r="E6" i="2"/>
  <c r="E8" i="2"/>
  <c r="E9" i="2"/>
  <c r="E10" i="2"/>
  <c r="E11" i="2"/>
  <c r="E12" i="2"/>
  <c r="E14" i="2"/>
  <c r="E15" i="2"/>
  <c r="E16" i="2"/>
  <c r="E17" i="2"/>
  <c r="E3" i="2"/>
  <c r="C5" i="2"/>
  <c r="C6" i="2"/>
  <c r="C8" i="2"/>
  <c r="C9" i="2"/>
  <c r="C10" i="2"/>
  <c r="C11" i="2"/>
  <c r="C12" i="2"/>
  <c r="C14" i="2"/>
  <c r="C15" i="2"/>
  <c r="C16" i="2"/>
  <c r="C17" i="2"/>
  <c r="C3" i="2"/>
</calcChain>
</file>

<file path=xl/comments1.xml><?xml version="1.0" encoding="utf-8"?>
<comments xmlns="http://schemas.openxmlformats.org/spreadsheetml/2006/main">
  <authors>
    <author>Tim Shorten</author>
  </authors>
  <commentList>
    <comment ref="A5" authorId="0" shapeId="0">
      <text>
        <r>
          <rPr>
            <b/>
            <sz val="9"/>
            <color indexed="81"/>
            <rFont val="Tahoma"/>
            <family val="2"/>
          </rPr>
          <t>Tim Shorten:
MAEDI = 28</t>
        </r>
      </text>
    </comment>
    <comment ref="A7" authorId="0" shapeId="0">
      <text>
        <r>
          <rPr>
            <b/>
            <sz val="9"/>
            <color indexed="81"/>
            <rFont val="Tahoma"/>
            <family val="2"/>
          </rPr>
          <t>Tim Shorten:</t>
        </r>
        <r>
          <rPr>
            <sz val="9"/>
            <color indexed="81"/>
            <rFont val="Tahoma"/>
            <family val="2"/>
          </rPr>
          <t xml:space="preserve">
BMZ, GIZ = 17
BMZ, KFW = 20</t>
        </r>
      </text>
    </comment>
    <comment ref="A15" authorId="0" shapeId="0">
      <text>
        <r>
          <rPr>
            <b/>
            <sz val="9"/>
            <color indexed="81"/>
            <rFont val="Tahoma"/>
            <family val="2"/>
          </rPr>
          <t>Tim Shorten:</t>
        </r>
        <r>
          <rPr>
            <sz val="9"/>
            <color indexed="81"/>
            <rFont val="Tahoma"/>
            <family val="2"/>
          </rPr>
          <t xml:space="preserve">
MCC = 3
PEPFAR = 30
USAID = 31
State = 32</t>
        </r>
      </text>
    </comment>
  </commentList>
</comments>
</file>

<file path=xl/sharedStrings.xml><?xml version="1.0" encoding="utf-8"?>
<sst xmlns="http://schemas.openxmlformats.org/spreadsheetml/2006/main" count="487" uniqueCount="157">
  <si>
    <t>Global Fund</t>
  </si>
  <si>
    <t>Bill &amp; Melinda Gates Foundation</t>
  </si>
  <si>
    <t>GAVI Alliance</t>
  </si>
  <si>
    <t>Australia</t>
  </si>
  <si>
    <t>Sweden</t>
  </si>
  <si>
    <t>Norway</t>
  </si>
  <si>
    <t>Italy</t>
  </si>
  <si>
    <t>USA</t>
  </si>
  <si>
    <t>UK</t>
  </si>
  <si>
    <t>France</t>
  </si>
  <si>
    <t>Canada</t>
  </si>
  <si>
    <t>Russia</t>
  </si>
  <si>
    <t>Japan</t>
  </si>
  <si>
    <t>Germany</t>
  </si>
  <si>
    <t>World Bank</t>
  </si>
  <si>
    <t>Donor</t>
  </si>
  <si>
    <t>ODA total</t>
  </si>
  <si>
    <t>% of GDP spent on ODA</t>
  </si>
  <si>
    <t>Call out figure</t>
  </si>
  <si>
    <t>Call out text</t>
  </si>
  <si>
    <t>Health total</t>
  </si>
  <si>
    <t>% of ODA on health</t>
  </si>
  <si>
    <t>RMNCH total</t>
  </si>
  <si>
    <t>% of health on RMNCH</t>
  </si>
  <si>
    <t>Up/Down</t>
  </si>
  <si>
    <t>Pledge 1</t>
  </si>
  <si>
    <t>Pledge 2</t>
  </si>
  <si>
    <t>Pledge 3</t>
  </si>
  <si>
    <t xml:space="preserve">Pledge 4 </t>
  </si>
  <si>
    <t>Pledge 5</t>
  </si>
  <si>
    <t>Bilateral Health ODA</t>
  </si>
  <si>
    <t>Multilateral Health ODA</t>
  </si>
  <si>
    <t>Address</t>
  </si>
  <si>
    <t>Source of funds?</t>
  </si>
  <si>
    <t>Financial intermediary?</t>
  </si>
  <si>
    <t>Member of DAC?</t>
  </si>
  <si>
    <t>Reports available on CRS?</t>
  </si>
  <si>
    <t>LOREM IPSUM</t>
  </si>
  <si>
    <t>Website</t>
  </si>
  <si>
    <t>Source</t>
  </si>
  <si>
    <t>2000-2001</t>
  </si>
  <si>
    <t>2002-04</t>
  </si>
  <si>
    <t>2005-7</t>
  </si>
  <si>
    <t>2008-10</t>
  </si>
  <si>
    <t>2011-13</t>
  </si>
  <si>
    <t>NO DATA</t>
  </si>
  <si>
    <t>N/A</t>
  </si>
  <si>
    <t>http://ati.publishwhatyoufund.org/index-2014/results/</t>
  </si>
  <si>
    <t>http://newati.publishwhatyoufund.org/2013/index-2013/results/</t>
  </si>
  <si>
    <t>US (PEPFAR)</t>
  </si>
  <si>
    <t>Japan (JICA)</t>
  </si>
  <si>
    <t>France (AFD)</t>
  </si>
  <si>
    <t>Germany (GIZ)</t>
  </si>
  <si>
    <t>UK (DFID)</t>
  </si>
  <si>
    <t>World Bank (IDA)</t>
  </si>
  <si>
    <t>No data</t>
  </si>
  <si>
    <t xml:space="preserve">No commitments have been publicly made: http://www.everywomaneverychild.org/commitments/all-commitments   </t>
  </si>
  <si>
    <r>
      <t xml:space="preserve">Born Too Soon: </t>
    </r>
    <r>
      <rPr>
        <sz val="10"/>
        <color rgb="FF333333"/>
        <rFont val="Calibri"/>
        <family val="2"/>
        <scheme val="minor"/>
      </rPr>
      <t>Australia will spend $1.6 billion over five years to 2015 under the </t>
    </r>
    <r>
      <rPr>
        <i/>
        <sz val="10"/>
        <color rgb="FF333333"/>
        <rFont val="Calibri"/>
        <family val="2"/>
        <scheme val="minor"/>
      </rPr>
      <t>Global Strategy for Women’s and Children’s Health o</t>
    </r>
    <r>
      <rPr>
        <sz val="10"/>
        <color rgb="FF333333"/>
        <rFont val="Calibri"/>
        <family val="2"/>
        <scheme val="minor"/>
      </rPr>
      <t xml:space="preserve">n interventions evidence shows will improve maternal and child health outcomes. </t>
    </r>
  </si>
  <si>
    <r>
      <t xml:space="preserve">London Family Planning Summit: </t>
    </r>
    <r>
      <rPr>
        <sz val="10"/>
        <color rgb="FF333333"/>
        <rFont val="Calibri"/>
        <family val="2"/>
        <scheme val="minor"/>
      </rPr>
      <t xml:space="preserve">Australia commits to spending an additional AUD 58 million over five years on family planning, doubling annual contributions to AUD 53 million by 2016. </t>
    </r>
  </si>
  <si>
    <t>Read more at: http://www.everywomaneverychild.org/commitments/all-commitments/australia#sthash.pevW1PjD.dpuf</t>
  </si>
  <si>
    <t>Canada made maternal, newborn and child health (MNCH) a priority for the G8 Muskoka Summit in June 2010, and has since pledged to provide C$2.85 billion for the MNCH Programme by 2015.</t>
  </si>
  <si>
    <t xml:space="preserve">Canada will focus its efforts on improving the services and care needed to ensure healthy pregnancies and safe delivery, placing emphasis on meeting the nutritional needs of pregnant women, mothers, newborns and young children. </t>
  </si>
  <si>
    <t xml:space="preserve">Canada will work to increase access to the high-impact, cost-effective interventions that address the leading killers of children under the age of five. </t>
  </si>
  <si>
    <t>Canada will also commit an additional $540 million over three years to the Global Fund to Fight AIDS, Tuberculosis and Malaria. This is in addition to a total of $978.4 million that Canada has committed and disbursed to the Global Fund since 2002.</t>
  </si>
  <si>
    <t>Read more at: http://www.everywomaneverychild.org/commitments/all-commitments/canada#sthash.JdONIGUi.dpuf</t>
  </si>
  <si>
    <t>Read more at: http://www.everywomaneverychild.org/commitments/all-commitments/france#sthash.wb9G2OEg.dpuf</t>
  </si>
  <si>
    <t>In addition, the increase of the French contribution to the GAVI Alliance for the period 2011-2015 amounts to EUR 100 million, 100% of which directly supports MDG4 and MDG5.</t>
  </si>
  <si>
    <t>In 2011, France pledged to spend an additional €100m on family planning within the context of reproductive health through to 2015, in nine countries in francophone Africa.</t>
  </si>
  <si>
    <t xml:space="preserve">France announced 500 million euros for the period 2011-2015 to support the Muskoka initiative. </t>
  </si>
  <si>
    <r>
      <rPr>
        <sz val="7"/>
        <color rgb="FF333333"/>
        <rFont val="Times New Roman"/>
        <family val="1"/>
      </rPr>
      <t xml:space="preserve"> </t>
    </r>
    <r>
      <rPr>
        <sz val="10.5"/>
        <color rgb="FF333333"/>
        <rFont val="Arial"/>
        <family val="2"/>
      </rPr>
      <t>France announced an increase by 20 % of its contribution to the Global Fund to fight AIDS, TB and Malaria over the period 2011-2013 (1.080 billion euros).</t>
    </r>
  </si>
  <si>
    <t>At the London Family Planning Summit, Germany pledged €400 million to reproductive health and family planning over four years, of which 25% was likely to be dedicated to family planning, depending on partner countries’ priorities.</t>
  </si>
  <si>
    <t xml:space="preserve">Germany is developing the Voluntary Family Planning initiative as part of Germany’s ongoing annual commitment in the area of mother and child health of 300m euros per year. </t>
  </si>
  <si>
    <t>Read more at: http://www.everywomaneverychild.org/commitments/all-commitments/germany#sthash.zR2ZtjXV.dpuf</t>
  </si>
  <si>
    <t xml:space="preserve">Read more at: http://www.everywomaneverychild.org/commitments/all-commitments/japan#sthash.15mko1rr.dpuf </t>
  </si>
  <si>
    <t>Japan gave more than US $570 million (2000-12) toward assistance in family planning. At the London Family Planning Summit, Japan announced it would continue that commitment by funding US $5 billion over five years.</t>
  </si>
  <si>
    <t xml:space="preserve">JICA will contribute to achieving the goals expressed in Japan's Global Health Policy 2011-2015, which commits to saving approximately 11.3 million children’s lives and 430,000 maternal lives in cooperation with other donors.   </t>
  </si>
  <si>
    <r>
      <rPr>
        <sz val="7"/>
        <color rgb="FF333333"/>
        <rFont val="Times New Roman"/>
        <family val="1"/>
      </rPr>
      <t xml:space="preserve"> </t>
    </r>
    <r>
      <rPr>
        <sz val="11"/>
        <color theme="1"/>
        <rFont val="Calibri"/>
        <family val="2"/>
        <scheme val="minor"/>
      </rPr>
      <t xml:space="preserve">Every year, JICA implements technical cooperation and grant aid projects for MNCH at the level of 3 billion and 3-16 billion Japanese yen respectively. </t>
    </r>
  </si>
  <si>
    <r>
      <rPr>
        <sz val="7"/>
        <color rgb="FF333333"/>
        <rFont val="Times New Roman"/>
        <family val="1"/>
      </rPr>
      <t xml:space="preserve"> </t>
    </r>
    <r>
      <rPr>
        <sz val="11"/>
        <color theme="1"/>
        <rFont val="Calibri"/>
        <family val="2"/>
        <scheme val="minor"/>
      </rPr>
      <t xml:space="preserve">Japan’s Global Health Policy supports the Global Strategy by implementing the “EMBRACE” project ensures the continuum of care from pregnancy to post natal stage. </t>
    </r>
  </si>
  <si>
    <t>Norway commits to doubling its annual contribution to GAVI between 2010-2015, from NOK 500 million in 2010 to NOK 1000 million in 2015. This amounts to an increase of NOK 100 million in 2012.</t>
  </si>
  <si>
    <r>
      <t xml:space="preserve">At the London Family Planning Summit </t>
    </r>
    <r>
      <rPr>
        <sz val="10.5"/>
        <color rgb="FF333333"/>
        <rFont val="Arial"/>
        <family val="2"/>
      </rPr>
      <t xml:space="preserve">Norway committed to more than double support over eights year for family planning and to provide an additional 200 million USD over the period 2013 through 2020. </t>
    </r>
  </si>
  <si>
    <t xml:space="preserve">Norway committed up to 500 million NOK (app equivalent to 80 million dollars) over five years to the Saving Mothers, Giving Life partnership.   </t>
  </si>
  <si>
    <t>Norway committed to increase its contribution GFATM by 20%, making a total contribution in 2011-13 of USD 225 million, in addition to USD $500 million (2011-2020) as part of the Muskoka initiative.</t>
  </si>
  <si>
    <t>Read more at: http://www.everywomaneverychild.org/commitments/all-commitments/norway#sthash.YL9A8i5Y.dpuf</t>
  </si>
  <si>
    <t xml:space="preserve">Sweden will increase spending on contraceptives from its 2010 level of US $32 million per year to US $40 million per year, totalling an additional US $40 million between 2011 and 2015. </t>
  </si>
  <si>
    <t xml:space="preserve">Sweden’s commitment to Women’s and Children’s health is clearly reflected in Sweden's policy for global development, in it’s policy on Sexual and Reproductive Health and Rights (SRHR) and it’s Policy for Gender Equality and the Rights and Role of Women. </t>
  </si>
  <si>
    <t xml:space="preserve">Globally Sweden supports the UN system, global initiatives and civil society. To further strengthen the commitment a special effort on MDG5 has been developed, to raise awareness and build capacity to improve maternal health. </t>
  </si>
  <si>
    <t>Sweden also endorses the G8 Muskoka Initiative, and has made a substantial allocation in the budget bill proposed to parliament for 2011 to further strengthen work to improve child health.</t>
  </si>
  <si>
    <t>Read more at: http://www.everywomaneverychild.org/commitments/all-commitments/sweden#sthash.TLSHZG3J.dpuf</t>
  </si>
  <si>
    <t xml:space="preserve">The UK has set out clear plans to help improve the health of women and young children in many of the poorest countries. We will help save the lives of at least 250,000 newborn babies and 50,000 women during pregnancy and childbirth by 2015. </t>
  </si>
  <si>
    <t>The UK is committing £516 million (US $800 million) over eight years towards the goal of enabling an additional 120 million women and girls in the world’s poorest countries to be using modern methods of family planning by 2020.</t>
  </si>
  <si>
    <t>The UK has committed to double efforts on family planning, increasing investments from £90 million per year (average spend over 2010/11 and 2011/12) to £180 million per year over the eight years from 2012/13 to 2019/20.</t>
  </si>
  <si>
    <t>Between now and 2020, UK support to the Family Planning Summit Goal will enable an additional 24 million girls and women in the world’s poorest countries, who wish to avoid an unintended pregnancy, to use voluntary family planning information, services and supplies.</t>
  </si>
  <si>
    <t>Read more at: http://www.everywomaneverychild.org/commitments/all-commitments/united-kingdom#sthash.NEuhMoia.dpuf and see all the UK’s commitments to improve the lives of women and children can be found in “UK AID: Changing lives, delivering results”.</t>
  </si>
  <si>
    <t xml:space="preserve">In 24 priority countries USAID will strengthen community-based approaches and increase coverage of skilled birth attendance, intensify efforts to improve quality of care, and support a comprehensive approach to prevention of mother-to-child transmission (PMTCT). </t>
  </si>
  <si>
    <t xml:space="preserve">USAID will promote zero tolerance for preventable maternal and newborn deaths by changing social norms and expectations; equipping families to practice optimal newborn practices; increasing demand for quality care; and strengthening the links between community and health facilities. </t>
  </si>
  <si>
    <t xml:space="preserve">The Global Health Initiative (GHI) sets out ambitious targets to: reduce maternal mortality by 30 percent across assisted countries; reduce mortality rates for children under 5 by 35 percent across assisted countries; </t>
  </si>
  <si>
    <t>The GHI also sets targets to reduce child under-nutrition by 30 percent across assisted food insecure countries; double the number of at-risk babies born HIV-free; and reach a modern contraceptive prevalence rate of 35 percent across assisted countries.</t>
  </si>
  <si>
    <t xml:space="preserve">Read more at: http://www.everywomaneverychild.org/commitments/all-commitments/united-states#sthash.pMPtJ2Y1.dpuf </t>
  </si>
  <si>
    <t>The World Bank pledged at least $700 million in financing through the end of 2015 to help developing countries reach the Millennium Development Goals (MDGs) for women and children’s health.</t>
  </si>
  <si>
    <t>This is on top of the September 2010 World Bank pledge to provide $600 million in IDA results-based financing for MDGs 4/5 which has contributed to declines in maternal and child mortality.</t>
  </si>
  <si>
    <t>The World Bank supports family planning and reproductive health through its five-year Reproductive Health Action Plan</t>
  </si>
  <si>
    <t>The World Bank will focus on women’s and children’s health in 35 countries. This will expand the reach of the World Bank’s results-based programs by more than $600 million.</t>
  </si>
  <si>
    <t>Read more at: http://www.everywomaneverychild.org/commitments/all-commitments/world-bank#sthash.jigWWia9.dpuf</t>
  </si>
  <si>
    <r>
      <t xml:space="preserve">In 2010, The Bill &amp; Melinda Gates Foundation commmitted $1.5 billion over 5 years for women's and children's health.  </t>
    </r>
    <r>
      <rPr>
        <sz val="10.5"/>
        <color rgb="FF333333"/>
        <rFont val="Arial"/>
        <family val="2"/>
      </rPr>
      <t>This funding includes an annual investment of USD $130 million on behalf of maternal and newborn survival.</t>
    </r>
  </si>
  <si>
    <t>In 2012, the foundation added $1 billion to aid in providing 120 million additional women with contraceptives, information and services by 2020, reaffirming this commitment as part of the Every Newborn Action Plan in 2014.</t>
  </si>
  <si>
    <t>This investment does not reflect the foundation’s grant making for vaccines, or for the prevention of pneumonia, diarrhea, malaria or HIV/AIDS—all of which are closely linked to child health.</t>
  </si>
  <si>
    <t>The Foundation is committed to supporting country leadership in addressing barriers that prevent women from accessing lifesaving contraceptives, and supports research to create new contraceptives that can better serve meet women’s needs.</t>
  </si>
  <si>
    <t>Read more at: http://www.everywomaneverychild.org/commitments/all-commitments/bill-and-melinda-gates-foundation#sthash.RqhOEI6i.dpuf</t>
  </si>
  <si>
    <t xml:space="preserve">By 2015, over 700 million children will be immunised through campaigns and routine immunisation with combined measles-rubella vaccine. </t>
  </si>
  <si>
    <t>Rubella vaccines alone will avert an estimated 140,000 deaths and will protect hundreds of thousands of babies against severe birth defects from congenital rubella syndrome, and help to prevent still births and miscarriages caused by rubella infection.</t>
  </si>
  <si>
    <r>
      <t>Since the initial GAVI commitment in September 2010, an additional US $4.3 billion were committed to support GAVI's new vaccines and health systems strengthening programs in furtherance of the goals articulated in </t>
    </r>
    <r>
      <rPr>
        <i/>
        <sz val="10.5"/>
        <color rgb="FF333333"/>
        <rFont val="Arial"/>
        <family val="2"/>
      </rPr>
      <t>Every Woman Every Child</t>
    </r>
    <r>
      <rPr>
        <sz val="10.5"/>
        <color rgb="FF333333"/>
        <rFont val="Arial"/>
        <family val="2"/>
      </rPr>
      <t>.</t>
    </r>
  </si>
  <si>
    <t>Through the power of innovation - vaccines, public-private partnership and financing mechanisms, GAVI will help the UN address leading childhood killers, pneumonia and diarrhoea, by increasing access to life-saving vaccines for children.</t>
  </si>
  <si>
    <t>Read more at: http://www.everywomaneverychild.org/commitments/all-commitments/gavi-alliance#sthash.ZVtIZeOB.dpuf</t>
  </si>
  <si>
    <t>GFATM is contributing to improving the health of women and children through supporting a range of high-impact HIV, TB and malaria interventions across the continuum of pre-pregnancy, pregnancy, birth and child care.</t>
  </si>
  <si>
    <t>GFATM is also working with partners to facilitate new and innovative financing to close specific funding gaps in interventions benefitting women and children.</t>
  </si>
  <si>
    <t xml:space="preserve">In 2012, GFATM estimated that the disbursements on 12 high impact interventions that benefit women and children constitute 30% of total disbursements. Another 12% of the total disbursements contribute to MDGs 4 and 5. </t>
  </si>
  <si>
    <t>GFATM is facilitating new and innovative financing schemes in partnership with national governments in implementing countries, bilateral and multilateral partners to close specific funding gaps in interventions benefitting women and children.</t>
  </si>
  <si>
    <t xml:space="preserve">Read more at: http://www.everywomaneverychild.org/commitments/all-commitments/global-fund-to-fight-aids-tuberculosis-and-malaria#sthash.XmX14KVS.dpuf </t>
  </si>
  <si>
    <t>http://www.everywomaneverychild.org/commitments/all-commitments</t>
  </si>
  <si>
    <t>The Global Fund to Fight AIDS, Tuberculosis and Malaria
Geneva Secretariat
Chemin de Blandonnet 8
1214 Vernier
Geneva, Switzerland</t>
  </si>
  <si>
    <t>http://www.theglobalfund.org/</t>
  </si>
  <si>
    <t>NO</t>
  </si>
  <si>
    <t>YES</t>
  </si>
  <si>
    <t>R.G. Casey Building
John McEwen Crescent
Barton ACT 0221 Australia</t>
  </si>
  <si>
    <t>http://dfat.gov.au/</t>
  </si>
  <si>
    <t>http://www.gatesfoundation.org/</t>
  </si>
  <si>
    <t>500 Fifth Avenue North
Seattle, WA 98109</t>
  </si>
  <si>
    <t>http://www.international.gc.ca/</t>
  </si>
  <si>
    <t>Foreign Affairs, Trade and Development Canada
125 Sussex Drive
Ottawa, ON
K1A 0G2
Canada</t>
  </si>
  <si>
    <t>www.diplomatie.gouv.fr/en/</t>
  </si>
  <si>
    <t>The Ministry of Foreign Affairs (Paris) 37, Quai d’Orsay 
F - 75351 PARIS</t>
  </si>
  <si>
    <t>2 Chemin des Mines
1202 Geneva
Switzerland</t>
  </si>
  <si>
    <t>http://www.gavi.org/</t>
  </si>
  <si>
    <t>https://www.bmz.de/en/</t>
  </si>
  <si>
    <t>Federal Ministry for Economic Cooperation and Development
Postfach 12 03 22
53045 Bonn
Germany</t>
  </si>
  <si>
    <t>Ministry of Foreign Affairs
and International Cooperation 
Piazzale della Farnesina, 1 
00135 Rome</t>
  </si>
  <si>
    <t>http://www.esteri.it/mae/en/</t>
  </si>
  <si>
    <t>Nibancho Center Building 5-25,
Niban-cho, Chiyoda-ku, Tokyo 102-8012</t>
  </si>
  <si>
    <t>http://www.jica.go.jp/english/index.html</t>
  </si>
  <si>
    <t>Pb 8034 Dep. 0030 Oslo, Norway</t>
  </si>
  <si>
    <t>http://www.norad.no/en/front/</t>
  </si>
  <si>
    <t>http://www.mid.ru/brp_4.nsf/main_eng</t>
  </si>
  <si>
    <t>32/34 Smolenskaya-Sennaya pl., 119200, Moscow G-200</t>
  </si>
  <si>
    <t>http://www.sida.se/English/</t>
  </si>
  <si>
    <t>Valhallavägen 199 
105 25 Stockholm
SE - SWEDEN</t>
  </si>
  <si>
    <t>http://www.worldbank.org/</t>
  </si>
  <si>
    <t>1818 H Street, NW 
USA
Washington, DC 20433</t>
  </si>
  <si>
    <t>https://www.gov.uk/government/organisations/department-for-international-development</t>
  </si>
  <si>
    <t>22 Whitehall 
London
SW1A 2EG</t>
  </si>
  <si>
    <t>http://www.usaid.gov/</t>
  </si>
  <si>
    <t>Ronald Reagan Building 
Washington, DC 20523-1000</t>
  </si>
  <si>
    <t>Note that figures are presented in groups of three years, except for the first bar which shows only two years.</t>
  </si>
  <si>
    <t>No data available on OECD CRS database</t>
  </si>
  <si>
    <t>http://mdgs.un.org/unsd/mdg/SeriesDetail.aspx?srid=568</t>
  </si>
  <si>
    <t>http://stats.oecd.org/index.aspx?DataSetCode=CRS1#</t>
  </si>
  <si>
    <t>Lancet piece - check source</t>
  </si>
  <si>
    <t>This figure could not be calculated due to lack of data on health expenditure in the CR</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</si>
</sst>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2"/>
      <color theme="1"/>
      <name val="Calibri"/>
      <family val="2"/>
      <scheme val="minor"/>
    </font>
    <font>
      <sz val="11"/>
      <color rgb="FF333333"/>
      <name val="Arial"/>
      <family val="2"/>
    </font>
    <font>
      <sz val="9"/>
      <color indexed="81"/>
      <name val="Tahoma"/>
      <family val="2"/>
    </font>
    <font>
      <b/>
      <sz val="9"/>
      <color indexed="81"/>
      <name val="Tahoma"/>
      <family val="2"/>
    </font>
    <font>
      <sz val="10"/>
      <color theme="1"/>
      <name val="Calibri"/>
      <family val="2"/>
      <scheme val="minor"/>
    </font>
    <font>
      <sz val="10"/>
      <color rgb="FF333333"/>
      <name val="Calibri"/>
      <family val="2"/>
      <scheme val="minor"/>
    </font>
    <font>
      <i/>
      <sz val="10"/>
      <color rgb="FF333333"/>
      <name val="Calibri"/>
      <family val="2"/>
      <scheme val="minor"/>
    </font>
    <font>
      <sz val="10.5"/>
      <color rgb="FF333333"/>
      <name val="Symbol"/>
      <family val="1"/>
      <charset val="2"/>
    </font>
    <font>
      <sz val="7"/>
      <color rgb="FF333333"/>
      <name val="Times New Roman"/>
      <family val="1"/>
    </font>
    <font>
      <sz val="10.5"/>
      <color rgb="FF333333"/>
      <name val="Arial"/>
      <family val="2"/>
    </font>
    <font>
      <i/>
      <sz val="10.5"/>
      <color rgb="FF333333"/>
      <name val="Arial"/>
      <family val="2"/>
    </font>
    <font>
      <sz val="11"/>
      <color rgb="FF006621"/>
      <name val="Arial"/>
      <family val="2"/>
    </font>
    <font>
      <sz val="12"/>
      <color rgb="FF333333"/>
      <name val="Open Sans"/>
    </font>
    <font>
      <sz val="12"/>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Font="1"/>
    <xf numFmtId="0" fontId="1" fillId="0" borderId="0" xfId="0" applyFont="1" applyAlignment="1">
      <alignment vertical="center"/>
    </xf>
    <xf numFmtId="0" fontId="0" fillId="0" borderId="0" xfId="0" applyFont="1" applyAlignment="1">
      <alignment wrapText="1"/>
    </xf>
    <xf numFmtId="0" fontId="0" fillId="0" borderId="0" xfId="0" applyAlignment="1">
      <alignment wrapText="1"/>
    </xf>
    <xf numFmtId="0" fontId="2" fillId="0" borderId="0" xfId="0" applyFont="1"/>
    <xf numFmtId="0" fontId="0" fillId="2" borderId="0" xfId="0" applyFont="1" applyFill="1"/>
    <xf numFmtId="0" fontId="5" fillId="0" borderId="0" xfId="0" applyFont="1" applyAlignment="1">
      <alignment vertical="center"/>
    </xf>
    <xf numFmtId="0" fontId="0" fillId="0" borderId="0" xfId="0" applyAlignment="1">
      <alignment vertical="center"/>
    </xf>
    <xf numFmtId="0" fontId="0" fillId="0" borderId="0" xfId="0" applyFont="1" applyAlignment="1">
      <alignment horizontal="left" vertical="center"/>
    </xf>
    <xf numFmtId="0" fontId="10" fillId="0" borderId="0" xfId="0" applyFont="1" applyAlignment="1">
      <alignment horizontal="left" vertical="center"/>
    </xf>
    <xf numFmtId="0" fontId="8" fillId="0" borderId="0" xfId="0" applyFont="1" applyAlignment="1">
      <alignment horizontal="left" vertical="center"/>
    </xf>
    <xf numFmtId="0" fontId="10" fillId="0" borderId="0" xfId="0" applyFont="1" applyAlignment="1">
      <alignment vertical="center"/>
    </xf>
    <xf numFmtId="0" fontId="0" fillId="3" borderId="0" xfId="0" applyFill="1" applyAlignment="1">
      <alignment vertical="center"/>
    </xf>
    <xf numFmtId="0" fontId="10" fillId="0" borderId="0" xfId="0" applyFont="1"/>
    <xf numFmtId="0" fontId="10" fillId="3" borderId="0" xfId="0" applyFont="1" applyFill="1" applyAlignment="1">
      <alignment vertical="center"/>
    </xf>
    <xf numFmtId="0" fontId="0" fillId="0" borderId="0" xfId="0" applyAlignment="1"/>
    <xf numFmtId="0" fontId="12" fillId="0" borderId="0" xfId="0" applyFont="1"/>
    <xf numFmtId="0" fontId="12" fillId="0" borderId="0" xfId="0" applyFont="1" applyAlignment="1">
      <alignment wrapText="1"/>
    </xf>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ealth%20ODA%20overal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lth total 2000-2015"/>
    </sheetNames>
    <sheetDataSet>
      <sheetData sheetId="0">
        <row r="3">
          <cell r="J3">
            <v>221.91000000000003</v>
          </cell>
          <cell r="K3">
            <v>270.60000000000002</v>
          </cell>
          <cell r="L3">
            <v>506.78999999999996</v>
          </cell>
          <cell r="M3">
            <v>712.33</v>
          </cell>
          <cell r="N3">
            <v>693.06</v>
          </cell>
        </row>
        <row r="4">
          <cell r="J4" t="str">
            <v>No data</v>
          </cell>
          <cell r="K4" t="str">
            <v>No data</v>
          </cell>
          <cell r="L4" t="str">
            <v>No data</v>
          </cell>
          <cell r="M4" t="str">
            <v>No data</v>
          </cell>
          <cell r="N4" t="str">
            <v>No data</v>
          </cell>
        </row>
        <row r="5">
          <cell r="J5">
            <v>476.2</v>
          </cell>
          <cell r="K5">
            <v>745.91000000000008</v>
          </cell>
          <cell r="L5">
            <v>621.59</v>
          </cell>
          <cell r="M5">
            <v>1226.6400000000001</v>
          </cell>
          <cell r="N5">
            <v>602.70999999999992</v>
          </cell>
        </row>
        <row r="6">
          <cell r="J6">
            <v>751.53</v>
          </cell>
          <cell r="K6">
            <v>1126.52</v>
          </cell>
          <cell r="L6">
            <v>744.8</v>
          </cell>
          <cell r="M6">
            <v>502.29999999999995</v>
          </cell>
          <cell r="N6">
            <v>1108.28</v>
          </cell>
        </row>
        <row r="7">
          <cell r="J7">
            <v>705.17399599999999</v>
          </cell>
          <cell r="K7">
            <v>444.87603999999999</v>
          </cell>
          <cell r="L7">
            <v>710.90947000000006</v>
          </cell>
          <cell r="M7">
            <v>760.636843</v>
          </cell>
          <cell r="N7">
            <v>1051.817</v>
          </cell>
        </row>
        <row r="8">
          <cell r="J8">
            <v>1386.29</v>
          </cell>
          <cell r="K8">
            <v>1338.73</v>
          </cell>
          <cell r="L8">
            <v>1108.05</v>
          </cell>
          <cell r="M8">
            <v>1470.23</v>
          </cell>
          <cell r="N8">
            <v>1893.98</v>
          </cell>
        </row>
        <row r="9">
          <cell r="J9">
            <v>2232.8403899999998</v>
          </cell>
          <cell r="K9">
            <v>4167.5203799999999</v>
          </cell>
          <cell r="L9">
            <v>3127.5004319999998</v>
          </cell>
          <cell r="M9">
            <v>2518.5882059999999</v>
          </cell>
          <cell r="N9">
            <v>2140.587</v>
          </cell>
        </row>
        <row r="10">
          <cell r="J10">
            <v>296.14</v>
          </cell>
          <cell r="K10">
            <v>174.72</v>
          </cell>
          <cell r="L10">
            <v>141.60999999999999</v>
          </cell>
          <cell r="M10">
            <v>104.65</v>
          </cell>
          <cell r="N10">
            <v>56.32</v>
          </cell>
        </row>
        <row r="11">
          <cell r="J11">
            <v>1938.83</v>
          </cell>
          <cell r="K11">
            <v>3140.41</v>
          </cell>
          <cell r="L11">
            <v>2376.8000000000002</v>
          </cell>
          <cell r="M11">
            <v>2102.27</v>
          </cell>
          <cell r="N11">
            <v>3099.69</v>
          </cell>
        </row>
        <row r="12">
          <cell r="J12">
            <v>297.14</v>
          </cell>
          <cell r="K12">
            <v>300.39999999999998</v>
          </cell>
          <cell r="L12">
            <v>248.66000000000003</v>
          </cell>
          <cell r="M12">
            <v>201.26</v>
          </cell>
          <cell r="N12">
            <v>292.26</v>
          </cell>
        </row>
        <row r="14">
          <cell r="J14">
            <v>292.49</v>
          </cell>
          <cell r="K14">
            <v>239.98000000000002</v>
          </cell>
          <cell r="L14">
            <v>240.94</v>
          </cell>
          <cell r="M14">
            <v>248.56</v>
          </cell>
          <cell r="N14">
            <v>392.01000000000005</v>
          </cell>
        </row>
        <row r="15">
          <cell r="J15">
            <v>1127.8500000000001</v>
          </cell>
          <cell r="K15">
            <v>1115.21</v>
          </cell>
          <cell r="L15">
            <v>1370.6000000000001</v>
          </cell>
          <cell r="M15">
            <v>1682.42</v>
          </cell>
          <cell r="N15">
            <v>1880.11</v>
          </cell>
        </row>
        <row r="16">
          <cell r="J16">
            <v>7844.7</v>
          </cell>
          <cell r="K16">
            <v>7202.93</v>
          </cell>
          <cell r="L16">
            <v>7845.4400000000005</v>
          </cell>
          <cell r="M16">
            <v>8793.18</v>
          </cell>
          <cell r="N16">
            <v>6800.36</v>
          </cell>
        </row>
        <row r="17">
          <cell r="J17">
            <v>2291.7168700000002</v>
          </cell>
          <cell r="K17">
            <v>1234.6399999999999</v>
          </cell>
          <cell r="L17">
            <v>2089.7957070000002</v>
          </cell>
          <cell r="M17">
            <v>3016.5545000000002</v>
          </cell>
          <cell r="N17">
            <v>2767.0564979999999</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L13" sqref="L13"/>
    </sheetView>
  </sheetViews>
  <sheetFormatPr defaultRowHeight="15"/>
  <cols>
    <col min="1" max="1" width="31" style="1" customWidth="1"/>
  </cols>
  <sheetData>
    <row r="1" spans="1:13">
      <c r="A1" s="1" t="s">
        <v>15</v>
      </c>
      <c r="B1" t="s">
        <v>40</v>
      </c>
      <c r="D1" t="s">
        <v>41</v>
      </c>
      <c r="F1" t="s">
        <v>42</v>
      </c>
      <c r="H1" t="s">
        <v>43</v>
      </c>
      <c r="J1" t="s">
        <v>44</v>
      </c>
      <c r="L1" t="s">
        <v>18</v>
      </c>
      <c r="M1" t="s">
        <v>19</v>
      </c>
    </row>
    <row r="2" spans="1:13" ht="45">
      <c r="B2" s="4" t="s">
        <v>16</v>
      </c>
      <c r="C2" s="4" t="s">
        <v>17</v>
      </c>
      <c r="D2" s="4" t="s">
        <v>16</v>
      </c>
      <c r="E2" s="4" t="s">
        <v>17</v>
      </c>
      <c r="F2" s="4" t="s">
        <v>16</v>
      </c>
      <c r="G2" s="4" t="s">
        <v>17</v>
      </c>
      <c r="H2" s="4" t="s">
        <v>16</v>
      </c>
      <c r="I2" s="4" t="s">
        <v>17</v>
      </c>
      <c r="J2" s="4" t="s">
        <v>16</v>
      </c>
      <c r="K2" s="4" t="s">
        <v>17</v>
      </c>
    </row>
    <row r="3" spans="1:13" ht="15.75">
      <c r="A3" s="2" t="s">
        <v>3</v>
      </c>
      <c r="B3">
        <v>1859.92</v>
      </c>
      <c r="C3">
        <v>0.26</v>
      </c>
      <c r="D3">
        <v>3667.4700000000003</v>
      </c>
      <c r="E3">
        <v>0.25333333333333335</v>
      </c>
      <c r="F3">
        <v>6471.9</v>
      </c>
      <c r="G3">
        <v>0.29000000000000004</v>
      </c>
      <c r="H3">
        <v>9541.7800000000007</v>
      </c>
      <c r="I3">
        <v>0.31</v>
      </c>
      <c r="J3">
        <v>15231.16</v>
      </c>
      <c r="K3">
        <v>0.34666666666666668</v>
      </c>
      <c r="L3">
        <v>0.34666666666666668</v>
      </c>
      <c r="M3" t="s">
        <v>151</v>
      </c>
    </row>
    <row r="4" spans="1:13" ht="15.75">
      <c r="A4" s="2" t="s">
        <v>1</v>
      </c>
      <c r="B4" t="s">
        <v>45</v>
      </c>
      <c r="C4" t="s">
        <v>45</v>
      </c>
      <c r="D4" t="s">
        <v>45</v>
      </c>
      <c r="E4" t="s">
        <v>45</v>
      </c>
      <c r="F4" t="s">
        <v>45</v>
      </c>
      <c r="G4" t="s">
        <v>45</v>
      </c>
      <c r="H4">
        <v>4463.3099999999995</v>
      </c>
      <c r="I4" t="s">
        <v>45</v>
      </c>
      <c r="J4">
        <v>8078.0599999999995</v>
      </c>
      <c r="K4" t="s">
        <v>45</v>
      </c>
      <c r="L4" t="s">
        <v>45</v>
      </c>
      <c r="M4" t="s">
        <v>151</v>
      </c>
    </row>
    <row r="5" spans="1:13">
      <c r="A5" s="1" t="s">
        <v>10</v>
      </c>
      <c r="B5">
        <v>3276.35</v>
      </c>
      <c r="C5">
        <v>0.23499999999999999</v>
      </c>
      <c r="D5">
        <v>6633.89</v>
      </c>
      <c r="E5">
        <v>0.26333333333333336</v>
      </c>
      <c r="F5">
        <v>11519.19</v>
      </c>
      <c r="G5">
        <v>0.30666666666666664</v>
      </c>
      <c r="H5">
        <v>14008.900000000001</v>
      </c>
      <c r="I5">
        <v>0.32333333333333331</v>
      </c>
      <c r="J5">
        <v>16056.06</v>
      </c>
      <c r="K5">
        <v>0.30333333333333334</v>
      </c>
      <c r="L5">
        <v>0.30333333333333334</v>
      </c>
      <c r="M5" t="s">
        <v>151</v>
      </c>
    </row>
    <row r="6" spans="1:13">
      <c r="A6" s="1" t="s">
        <v>9</v>
      </c>
      <c r="B6">
        <v>8302.74</v>
      </c>
      <c r="C6">
        <v>0.30499999999999999</v>
      </c>
      <c r="D6">
        <v>21211.8</v>
      </c>
      <c r="E6">
        <v>0.39333333333333331</v>
      </c>
      <c r="F6">
        <v>30510.399999999998</v>
      </c>
      <c r="G6">
        <v>0.43999999999999995</v>
      </c>
      <c r="H6">
        <v>36424.199999999997</v>
      </c>
      <c r="I6">
        <v>0.45333333333333331</v>
      </c>
      <c r="J6">
        <v>36367.450000000004</v>
      </c>
      <c r="K6">
        <v>0.44</v>
      </c>
      <c r="L6">
        <v>0.44</v>
      </c>
      <c r="M6" t="s">
        <v>151</v>
      </c>
    </row>
    <row r="7" spans="1:13" ht="15.75">
      <c r="A7" s="2" t="s">
        <v>2</v>
      </c>
      <c r="B7" t="s">
        <v>45</v>
      </c>
      <c r="C7" t="s">
        <v>45</v>
      </c>
      <c r="D7" t="s">
        <v>45</v>
      </c>
      <c r="E7" t="s">
        <v>45</v>
      </c>
      <c r="F7">
        <v>935.9</v>
      </c>
      <c r="G7" t="s">
        <v>45</v>
      </c>
      <c r="H7">
        <v>1959.86</v>
      </c>
      <c r="I7" t="s">
        <v>45</v>
      </c>
      <c r="J7">
        <v>3431.82</v>
      </c>
      <c r="K7" t="s">
        <v>45</v>
      </c>
      <c r="L7" t="s">
        <v>45</v>
      </c>
      <c r="M7" t="s">
        <v>151</v>
      </c>
    </row>
    <row r="8" spans="1:13">
      <c r="A8" s="1" t="s">
        <v>13</v>
      </c>
      <c r="B8">
        <v>10019.5</v>
      </c>
      <c r="C8">
        <v>0.27</v>
      </c>
      <c r="D8">
        <v>19642.82</v>
      </c>
      <c r="E8">
        <v>0.27666666666666667</v>
      </c>
      <c r="F8">
        <v>32807.67</v>
      </c>
      <c r="G8">
        <v>0.36333333333333329</v>
      </c>
      <c r="H8">
        <v>39045.380000000005</v>
      </c>
      <c r="I8">
        <v>0.37333333333333335</v>
      </c>
      <c r="J8">
        <v>41260.69</v>
      </c>
      <c r="K8">
        <v>0.38000000000000006</v>
      </c>
      <c r="L8">
        <v>0.38000000000000006</v>
      </c>
      <c r="M8" t="s">
        <v>151</v>
      </c>
    </row>
    <row r="9" spans="1:13" ht="15.75">
      <c r="A9" s="2" t="s">
        <v>0</v>
      </c>
      <c r="B9" t="s">
        <v>45</v>
      </c>
      <c r="C9" t="s">
        <v>45</v>
      </c>
      <c r="D9">
        <v>800.5</v>
      </c>
      <c r="E9" t="s">
        <v>45</v>
      </c>
      <c r="F9">
        <v>3884.62</v>
      </c>
      <c r="G9" t="s">
        <v>45</v>
      </c>
      <c r="H9">
        <v>7504.17</v>
      </c>
      <c r="I9" t="s">
        <v>45</v>
      </c>
      <c r="J9">
        <v>9864.9599999999991</v>
      </c>
      <c r="K9" t="s">
        <v>45</v>
      </c>
      <c r="L9" t="s">
        <v>45</v>
      </c>
      <c r="M9" t="s">
        <v>151</v>
      </c>
    </row>
    <row r="10" spans="1:13">
      <c r="A10" s="1" t="s">
        <v>6</v>
      </c>
      <c r="B10">
        <v>3003.21</v>
      </c>
      <c r="C10">
        <v>0.14000000000000001</v>
      </c>
      <c r="D10">
        <v>7226.5199999999995</v>
      </c>
      <c r="E10">
        <v>0.17333333333333334</v>
      </c>
      <c r="F10">
        <v>12702.599999999999</v>
      </c>
      <c r="G10">
        <v>0.22666666666666666</v>
      </c>
      <c r="H10">
        <v>11154.52</v>
      </c>
      <c r="I10">
        <v>0.17666666666666667</v>
      </c>
      <c r="J10">
        <v>10469.73</v>
      </c>
      <c r="K10">
        <v>0.16666666666666666</v>
      </c>
      <c r="L10">
        <v>0.16666666666666666</v>
      </c>
      <c r="M10" t="s">
        <v>151</v>
      </c>
    </row>
    <row r="11" spans="1:13">
      <c r="A11" s="1" t="s">
        <v>12</v>
      </c>
      <c r="B11">
        <v>23354.78</v>
      </c>
      <c r="C11">
        <v>0.255</v>
      </c>
      <c r="D11">
        <v>27085.079999999998</v>
      </c>
      <c r="E11">
        <v>0.20666666666666669</v>
      </c>
      <c r="F11">
        <v>31958.43</v>
      </c>
      <c r="G11">
        <v>0.23333333333333336</v>
      </c>
      <c r="H11">
        <v>30125.03</v>
      </c>
      <c r="I11">
        <v>0.19000000000000003</v>
      </c>
      <c r="J11">
        <v>33017.5</v>
      </c>
      <c r="K11">
        <v>0.19333333333333333</v>
      </c>
      <c r="L11">
        <v>0.19333333333333333</v>
      </c>
      <c r="M11" t="s">
        <v>151</v>
      </c>
    </row>
    <row r="12" spans="1:13" ht="15.75">
      <c r="A12" s="2" t="s">
        <v>5</v>
      </c>
      <c r="B12">
        <v>2609.4700000000003</v>
      </c>
      <c r="C12">
        <v>0.78</v>
      </c>
      <c r="D12">
        <v>5938.25</v>
      </c>
      <c r="E12">
        <v>0.89333333333333342</v>
      </c>
      <c r="F12">
        <v>9473.7099999999991</v>
      </c>
      <c r="G12">
        <v>0.92666666666666675</v>
      </c>
      <c r="H12">
        <v>12458.55</v>
      </c>
      <c r="I12">
        <v>1</v>
      </c>
      <c r="J12">
        <v>15089.939999999999</v>
      </c>
      <c r="K12">
        <v>0.98666666666666669</v>
      </c>
      <c r="L12">
        <v>0.98666666666666669</v>
      </c>
      <c r="M12" t="s">
        <v>151</v>
      </c>
    </row>
    <row r="13" spans="1:13">
      <c r="A13" s="1" t="s">
        <v>11</v>
      </c>
      <c r="B13" t="s">
        <v>45</v>
      </c>
      <c r="C13" t="s">
        <v>45</v>
      </c>
      <c r="D13" t="s">
        <v>45</v>
      </c>
      <c r="E13" t="s">
        <v>45</v>
      </c>
      <c r="F13" t="s">
        <v>45</v>
      </c>
      <c r="G13" t="s">
        <v>45</v>
      </c>
      <c r="H13">
        <v>472.39</v>
      </c>
      <c r="I13" t="s">
        <v>45</v>
      </c>
      <c r="J13">
        <v>1657.6599999999999</v>
      </c>
      <c r="K13" t="s">
        <v>45</v>
      </c>
      <c r="L13" t="s">
        <v>45</v>
      </c>
      <c r="M13" t="s">
        <v>151</v>
      </c>
    </row>
    <row r="14" spans="1:13" ht="15.75">
      <c r="A14" s="2" t="s">
        <v>4</v>
      </c>
      <c r="B14">
        <v>3464.55</v>
      </c>
      <c r="C14">
        <v>0.78500000000000003</v>
      </c>
      <c r="D14">
        <v>7133.68</v>
      </c>
      <c r="E14">
        <v>0.80333333333333334</v>
      </c>
      <c r="F14">
        <v>11655.579999999998</v>
      </c>
      <c r="G14">
        <v>0.96333333333333337</v>
      </c>
      <c r="H14">
        <v>13813.47</v>
      </c>
      <c r="I14">
        <v>1.0233333333333334</v>
      </c>
      <c r="J14">
        <v>16670.2</v>
      </c>
      <c r="K14">
        <v>1.0033333333333332</v>
      </c>
      <c r="L14">
        <v>1.0033333333333332</v>
      </c>
      <c r="M14" t="s">
        <v>151</v>
      </c>
    </row>
    <row r="15" spans="1:13">
      <c r="A15" s="1" t="s">
        <v>8</v>
      </c>
      <c r="B15">
        <v>9067.4599999999991</v>
      </c>
      <c r="C15">
        <v>0.32</v>
      </c>
      <c r="D15">
        <v>19095.490000000002</v>
      </c>
      <c r="E15">
        <v>0.33666666666666667</v>
      </c>
      <c r="F15">
        <v>33079.25</v>
      </c>
      <c r="G15">
        <v>0.4466666666666666</v>
      </c>
      <c r="H15">
        <v>35835.450000000004</v>
      </c>
      <c r="I15">
        <v>0.5033333333333333</v>
      </c>
      <c r="J15">
        <v>45644.100000000006</v>
      </c>
      <c r="K15">
        <v>0.6133333333333334</v>
      </c>
      <c r="L15">
        <v>0.6133333333333334</v>
      </c>
      <c r="M15" t="s">
        <v>151</v>
      </c>
    </row>
    <row r="16" spans="1:13">
      <c r="A16" s="1" t="s">
        <v>7</v>
      </c>
      <c r="B16">
        <v>21384.239999999998</v>
      </c>
      <c r="C16">
        <v>0.10500000000000001</v>
      </c>
      <c r="D16">
        <v>49314.5</v>
      </c>
      <c r="E16">
        <v>0.15000000000000002</v>
      </c>
      <c r="F16">
        <v>73253.78</v>
      </c>
      <c r="G16">
        <v>0.19000000000000003</v>
      </c>
      <c r="H16">
        <v>85621.28</v>
      </c>
      <c r="I16">
        <v>0.19999999999999998</v>
      </c>
      <c r="J16">
        <v>92485.81</v>
      </c>
      <c r="K16">
        <v>0.19333333333333336</v>
      </c>
      <c r="L16">
        <v>0.19333333333333336</v>
      </c>
      <c r="M16" t="s">
        <v>151</v>
      </c>
    </row>
    <row r="17" spans="1:13" ht="15.75">
      <c r="A17" s="2" t="s">
        <v>14</v>
      </c>
      <c r="B17">
        <v>8855.42</v>
      </c>
      <c r="C17" t="s">
        <v>45</v>
      </c>
      <c r="D17">
        <v>19223.93</v>
      </c>
      <c r="E17" t="s">
        <v>45</v>
      </c>
      <c r="F17">
        <v>20561.86</v>
      </c>
      <c r="G17" t="s">
        <v>45</v>
      </c>
      <c r="H17">
        <v>23473.93</v>
      </c>
      <c r="I17" t="s">
        <v>45</v>
      </c>
      <c r="J17">
        <v>22007.65</v>
      </c>
      <c r="K17" t="s">
        <v>45</v>
      </c>
      <c r="L17" t="s">
        <v>45</v>
      </c>
      <c r="M17" t="s">
        <v>151</v>
      </c>
    </row>
    <row r="19" spans="1:13">
      <c r="A19" s="6" t="s">
        <v>39</v>
      </c>
      <c r="B19" t="s">
        <v>154</v>
      </c>
      <c r="C19" t="s">
        <v>153</v>
      </c>
    </row>
  </sheetData>
  <sortState ref="A7:A21">
    <sortCondition ref="A7:A2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activeCell="M13" sqref="M13"/>
    </sheetView>
  </sheetViews>
  <sheetFormatPr defaultRowHeight="15"/>
  <cols>
    <col min="1" max="1" width="31" style="1" customWidth="1"/>
    <col min="12" max="12" width="15.7109375" customWidth="1"/>
    <col min="13" max="13" width="18.85546875" customWidth="1"/>
  </cols>
  <sheetData>
    <row r="1" spans="1:13">
      <c r="A1" s="1" t="s">
        <v>15</v>
      </c>
      <c r="B1" t="s">
        <v>40</v>
      </c>
      <c r="D1" t="s">
        <v>41</v>
      </c>
      <c r="F1" t="s">
        <v>42</v>
      </c>
      <c r="H1" t="s">
        <v>43</v>
      </c>
      <c r="J1" t="s">
        <v>44</v>
      </c>
      <c r="L1" t="s">
        <v>18</v>
      </c>
      <c r="M1" t="s">
        <v>19</v>
      </c>
    </row>
    <row r="2" spans="1:13" s="4" customFormat="1" ht="45">
      <c r="A2" s="3"/>
      <c r="B2" s="4" t="s">
        <v>20</v>
      </c>
      <c r="C2" s="4" t="s">
        <v>21</v>
      </c>
      <c r="D2" s="4" t="s">
        <v>20</v>
      </c>
      <c r="E2" s="4" t="s">
        <v>21</v>
      </c>
      <c r="F2" s="4" t="s">
        <v>20</v>
      </c>
      <c r="G2" s="4" t="s">
        <v>21</v>
      </c>
      <c r="H2" s="4" t="s">
        <v>20</v>
      </c>
      <c r="I2" s="4" t="s">
        <v>21</v>
      </c>
      <c r="J2" s="4" t="s">
        <v>20</v>
      </c>
      <c r="K2" s="4" t="s">
        <v>21</v>
      </c>
    </row>
    <row r="3" spans="1:13" ht="15.75">
      <c r="A3" s="2" t="s">
        <v>3</v>
      </c>
      <c r="B3">
        <v>211.6</v>
      </c>
      <c r="C3">
        <f>SUM(B3/'ODA total 2000-2015'!B3)</f>
        <v>0.11376833412189771</v>
      </c>
      <c r="D3">
        <v>391.96000000000004</v>
      </c>
      <c r="E3">
        <f>SUM(D3/'ODA total 2000-2015'!D3)</f>
        <v>0.10687476652842423</v>
      </c>
      <c r="F3">
        <v>606.67000000000007</v>
      </c>
      <c r="G3">
        <f>SUM(F3/'ODA total 2000-2015'!F3)</f>
        <v>9.3739087439546356E-2</v>
      </c>
      <c r="H3">
        <v>1489.72</v>
      </c>
      <c r="I3">
        <f>SUM(H3/'ODA total 2000-2015'!H3)</f>
        <v>0.15612600583958128</v>
      </c>
      <c r="J3">
        <v>1950.4499999999998</v>
      </c>
      <c r="K3">
        <f>SUM(J3/'ODA total 2000-2015'!J3)</f>
        <v>0.12805656299323229</v>
      </c>
      <c r="L3">
        <v>0.12805656299323229</v>
      </c>
      <c r="M3" t="s">
        <v>151</v>
      </c>
    </row>
    <row r="4" spans="1:13" ht="15.75">
      <c r="A4" s="2" t="s">
        <v>1</v>
      </c>
      <c r="B4" t="s">
        <v>55</v>
      </c>
      <c r="C4" t="s">
        <v>46</v>
      </c>
      <c r="D4" t="s">
        <v>55</v>
      </c>
      <c r="E4" t="s">
        <v>46</v>
      </c>
      <c r="F4" t="s">
        <v>55</v>
      </c>
      <c r="G4" t="s">
        <v>46</v>
      </c>
      <c r="H4" t="s">
        <v>55</v>
      </c>
      <c r="I4" t="e">
        <f>SUM(H4/'ODA total 2000-2015'!H4)</f>
        <v>#VALUE!</v>
      </c>
      <c r="J4" t="s">
        <v>55</v>
      </c>
      <c r="K4" t="e">
        <f>SUM(J4/'ODA total 2000-2015'!J4)</f>
        <v>#VALUE!</v>
      </c>
      <c r="L4" t="s">
        <v>55</v>
      </c>
      <c r="M4" t="s">
        <v>152</v>
      </c>
    </row>
    <row r="5" spans="1:13">
      <c r="A5" s="1" t="s">
        <v>10</v>
      </c>
      <c r="B5">
        <v>234.39</v>
      </c>
      <c r="C5">
        <f>SUM(B5/'ODA total 2000-2015'!B5)</f>
        <v>7.1539975887801976E-2</v>
      </c>
      <c r="D5">
        <v>731.39</v>
      </c>
      <c r="E5">
        <f>SUM(D5/'ODA total 2000-2015'!D5)</f>
        <v>0.11025054681340811</v>
      </c>
      <c r="F5">
        <v>1395.5900000000001</v>
      </c>
      <c r="G5">
        <f>SUM(F5/'ODA total 2000-2015'!F5)</f>
        <v>0.12115348388211325</v>
      </c>
      <c r="H5">
        <v>2594.1400000000003</v>
      </c>
      <c r="I5">
        <f>SUM(H5/'ODA total 2000-2015'!H5)</f>
        <v>0.18517799398953522</v>
      </c>
      <c r="J5">
        <v>2406.85</v>
      </c>
      <c r="K5">
        <f>SUM(J5/'ODA total 2000-2015'!J5)</f>
        <v>0.14990290270464859</v>
      </c>
      <c r="L5">
        <v>0.14990290270464859</v>
      </c>
      <c r="M5" t="s">
        <v>151</v>
      </c>
    </row>
    <row r="6" spans="1:13">
      <c r="A6" s="1" t="s">
        <v>9</v>
      </c>
      <c r="B6">
        <v>495.19</v>
      </c>
      <c r="C6">
        <f>SUM(B6/'ODA total 2000-2015'!B6)</f>
        <v>5.9641756817628878E-2</v>
      </c>
      <c r="D6">
        <v>1238.42</v>
      </c>
      <c r="E6">
        <f>SUM(D6/'ODA total 2000-2015'!D6)</f>
        <v>5.8383541236481588E-2</v>
      </c>
      <c r="F6">
        <v>1828.93</v>
      </c>
      <c r="G6">
        <f>SUM(F6/'ODA total 2000-2015'!F6)</f>
        <v>5.9944477948502814E-2</v>
      </c>
      <c r="H6">
        <v>2373.62</v>
      </c>
      <c r="I6">
        <f>SUM(H6/'ODA total 2000-2015'!H6)</f>
        <v>6.5166016000351421E-2</v>
      </c>
      <c r="J6">
        <v>2591.94</v>
      </c>
      <c r="K6">
        <f>SUM(J6/'ODA total 2000-2015'!J6)</f>
        <v>7.1270875466935404E-2</v>
      </c>
      <c r="L6">
        <v>7.1270875466935404E-2</v>
      </c>
      <c r="M6" t="s">
        <v>151</v>
      </c>
    </row>
    <row r="7" spans="1:13" ht="15.75">
      <c r="A7" s="2" t="s">
        <v>2</v>
      </c>
      <c r="B7">
        <v>0</v>
      </c>
      <c r="C7" t="s">
        <v>46</v>
      </c>
      <c r="D7">
        <v>0</v>
      </c>
      <c r="E7" t="s">
        <v>46</v>
      </c>
      <c r="F7">
        <v>1621.829986</v>
      </c>
      <c r="G7">
        <f>SUM(F7/'ODA total 2000-2015'!F7)</f>
        <v>1.7329094839192221</v>
      </c>
      <c r="H7">
        <v>1916.4223530000002</v>
      </c>
      <c r="I7">
        <f>SUM(H7/'ODA total 2000-2015'!H7)</f>
        <v>0.97783635208637365</v>
      </c>
      <c r="J7">
        <v>3313.5361860000003</v>
      </c>
      <c r="K7">
        <f>SUM(J7/'ODA total 2000-2015'!J7)</f>
        <v>0.96553321153207339</v>
      </c>
      <c r="L7">
        <v>0.96553321153207339</v>
      </c>
      <c r="M7" t="s">
        <v>151</v>
      </c>
    </row>
    <row r="8" spans="1:13">
      <c r="A8" s="1" t="s">
        <v>13</v>
      </c>
      <c r="B8">
        <v>955.79000000000008</v>
      </c>
      <c r="C8">
        <f>SUM(B8/'ODA total 2000-2015'!B8)</f>
        <v>9.5392983681820462E-2</v>
      </c>
      <c r="D8">
        <v>1715.56</v>
      </c>
      <c r="E8">
        <f>SUM(D8/'ODA total 2000-2015'!D8)</f>
        <v>8.7337765147774096E-2</v>
      </c>
      <c r="F8">
        <v>3331.61</v>
      </c>
      <c r="G8">
        <f>SUM(F8/'ODA total 2000-2015'!F8)</f>
        <v>0.10154972907250043</v>
      </c>
      <c r="H8">
        <v>3917.0099999999998</v>
      </c>
      <c r="I8">
        <f>SUM(H8/'ODA total 2000-2015'!H8)</f>
        <v>0.10031942319424217</v>
      </c>
      <c r="J8">
        <v>5296.73</v>
      </c>
      <c r="K8">
        <f>SUM(J8/'ODA total 2000-2015'!J8)</f>
        <v>0.12837230787948528</v>
      </c>
      <c r="L8">
        <v>0.12837230787948528</v>
      </c>
      <c r="M8" t="s">
        <v>151</v>
      </c>
    </row>
    <row r="9" spans="1:13" ht="15.75">
      <c r="A9" s="2" t="s">
        <v>0</v>
      </c>
      <c r="B9">
        <v>0</v>
      </c>
      <c r="C9" t="e">
        <f>SUM(B9/'ODA total 2000-2015'!B9)</f>
        <v>#VALUE!</v>
      </c>
      <c r="D9">
        <v>1815.48695</v>
      </c>
      <c r="E9">
        <f>SUM(D9/'ODA total 2000-2015'!D9)</f>
        <v>2.2679412242348533</v>
      </c>
      <c r="F9">
        <v>6509.1835099999989</v>
      </c>
      <c r="G9">
        <f>SUM(F9/'ODA total 2000-2015'!F9)</f>
        <v>1.6756294077670399</v>
      </c>
      <c r="H9">
        <v>9813.6090179999992</v>
      </c>
      <c r="I9">
        <f>SUM(H9/'ODA total 2000-2015'!H9)</f>
        <v>1.3077540911253343</v>
      </c>
      <c r="J9">
        <v>8845.2334379999993</v>
      </c>
      <c r="K9">
        <f>SUM(J9/'ODA total 2000-2015'!J9)</f>
        <v>0.89663145496788632</v>
      </c>
      <c r="L9">
        <v>0.89663145496788632</v>
      </c>
      <c r="M9" t="s">
        <v>151</v>
      </c>
    </row>
    <row r="10" spans="1:13">
      <c r="A10" s="1" t="s">
        <v>6</v>
      </c>
      <c r="B10">
        <v>130.69</v>
      </c>
      <c r="C10">
        <f>SUM(B10/'ODA total 2000-2015'!B10)</f>
        <v>4.3516770389017086E-2</v>
      </c>
      <c r="D10">
        <v>162.83000000000001</v>
      </c>
      <c r="E10">
        <f>SUM(D10/'ODA total 2000-2015'!D10)</f>
        <v>2.253228386553971E-2</v>
      </c>
      <c r="F10">
        <v>615.04999999999995</v>
      </c>
      <c r="G10">
        <f>SUM(F10/'ODA total 2000-2015'!F10)</f>
        <v>4.8419221261788929E-2</v>
      </c>
      <c r="H10">
        <v>420.98</v>
      </c>
      <c r="I10">
        <f>SUM(H10/'ODA total 2000-2015'!H10)</f>
        <v>3.7740754420629484E-2</v>
      </c>
      <c r="J10">
        <v>242.2</v>
      </c>
      <c r="K10">
        <f>SUM(J10/'ODA total 2000-2015'!J10)</f>
        <v>2.3133356829641259E-2</v>
      </c>
      <c r="L10">
        <v>2.3133356829641259E-2</v>
      </c>
      <c r="M10" t="s">
        <v>151</v>
      </c>
    </row>
    <row r="11" spans="1:13">
      <c r="A11" s="1" t="s">
        <v>12</v>
      </c>
      <c r="B11">
        <v>3135.94</v>
      </c>
      <c r="C11">
        <f>SUM(B11/'ODA total 2000-2015'!B11)</f>
        <v>0.13427401157279154</v>
      </c>
      <c r="D11">
        <v>3335.9300000000003</v>
      </c>
      <c r="E11">
        <f>SUM(D11/'ODA total 2000-2015'!D11)</f>
        <v>0.12316485681415748</v>
      </c>
      <c r="F11">
        <v>5753.49</v>
      </c>
      <c r="G11">
        <f>SUM(F11/'ODA total 2000-2015'!F11)</f>
        <v>0.18003043328473894</v>
      </c>
      <c r="H11">
        <v>7619.48</v>
      </c>
      <c r="I11">
        <f>SUM(H11/'ODA total 2000-2015'!H11)</f>
        <v>0.25292854480144916</v>
      </c>
      <c r="J11">
        <v>7315.64</v>
      </c>
      <c r="K11">
        <f>SUM(J11/'ODA total 2000-2015'!J11)</f>
        <v>0.22156856212614523</v>
      </c>
      <c r="L11">
        <v>0.22156856212614523</v>
      </c>
      <c r="M11" t="s">
        <v>151</v>
      </c>
    </row>
    <row r="12" spans="1:13" ht="15.75">
      <c r="A12" s="2" t="s">
        <v>5</v>
      </c>
      <c r="B12">
        <v>245.02</v>
      </c>
      <c r="C12">
        <f>SUM(B12/'ODA total 2000-2015'!B12)</f>
        <v>9.389646173360873E-2</v>
      </c>
      <c r="D12">
        <v>452.20000000000005</v>
      </c>
      <c r="E12">
        <f>SUM(D12/'ODA total 2000-2015'!D12)</f>
        <v>7.6150381004504705E-2</v>
      </c>
      <c r="F12">
        <v>822.98</v>
      </c>
      <c r="G12">
        <f>SUM(F12/'ODA total 2000-2015'!F12)</f>
        <v>8.686987463200796E-2</v>
      </c>
      <c r="H12">
        <v>750.31999999999994</v>
      </c>
      <c r="I12">
        <f>SUM(H12/'ODA total 2000-2015'!H12)</f>
        <v>6.0225307118404625E-2</v>
      </c>
      <c r="J12">
        <v>917.82999999999993</v>
      </c>
      <c r="K12">
        <f>SUM(J12/'ODA total 2000-2015'!J12)</f>
        <v>6.0823966165538097E-2</v>
      </c>
      <c r="L12">
        <v>6.0823966165538097E-2</v>
      </c>
      <c r="M12" t="s">
        <v>151</v>
      </c>
    </row>
    <row r="13" spans="1:13">
      <c r="A13" s="1" t="s">
        <v>11</v>
      </c>
      <c r="B13" t="s">
        <v>55</v>
      </c>
      <c r="C13" t="s">
        <v>46</v>
      </c>
      <c r="D13" t="s">
        <v>55</v>
      </c>
      <c r="E13" t="s">
        <v>46</v>
      </c>
      <c r="F13" t="s">
        <v>55</v>
      </c>
      <c r="G13" t="s">
        <v>46</v>
      </c>
      <c r="H13" t="s">
        <v>55</v>
      </c>
      <c r="I13" t="e">
        <f>SUM(H13/'ODA total 2000-2015'!H13)</f>
        <v>#VALUE!</v>
      </c>
      <c r="J13" t="s">
        <v>55</v>
      </c>
      <c r="K13" t="e">
        <f>SUM(J13/'ODA total 2000-2015'!J13)</f>
        <v>#VALUE!</v>
      </c>
      <c r="L13" t="s">
        <v>55</v>
      </c>
      <c r="M13" t="s">
        <v>152</v>
      </c>
    </row>
    <row r="14" spans="1:13" ht="15.75">
      <c r="A14" s="2" t="s">
        <v>4</v>
      </c>
      <c r="B14">
        <v>200.07</v>
      </c>
      <c r="C14">
        <f>SUM(B14/'ODA total 2000-2015'!B14)</f>
        <v>5.7747759449279124E-2</v>
      </c>
      <c r="D14">
        <v>490.5200000000001</v>
      </c>
      <c r="E14">
        <f>SUM(D14/'ODA total 2000-2015'!D14)</f>
        <v>6.8761144318220058E-2</v>
      </c>
      <c r="F14">
        <v>926.66</v>
      </c>
      <c r="G14">
        <f>SUM(F14/'ODA total 2000-2015'!F14)</f>
        <v>7.9503551088834709E-2</v>
      </c>
      <c r="H14">
        <v>729.48</v>
      </c>
      <c r="I14">
        <f>SUM(H14/'ODA total 2000-2015'!H14)</f>
        <v>5.2809323073782333E-2</v>
      </c>
      <c r="J14">
        <v>1123.17</v>
      </c>
      <c r="K14">
        <f>SUM(J14/'ODA total 2000-2015'!J14)</f>
        <v>6.7375916305743189E-2</v>
      </c>
      <c r="L14">
        <v>6.7375916305743189E-2</v>
      </c>
      <c r="M14" t="s">
        <v>151</v>
      </c>
    </row>
    <row r="15" spans="1:13">
      <c r="A15" s="1" t="s">
        <v>8</v>
      </c>
      <c r="B15">
        <v>586.41</v>
      </c>
      <c r="C15">
        <f>SUM(B15/'ODA total 2000-2015'!B15)</f>
        <v>6.4671914736872296E-2</v>
      </c>
      <c r="D15">
        <v>1393.42</v>
      </c>
      <c r="E15">
        <f>SUM(D15/'ODA total 2000-2015'!D15)</f>
        <v>7.2971157063788358E-2</v>
      </c>
      <c r="F15">
        <v>2972.63</v>
      </c>
      <c r="G15">
        <f>SUM(F15/'ODA total 2000-2015'!F15)</f>
        <v>8.9863887482334093E-2</v>
      </c>
      <c r="H15">
        <v>4168.2300000000005</v>
      </c>
      <c r="I15">
        <f>SUM(H15/'ODA total 2000-2015'!H15)</f>
        <v>0.1163158269255723</v>
      </c>
      <c r="J15">
        <v>4973.45</v>
      </c>
      <c r="K15">
        <f>SUM(J15/'ODA total 2000-2015'!J15)</f>
        <v>0.10896150871635106</v>
      </c>
      <c r="L15">
        <v>0.10896150871635106</v>
      </c>
      <c r="M15" t="s">
        <v>151</v>
      </c>
    </row>
    <row r="16" spans="1:13">
      <c r="A16" s="1" t="s">
        <v>7</v>
      </c>
      <c r="B16">
        <v>2858.1499999999996</v>
      </c>
      <c r="C16">
        <f>SUM(B16/'ODA total 2000-2015'!B16)</f>
        <v>0.13365684260932351</v>
      </c>
      <c r="D16">
        <v>7860.6200000000008</v>
      </c>
      <c r="E16">
        <f>SUM(D16/'ODA total 2000-2015'!D16)</f>
        <v>0.15939774305731583</v>
      </c>
      <c r="F16">
        <v>18897.170000000002</v>
      </c>
      <c r="G16">
        <f>SUM(F16/'ODA total 2000-2015'!F16)</f>
        <v>0.25796853077069881</v>
      </c>
      <c r="H16">
        <v>23841.550000000003</v>
      </c>
      <c r="I16">
        <f>SUM(H16/'ODA total 2000-2015'!H16)</f>
        <v>0.27845355733995103</v>
      </c>
      <c r="J16">
        <v>23394.980000000003</v>
      </c>
      <c r="K16">
        <f>SUM(J16/'ODA total 2000-2015'!J16)</f>
        <v>0.25295750775172976</v>
      </c>
      <c r="L16">
        <v>0.25295750775172976</v>
      </c>
      <c r="M16" t="s">
        <v>151</v>
      </c>
    </row>
    <row r="17" spans="1:13" ht="15.75">
      <c r="A17" s="2" t="s">
        <v>14</v>
      </c>
      <c r="B17">
        <v>2540.3813759999998</v>
      </c>
      <c r="C17">
        <f>SUM(B17/'ODA total 2000-2015'!B17)</f>
        <v>0.28687305356493537</v>
      </c>
      <c r="D17">
        <v>4320.9291720000001</v>
      </c>
      <c r="E17">
        <f>SUM(D17/'ODA total 2000-2015'!D17)</f>
        <v>0.22476825352568389</v>
      </c>
      <c r="F17">
        <v>6267.599209</v>
      </c>
      <c r="G17">
        <f>SUM(F17/'ODA total 2000-2015'!F17)</f>
        <v>0.30481674367007655</v>
      </c>
      <c r="H17">
        <v>6340.9902070000007</v>
      </c>
      <c r="I17">
        <f>SUM(H17/'ODA total 2000-2015'!H17)</f>
        <v>0.27012904132371529</v>
      </c>
      <c r="J17">
        <v>8430.3659960000005</v>
      </c>
      <c r="K17">
        <f>SUM(J17/'ODA total 2000-2015'!J17)</f>
        <v>0.38306525212823722</v>
      </c>
      <c r="L17">
        <v>0.38306525212823722</v>
      </c>
      <c r="M17" t="s">
        <v>151</v>
      </c>
    </row>
    <row r="19" spans="1:13">
      <c r="A19" s="6"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topLeftCell="A2" workbookViewId="0">
      <selection activeCell="L5" sqref="L5"/>
    </sheetView>
  </sheetViews>
  <sheetFormatPr defaultRowHeight="15"/>
  <cols>
    <col min="1" max="1" width="31" style="1" customWidth="1"/>
  </cols>
  <sheetData>
    <row r="1" spans="1:13">
      <c r="A1" s="1" t="s">
        <v>15</v>
      </c>
      <c r="B1">
        <v>2008</v>
      </c>
      <c r="D1">
        <v>2009</v>
      </c>
      <c r="F1">
        <v>2010</v>
      </c>
      <c r="H1">
        <v>2011</v>
      </c>
      <c r="J1">
        <v>2012</v>
      </c>
      <c r="L1" t="s">
        <v>18</v>
      </c>
      <c r="M1" t="s">
        <v>19</v>
      </c>
    </row>
    <row r="2" spans="1:13" ht="60">
      <c r="B2" s="4" t="s">
        <v>22</v>
      </c>
      <c r="C2" s="4" t="s">
        <v>23</v>
      </c>
      <c r="D2" s="4" t="s">
        <v>22</v>
      </c>
      <c r="E2" s="4" t="s">
        <v>23</v>
      </c>
      <c r="F2" s="4" t="s">
        <v>22</v>
      </c>
      <c r="G2" s="4" t="s">
        <v>23</v>
      </c>
      <c r="H2" s="4" t="s">
        <v>22</v>
      </c>
      <c r="I2" s="4" t="s">
        <v>23</v>
      </c>
      <c r="J2" s="4" t="s">
        <v>22</v>
      </c>
      <c r="K2" s="4" t="s">
        <v>23</v>
      </c>
      <c r="L2" t="s">
        <v>18</v>
      </c>
      <c r="M2" t="s">
        <v>19</v>
      </c>
    </row>
    <row r="3" spans="1:13" ht="15.75">
      <c r="A3" s="2" t="s">
        <v>3</v>
      </c>
      <c r="B3">
        <v>81.5</v>
      </c>
      <c r="C3">
        <f>B3/'[1]Health total 2000-2015'!J3</f>
        <v>0.36726600874228288</v>
      </c>
      <c r="D3">
        <v>162.80000000000001</v>
      </c>
      <c r="E3">
        <f>D3/'[1]Health total 2000-2015'!K3</f>
        <v>0.60162601626016254</v>
      </c>
      <c r="F3">
        <v>242.4</v>
      </c>
      <c r="G3">
        <f>F3/'[1]Health total 2000-2015'!L3</f>
        <v>0.47830462321671702</v>
      </c>
      <c r="H3">
        <v>249.2</v>
      </c>
      <c r="I3">
        <f>H3/'[1]Health total 2000-2015'!M3</f>
        <v>0.3498378560498645</v>
      </c>
      <c r="J3">
        <v>345.2</v>
      </c>
      <c r="K3">
        <f>J3/'[1]Health total 2000-2015'!N3</f>
        <v>0.4980809742302254</v>
      </c>
      <c r="L3">
        <v>0.4980809742302254</v>
      </c>
      <c r="M3" t="s">
        <v>151</v>
      </c>
    </row>
    <row r="4" spans="1:13" ht="15.75">
      <c r="A4" s="2" t="s">
        <v>1</v>
      </c>
      <c r="B4" t="s">
        <v>55</v>
      </c>
      <c r="C4" t="e">
        <f>B4/'[1]Health total 2000-2015'!J4</f>
        <v>#VALUE!</v>
      </c>
      <c r="D4">
        <v>407.90000000000003</v>
      </c>
      <c r="E4" t="e">
        <f>D4/'[1]Health total 2000-2015'!K4</f>
        <v>#VALUE!</v>
      </c>
      <c r="F4">
        <v>418.1</v>
      </c>
      <c r="G4" t="e">
        <f>F4/'[1]Health total 2000-2015'!L4</f>
        <v>#VALUE!</v>
      </c>
      <c r="H4">
        <v>868.8</v>
      </c>
      <c r="I4" t="e">
        <f>H4/'[1]Health total 2000-2015'!M4</f>
        <v>#VALUE!</v>
      </c>
      <c r="J4">
        <v>854.5</v>
      </c>
      <c r="K4" t="e">
        <f>J4/'[1]Health total 2000-2015'!N4</f>
        <v>#VALUE!</v>
      </c>
      <c r="L4" t="s">
        <v>55</v>
      </c>
      <c r="M4" t="s">
        <v>156</v>
      </c>
    </row>
    <row r="5" spans="1:13">
      <c r="A5" s="1" t="s">
        <v>10</v>
      </c>
      <c r="B5">
        <v>238</v>
      </c>
      <c r="C5">
        <f>B5/'[1]Health total 2000-2015'!J5</f>
        <v>0.49979000419991604</v>
      </c>
      <c r="D5">
        <v>354.9</v>
      </c>
      <c r="E5">
        <f>D5/'[1]Health total 2000-2015'!K5</f>
        <v>0.47579466691692018</v>
      </c>
      <c r="F5">
        <v>306.70000000000005</v>
      </c>
      <c r="G5">
        <f>F5/'[1]Health total 2000-2015'!L5</f>
        <v>0.49341205617850997</v>
      </c>
      <c r="H5">
        <v>506.90000000000003</v>
      </c>
      <c r="I5">
        <f>H5/'[1]Health total 2000-2015'!M5</f>
        <v>0.41324267918867802</v>
      </c>
      <c r="J5">
        <v>522.19999999999993</v>
      </c>
      <c r="K5">
        <f>J5/'[1]Health total 2000-2015'!N5</f>
        <v>0.8664200029865109</v>
      </c>
      <c r="L5">
        <v>0.8664200029865109</v>
      </c>
      <c r="M5" t="s">
        <v>151</v>
      </c>
    </row>
    <row r="6" spans="1:13">
      <c r="A6" s="1" t="s">
        <v>9</v>
      </c>
      <c r="B6">
        <v>54.4</v>
      </c>
      <c r="C6">
        <f>B6/'[1]Health total 2000-2015'!J6</f>
        <v>7.2385666573523341E-2</v>
      </c>
      <c r="D6">
        <v>75.100000000000009</v>
      </c>
      <c r="E6">
        <f>D6/'[1]Health total 2000-2015'!K6</f>
        <v>6.666548308063773E-2</v>
      </c>
      <c r="F6">
        <v>62.4</v>
      </c>
      <c r="G6">
        <f>F6/'[1]Health total 2000-2015'!L6</f>
        <v>8.3780880773361974E-2</v>
      </c>
      <c r="H6">
        <v>95.399999999999991</v>
      </c>
      <c r="I6">
        <f>H6/'[1]Health total 2000-2015'!M6</f>
        <v>0.18992633884132989</v>
      </c>
      <c r="J6">
        <v>99.7</v>
      </c>
      <c r="K6">
        <f>J6/'[1]Health total 2000-2015'!N6</f>
        <v>8.9959216082578411E-2</v>
      </c>
      <c r="L6">
        <v>8.9959216082578411E-2</v>
      </c>
      <c r="M6" t="s">
        <v>151</v>
      </c>
    </row>
    <row r="7" spans="1:13" ht="15.75">
      <c r="A7" s="2" t="s">
        <v>2</v>
      </c>
      <c r="B7">
        <v>655.20000000000005</v>
      </c>
      <c r="C7">
        <f>B7/'[1]Health total 2000-2015'!J7</f>
        <v>0.92913238961806532</v>
      </c>
      <c r="D7">
        <v>475.4</v>
      </c>
      <c r="E7">
        <f>D7/'[1]Health total 2000-2015'!K7</f>
        <v>1.0686122812997525</v>
      </c>
      <c r="F7">
        <v>697.4</v>
      </c>
      <c r="G7">
        <f>F7/'[1]Health total 2000-2015'!L7</f>
        <v>0.98099691934051736</v>
      </c>
      <c r="H7">
        <v>712.2</v>
      </c>
      <c r="I7">
        <f>H7/'[1]Health total 2000-2015'!M7</f>
        <v>0.93632067201877578</v>
      </c>
      <c r="J7">
        <v>958</v>
      </c>
      <c r="K7">
        <f>J7/'[1]Health total 2000-2015'!N7</f>
        <v>0.91080482631484372</v>
      </c>
      <c r="L7">
        <v>0.91080482631484372</v>
      </c>
      <c r="M7" t="s">
        <v>151</v>
      </c>
    </row>
    <row r="8" spans="1:13">
      <c r="A8" s="1" t="s">
        <v>13</v>
      </c>
      <c r="B8">
        <v>160.9</v>
      </c>
      <c r="C8">
        <f>B8/'[1]Health total 2000-2015'!J8</f>
        <v>0.1160651811669997</v>
      </c>
      <c r="D8">
        <v>223.2</v>
      </c>
      <c r="E8">
        <f>D8/'[1]Health total 2000-2015'!K8</f>
        <v>0.16672517983461937</v>
      </c>
      <c r="F8">
        <v>279.10000000000002</v>
      </c>
      <c r="G8">
        <f>F8/'[1]Health total 2000-2015'!L8</f>
        <v>0.25188394025540367</v>
      </c>
      <c r="H8">
        <v>202.7</v>
      </c>
      <c r="I8">
        <f>H8/'[1]Health total 2000-2015'!M8</f>
        <v>0.13786958503091351</v>
      </c>
      <c r="J8">
        <v>266.60000000000002</v>
      </c>
      <c r="K8">
        <f>J8/'[1]Health total 2000-2015'!N8</f>
        <v>0.14076178206739248</v>
      </c>
      <c r="L8">
        <v>0.14076178206739248</v>
      </c>
      <c r="M8" t="s">
        <v>151</v>
      </c>
    </row>
    <row r="9" spans="1:13" ht="15.75">
      <c r="A9" s="2" t="s">
        <v>0</v>
      </c>
      <c r="B9">
        <v>453.9</v>
      </c>
      <c r="C9">
        <f>B9/'[1]Health total 2000-2015'!J9</f>
        <v>0.20328367492492377</v>
      </c>
      <c r="D9">
        <v>1304.4000000000001</v>
      </c>
      <c r="E9">
        <f>D9/'[1]Health total 2000-2015'!K9</f>
        <v>0.31299187072001794</v>
      </c>
      <c r="F9">
        <v>1542.1999999999998</v>
      </c>
      <c r="G9">
        <f>F9/'[1]Health total 2000-2015'!L9</f>
        <v>0.49310944427712872</v>
      </c>
      <c r="H9">
        <v>1178.5</v>
      </c>
      <c r="I9">
        <f>H9/'[1]Health total 2000-2015'!M9</f>
        <v>0.46792087614500649</v>
      </c>
      <c r="J9">
        <v>1622.3</v>
      </c>
      <c r="K9">
        <f>J9/'[1]Health total 2000-2015'!N9</f>
        <v>0.75787622740865002</v>
      </c>
      <c r="L9">
        <v>0.75787622740865002</v>
      </c>
      <c r="M9" t="s">
        <v>151</v>
      </c>
    </row>
    <row r="10" spans="1:13">
      <c r="A10" s="1" t="s">
        <v>6</v>
      </c>
      <c r="B10">
        <v>44.5</v>
      </c>
      <c r="C10">
        <f>B10/'[1]Health total 2000-2015'!J10</f>
        <v>0.15026676571891673</v>
      </c>
      <c r="D10">
        <v>48.8</v>
      </c>
      <c r="E10">
        <f>D10/'[1]Health total 2000-2015'!K10</f>
        <v>0.27930402930402931</v>
      </c>
      <c r="F10">
        <v>44.099999999999994</v>
      </c>
      <c r="G10">
        <f>F10/'[1]Health total 2000-2015'!L10</f>
        <v>0.31141868512110726</v>
      </c>
      <c r="H10">
        <v>38.5</v>
      </c>
      <c r="I10">
        <f>H10/'[1]Health total 2000-2015'!M10</f>
        <v>0.36789297658862874</v>
      </c>
      <c r="J10">
        <v>26</v>
      </c>
      <c r="K10">
        <f>J10/'[1]Health total 2000-2015'!N10</f>
        <v>0.46164772727272729</v>
      </c>
      <c r="L10">
        <v>0.46164772727272729</v>
      </c>
      <c r="M10" t="s">
        <v>151</v>
      </c>
    </row>
    <row r="11" spans="1:13">
      <c r="A11" s="1" t="s">
        <v>12</v>
      </c>
      <c r="B11">
        <v>176</v>
      </c>
      <c r="C11">
        <f>B11/'[1]Health total 2000-2015'!J11</f>
        <v>9.0776396073920879E-2</v>
      </c>
      <c r="D11">
        <v>263.39999999999998</v>
      </c>
      <c r="E11">
        <f>D11/'[1]Health total 2000-2015'!K11</f>
        <v>8.387439856579236E-2</v>
      </c>
      <c r="F11">
        <v>252.20000000000002</v>
      </c>
      <c r="G11">
        <f>F11/'[1]Health total 2000-2015'!L11</f>
        <v>0.10610905419050824</v>
      </c>
      <c r="H11">
        <v>363.40000000000003</v>
      </c>
      <c r="I11">
        <f>H11/'[1]Health total 2000-2015'!M11</f>
        <v>0.17286076479234352</v>
      </c>
      <c r="J11">
        <v>242.10000000000002</v>
      </c>
      <c r="K11">
        <f>J11/'[1]Health total 2000-2015'!N11</f>
        <v>7.8104584652013601E-2</v>
      </c>
      <c r="L11">
        <v>7.8104584652013601E-2</v>
      </c>
      <c r="M11" t="s">
        <v>151</v>
      </c>
    </row>
    <row r="12" spans="1:13" ht="15.75">
      <c r="A12" s="2" t="s">
        <v>5</v>
      </c>
      <c r="B12">
        <v>105.2</v>
      </c>
      <c r="C12">
        <f>B12/'[1]Health total 2000-2015'!J12</f>
        <v>0.35404186578717106</v>
      </c>
      <c r="D12">
        <v>205.3</v>
      </c>
      <c r="E12">
        <f>D12/'[1]Health total 2000-2015'!K12</f>
        <v>0.68342210386151803</v>
      </c>
      <c r="F12">
        <v>139.4</v>
      </c>
      <c r="G12">
        <f>F12/'[1]Health total 2000-2015'!L12</f>
        <v>0.56060484195286731</v>
      </c>
      <c r="H12">
        <v>142</v>
      </c>
      <c r="I12">
        <f>H12/'[1]Health total 2000-2015'!M12</f>
        <v>0.70555500347808808</v>
      </c>
      <c r="J12">
        <v>128</v>
      </c>
      <c r="K12">
        <f>J12/'[1]Health total 2000-2015'!N12</f>
        <v>0.43796619448436325</v>
      </c>
      <c r="L12">
        <v>0.43796619448436325</v>
      </c>
      <c r="M12" t="s">
        <v>151</v>
      </c>
    </row>
    <row r="13" spans="1:13">
      <c r="A13" s="1" t="s">
        <v>11</v>
      </c>
      <c r="B13" t="s">
        <v>55</v>
      </c>
      <c r="C13" t="s">
        <v>55</v>
      </c>
      <c r="D13" t="s">
        <v>55</v>
      </c>
      <c r="E13" t="s">
        <v>55</v>
      </c>
      <c r="F13" t="s">
        <v>55</v>
      </c>
      <c r="G13" t="s">
        <v>55</v>
      </c>
      <c r="H13" t="s">
        <v>55</v>
      </c>
      <c r="I13" t="s">
        <v>55</v>
      </c>
      <c r="J13" t="s">
        <v>55</v>
      </c>
      <c r="K13" t="s">
        <v>55</v>
      </c>
      <c r="L13" t="s">
        <v>55</v>
      </c>
      <c r="M13" t="s">
        <v>152</v>
      </c>
    </row>
    <row r="14" spans="1:13" ht="15.75">
      <c r="A14" s="2" t="s">
        <v>4</v>
      </c>
      <c r="B14">
        <v>92.8</v>
      </c>
      <c r="C14">
        <f>B14/'[1]Health total 2000-2015'!J14</f>
        <v>0.31727580430100172</v>
      </c>
      <c r="D14">
        <v>152.30000000000001</v>
      </c>
      <c r="E14">
        <f>D14/'[1]Health total 2000-2015'!K14</f>
        <v>0.63463621968497375</v>
      </c>
      <c r="F14">
        <v>123.3</v>
      </c>
      <c r="G14">
        <f>F14/'[1]Health total 2000-2015'!L14</f>
        <v>0.51174566282061928</v>
      </c>
      <c r="H14">
        <v>110.5</v>
      </c>
      <c r="I14">
        <f>H14/'[1]Health total 2000-2015'!M14</f>
        <v>0.44456066945606693</v>
      </c>
      <c r="J14">
        <v>214.3</v>
      </c>
      <c r="K14">
        <f>J14/'[1]Health total 2000-2015'!N14</f>
        <v>0.546669727813066</v>
      </c>
      <c r="L14">
        <v>0.546669727813066</v>
      </c>
      <c r="M14" t="s">
        <v>151</v>
      </c>
    </row>
    <row r="15" spans="1:13">
      <c r="A15" s="1" t="s">
        <v>8</v>
      </c>
      <c r="B15">
        <v>425.4</v>
      </c>
      <c r="C15">
        <f>B15/'[1]Health total 2000-2015'!J15</f>
        <v>0.37717781619896257</v>
      </c>
      <c r="D15">
        <v>720.8</v>
      </c>
      <c r="E15">
        <f>D15/'[1]Health total 2000-2015'!K15</f>
        <v>0.64633566772177431</v>
      </c>
      <c r="F15">
        <v>641.20000000000005</v>
      </c>
      <c r="G15">
        <f>F15/'[1]Health total 2000-2015'!L15</f>
        <v>0.4678243105209397</v>
      </c>
      <c r="H15">
        <v>861.40000000000009</v>
      </c>
      <c r="I15">
        <f>H15/'[1]Health total 2000-2015'!M15</f>
        <v>0.51200057060662618</v>
      </c>
      <c r="J15">
        <v>985.40000000000009</v>
      </c>
      <c r="K15">
        <f>J15/'[1]Health total 2000-2015'!N15</f>
        <v>0.52411826967571051</v>
      </c>
      <c r="L15">
        <v>0.52411826967571051</v>
      </c>
      <c r="M15" t="s">
        <v>151</v>
      </c>
    </row>
    <row r="16" spans="1:13">
      <c r="A16" s="1" t="s">
        <v>7</v>
      </c>
      <c r="B16">
        <v>1431.1</v>
      </c>
      <c r="C16">
        <f>B16/'[1]Health total 2000-2015'!J16</f>
        <v>0.18242890104146747</v>
      </c>
      <c r="D16">
        <v>3698.1000000000004</v>
      </c>
      <c r="E16">
        <f>D16/'[1]Health total 2000-2015'!K16</f>
        <v>0.51341606818336427</v>
      </c>
      <c r="F16">
        <v>3737.2</v>
      </c>
      <c r="G16">
        <f>F16/'[1]Health total 2000-2015'!L16</f>
        <v>0.47635314271729817</v>
      </c>
      <c r="H16">
        <v>4395.7999999999993</v>
      </c>
      <c r="I16">
        <f>H16/'[1]Health total 2000-2015'!M16</f>
        <v>0.49991015764490199</v>
      </c>
      <c r="J16">
        <v>4133.6000000000004</v>
      </c>
      <c r="K16">
        <f>J16/'[1]Health total 2000-2015'!N16</f>
        <v>0.60785017263791929</v>
      </c>
      <c r="L16">
        <v>0.60785017263791929</v>
      </c>
      <c r="M16" t="s">
        <v>151</v>
      </c>
    </row>
    <row r="17" spans="1:13" ht="15.75">
      <c r="A17" s="2" t="s">
        <v>14</v>
      </c>
      <c r="B17">
        <v>334</v>
      </c>
      <c r="C17">
        <f>B17/'[1]Health total 2000-2015'!J17</f>
        <v>0.14574226178297495</v>
      </c>
      <c r="D17">
        <v>654</v>
      </c>
      <c r="E17">
        <f>D17/'[1]Health total 2000-2015'!K17</f>
        <v>0.52970906499060455</v>
      </c>
      <c r="F17">
        <v>427</v>
      </c>
      <c r="G17">
        <f>F17/'[1]Health total 2000-2015'!L17</f>
        <v>0.20432619254107787</v>
      </c>
      <c r="H17">
        <v>461.2</v>
      </c>
      <c r="I17">
        <f>H17/'[1]Health total 2000-2015'!M17</f>
        <v>0.15288966269298299</v>
      </c>
      <c r="J17">
        <v>420.29999999999995</v>
      </c>
      <c r="K17">
        <f>J17/'[1]Health total 2000-2015'!N17</f>
        <v>0.15189426031011238</v>
      </c>
      <c r="L17">
        <v>0.15189426031011238</v>
      </c>
      <c r="M17" t="s">
        <v>151</v>
      </c>
    </row>
    <row r="19" spans="1:13">
      <c r="A19" s="6" t="s">
        <v>39</v>
      </c>
      <c r="B19"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A19" sqref="A19"/>
    </sheetView>
  </sheetViews>
  <sheetFormatPr defaultRowHeight="15"/>
  <cols>
    <col min="1" max="1" width="31" style="1" customWidth="1"/>
    <col min="2" max="11" width="11.85546875" customWidth="1"/>
  </cols>
  <sheetData>
    <row r="1" spans="1:11">
      <c r="A1" s="1" t="s">
        <v>15</v>
      </c>
      <c r="B1">
        <v>2008</v>
      </c>
      <c r="D1">
        <v>2009</v>
      </c>
      <c r="F1">
        <v>2010</v>
      </c>
      <c r="H1">
        <v>2011</v>
      </c>
      <c r="J1">
        <v>2012</v>
      </c>
    </row>
    <row r="2" spans="1:11" s="4" customFormat="1" ht="30">
      <c r="A2" s="3"/>
      <c r="B2" s="4" t="s">
        <v>30</v>
      </c>
      <c r="C2" s="4" t="s">
        <v>31</v>
      </c>
      <c r="D2" s="4" t="s">
        <v>30</v>
      </c>
      <c r="E2" s="4" t="s">
        <v>31</v>
      </c>
      <c r="F2" s="4" t="s">
        <v>30</v>
      </c>
      <c r="G2" s="4" t="s">
        <v>31</v>
      </c>
      <c r="H2" s="4" t="s">
        <v>30</v>
      </c>
      <c r="I2" s="4" t="s">
        <v>31</v>
      </c>
      <c r="J2" s="4" t="s">
        <v>30</v>
      </c>
      <c r="K2" s="4" t="s">
        <v>31</v>
      </c>
    </row>
    <row r="3" spans="1:11" ht="15.75">
      <c r="A3" s="2" t="s">
        <v>3</v>
      </c>
    </row>
    <row r="4" spans="1:11" ht="15.75">
      <c r="A4" s="2" t="s">
        <v>1</v>
      </c>
    </row>
    <row r="5" spans="1:11">
      <c r="A5" s="1" t="s">
        <v>10</v>
      </c>
    </row>
    <row r="6" spans="1:11">
      <c r="A6" s="1" t="s">
        <v>9</v>
      </c>
    </row>
    <row r="7" spans="1:11" ht="15.75">
      <c r="A7" s="2" t="s">
        <v>2</v>
      </c>
    </row>
    <row r="8" spans="1:11">
      <c r="A8" s="1" t="s">
        <v>13</v>
      </c>
    </row>
    <row r="9" spans="1:11" ht="15.75">
      <c r="A9" s="2" t="s">
        <v>0</v>
      </c>
    </row>
    <row r="10" spans="1:11">
      <c r="A10" s="1" t="s">
        <v>6</v>
      </c>
    </row>
    <row r="11" spans="1:11">
      <c r="A11" s="1" t="s">
        <v>12</v>
      </c>
    </row>
    <row r="12" spans="1:11" ht="15.75">
      <c r="A12" s="2" t="s">
        <v>5</v>
      </c>
    </row>
    <row r="13" spans="1:11">
      <c r="A13" s="1" t="s">
        <v>11</v>
      </c>
    </row>
    <row r="14" spans="1:11" ht="15.75">
      <c r="A14" s="2" t="s">
        <v>4</v>
      </c>
    </row>
    <row r="15" spans="1:11">
      <c r="A15" s="1" t="s">
        <v>8</v>
      </c>
    </row>
    <row r="16" spans="1:11">
      <c r="A16" s="1" t="s">
        <v>7</v>
      </c>
    </row>
    <row r="17" spans="1:1" ht="15.75">
      <c r="A17" s="2" t="s">
        <v>14</v>
      </c>
    </row>
    <row r="19" spans="1:1">
      <c r="A19" s="6"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9"/>
  <sheetViews>
    <sheetView workbookViewId="0">
      <selection activeCell="A17" sqref="A17"/>
    </sheetView>
  </sheetViews>
  <sheetFormatPr defaultRowHeight="15"/>
  <cols>
    <col min="1" max="1" width="31" style="1" customWidth="1"/>
  </cols>
  <sheetData>
    <row r="1" spans="1:6">
      <c r="A1" s="1" t="s">
        <v>15</v>
      </c>
      <c r="B1">
        <v>2014</v>
      </c>
      <c r="C1">
        <v>2013</v>
      </c>
      <c r="D1" t="s">
        <v>24</v>
      </c>
    </row>
    <row r="2" spans="1:6" ht="15.75">
      <c r="A2" s="2" t="s">
        <v>3</v>
      </c>
      <c r="B2">
        <v>25</v>
      </c>
      <c r="C2">
        <v>24</v>
      </c>
      <c r="D2" t="str">
        <f t="shared" ref="D2:D5" si="0">IF(C2&lt;B2,"DOWN",IF(C2=B2,"NO CHANGE",IF(C2&gt;B2,"UP")))</f>
        <v>DOWN</v>
      </c>
      <c r="F2" s="5"/>
    </row>
    <row r="3" spans="1:6" ht="15.75">
      <c r="A3" s="2" t="s">
        <v>1</v>
      </c>
      <c r="B3">
        <v>23</v>
      </c>
      <c r="C3">
        <v>43</v>
      </c>
      <c r="D3" t="str">
        <f t="shared" si="0"/>
        <v>UP</v>
      </c>
    </row>
    <row r="4" spans="1:6">
      <c r="A4" s="1" t="s">
        <v>10</v>
      </c>
      <c r="B4">
        <v>11</v>
      </c>
      <c r="C4">
        <v>8</v>
      </c>
      <c r="D4" t="str">
        <f t="shared" si="0"/>
        <v>DOWN</v>
      </c>
    </row>
    <row r="5" spans="1:6">
      <c r="A5" s="1" t="s">
        <v>51</v>
      </c>
      <c r="B5">
        <v>44</v>
      </c>
      <c r="C5">
        <v>49</v>
      </c>
      <c r="D5" t="str">
        <f t="shared" si="0"/>
        <v>UP</v>
      </c>
    </row>
    <row r="6" spans="1:6" ht="15.75">
      <c r="A6" s="2" t="s">
        <v>2</v>
      </c>
      <c r="B6">
        <v>4</v>
      </c>
      <c r="C6">
        <v>2</v>
      </c>
      <c r="D6" t="str">
        <f>IF(C6&lt;B6,"DOWN",IF(C6=B6,"NO CHANGE",IF(C6&gt;B6,"UP")))</f>
        <v>DOWN</v>
      </c>
    </row>
    <row r="7" spans="1:6">
      <c r="A7" s="1" t="s">
        <v>52</v>
      </c>
      <c r="B7">
        <v>17</v>
      </c>
      <c r="C7">
        <v>20</v>
      </c>
      <c r="D7" t="str">
        <f t="shared" ref="D7:D16" si="1">IF(C7&lt;B7,"DOWN",IF(C7=B7,"NO CHANGE",IF(C7&gt;B7,"UP")))</f>
        <v>UP</v>
      </c>
    </row>
    <row r="8" spans="1:6" ht="15.75">
      <c r="A8" s="2" t="s">
        <v>0</v>
      </c>
      <c r="B8">
        <v>10</v>
      </c>
      <c r="C8">
        <v>6</v>
      </c>
      <c r="D8" t="str">
        <f t="shared" si="1"/>
        <v>DOWN</v>
      </c>
    </row>
    <row r="9" spans="1:6">
      <c r="A9" s="1" t="s">
        <v>6</v>
      </c>
      <c r="B9">
        <v>54</v>
      </c>
      <c r="C9">
        <v>60</v>
      </c>
      <c r="D9" t="str">
        <f t="shared" si="1"/>
        <v>UP</v>
      </c>
    </row>
    <row r="10" spans="1:6">
      <c r="A10" s="1" t="s">
        <v>50</v>
      </c>
      <c r="B10">
        <v>33</v>
      </c>
      <c r="C10">
        <v>37</v>
      </c>
      <c r="D10" t="str">
        <f t="shared" si="1"/>
        <v>UP</v>
      </c>
    </row>
    <row r="11" spans="1:6" ht="15.75">
      <c r="A11" s="2" t="s">
        <v>5</v>
      </c>
      <c r="B11">
        <v>42</v>
      </c>
      <c r="C11">
        <v>31</v>
      </c>
      <c r="D11" t="str">
        <f t="shared" si="1"/>
        <v>DOWN</v>
      </c>
    </row>
    <row r="12" spans="1:6">
      <c r="A12" s="1" t="s">
        <v>11</v>
      </c>
      <c r="B12" t="s">
        <v>45</v>
      </c>
      <c r="C12" t="s">
        <v>45</v>
      </c>
      <c r="D12" t="s">
        <v>45</v>
      </c>
    </row>
    <row r="13" spans="1:6" ht="15.75">
      <c r="A13" s="2" t="s">
        <v>4</v>
      </c>
      <c r="B13">
        <v>6</v>
      </c>
      <c r="C13">
        <v>9</v>
      </c>
      <c r="D13" t="str">
        <f t="shared" si="1"/>
        <v>UP</v>
      </c>
    </row>
    <row r="14" spans="1:6">
      <c r="A14" s="1" t="s">
        <v>53</v>
      </c>
      <c r="B14">
        <v>2</v>
      </c>
      <c r="C14">
        <v>3</v>
      </c>
      <c r="D14" t="str">
        <f t="shared" si="1"/>
        <v>UP</v>
      </c>
    </row>
    <row r="15" spans="1:6">
      <c r="A15" s="1" t="s">
        <v>49</v>
      </c>
      <c r="B15">
        <v>30</v>
      </c>
      <c r="C15">
        <v>50</v>
      </c>
      <c r="D15" t="str">
        <f t="shared" si="1"/>
        <v>UP</v>
      </c>
    </row>
    <row r="16" spans="1:6" ht="15.75">
      <c r="A16" s="2" t="s">
        <v>54</v>
      </c>
      <c r="B16">
        <v>7</v>
      </c>
      <c r="C16">
        <v>5</v>
      </c>
      <c r="D16" t="str">
        <f t="shared" si="1"/>
        <v>DOWN</v>
      </c>
    </row>
    <row r="17" spans="1:3">
      <c r="A17" s="1" t="s">
        <v>39</v>
      </c>
      <c r="B17" t="s">
        <v>47</v>
      </c>
      <c r="C17" t="s">
        <v>48</v>
      </c>
    </row>
    <row r="19" spans="1:3">
      <c r="A19" s="6" t="s">
        <v>39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D22" sqref="D22"/>
    </sheetView>
  </sheetViews>
  <sheetFormatPr defaultRowHeight="15"/>
  <cols>
    <col min="1" max="1" width="31" style="1" customWidth="1"/>
    <col min="2" max="6" width="26.5703125" customWidth="1"/>
  </cols>
  <sheetData>
    <row r="1" spans="1:7">
      <c r="A1" s="1" t="s">
        <v>15</v>
      </c>
      <c r="B1" t="s">
        <v>25</v>
      </c>
      <c r="C1" t="s">
        <v>26</v>
      </c>
      <c r="D1" t="s">
        <v>27</v>
      </c>
      <c r="E1" t="s">
        <v>28</v>
      </c>
      <c r="F1" t="s">
        <v>29</v>
      </c>
    </row>
    <row r="2" spans="1:7" ht="15.75">
      <c r="A2" s="2" t="s">
        <v>3</v>
      </c>
      <c r="B2" s="7" t="s">
        <v>57</v>
      </c>
      <c r="C2" s="7" t="s">
        <v>58</v>
      </c>
      <c r="D2" t="s">
        <v>59</v>
      </c>
    </row>
    <row r="3" spans="1:7" ht="15.75">
      <c r="A3" s="2" t="s">
        <v>1</v>
      </c>
      <c r="B3" s="8" t="s">
        <v>103</v>
      </c>
      <c r="C3" s="8" t="s">
        <v>104</v>
      </c>
      <c r="D3" s="12" t="s">
        <v>105</v>
      </c>
      <c r="E3" s="14" t="s">
        <v>106</v>
      </c>
      <c r="F3" t="s">
        <v>107</v>
      </c>
    </row>
    <row r="4" spans="1:7">
      <c r="A4" s="1" t="s">
        <v>10</v>
      </c>
      <c r="B4" s="9" t="s">
        <v>60</v>
      </c>
      <c r="C4" s="10" t="s">
        <v>61</v>
      </c>
      <c r="D4" s="10" t="s">
        <v>62</v>
      </c>
      <c r="E4" s="10" t="s">
        <v>63</v>
      </c>
      <c r="F4" t="s">
        <v>64</v>
      </c>
    </row>
    <row r="5" spans="1:7">
      <c r="A5" s="1" t="s">
        <v>9</v>
      </c>
      <c r="B5" s="9" t="s">
        <v>67</v>
      </c>
      <c r="C5" s="10" t="s">
        <v>68</v>
      </c>
      <c r="D5" s="11" t="s">
        <v>69</v>
      </c>
      <c r="E5" s="10" t="s">
        <v>66</v>
      </c>
      <c r="F5" t="s">
        <v>65</v>
      </c>
    </row>
    <row r="6" spans="1:7" ht="15.75">
      <c r="A6" s="2" t="s">
        <v>2</v>
      </c>
      <c r="B6" s="12" t="s">
        <v>108</v>
      </c>
      <c r="C6" s="12" t="s">
        <v>109</v>
      </c>
      <c r="D6" s="12" t="s">
        <v>110</v>
      </c>
      <c r="E6" s="12" t="s">
        <v>111</v>
      </c>
      <c r="F6" t="s">
        <v>112</v>
      </c>
    </row>
    <row r="7" spans="1:7">
      <c r="A7" s="1" t="s">
        <v>13</v>
      </c>
      <c r="B7" s="8" t="s">
        <v>70</v>
      </c>
      <c r="C7" s="12" t="s">
        <v>71</v>
      </c>
      <c r="D7" t="s">
        <v>72</v>
      </c>
    </row>
    <row r="8" spans="1:7" ht="15.75">
      <c r="A8" s="2" t="s">
        <v>0</v>
      </c>
      <c r="B8" s="8" t="s">
        <v>113</v>
      </c>
      <c r="C8" s="8" t="s">
        <v>114</v>
      </c>
      <c r="D8" s="12" t="s">
        <v>115</v>
      </c>
      <c r="E8" s="12" t="s">
        <v>116</v>
      </c>
      <c r="F8" t="s">
        <v>117</v>
      </c>
    </row>
    <row r="9" spans="1:7">
      <c r="A9" s="1" t="s">
        <v>6</v>
      </c>
      <c r="B9" t="s">
        <v>56</v>
      </c>
    </row>
    <row r="10" spans="1:7">
      <c r="A10" s="1" t="s">
        <v>12</v>
      </c>
      <c r="B10" s="9" t="s">
        <v>74</v>
      </c>
      <c r="C10" s="9" t="s">
        <v>75</v>
      </c>
      <c r="D10" s="11" t="s">
        <v>76</v>
      </c>
      <c r="E10" s="11" t="s">
        <v>77</v>
      </c>
      <c r="F10" t="s">
        <v>73</v>
      </c>
    </row>
    <row r="11" spans="1:7" ht="15.75">
      <c r="A11" s="2" t="s">
        <v>5</v>
      </c>
      <c r="B11" s="12" t="s">
        <v>78</v>
      </c>
      <c r="C11" s="8" t="s">
        <v>79</v>
      </c>
      <c r="D11" s="12" t="s">
        <v>80</v>
      </c>
      <c r="E11" s="12" t="s">
        <v>81</v>
      </c>
      <c r="F11" t="s">
        <v>82</v>
      </c>
    </row>
    <row r="12" spans="1:7">
      <c r="A12" s="1" t="s">
        <v>11</v>
      </c>
      <c r="B12" t="s">
        <v>56</v>
      </c>
      <c r="G12" s="8"/>
    </row>
    <row r="13" spans="1:7" ht="15.75">
      <c r="A13" s="2" t="s">
        <v>4</v>
      </c>
      <c r="B13" s="12" t="s">
        <v>83</v>
      </c>
      <c r="C13" s="12" t="s">
        <v>84</v>
      </c>
      <c r="D13" s="12" t="s">
        <v>85</v>
      </c>
      <c r="E13" s="12" t="s">
        <v>86</v>
      </c>
      <c r="F13" t="s">
        <v>87</v>
      </c>
    </row>
    <row r="14" spans="1:7">
      <c r="A14" s="1" t="s">
        <v>8</v>
      </c>
      <c r="B14" s="12" t="s">
        <v>88</v>
      </c>
      <c r="C14" s="8" t="s">
        <v>89</v>
      </c>
      <c r="D14" s="8" t="s">
        <v>90</v>
      </c>
      <c r="E14" s="8" t="s">
        <v>91</v>
      </c>
      <c r="F14" t="s">
        <v>92</v>
      </c>
    </row>
    <row r="15" spans="1:7">
      <c r="A15" s="1" t="s">
        <v>7</v>
      </c>
      <c r="B15" s="12" t="s">
        <v>93</v>
      </c>
      <c r="C15" s="12" t="s">
        <v>94</v>
      </c>
      <c r="D15" s="12" t="s">
        <v>95</v>
      </c>
      <c r="E15" s="12" t="s">
        <v>96</v>
      </c>
      <c r="F15" t="s">
        <v>97</v>
      </c>
      <c r="G15" s="13"/>
    </row>
    <row r="16" spans="1:7" ht="15.75">
      <c r="A16" s="2" t="s">
        <v>14</v>
      </c>
      <c r="B16" s="8" t="s">
        <v>98</v>
      </c>
      <c r="C16" s="12" t="s">
        <v>99</v>
      </c>
      <c r="D16" s="15" t="s">
        <v>100</v>
      </c>
      <c r="E16" s="12" t="s">
        <v>101</v>
      </c>
      <c r="F16" t="s">
        <v>102</v>
      </c>
    </row>
    <row r="17" spans="1:6">
      <c r="F17" s="16"/>
    </row>
    <row r="18" spans="1:6">
      <c r="F18" s="16"/>
    </row>
    <row r="19" spans="1:6">
      <c r="A19" s="6" t="s">
        <v>39</v>
      </c>
      <c r="B19" t="s">
        <v>118</v>
      </c>
      <c r="F19" s="16"/>
    </row>
  </sheetData>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pane xSplit="1" ySplit="1" topLeftCell="B2" activePane="bottomRight" state="frozen"/>
      <selection pane="topRight" activeCell="B1" sqref="B1"/>
      <selection pane="bottomLeft" activeCell="A2" sqref="A2"/>
      <selection pane="bottomRight" activeCell="B19" sqref="B19"/>
    </sheetView>
  </sheetViews>
  <sheetFormatPr defaultRowHeight="15"/>
  <cols>
    <col min="1" max="1" width="31" style="1" customWidth="1"/>
    <col min="2" max="2" width="26" customWidth="1"/>
    <col min="3" max="3" width="23.140625" customWidth="1"/>
    <col min="4" max="4" width="24.7109375" customWidth="1"/>
    <col min="5" max="5" width="23.5703125" customWidth="1"/>
    <col min="6" max="6" width="20.7109375" customWidth="1"/>
    <col min="7" max="7" width="26.5703125" customWidth="1"/>
    <col min="8" max="9" width="20.7109375" customWidth="1"/>
  </cols>
  <sheetData>
    <row r="1" spans="1:7">
      <c r="A1" s="1" t="s">
        <v>15</v>
      </c>
      <c r="B1" t="s">
        <v>32</v>
      </c>
      <c r="C1" t="s">
        <v>38</v>
      </c>
      <c r="D1" t="s">
        <v>33</v>
      </c>
      <c r="E1" t="s">
        <v>34</v>
      </c>
      <c r="F1" t="s">
        <v>35</v>
      </c>
      <c r="G1" t="s">
        <v>36</v>
      </c>
    </row>
    <row r="2" spans="1:7" ht="45">
      <c r="A2" s="2" t="s">
        <v>3</v>
      </c>
      <c r="B2" s="4" t="s">
        <v>123</v>
      </c>
      <c r="C2" t="s">
        <v>124</v>
      </c>
      <c r="D2" t="s">
        <v>122</v>
      </c>
      <c r="E2" t="s">
        <v>121</v>
      </c>
      <c r="F2" t="s">
        <v>122</v>
      </c>
      <c r="G2" t="s">
        <v>122</v>
      </c>
    </row>
    <row r="3" spans="1:7" ht="30">
      <c r="A3" s="2" t="s">
        <v>1</v>
      </c>
      <c r="B3" s="4" t="s">
        <v>126</v>
      </c>
      <c r="C3" t="s">
        <v>125</v>
      </c>
      <c r="D3" t="s">
        <v>122</v>
      </c>
      <c r="E3" t="s">
        <v>121</v>
      </c>
      <c r="F3" t="s">
        <v>121</v>
      </c>
      <c r="G3" t="s">
        <v>122</v>
      </c>
    </row>
    <row r="4" spans="1:7" ht="90">
      <c r="A4" s="1" t="s">
        <v>10</v>
      </c>
      <c r="B4" s="4" t="s">
        <v>128</v>
      </c>
      <c r="C4" t="s">
        <v>127</v>
      </c>
      <c r="D4" t="s">
        <v>122</v>
      </c>
      <c r="E4" t="s">
        <v>121</v>
      </c>
      <c r="F4" t="s">
        <v>122</v>
      </c>
      <c r="G4" t="s">
        <v>122</v>
      </c>
    </row>
    <row r="5" spans="1:7" ht="57.75">
      <c r="A5" s="1" t="s">
        <v>9</v>
      </c>
      <c r="B5" s="18" t="s">
        <v>130</v>
      </c>
      <c r="C5" s="17" t="s">
        <v>129</v>
      </c>
      <c r="D5" t="s">
        <v>122</v>
      </c>
      <c r="E5" t="s">
        <v>121</v>
      </c>
      <c r="F5" t="s">
        <v>122</v>
      </c>
      <c r="G5" t="s">
        <v>122</v>
      </c>
    </row>
    <row r="6" spans="1:7" ht="45">
      <c r="A6" s="2" t="s">
        <v>2</v>
      </c>
      <c r="B6" s="4" t="s">
        <v>131</v>
      </c>
      <c r="C6" t="s">
        <v>132</v>
      </c>
      <c r="D6" t="s">
        <v>121</v>
      </c>
      <c r="E6" t="s">
        <v>122</v>
      </c>
      <c r="F6" t="s">
        <v>121</v>
      </c>
      <c r="G6" t="s">
        <v>122</v>
      </c>
    </row>
    <row r="7" spans="1:7" ht="90">
      <c r="A7" s="1" t="s">
        <v>13</v>
      </c>
      <c r="B7" s="4" t="s">
        <v>134</v>
      </c>
      <c r="C7" t="s">
        <v>133</v>
      </c>
      <c r="D7" t="s">
        <v>122</v>
      </c>
      <c r="E7" t="s">
        <v>121</v>
      </c>
      <c r="F7" t="s">
        <v>122</v>
      </c>
      <c r="G7" t="s">
        <v>122</v>
      </c>
    </row>
    <row r="8" spans="1:7" ht="105">
      <c r="A8" s="2" t="s">
        <v>0</v>
      </c>
      <c r="B8" s="4" t="s">
        <v>119</v>
      </c>
      <c r="C8" t="s">
        <v>120</v>
      </c>
      <c r="D8" t="s">
        <v>121</v>
      </c>
      <c r="E8" t="s">
        <v>122</v>
      </c>
      <c r="F8" t="s">
        <v>121</v>
      </c>
      <c r="G8" t="s">
        <v>122</v>
      </c>
    </row>
    <row r="9" spans="1:7" ht="75">
      <c r="A9" s="1" t="s">
        <v>6</v>
      </c>
      <c r="B9" s="4" t="s">
        <v>135</v>
      </c>
      <c r="C9" t="s">
        <v>136</v>
      </c>
      <c r="D9" t="s">
        <v>122</v>
      </c>
      <c r="E9" t="s">
        <v>121</v>
      </c>
      <c r="F9" t="s">
        <v>122</v>
      </c>
      <c r="G9" t="s">
        <v>122</v>
      </c>
    </row>
    <row r="10" spans="1:7" ht="60">
      <c r="A10" s="1" t="s">
        <v>12</v>
      </c>
      <c r="B10" s="4" t="s">
        <v>137</v>
      </c>
      <c r="C10" t="s">
        <v>138</v>
      </c>
      <c r="D10" t="s">
        <v>122</v>
      </c>
      <c r="E10" t="s">
        <v>121</v>
      </c>
      <c r="F10" t="s">
        <v>122</v>
      </c>
      <c r="G10" t="s">
        <v>122</v>
      </c>
    </row>
    <row r="11" spans="1:7" ht="15.75">
      <c r="A11" s="2" t="s">
        <v>5</v>
      </c>
      <c r="B11" s="19" t="s">
        <v>139</v>
      </c>
      <c r="C11" t="s">
        <v>140</v>
      </c>
      <c r="D11" t="s">
        <v>122</v>
      </c>
      <c r="E11" t="s">
        <v>121</v>
      </c>
      <c r="F11" t="s">
        <v>122</v>
      </c>
      <c r="G11" t="s">
        <v>122</v>
      </c>
    </row>
    <row r="12" spans="1:7" ht="15.75">
      <c r="A12" s="1" t="s">
        <v>11</v>
      </c>
      <c r="B12" s="20" t="s">
        <v>142</v>
      </c>
      <c r="C12" t="s">
        <v>141</v>
      </c>
      <c r="D12" t="s">
        <v>122</v>
      </c>
      <c r="E12" t="s">
        <v>121</v>
      </c>
      <c r="F12" t="s">
        <v>121</v>
      </c>
      <c r="G12" t="s">
        <v>121</v>
      </c>
    </row>
    <row r="13" spans="1:7" ht="45">
      <c r="A13" s="2" t="s">
        <v>4</v>
      </c>
      <c r="B13" s="4" t="s">
        <v>144</v>
      </c>
      <c r="C13" t="s">
        <v>143</v>
      </c>
      <c r="D13" t="s">
        <v>122</v>
      </c>
      <c r="E13" t="s">
        <v>121</v>
      </c>
      <c r="F13" t="s">
        <v>122</v>
      </c>
      <c r="G13" t="s">
        <v>122</v>
      </c>
    </row>
    <row r="14" spans="1:7" ht="45">
      <c r="A14" s="1" t="s">
        <v>8</v>
      </c>
      <c r="B14" s="4" t="s">
        <v>148</v>
      </c>
      <c r="C14" t="s">
        <v>147</v>
      </c>
      <c r="D14" t="s">
        <v>122</v>
      </c>
      <c r="E14" t="s">
        <v>121</v>
      </c>
      <c r="F14" t="s">
        <v>122</v>
      </c>
      <c r="G14" t="s">
        <v>122</v>
      </c>
    </row>
    <row r="15" spans="1:7" ht="30">
      <c r="A15" s="1" t="s">
        <v>7</v>
      </c>
      <c r="B15" s="4" t="s">
        <v>150</v>
      </c>
      <c r="C15" t="s">
        <v>149</v>
      </c>
      <c r="D15" t="s">
        <v>122</v>
      </c>
      <c r="E15" t="s">
        <v>121</v>
      </c>
      <c r="F15" t="s">
        <v>122</v>
      </c>
      <c r="G15" t="s">
        <v>122</v>
      </c>
    </row>
    <row r="16" spans="1:7" ht="45">
      <c r="A16" s="2" t="s">
        <v>14</v>
      </c>
      <c r="B16" s="4" t="s">
        <v>146</v>
      </c>
      <c r="C16" t="s">
        <v>145</v>
      </c>
      <c r="D16" t="s">
        <v>121</v>
      </c>
      <c r="E16" t="s">
        <v>122</v>
      </c>
      <c r="F16" t="s">
        <v>121</v>
      </c>
      <c r="G16" t="s">
        <v>122</v>
      </c>
    </row>
    <row r="19" spans="1:1">
      <c r="A19" s="6"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A19" sqref="A19"/>
    </sheetView>
  </sheetViews>
  <sheetFormatPr defaultRowHeight="15"/>
  <cols>
    <col min="1" max="1" width="31" style="1" customWidth="1"/>
    <col min="2" max="2" width="131.85546875" customWidth="1"/>
  </cols>
  <sheetData>
    <row r="1" spans="1:2">
      <c r="A1" s="1" t="s">
        <v>15</v>
      </c>
    </row>
    <row r="2" spans="1:2" ht="15.75">
      <c r="A2" s="2" t="s">
        <v>3</v>
      </c>
      <c r="B2" t="s">
        <v>37</v>
      </c>
    </row>
    <row r="3" spans="1:2" ht="15.75">
      <c r="A3" s="2" t="s">
        <v>1</v>
      </c>
    </row>
    <row r="4" spans="1:2">
      <c r="A4" s="1" t="s">
        <v>10</v>
      </c>
    </row>
    <row r="5" spans="1:2">
      <c r="A5" s="1" t="s">
        <v>9</v>
      </c>
    </row>
    <row r="6" spans="1:2" ht="15.75">
      <c r="A6" s="2" t="s">
        <v>2</v>
      </c>
    </row>
    <row r="7" spans="1:2">
      <c r="A7" s="1" t="s">
        <v>13</v>
      </c>
    </row>
    <row r="8" spans="1:2" ht="15.75">
      <c r="A8" s="2" t="s">
        <v>0</v>
      </c>
    </row>
    <row r="9" spans="1:2">
      <c r="A9" s="1" t="s">
        <v>6</v>
      </c>
    </row>
    <row r="10" spans="1:2">
      <c r="A10" s="1" t="s">
        <v>12</v>
      </c>
    </row>
    <row r="11" spans="1:2" ht="15.75">
      <c r="A11" s="2" t="s">
        <v>5</v>
      </c>
    </row>
    <row r="12" spans="1:2">
      <c r="A12" s="1" t="s">
        <v>11</v>
      </c>
    </row>
    <row r="13" spans="1:2" ht="15.75">
      <c r="A13" s="2" t="s">
        <v>4</v>
      </c>
    </row>
    <row r="14" spans="1:2">
      <c r="A14" s="1" t="s">
        <v>8</v>
      </c>
    </row>
    <row r="15" spans="1:2">
      <c r="A15" s="1" t="s">
        <v>7</v>
      </c>
    </row>
    <row r="16" spans="1:2" ht="15.75">
      <c r="A16" s="2" t="s">
        <v>14</v>
      </c>
    </row>
    <row r="19" spans="1:1">
      <c r="A19" s="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ODA total 2000-2015</vt:lpstr>
      <vt:lpstr>Health total 2000-2015</vt:lpstr>
      <vt:lpstr>RMNCH 2000-2015</vt:lpstr>
      <vt:lpstr>Resources through intermediarie</vt:lpstr>
      <vt:lpstr>Transparency</vt:lpstr>
      <vt:lpstr>Pledges</vt:lpstr>
      <vt:lpstr>Contact+</vt:lpstr>
      <vt:lpstr>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Shorten</dc:creator>
  <cp:lastModifiedBy>Tim Shorten</cp:lastModifiedBy>
  <dcterms:created xsi:type="dcterms:W3CDTF">2015-04-22T21:20:52Z</dcterms:created>
  <dcterms:modified xsi:type="dcterms:W3CDTF">2015-06-17T22:20:56Z</dcterms:modified>
</cp:coreProperties>
</file>