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naik/Desktop/"/>
    </mc:Choice>
  </mc:AlternateContent>
  <xr:revisionPtr revIDLastSave="0" documentId="8_{033A551E-4830-624F-97CC-6E9E664EBEB7}" xr6:coauthVersionLast="47" xr6:coauthVersionMax="47" xr10:uidLastSave="{00000000-0000-0000-0000-000000000000}"/>
  <bookViews>
    <workbookView xWindow="0" yWindow="740" windowWidth="30240" windowHeight="18900" xr2:uid="{45C84F56-8E7C-B54D-8374-CC3DCD54023F}"/>
  </bookViews>
  <sheets>
    <sheet name="What If Analysi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  <c r="B57" i="1" s="1"/>
  <c r="G52" i="1" s="1"/>
  <c r="B53" i="1"/>
  <c r="B50" i="1"/>
  <c r="B49" i="1"/>
  <c r="B15" i="1"/>
  <c r="B19" i="1" s="1"/>
  <c r="B20" i="1" s="1"/>
  <c r="G7" i="1" s="1"/>
  <c r="B11" i="1"/>
  <c r="C57" i="1"/>
  <c r="C19" i="1"/>
  <c r="C11" i="1"/>
  <c r="C50" i="1"/>
  <c r="C53" i="1"/>
  <c r="C15" i="1"/>
  <c r="C55" i="1"/>
  <c r="C49" i="1"/>
</calcChain>
</file>

<file path=xl/sharedStrings.xml><?xml version="1.0" encoding="utf-8"?>
<sst xmlns="http://schemas.openxmlformats.org/spreadsheetml/2006/main" count="57" uniqueCount="50">
  <si>
    <t>Costs:</t>
  </si>
  <si>
    <t>Variable:</t>
  </si>
  <si>
    <t>Revenue:</t>
  </si>
  <si>
    <t>Demand:</t>
  </si>
  <si>
    <t>Total Revenue:</t>
  </si>
  <si>
    <t>Total Profit:</t>
  </si>
  <si>
    <t>Quality Sweater Company</t>
  </si>
  <si>
    <t>SHORTCUT:</t>
  </si>
  <si>
    <t>MOVE CELLS</t>
  </si>
  <si>
    <t>write 3 and 3.5 and drag down</t>
  </si>
  <si>
    <t>Inputs:</t>
  </si>
  <si>
    <t>Command X</t>
  </si>
  <si>
    <t>No need to actually enter other values manually</t>
  </si>
  <si>
    <t>Select cell destination</t>
  </si>
  <si>
    <t>Printing:</t>
  </si>
  <si>
    <t>Command V</t>
  </si>
  <si>
    <t>Response Rate</t>
  </si>
  <si>
    <t>Profit</t>
  </si>
  <si>
    <t>WHAT IF ANALYSIS:</t>
  </si>
  <si>
    <t>per catalog</t>
  </si>
  <si>
    <t>Ghost Cell</t>
  </si>
  <si>
    <t>Data Table</t>
  </si>
  <si>
    <t>Mailing:</t>
  </si>
  <si>
    <t>Reply Envelopes</t>
  </si>
  <si>
    <t>per order</t>
  </si>
  <si>
    <t>Data &gt; What if &gt; Data Table &gt; col&gt; B14</t>
  </si>
  <si>
    <t>Labor &amp; Materails</t>
  </si>
  <si>
    <t>Total Costs</t>
  </si>
  <si>
    <t>Catalogs Ordered:</t>
  </si>
  <si>
    <t>Total Orders</t>
  </si>
  <si>
    <t>Average Customer Order:</t>
  </si>
  <si>
    <t>GOAL SEEK:</t>
  </si>
  <si>
    <t xml:space="preserve">WHEN DOES THE COMPANY BREAK EVEN ? </t>
  </si>
  <si>
    <t>B&amp;N Bookstore</t>
  </si>
  <si>
    <t>NEW THINGS:</t>
  </si>
  <si>
    <t>Regular Price:</t>
  </si>
  <si>
    <t>Atleast Ordered</t>
  </si>
  <si>
    <t>Unit Cost</t>
  </si>
  <si>
    <t>IF</t>
  </si>
  <si>
    <t>Sale Price:</t>
  </si>
  <si>
    <t>VLOOKUP</t>
  </si>
  <si>
    <t>WHAT IF  - DATA TABLES - 2WAY TABLES</t>
  </si>
  <si>
    <t>Order:</t>
  </si>
  <si>
    <t>Surplus:</t>
  </si>
  <si>
    <t>(Way #2)</t>
  </si>
  <si>
    <t># IF(CONDITION, [value IF TRUE],[value if false]</t>
  </si>
  <si>
    <t>Order :</t>
  </si>
  <si>
    <t>Profit:</t>
  </si>
  <si>
    <t xml:space="preserve">CTRL C + </t>
  </si>
  <si>
    <t>Paste Special -&gt; Transpose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</si>
</sst>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ck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61">
    <xf numFmtId="0" fontId="0" fillId="0" borderId="0" xfId="0"/>
    <xf numFmtId="0" fontId="3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left" indent="1"/>
    </xf>
    <xf numFmtId="0" fontId="3" fillId="0" borderId="2" xfId="0" applyFont="1" applyBorder="1" applyAlignment="1">
      <alignment horizontal="left"/>
    </xf>
    <xf numFmtId="0" fontId="3" fillId="0" borderId="6" xfId="0" applyFont="1" applyBorder="1"/>
    <xf numFmtId="0" fontId="0" fillId="0" borderId="7" xfId="0" applyBorder="1"/>
    <xf numFmtId="0" fontId="3" fillId="0" borderId="4" xfId="0" applyFont="1" applyBorder="1"/>
    <xf numFmtId="0" fontId="0" fillId="0" borderId="5" xfId="0" applyBorder="1"/>
    <xf numFmtId="44" fontId="0" fillId="0" borderId="5" xfId="1" applyFont="1" applyBorder="1"/>
    <xf numFmtId="0" fontId="0" fillId="0" borderId="8" xfId="0" applyBorder="1" applyAlignment="1">
      <alignment horizontal="left" indent="1"/>
    </xf>
    <xf numFmtId="0" fontId="0" fillId="0" borderId="6" xfId="0" applyBorder="1"/>
    <xf numFmtId="0" fontId="0" fillId="0" borderId="4" xfId="0" applyBorder="1"/>
    <xf numFmtId="0" fontId="0" fillId="0" borderId="8" xfId="0" applyBorder="1"/>
    <xf numFmtId="0" fontId="3" fillId="0" borderId="8" xfId="0" applyFont="1" applyBorder="1"/>
    <xf numFmtId="44" fontId="0" fillId="0" borderId="10" xfId="1" applyFont="1" applyBorder="1"/>
    <xf numFmtId="0" fontId="0" fillId="0" borderId="10" xfId="0" applyBorder="1"/>
    <xf numFmtId="44" fontId="3" fillId="0" borderId="3" xfId="0" applyNumberFormat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2" fillId="0" borderId="9" xfId="3" applyBorder="1"/>
    <xf numFmtId="0" fontId="0" fillId="0" borderId="4" xfId="0" applyBorder="1" applyAlignment="1">
      <alignment horizontal="left"/>
    </xf>
    <xf numFmtId="0" fontId="3" fillId="0" borderId="3" xfId="0" applyFont="1" applyBorder="1"/>
    <xf numFmtId="0" fontId="3" fillId="0" borderId="6" xfId="0" applyFont="1" applyBorder="1"/>
    <xf numFmtId="0" fontId="3" fillId="0" borderId="11" xfId="0" applyFont="1" applyBorder="1"/>
    <xf numFmtId="44" fontId="0" fillId="3" borderId="5" xfId="0" applyNumberFormat="1" applyFill="1" applyBorder="1"/>
    <xf numFmtId="0" fontId="3" fillId="0" borderId="4" xfId="0" applyFont="1" applyBorder="1"/>
    <xf numFmtId="9" fontId="0" fillId="0" borderId="4" xfId="2" applyFont="1" applyBorder="1"/>
    <xf numFmtId="10" fontId="0" fillId="0" borderId="4" xfId="0" applyNumberFormat="1" applyBorder="1"/>
    <xf numFmtId="0" fontId="3" fillId="0" borderId="8" xfId="0" applyFont="1" applyBorder="1"/>
    <xf numFmtId="0" fontId="3" fillId="0" borderId="12" xfId="0" applyFont="1" applyBorder="1"/>
    <xf numFmtId="0" fontId="3" fillId="0" borderId="9" xfId="0" applyFont="1" applyBorder="1"/>
    <xf numFmtId="44" fontId="0" fillId="0" borderId="9" xfId="1" applyFont="1" applyBorder="1"/>
    <xf numFmtId="0" fontId="3" fillId="0" borderId="2" xfId="0" applyFont="1" applyBorder="1" applyAlignment="1">
      <alignment horizontal="left" indent="1"/>
    </xf>
    <xf numFmtId="44" fontId="0" fillId="0" borderId="3" xfId="1" applyFont="1" applyBorder="1"/>
    <xf numFmtId="0" fontId="0" fillId="0" borderId="6" xfId="0" applyBorder="1" applyAlignment="1">
      <alignment horizontal="left"/>
    </xf>
    <xf numFmtId="3" fontId="0" fillId="0" borderId="7" xfId="0" applyNumberFormat="1" applyBorder="1"/>
    <xf numFmtId="10" fontId="0" fillId="2" borderId="5" xfId="1" applyNumberFormat="1" applyFont="1" applyFill="1" applyBorder="1"/>
    <xf numFmtId="0" fontId="0" fillId="0" borderId="8" xfId="0" applyBorder="1" applyAlignment="1">
      <alignment horizontal="left"/>
    </xf>
    <xf numFmtId="0" fontId="0" fillId="0" borderId="9" xfId="1" applyNumberFormat="1" applyFont="1" applyBorder="1"/>
    <xf numFmtId="44" fontId="0" fillId="0" borderId="7" xfId="1" applyFont="1" applyBorder="1"/>
    <xf numFmtId="44" fontId="0" fillId="0" borderId="5" xfId="0" applyNumberFormat="1" applyBorder="1"/>
    <xf numFmtId="0" fontId="0" fillId="0" borderId="9" xfId="0" applyBorder="1"/>
    <xf numFmtId="9" fontId="0" fillId="0" borderId="8" xfId="2" applyFont="1" applyBorder="1"/>
    <xf numFmtId="0" fontId="0" fillId="0" borderId="10" xfId="0" applyBorder="1" applyAlignment="1">
      <alignment horizontal="center" vertical="center" textRotation="90"/>
    </xf>
    <xf numFmtId="44" fontId="0" fillId="3" borderId="10" xfId="0" applyNumberFormat="1" applyFill="1" applyBorder="1"/>
    <xf numFmtId="44" fontId="0" fillId="0" borderId="9" xfId="0" applyNumberFormat="1" applyBorder="1"/>
    <xf numFmtId="0" fontId="2" fillId="0" borderId="6" xfId="3" applyBorder="1" applyAlignment="1">
      <alignment horizontal="center"/>
    </xf>
    <xf numFmtId="0" fontId="2" fillId="0" borderId="11" xfId="3" applyBorder="1" applyAlignment="1">
      <alignment horizontal="center"/>
    </xf>
    <xf numFmtId="0" fontId="3" fillId="0" borderId="11" xfId="0" applyFont="1" applyBorder="1"/>
    <xf numFmtId="0" fontId="0" fillId="0" borderId="0" xfId="0" applyBorder="1"/>
    <xf numFmtId="0" fontId="3" fillId="0" borderId="0" xfId="0" applyFont="1" applyBorder="1"/>
    <xf numFmtId="10" fontId="3" fillId="0" borderId="4" xfId="0" applyNumberFormat="1" applyFont="1" applyBorder="1"/>
    <xf numFmtId="0" fontId="2" fillId="0" borderId="15" xfId="3" applyBorder="1" applyAlignment="1">
      <alignment horizontal="center"/>
    </xf>
    <xf numFmtId="0" fontId="2" fillId="0" borderId="1" xfId="3" applyBorder="1" applyAlignment="1">
      <alignment horizontal="center"/>
    </xf>
    <xf numFmtId="0" fontId="0" fillId="2" borderId="0" xfId="0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Border="1"/>
  </cellXfs>
  <cellStyles count="4">
    <cellStyle name="Currency" xfId="1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Rate vs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'[1]Week 2'!$F$8:$F$22</c:f>
              <c:numCache>
                <c:formatCode>0.00%</c:formatCode>
                <c:ptCount val="15"/>
                <c:pt idx="0" formatCode="0%">
                  <c:v>0.03</c:v>
                </c:pt>
                <c:pt idx="1">
                  <c:v>3.5000000000000003E-2</c:v>
                </c:pt>
                <c:pt idx="2" formatCode="0%">
                  <c:v>0.04</c:v>
                </c:pt>
                <c:pt idx="3">
                  <c:v>4.4999999999999998E-2</c:v>
                </c:pt>
                <c:pt idx="4" formatCode="0%">
                  <c:v>0.05</c:v>
                </c:pt>
                <c:pt idx="5">
                  <c:v>5.5E-2</c:v>
                </c:pt>
                <c:pt idx="6" formatCode="0%">
                  <c:v>0.06</c:v>
                </c:pt>
                <c:pt idx="7">
                  <c:v>6.5000000000000002E-2</c:v>
                </c:pt>
                <c:pt idx="8" formatCode="0%">
                  <c:v>7.0000000000000007E-2</c:v>
                </c:pt>
                <c:pt idx="9">
                  <c:v>7.4999999999999997E-2</c:v>
                </c:pt>
                <c:pt idx="10" formatCode="0%">
                  <c:v>0.08</c:v>
                </c:pt>
                <c:pt idx="11">
                  <c:v>8.5000000000000006E-2</c:v>
                </c:pt>
                <c:pt idx="12" formatCode="0%">
                  <c:v>9.0000000000000094E-2</c:v>
                </c:pt>
                <c:pt idx="13">
                  <c:v>9.5000000000000098E-2</c:v>
                </c:pt>
                <c:pt idx="14" formatCode="0%">
                  <c:v>0.1</c:v>
                </c:pt>
              </c:numCache>
            </c:numRef>
          </c:cat>
          <c:val>
            <c:numRef>
              <c:f>'[1]Week 2'!$G$8:$G$22</c:f>
              <c:numCache>
                <c:formatCode>_("$"* #,##0.00_);_("$"* \(#,##0.00\);_("$"* "-"??_);_(@_)</c:formatCode>
                <c:ptCount val="15"/>
                <c:pt idx="0">
                  <c:v>-21600</c:v>
                </c:pt>
                <c:pt idx="1">
                  <c:v>-17700</c:v>
                </c:pt>
                <c:pt idx="2" formatCode="General">
                  <c:v>-13800</c:v>
                </c:pt>
                <c:pt idx="3" formatCode="General">
                  <c:v>-9900</c:v>
                </c:pt>
                <c:pt idx="4" formatCode="General">
                  <c:v>-6000</c:v>
                </c:pt>
                <c:pt idx="5" formatCode="General">
                  <c:v>-2100.0000000000291</c:v>
                </c:pt>
                <c:pt idx="6" formatCode="General">
                  <c:v>1799.9999999999709</c:v>
                </c:pt>
                <c:pt idx="7" formatCode="General">
                  <c:v>5699.9999999999709</c:v>
                </c:pt>
                <c:pt idx="8" formatCode="General">
                  <c:v>9600</c:v>
                </c:pt>
                <c:pt idx="9" formatCode="General">
                  <c:v>13500</c:v>
                </c:pt>
                <c:pt idx="10" formatCode="General">
                  <c:v>17400</c:v>
                </c:pt>
                <c:pt idx="11" formatCode="General">
                  <c:v>21300</c:v>
                </c:pt>
                <c:pt idx="12" formatCode="General">
                  <c:v>25200.000000000058</c:v>
                </c:pt>
                <c:pt idx="13" formatCode="General">
                  <c:v>29100.000000000058</c:v>
                </c:pt>
                <c:pt idx="14" formatCode="General">
                  <c:v>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A-FA43-AF1C-95D6A63E9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33008"/>
        <c:axId val="586734736"/>
      </c:barChart>
      <c:catAx>
        <c:axId val="58673300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34736"/>
        <c:crosses val="autoZero"/>
        <c:auto val="1"/>
        <c:lblAlgn val="ctr"/>
        <c:lblOffset val="100"/>
        <c:noMultiLvlLbl val="0"/>
      </c:catAx>
      <c:valAx>
        <c:axId val="5867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3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825501</xdr:colOff>
      <xdr:row>23</xdr:row>
      <xdr:rowOff>14194</xdr:rowOff>
    </xdr:from>
    <xdr:to>
      <xdr:col>9</xdr:col>
      <xdr:colOff>63501</xdr:colOff>
      <xdr:row>36</xdr:row>
      <xdr:rowOff>135218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696470-0234-9446-9655-50D482E43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23</xdr:row>
      <xdr:rowOff>0</xdr:rowOff>
    </xdr:from>
    <xdr:to>
      <xdr:col>1</xdr:col>
      <xdr:colOff>891750</xdr:colOff>
      <xdr:row>31</xdr:row>
      <xdr:rowOff>59705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1523C6-DAD2-5849-A61C-3BD416FA5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4775200"/>
          <a:ext cx="2678820" cy="168530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776088</xdr:colOff>
      <xdr:row>68</xdr:row>
      <xdr:rowOff>96370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62938F-496B-5546-B0E7-588E5C186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1500" y="12979400"/>
          <a:ext cx="2182159" cy="11123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naik/Desktop/projects/excel/Book1.xlsx" TargetMode="External"/><Relationship Id="rId1" Type="http://schemas.openxmlformats.org/officeDocument/2006/relationships/externalLinkPath" Target="projects/excel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ek 1"/>
      <sheetName val="Week 2"/>
      <sheetName val="Q1"/>
      <sheetName val="Q2"/>
      <sheetName val="Week 3"/>
      <sheetName val="Practice Quiz 1"/>
      <sheetName val="Sheet3"/>
    </sheetNames>
    <sheetDataSet>
      <sheetData sheetId="0">
        <row r="59">
          <cell r="E59" t="str">
            <v>Total Cherry BS</v>
          </cell>
          <cell r="F59" t="str">
            <v>Total Oak BS</v>
          </cell>
        </row>
        <row r="60">
          <cell r="A60">
            <v>0</v>
          </cell>
          <cell r="E60">
            <v>461</v>
          </cell>
          <cell r="F60">
            <v>425</v>
          </cell>
        </row>
        <row r="61">
          <cell r="A61">
            <v>1</v>
          </cell>
          <cell r="E61">
            <v>469.4</v>
          </cell>
          <cell r="F61">
            <v>431.63299999999998</v>
          </cell>
        </row>
        <row r="62">
          <cell r="A62">
            <v>2</v>
          </cell>
          <cell r="E62">
            <v>477.96163999999999</v>
          </cell>
          <cell r="F62">
            <v>438.36988099999996</v>
          </cell>
        </row>
        <row r="63">
          <cell r="A63">
            <v>3</v>
          </cell>
          <cell r="E63">
            <v>486.68819995999996</v>
          </cell>
          <cell r="F63">
            <v>445.21227577699995</v>
          </cell>
        </row>
        <row r="64">
          <cell r="A64">
            <v>4</v>
          </cell>
          <cell r="E64">
            <v>495.58302956803993</v>
          </cell>
          <cell r="F64">
            <v>452.16184286720886</v>
          </cell>
        </row>
        <row r="65">
          <cell r="A65">
            <v>5</v>
          </cell>
          <cell r="E65">
            <v>504.64954977880791</v>
          </cell>
          <cell r="F65">
            <v>459.22026697398138</v>
          </cell>
        </row>
      </sheetData>
      <sheetData sheetId="1">
        <row r="8">
          <cell r="F8">
            <v>0.03</v>
          </cell>
          <cell r="G8">
            <v>-21600</v>
          </cell>
        </row>
        <row r="9">
          <cell r="F9">
            <v>3.5000000000000003E-2</v>
          </cell>
          <cell r="G9">
            <v>-17700</v>
          </cell>
        </row>
        <row r="10">
          <cell r="F10">
            <v>0.04</v>
          </cell>
          <cell r="G10">
            <v>-13800</v>
          </cell>
        </row>
        <row r="11">
          <cell r="F11">
            <v>4.4999999999999998E-2</v>
          </cell>
          <cell r="G11">
            <v>-9900</v>
          </cell>
        </row>
        <row r="12">
          <cell r="F12">
            <v>0.05</v>
          </cell>
          <cell r="G12">
            <v>-6000</v>
          </cell>
        </row>
        <row r="13">
          <cell r="F13">
            <v>5.5E-2</v>
          </cell>
          <cell r="G13">
            <v>-2100.0000000000291</v>
          </cell>
        </row>
        <row r="14">
          <cell r="F14">
            <v>0.06</v>
          </cell>
          <cell r="G14">
            <v>1799.9999999999709</v>
          </cell>
        </row>
        <row r="15">
          <cell r="F15">
            <v>6.5000000000000002E-2</v>
          </cell>
          <cell r="G15">
            <v>5699.9999999999709</v>
          </cell>
        </row>
        <row r="16">
          <cell r="F16">
            <v>7.0000000000000007E-2</v>
          </cell>
          <cell r="G16">
            <v>9600</v>
          </cell>
        </row>
        <row r="17">
          <cell r="F17">
            <v>7.4999999999999997E-2</v>
          </cell>
          <cell r="G17">
            <v>13500</v>
          </cell>
        </row>
        <row r="18">
          <cell r="F18">
            <v>0.08</v>
          </cell>
          <cell r="G18">
            <v>17400</v>
          </cell>
        </row>
        <row r="19">
          <cell r="F19">
            <v>8.5000000000000006E-2</v>
          </cell>
          <cell r="G19">
            <v>21300</v>
          </cell>
        </row>
        <row r="20">
          <cell r="F20">
            <v>9.0000000000000094E-2</v>
          </cell>
          <cell r="G20">
            <v>25200.000000000058</v>
          </cell>
        </row>
        <row r="21">
          <cell r="F21">
            <v>9.5000000000000098E-2</v>
          </cell>
          <cell r="G21">
            <v>29100.000000000058</v>
          </cell>
        </row>
        <row r="22">
          <cell r="F22">
            <v>0.1</v>
          </cell>
          <cell r="G22">
            <v>33000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F4BD3-CE3F-234B-B6F7-3806C56196CE}">
  <dimension ref="A1:P71"/>
  <sheetViews>
    <sheetView tabSelected="1" zoomScale="140" zoomScaleNormal="140" workbookViewId="0">
      <selection activeCell="S52" sqref="S52"/>
    </sheetView>
  </sheetViews>
  <sheetFormatPr baseColWidth="10" defaultRowHeight="16" x14ac:dyDescent="0.2"/>
  <cols>
    <col min="1" max="1" width="23.5" customWidth="1"/>
    <col min="2" max="2" width="15" bestFit="1" customWidth="1"/>
    <col min="5" max="5" width="14" customWidth="1"/>
    <col min="6" max="6" width="18.5" customWidth="1"/>
    <col min="7" max="7" width="18.83203125" customWidth="1"/>
    <col min="8" max="8" width="13.1640625" customWidth="1"/>
    <col min="9" max="9" width="13.5" customWidth="1"/>
    <col min="10" max="10" width="13.83203125" customWidth="1"/>
    <col min="11" max="11" width="14.33203125" customWidth="1"/>
  </cols>
  <sheetData>
    <row r="1" spans="1:11" ht="20" x14ac:dyDescent="0.25">
      <c r="A1" s="49" t="s">
        <v>6</v>
      </c>
      <c r="B1" s="50"/>
      <c r="C1" s="50"/>
      <c r="D1" s="50"/>
      <c r="E1" s="18"/>
      <c r="F1" s="51" t="s">
        <v>7</v>
      </c>
      <c r="G1" s="18"/>
      <c r="H1" s="18"/>
      <c r="I1" s="18"/>
      <c r="J1" s="18"/>
      <c r="K1" s="6"/>
    </row>
    <row r="2" spans="1:11" x14ac:dyDescent="0.2">
      <c r="A2" s="11"/>
      <c r="B2" s="18"/>
      <c r="C2" s="18"/>
      <c r="D2" s="6"/>
      <c r="E2" s="52"/>
      <c r="F2" s="19" t="s">
        <v>8</v>
      </c>
      <c r="G2" s="11" t="s">
        <v>9</v>
      </c>
      <c r="H2" s="18"/>
      <c r="I2" s="6"/>
      <c r="J2" s="52"/>
      <c r="K2" s="8"/>
    </row>
    <row r="3" spans="1:11" ht="20" x14ac:dyDescent="0.25">
      <c r="A3" s="1" t="s">
        <v>10</v>
      </c>
      <c r="B3" s="2"/>
      <c r="C3" s="52"/>
      <c r="D3" s="8"/>
      <c r="E3" s="52"/>
      <c r="F3" s="20" t="s">
        <v>11</v>
      </c>
      <c r="G3" s="13" t="s">
        <v>12</v>
      </c>
      <c r="H3" s="21"/>
      <c r="I3" s="22"/>
      <c r="J3" s="52"/>
      <c r="K3" s="8"/>
    </row>
    <row r="4" spans="1:11" x14ac:dyDescent="0.2">
      <c r="A4" s="12" t="s">
        <v>0</v>
      </c>
      <c r="B4" s="8"/>
      <c r="C4" s="52"/>
      <c r="D4" s="8"/>
      <c r="E4" s="52"/>
      <c r="F4" s="20" t="s">
        <v>13</v>
      </c>
      <c r="G4" s="52"/>
      <c r="H4" s="52"/>
      <c r="I4" s="52"/>
      <c r="J4" s="52"/>
      <c r="K4" s="8"/>
    </row>
    <row r="5" spans="1:11" x14ac:dyDescent="0.2">
      <c r="A5" s="3" t="s">
        <v>14</v>
      </c>
      <c r="B5" s="9">
        <v>20000</v>
      </c>
      <c r="C5" s="52"/>
      <c r="D5" s="8"/>
      <c r="E5" s="52"/>
      <c r="F5" s="20" t="s">
        <v>15</v>
      </c>
      <c r="G5" s="52"/>
      <c r="H5" s="52"/>
      <c r="I5" s="52"/>
      <c r="J5" s="52"/>
      <c r="K5" s="8"/>
    </row>
    <row r="6" spans="1:11" x14ac:dyDescent="0.2">
      <c r="A6" s="23" t="s">
        <v>1</v>
      </c>
      <c r="B6" s="8"/>
      <c r="C6" s="52"/>
      <c r="D6" s="8"/>
      <c r="E6" s="52"/>
      <c r="F6" s="1" t="s">
        <v>16</v>
      </c>
      <c r="G6" s="24" t="s">
        <v>17</v>
      </c>
      <c r="H6" s="52"/>
      <c r="I6" s="25" t="s">
        <v>18</v>
      </c>
      <c r="J6" s="26"/>
      <c r="K6" s="6"/>
    </row>
    <row r="7" spans="1:11" x14ac:dyDescent="0.2">
      <c r="A7" s="3" t="s">
        <v>14</v>
      </c>
      <c r="B7" s="9">
        <v>0.1</v>
      </c>
      <c r="C7" s="52" t="s">
        <v>19</v>
      </c>
      <c r="D7" s="8"/>
      <c r="E7" s="52"/>
      <c r="F7" s="12"/>
      <c r="G7" s="27">
        <f>B20</f>
        <v>0</v>
      </c>
      <c r="H7" s="52" t="s">
        <v>20</v>
      </c>
      <c r="I7" s="28" t="s">
        <v>21</v>
      </c>
      <c r="J7" s="53"/>
      <c r="K7" s="8"/>
    </row>
    <row r="8" spans="1:11" x14ac:dyDescent="0.2">
      <c r="A8" s="3" t="s">
        <v>22</v>
      </c>
      <c r="B8" s="9">
        <v>0.15</v>
      </c>
      <c r="C8" s="52" t="s">
        <v>19</v>
      </c>
      <c r="D8" s="8"/>
      <c r="E8" s="52"/>
      <c r="F8" s="29">
        <v>0.03</v>
      </c>
      <c r="G8" s="9">
        <v>-21600</v>
      </c>
      <c r="H8" s="52"/>
      <c r="I8" s="12"/>
      <c r="J8" s="52"/>
      <c r="K8" s="8"/>
    </row>
    <row r="9" spans="1:11" x14ac:dyDescent="0.2">
      <c r="A9" s="3" t="s">
        <v>23</v>
      </c>
      <c r="B9" s="9">
        <v>0.2</v>
      </c>
      <c r="C9" s="52" t="s">
        <v>24</v>
      </c>
      <c r="D9" s="8"/>
      <c r="E9" s="52"/>
      <c r="F9" s="30">
        <v>3.5000000000000003E-2</v>
      </c>
      <c r="G9" s="9">
        <v>-17700</v>
      </c>
      <c r="H9" s="52"/>
      <c r="I9" s="31" t="s">
        <v>25</v>
      </c>
      <c r="J9" s="32"/>
      <c r="K9" s="33"/>
    </row>
    <row r="10" spans="1:11" x14ac:dyDescent="0.2">
      <c r="A10" s="10" t="s">
        <v>26</v>
      </c>
      <c r="B10" s="34">
        <v>32</v>
      </c>
      <c r="C10" s="52" t="s">
        <v>24</v>
      </c>
      <c r="D10" s="8"/>
      <c r="E10" s="52"/>
      <c r="F10" s="29">
        <v>0.04</v>
      </c>
      <c r="G10" s="8">
        <v>-13800</v>
      </c>
      <c r="H10" s="52"/>
      <c r="I10" s="52"/>
      <c r="J10" s="52"/>
      <c r="K10" s="8"/>
    </row>
    <row r="11" spans="1:11" x14ac:dyDescent="0.2">
      <c r="A11" s="35" t="s">
        <v>27</v>
      </c>
      <c r="B11" s="36">
        <f>B5+(B7+B8)*B13+(B9+B10)*B15</f>
        <v>230769.23076923061</v>
      </c>
      <c r="C11" s="52" t="str">
        <f ca="1">_xlfn.FORMULATEXT(B11)</f>
        <v>=B5+(B7+B8)*B13+(B9+B10)*B15</v>
      </c>
      <c r="D11" s="8"/>
      <c r="E11" s="52"/>
      <c r="F11" s="30">
        <v>4.4999999999999998E-2</v>
      </c>
      <c r="G11" s="8">
        <v>-9900</v>
      </c>
      <c r="H11" s="52"/>
      <c r="I11" s="52"/>
      <c r="J11" s="52"/>
      <c r="K11" s="8"/>
    </row>
    <row r="12" spans="1:11" x14ac:dyDescent="0.2">
      <c r="A12" s="12"/>
      <c r="B12" s="52"/>
      <c r="C12" s="52"/>
      <c r="D12" s="8"/>
      <c r="E12" s="52"/>
      <c r="F12" s="29">
        <v>0.05</v>
      </c>
      <c r="G12" s="8">
        <v>-6000</v>
      </c>
      <c r="H12" s="52"/>
      <c r="I12" s="52"/>
      <c r="J12" s="52"/>
      <c r="K12" s="8"/>
    </row>
    <row r="13" spans="1:11" x14ac:dyDescent="0.2">
      <c r="A13" s="37" t="s">
        <v>28</v>
      </c>
      <c r="B13" s="38">
        <v>100000</v>
      </c>
      <c r="C13" s="52"/>
      <c r="D13" s="8"/>
      <c r="E13" s="52"/>
      <c r="F13" s="30">
        <v>5.5E-2</v>
      </c>
      <c r="G13" s="8">
        <v>-2100.0000000000291</v>
      </c>
      <c r="H13" s="52"/>
      <c r="I13" s="52"/>
      <c r="J13" s="52"/>
      <c r="K13" s="8"/>
    </row>
    <row r="14" spans="1:11" x14ac:dyDescent="0.2">
      <c r="A14" s="23" t="s">
        <v>16</v>
      </c>
      <c r="B14" s="39">
        <v>5.769230769230764E-2</v>
      </c>
      <c r="C14" s="52"/>
      <c r="D14" s="8"/>
      <c r="E14" s="52"/>
      <c r="F14" s="29">
        <v>0.06</v>
      </c>
      <c r="G14" s="8">
        <v>1799.9999999999709</v>
      </c>
      <c r="H14" s="52"/>
      <c r="I14" s="52"/>
      <c r="J14" s="52"/>
      <c r="K14" s="8"/>
    </row>
    <row r="15" spans="1:11" x14ac:dyDescent="0.2">
      <c r="A15" s="40" t="s">
        <v>29</v>
      </c>
      <c r="B15" s="41">
        <f>B14*B13</f>
        <v>5769.2307692307641</v>
      </c>
      <c r="C15" s="52" t="str">
        <f ca="1">_xlfn.FORMULATEXT(B15)</f>
        <v>=B14*B13</v>
      </c>
      <c r="D15" s="8"/>
      <c r="E15" s="52"/>
      <c r="F15" s="30">
        <v>6.5000000000000002E-2</v>
      </c>
      <c r="G15" s="8">
        <v>5699.9999999999709</v>
      </c>
      <c r="H15" s="52"/>
      <c r="I15" s="52"/>
      <c r="J15" s="52"/>
      <c r="K15" s="8"/>
    </row>
    <row r="16" spans="1:11" x14ac:dyDescent="0.2">
      <c r="A16" s="12"/>
      <c r="B16" s="52"/>
      <c r="C16" s="52"/>
      <c r="D16" s="8"/>
      <c r="E16" s="52"/>
      <c r="F16" s="29">
        <v>7.0000000000000007E-2</v>
      </c>
      <c r="G16" s="8">
        <v>9600</v>
      </c>
      <c r="H16" s="52"/>
      <c r="I16" s="52"/>
      <c r="J16" s="52"/>
      <c r="K16" s="8"/>
    </row>
    <row r="17" spans="1:11" x14ac:dyDescent="0.2">
      <c r="A17" s="37" t="s">
        <v>2</v>
      </c>
      <c r="B17" s="42"/>
      <c r="C17" s="52"/>
      <c r="D17" s="8"/>
      <c r="E17" s="52"/>
      <c r="F17" s="30">
        <v>7.4999999999999997E-2</v>
      </c>
      <c r="G17" s="8">
        <v>13500</v>
      </c>
      <c r="H17" s="52"/>
      <c r="I17" s="52"/>
      <c r="J17" s="52"/>
      <c r="K17" s="8"/>
    </row>
    <row r="18" spans="1:11" x14ac:dyDescent="0.2">
      <c r="A18" s="23" t="s">
        <v>30</v>
      </c>
      <c r="B18" s="9">
        <v>40</v>
      </c>
      <c r="C18" s="52"/>
      <c r="D18" s="8"/>
      <c r="E18" s="52"/>
      <c r="F18" s="29">
        <v>0.08</v>
      </c>
      <c r="G18" s="8">
        <v>17400</v>
      </c>
      <c r="H18" s="52"/>
      <c r="I18" s="52"/>
      <c r="J18" s="52"/>
      <c r="K18" s="8"/>
    </row>
    <row r="19" spans="1:11" x14ac:dyDescent="0.2">
      <c r="A19" s="12" t="s">
        <v>4</v>
      </c>
      <c r="B19" s="43">
        <f>B15*B18</f>
        <v>230769.23076923058</v>
      </c>
      <c r="C19" s="52" t="str">
        <f ca="1">_xlfn.FORMULATEXT(B19)</f>
        <v>=B15*B18</v>
      </c>
      <c r="D19" s="8"/>
      <c r="E19" s="52"/>
      <c r="F19" s="30">
        <v>8.5000000000000006E-2</v>
      </c>
      <c r="G19" s="8">
        <v>21300</v>
      </c>
      <c r="H19" s="52"/>
      <c r="I19" s="52"/>
      <c r="J19" s="52"/>
      <c r="K19" s="8"/>
    </row>
    <row r="20" spans="1:11" x14ac:dyDescent="0.2">
      <c r="A20" s="4" t="s">
        <v>5</v>
      </c>
      <c r="B20" s="17">
        <f>B19-B11</f>
        <v>0</v>
      </c>
      <c r="C20" s="52"/>
      <c r="D20" s="8"/>
      <c r="E20" s="52"/>
      <c r="F20" s="29">
        <v>9.0000000000000094E-2</v>
      </c>
      <c r="G20" s="8">
        <v>25200.000000000058</v>
      </c>
      <c r="H20" s="52"/>
      <c r="I20" s="52"/>
      <c r="J20" s="52"/>
      <c r="K20" s="8"/>
    </row>
    <row r="21" spans="1:11" x14ac:dyDescent="0.2">
      <c r="A21" s="13"/>
      <c r="B21" s="21"/>
      <c r="C21" s="21"/>
      <c r="D21" s="44"/>
      <c r="E21" s="52"/>
      <c r="F21" s="30">
        <v>9.5000000000000098E-2</v>
      </c>
      <c r="G21" s="8">
        <v>29100.000000000058</v>
      </c>
      <c r="H21" s="52"/>
      <c r="I21" s="52"/>
      <c r="J21" s="52"/>
      <c r="K21" s="8"/>
    </row>
    <row r="22" spans="1:11" x14ac:dyDescent="0.2">
      <c r="A22" s="12"/>
      <c r="B22" s="52"/>
      <c r="C22" s="52"/>
      <c r="D22" s="52"/>
      <c r="E22" s="52"/>
      <c r="F22" s="45">
        <v>0.1</v>
      </c>
      <c r="G22" s="44">
        <v>33000</v>
      </c>
      <c r="H22" s="52"/>
      <c r="I22" s="52"/>
      <c r="J22" s="52"/>
      <c r="K22" s="8"/>
    </row>
    <row r="23" spans="1:11" x14ac:dyDescent="0.2">
      <c r="A23" s="7" t="s">
        <v>31</v>
      </c>
      <c r="B23" s="52"/>
      <c r="C23" s="52"/>
      <c r="D23" s="52"/>
      <c r="E23" s="52"/>
      <c r="F23" s="52"/>
      <c r="G23" s="52"/>
      <c r="H23" s="52"/>
      <c r="I23" s="52"/>
      <c r="J23" s="52"/>
      <c r="K23" s="8"/>
    </row>
    <row r="24" spans="1:11" x14ac:dyDescent="0.2">
      <c r="A24" s="12"/>
      <c r="B24" s="52"/>
      <c r="C24" s="52"/>
      <c r="D24" s="52"/>
      <c r="E24" s="52"/>
      <c r="F24" s="52"/>
      <c r="G24" s="52"/>
      <c r="H24" s="52"/>
      <c r="I24" s="52"/>
      <c r="J24" s="52"/>
      <c r="K24" s="8"/>
    </row>
    <row r="25" spans="1:11" x14ac:dyDescent="0.2">
      <c r="A25" s="12"/>
      <c r="B25" s="52"/>
      <c r="C25" s="52"/>
      <c r="D25" s="52"/>
      <c r="E25" s="52"/>
      <c r="F25" s="52"/>
      <c r="G25" s="52"/>
      <c r="H25" s="52"/>
      <c r="I25" s="52"/>
      <c r="J25" s="52"/>
      <c r="K25" s="8"/>
    </row>
    <row r="26" spans="1:11" x14ac:dyDescent="0.2">
      <c r="A26" s="12"/>
      <c r="B26" s="52"/>
      <c r="C26" s="52"/>
      <c r="D26" s="52"/>
      <c r="E26" s="52"/>
      <c r="F26" s="52"/>
      <c r="G26" s="52"/>
      <c r="H26" s="52"/>
      <c r="I26" s="52"/>
      <c r="J26" s="52"/>
      <c r="K26" s="8"/>
    </row>
    <row r="27" spans="1:11" x14ac:dyDescent="0.2">
      <c r="A27" s="12"/>
      <c r="B27" s="52"/>
      <c r="C27" s="52"/>
      <c r="D27" s="52"/>
      <c r="E27" s="52"/>
      <c r="F27" s="52"/>
      <c r="G27" s="52"/>
      <c r="H27" s="52"/>
      <c r="I27" s="52"/>
      <c r="J27" s="52"/>
      <c r="K27" s="8"/>
    </row>
    <row r="28" spans="1:11" x14ac:dyDescent="0.2">
      <c r="A28" s="12"/>
      <c r="B28" s="52"/>
      <c r="C28" s="52"/>
      <c r="D28" s="52"/>
      <c r="E28" s="52"/>
      <c r="F28" s="52"/>
      <c r="G28" s="52"/>
      <c r="H28" s="52"/>
      <c r="I28" s="52"/>
      <c r="J28" s="52"/>
      <c r="K28" s="8"/>
    </row>
    <row r="29" spans="1:11" x14ac:dyDescent="0.2">
      <c r="A29" s="12"/>
      <c r="B29" s="52"/>
      <c r="C29" s="52"/>
      <c r="D29" s="52"/>
      <c r="E29" s="52"/>
      <c r="F29" s="52"/>
      <c r="G29" s="52"/>
      <c r="H29" s="52"/>
      <c r="I29" s="52"/>
      <c r="J29" s="52"/>
      <c r="K29" s="8"/>
    </row>
    <row r="30" spans="1:11" x14ac:dyDescent="0.2">
      <c r="A30" s="12"/>
      <c r="B30" s="52"/>
      <c r="C30" s="52"/>
      <c r="D30" s="52"/>
      <c r="E30" s="52"/>
      <c r="F30" s="52"/>
      <c r="G30" s="52"/>
      <c r="H30" s="52"/>
      <c r="I30" s="52"/>
      <c r="J30" s="52"/>
      <c r="K30" s="8"/>
    </row>
    <row r="31" spans="1:11" x14ac:dyDescent="0.2">
      <c r="A31" s="12"/>
      <c r="B31" s="52"/>
      <c r="C31" s="52"/>
      <c r="D31" s="52"/>
      <c r="E31" s="52"/>
      <c r="F31" s="52"/>
      <c r="G31" s="52"/>
      <c r="H31" s="52"/>
      <c r="I31" s="52"/>
      <c r="J31" s="52"/>
      <c r="K31" s="8"/>
    </row>
    <row r="32" spans="1:11" x14ac:dyDescent="0.2">
      <c r="A32" s="12"/>
      <c r="B32" s="52"/>
      <c r="C32" s="52"/>
      <c r="D32" s="52"/>
      <c r="E32" s="52"/>
      <c r="F32" s="52"/>
      <c r="G32" s="52"/>
      <c r="H32" s="52"/>
      <c r="I32" s="52"/>
      <c r="J32" s="52"/>
      <c r="K32" s="8"/>
    </row>
    <row r="33" spans="1:16" x14ac:dyDescent="0.2">
      <c r="A33" s="28" t="s">
        <v>32</v>
      </c>
      <c r="B33" s="53"/>
      <c r="C33" s="52"/>
      <c r="D33" s="52"/>
      <c r="E33" s="52"/>
      <c r="F33" s="52"/>
      <c r="G33" s="52"/>
      <c r="H33" s="52"/>
      <c r="I33" s="52"/>
      <c r="J33" s="52"/>
      <c r="K33" s="8"/>
    </row>
    <row r="34" spans="1:16" x14ac:dyDescent="0.2">
      <c r="A34" s="54">
        <v>5.7700000000000001E-2</v>
      </c>
      <c r="B34" s="52"/>
      <c r="C34" s="52"/>
      <c r="D34" s="52"/>
      <c r="E34" s="52"/>
      <c r="F34" s="52"/>
      <c r="G34" s="52"/>
      <c r="H34" s="52"/>
      <c r="I34" s="52"/>
      <c r="J34" s="52"/>
      <c r="K34" s="8"/>
    </row>
    <row r="35" spans="1:16" x14ac:dyDescent="0.2">
      <c r="A35" s="12"/>
      <c r="B35" s="52"/>
      <c r="C35" s="52"/>
      <c r="D35" s="52"/>
      <c r="E35" s="52"/>
      <c r="F35" s="52"/>
      <c r="G35" s="52"/>
      <c r="H35" s="52"/>
      <c r="I35" s="52"/>
      <c r="J35" s="52"/>
      <c r="K35" s="8"/>
    </row>
    <row r="36" spans="1:16" x14ac:dyDescent="0.2">
      <c r="A36" s="12"/>
      <c r="B36" s="52"/>
      <c r="C36" s="52"/>
      <c r="D36" s="52"/>
      <c r="E36" s="52"/>
      <c r="F36" s="52"/>
      <c r="G36" s="52"/>
      <c r="H36" s="52"/>
      <c r="I36" s="52"/>
      <c r="J36" s="52"/>
      <c r="K36" s="8"/>
    </row>
    <row r="37" spans="1:16" x14ac:dyDescent="0.2">
      <c r="A37" s="12"/>
      <c r="B37" s="52"/>
      <c r="C37" s="52"/>
      <c r="D37" s="52"/>
      <c r="E37" s="52"/>
      <c r="F37" s="52"/>
      <c r="G37" s="52"/>
      <c r="H37" s="52"/>
      <c r="I37" s="52"/>
      <c r="J37" s="52"/>
      <c r="K37" s="8"/>
    </row>
    <row r="38" spans="1:16" x14ac:dyDescent="0.2">
      <c r="A38" s="13"/>
      <c r="B38" s="21"/>
      <c r="C38" s="21"/>
      <c r="D38" s="21"/>
      <c r="E38" s="21"/>
      <c r="F38" s="21"/>
      <c r="G38" s="21"/>
      <c r="H38" s="21"/>
      <c r="I38" s="21"/>
      <c r="J38" s="21"/>
      <c r="K38" s="44"/>
    </row>
    <row r="40" spans="1:16" x14ac:dyDescent="0.2">
      <c r="A40" s="11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6"/>
    </row>
    <row r="41" spans="1:16" ht="21" thickBot="1" x14ac:dyDescent="0.3">
      <c r="A41" s="55" t="s">
        <v>33</v>
      </c>
      <c r="B41" s="56"/>
      <c r="C41" s="56"/>
      <c r="D41" s="56"/>
      <c r="E41" s="56"/>
      <c r="F41" s="56"/>
      <c r="G41" s="52"/>
      <c r="H41" s="52"/>
      <c r="I41" s="52"/>
      <c r="J41" s="52"/>
      <c r="K41" s="52"/>
      <c r="L41" s="52"/>
      <c r="M41" s="52"/>
      <c r="N41" s="52"/>
      <c r="O41" s="52"/>
      <c r="P41" s="8"/>
    </row>
    <row r="42" spans="1:16" ht="17" thickTop="1" x14ac:dyDescent="0.2">
      <c r="A42" s="12"/>
      <c r="B42" s="52"/>
      <c r="C42" s="52"/>
      <c r="D42" s="52"/>
      <c r="E42" s="52"/>
      <c r="F42" s="52"/>
      <c r="G42" s="52"/>
      <c r="H42" s="16" t="s">
        <v>34</v>
      </c>
      <c r="I42" s="16"/>
      <c r="J42" s="16"/>
      <c r="K42" s="52"/>
      <c r="L42" s="52"/>
      <c r="M42" s="52"/>
      <c r="N42" s="52"/>
      <c r="O42" s="52"/>
      <c r="P42" s="8"/>
    </row>
    <row r="43" spans="1:16" x14ac:dyDescent="0.2">
      <c r="A43" s="5" t="s">
        <v>35</v>
      </c>
      <c r="B43" s="42">
        <v>30</v>
      </c>
      <c r="C43" s="52"/>
      <c r="D43" s="52"/>
      <c r="E43" s="16" t="s">
        <v>36</v>
      </c>
      <c r="F43" s="16" t="s">
        <v>37</v>
      </c>
      <c r="G43" s="52"/>
      <c r="H43" s="16" t="s">
        <v>38</v>
      </c>
      <c r="I43" s="16"/>
      <c r="J43" s="16"/>
      <c r="K43" s="52"/>
      <c r="L43" s="52"/>
      <c r="M43" s="52"/>
      <c r="N43" s="52"/>
      <c r="O43" s="52"/>
      <c r="P43" s="8"/>
    </row>
    <row r="44" spans="1:16" x14ac:dyDescent="0.2">
      <c r="A44" s="14" t="s">
        <v>39</v>
      </c>
      <c r="B44" s="34">
        <v>10</v>
      </c>
      <c r="C44" s="52"/>
      <c r="D44" s="52"/>
      <c r="E44" s="16">
        <v>0</v>
      </c>
      <c r="F44" s="15">
        <v>24</v>
      </c>
      <c r="G44" s="52"/>
      <c r="H44" s="16" t="s">
        <v>40</v>
      </c>
      <c r="I44" s="16"/>
      <c r="J44" s="16"/>
      <c r="K44" s="52"/>
      <c r="L44" s="52"/>
      <c r="M44" s="52"/>
      <c r="N44" s="52"/>
      <c r="O44" s="52"/>
      <c r="P44" s="8"/>
    </row>
    <row r="45" spans="1:16" x14ac:dyDescent="0.2">
      <c r="A45" s="12"/>
      <c r="B45" s="52"/>
      <c r="C45" s="52"/>
      <c r="D45" s="52"/>
      <c r="E45" s="16">
        <v>1000</v>
      </c>
      <c r="F45" s="15">
        <v>23</v>
      </c>
      <c r="G45" s="52"/>
      <c r="H45" s="16" t="s">
        <v>41</v>
      </c>
      <c r="I45" s="16"/>
      <c r="J45" s="16"/>
      <c r="K45" s="52"/>
      <c r="L45" s="52"/>
      <c r="M45" s="52"/>
      <c r="N45" s="52"/>
      <c r="O45" s="52"/>
      <c r="P45" s="8"/>
    </row>
    <row r="46" spans="1:16" x14ac:dyDescent="0.2">
      <c r="A46" s="12" t="s">
        <v>3</v>
      </c>
      <c r="B46" s="57">
        <v>3000</v>
      </c>
      <c r="C46" s="52"/>
      <c r="D46" s="52"/>
      <c r="E46" s="16">
        <v>2000</v>
      </c>
      <c r="F46" s="15">
        <v>22.25</v>
      </c>
      <c r="G46" s="52"/>
      <c r="H46" s="52"/>
      <c r="I46" s="52"/>
      <c r="J46" s="52"/>
      <c r="K46" s="52"/>
      <c r="L46" s="52"/>
      <c r="M46" s="52"/>
      <c r="N46" s="52"/>
      <c r="O46" s="52"/>
      <c r="P46" s="8"/>
    </row>
    <row r="47" spans="1:16" x14ac:dyDescent="0.2">
      <c r="A47" s="12" t="s">
        <v>42</v>
      </c>
      <c r="B47" s="57">
        <v>4000</v>
      </c>
      <c r="C47" s="52"/>
      <c r="D47" s="52"/>
      <c r="E47" s="16">
        <v>3000</v>
      </c>
      <c r="F47" s="15">
        <v>21.75</v>
      </c>
      <c r="G47" s="52"/>
      <c r="H47" s="52"/>
      <c r="I47" s="52"/>
      <c r="J47" s="52"/>
      <c r="K47" s="52"/>
      <c r="L47" s="52"/>
      <c r="M47" s="52"/>
      <c r="N47" s="52"/>
      <c r="O47" s="52"/>
      <c r="P47" s="8"/>
    </row>
    <row r="48" spans="1:16" x14ac:dyDescent="0.2">
      <c r="A48" s="12"/>
      <c r="B48" s="52"/>
      <c r="C48" s="52"/>
      <c r="D48" s="52"/>
      <c r="E48" s="16">
        <v>4000</v>
      </c>
      <c r="F48" s="15">
        <v>21.3</v>
      </c>
      <c r="G48" s="52"/>
      <c r="H48" s="52"/>
      <c r="I48" s="52"/>
      <c r="J48" s="52"/>
      <c r="K48" s="52"/>
      <c r="L48" s="52"/>
      <c r="M48" s="52"/>
      <c r="N48" s="52"/>
      <c r="O48" s="52"/>
      <c r="P48" s="8"/>
    </row>
    <row r="49" spans="1:16" x14ac:dyDescent="0.2">
      <c r="A49" s="12" t="s">
        <v>43</v>
      </c>
      <c r="B49" s="52">
        <f>MAX(B47-B46,0)</f>
        <v>1000</v>
      </c>
      <c r="C49" s="52" t="str">
        <f ca="1">_xlfn.FORMULATEXT(B49)</f>
        <v>=MAX(B47-B46,0)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8"/>
    </row>
    <row r="50" spans="1:16" x14ac:dyDescent="0.2">
      <c r="A50" s="12" t="s">
        <v>44</v>
      </c>
      <c r="B50" s="52">
        <f>IF(B47-B46&gt;0, B47-B46,0)</f>
        <v>1000</v>
      </c>
      <c r="C50" s="52" t="str">
        <f ca="1">_xlfn.FORMULATEXT(B50)</f>
        <v>=IF(B47-B46&gt;0, B47-B46,0)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8"/>
    </row>
    <row r="51" spans="1:16" x14ac:dyDescent="0.2">
      <c r="A51" s="12"/>
      <c r="B51" s="52"/>
      <c r="C51" s="52" t="s">
        <v>45</v>
      </c>
      <c r="D51" s="52"/>
      <c r="E51" s="52"/>
      <c r="F51" s="52"/>
      <c r="G51" s="58" t="s">
        <v>3</v>
      </c>
      <c r="H51" s="58"/>
      <c r="I51" s="58"/>
      <c r="J51" s="58"/>
      <c r="K51" s="58"/>
      <c r="L51" s="58"/>
      <c r="M51" s="58"/>
      <c r="N51" s="58"/>
      <c r="O51" s="58"/>
      <c r="P51" s="59"/>
    </row>
    <row r="52" spans="1:16" x14ac:dyDescent="0.2">
      <c r="A52" s="12"/>
      <c r="B52" s="52"/>
      <c r="C52" s="52"/>
      <c r="D52" s="52"/>
      <c r="E52" s="52"/>
      <c r="F52" s="46" t="s">
        <v>46</v>
      </c>
      <c r="G52" s="47">
        <f>B57</f>
        <v>14800</v>
      </c>
      <c r="H52" s="16">
        <v>500</v>
      </c>
      <c r="I52" s="16">
        <v>1000</v>
      </c>
      <c r="J52" s="16">
        <v>1500</v>
      </c>
      <c r="K52" s="16">
        <v>2000</v>
      </c>
      <c r="L52" s="16">
        <v>2500</v>
      </c>
      <c r="M52" s="16">
        <v>3000</v>
      </c>
      <c r="N52" s="16">
        <v>3500</v>
      </c>
      <c r="O52" s="16">
        <v>4000</v>
      </c>
      <c r="P52" s="16">
        <v>4500</v>
      </c>
    </row>
    <row r="53" spans="1:16" x14ac:dyDescent="0.2">
      <c r="A53" s="5" t="s">
        <v>0</v>
      </c>
      <c r="B53" s="42">
        <f>VLOOKUP(B47,E43:F48,2,TRUE)*B47</f>
        <v>85200</v>
      </c>
      <c r="C53" s="52" t="str">
        <f ca="1">_xlfn.FORMULATEXT(B53)</f>
        <v>=VLOOKUP(B47,E43:F48,2,TRUE)*B47</v>
      </c>
      <c r="D53" s="52"/>
      <c r="E53" s="52"/>
      <c r="F53" s="46"/>
      <c r="G53" s="16">
        <v>500</v>
      </c>
      <c r="H53" s="15">
        <v>3000</v>
      </c>
      <c r="I53" s="15">
        <v>3000</v>
      </c>
      <c r="J53" s="15">
        <v>3000</v>
      </c>
      <c r="K53" s="15">
        <v>3000</v>
      </c>
      <c r="L53" s="15">
        <v>3000</v>
      </c>
      <c r="M53" s="15">
        <v>3000</v>
      </c>
      <c r="N53" s="15">
        <v>3000</v>
      </c>
      <c r="O53" s="15">
        <v>3000</v>
      </c>
      <c r="P53" s="15">
        <v>3000</v>
      </c>
    </row>
    <row r="54" spans="1:16" x14ac:dyDescent="0.2">
      <c r="A54" s="7"/>
      <c r="B54" s="8"/>
      <c r="C54" s="52"/>
      <c r="D54" s="52"/>
      <c r="E54" s="52"/>
      <c r="F54" s="46"/>
      <c r="G54" s="16">
        <v>1000</v>
      </c>
      <c r="H54" s="15">
        <v>-3000</v>
      </c>
      <c r="I54" s="15">
        <v>7000</v>
      </c>
      <c r="J54" s="15">
        <v>7000</v>
      </c>
      <c r="K54" s="15">
        <v>7000</v>
      </c>
      <c r="L54" s="15">
        <v>7000</v>
      </c>
      <c r="M54" s="15">
        <v>7000</v>
      </c>
      <c r="N54" s="15">
        <v>7000</v>
      </c>
      <c r="O54" s="15">
        <v>7000</v>
      </c>
      <c r="P54" s="15">
        <v>7000</v>
      </c>
    </row>
    <row r="55" spans="1:16" x14ac:dyDescent="0.2">
      <c r="A55" s="7" t="s">
        <v>2</v>
      </c>
      <c r="B55" s="43">
        <f>MIN(B46:B47)*B43+B44*B49</f>
        <v>100000</v>
      </c>
      <c r="C55" s="52" t="str">
        <f t="shared" ref="C55:C57" ca="1" si="0">_xlfn.FORMULATEXT(B55)</f>
        <v>=MIN(B46:B47)*B43+B44*B49</v>
      </c>
      <c r="D55" s="52"/>
      <c r="E55" s="52"/>
      <c r="F55" s="46"/>
      <c r="G55" s="16">
        <v>1500</v>
      </c>
      <c r="H55" s="15">
        <v>-9500</v>
      </c>
      <c r="I55" s="15">
        <v>500</v>
      </c>
      <c r="J55" s="15">
        <v>10500</v>
      </c>
      <c r="K55" s="15">
        <v>10500</v>
      </c>
      <c r="L55" s="15">
        <v>10500</v>
      </c>
      <c r="M55" s="15">
        <v>10500</v>
      </c>
      <c r="N55" s="15">
        <v>10500</v>
      </c>
      <c r="O55" s="15">
        <v>10500</v>
      </c>
      <c r="P55" s="15">
        <v>10500</v>
      </c>
    </row>
    <row r="56" spans="1:16" x14ac:dyDescent="0.2">
      <c r="A56" s="7"/>
      <c r="B56" s="8"/>
      <c r="C56" s="52"/>
      <c r="D56" s="52"/>
      <c r="E56" s="52"/>
      <c r="F56" s="46"/>
      <c r="G56" s="16">
        <v>2000</v>
      </c>
      <c r="H56" s="15">
        <v>-14500</v>
      </c>
      <c r="I56" s="15">
        <v>-4500</v>
      </c>
      <c r="J56" s="15">
        <v>5500</v>
      </c>
      <c r="K56" s="15">
        <v>15500</v>
      </c>
      <c r="L56" s="15">
        <v>15500</v>
      </c>
      <c r="M56" s="15">
        <v>15500</v>
      </c>
      <c r="N56" s="15">
        <v>15500</v>
      </c>
      <c r="O56" s="15">
        <v>15500</v>
      </c>
      <c r="P56" s="15">
        <v>15500</v>
      </c>
    </row>
    <row r="57" spans="1:16" x14ac:dyDescent="0.2">
      <c r="A57" s="14" t="s">
        <v>47</v>
      </c>
      <c r="B57" s="48">
        <f>B55-B53</f>
        <v>14800</v>
      </c>
      <c r="C57" s="52" t="str">
        <f t="shared" ca="1" si="0"/>
        <v>=B55-B53</v>
      </c>
      <c r="D57" s="52"/>
      <c r="E57" s="52"/>
      <c r="F57" s="46"/>
      <c r="G57" s="16">
        <v>2500</v>
      </c>
      <c r="H57" s="15">
        <v>-20625</v>
      </c>
      <c r="I57" s="15">
        <v>-10625</v>
      </c>
      <c r="J57" s="15">
        <v>-625</v>
      </c>
      <c r="K57" s="15">
        <v>9375</v>
      </c>
      <c r="L57" s="15">
        <v>19375</v>
      </c>
      <c r="M57" s="15">
        <v>19375</v>
      </c>
      <c r="N57" s="15">
        <v>19375</v>
      </c>
      <c r="O57" s="15">
        <v>19375</v>
      </c>
      <c r="P57" s="15">
        <v>19375</v>
      </c>
    </row>
    <row r="58" spans="1:16" x14ac:dyDescent="0.2">
      <c r="A58" s="12"/>
      <c r="B58" s="52"/>
      <c r="C58" s="52"/>
      <c r="D58" s="52"/>
      <c r="E58" s="52"/>
      <c r="F58" s="46"/>
      <c r="G58" s="16">
        <v>3000</v>
      </c>
      <c r="H58" s="15">
        <v>-25250</v>
      </c>
      <c r="I58" s="15">
        <v>-15250</v>
      </c>
      <c r="J58" s="15">
        <v>-5250</v>
      </c>
      <c r="K58" s="15">
        <v>4750</v>
      </c>
      <c r="L58" s="15">
        <v>14750</v>
      </c>
      <c r="M58" s="15">
        <v>24750</v>
      </c>
      <c r="N58" s="15">
        <v>24750</v>
      </c>
      <c r="O58" s="15">
        <v>24750</v>
      </c>
      <c r="P58" s="15">
        <v>24750</v>
      </c>
    </row>
    <row r="59" spans="1:16" x14ac:dyDescent="0.2">
      <c r="A59" s="12"/>
      <c r="B59" s="52"/>
      <c r="C59" s="52"/>
      <c r="D59" s="52"/>
      <c r="E59" s="52"/>
      <c r="F59" s="46"/>
      <c r="G59" s="16">
        <v>3500</v>
      </c>
      <c r="H59" s="15">
        <v>-31125</v>
      </c>
      <c r="I59" s="15">
        <v>-21125</v>
      </c>
      <c r="J59" s="15">
        <v>-11125</v>
      </c>
      <c r="K59" s="15">
        <v>-1125</v>
      </c>
      <c r="L59" s="15">
        <v>8875</v>
      </c>
      <c r="M59" s="15">
        <v>18875</v>
      </c>
      <c r="N59" s="15">
        <v>28875</v>
      </c>
      <c r="O59" s="15">
        <v>28875</v>
      </c>
      <c r="P59" s="15">
        <v>28875</v>
      </c>
    </row>
    <row r="60" spans="1:16" x14ac:dyDescent="0.2">
      <c r="A60" s="12"/>
      <c r="B60" s="52"/>
      <c r="C60" s="52"/>
      <c r="D60" s="52"/>
      <c r="E60" s="52"/>
      <c r="F60" s="46"/>
      <c r="G60" s="16">
        <v>4000</v>
      </c>
      <c r="H60" s="15">
        <v>-35200</v>
      </c>
      <c r="I60" s="15">
        <v>-25200</v>
      </c>
      <c r="J60" s="15">
        <v>-15200</v>
      </c>
      <c r="K60" s="15">
        <v>-5200</v>
      </c>
      <c r="L60" s="15">
        <v>4800</v>
      </c>
      <c r="M60" s="15">
        <v>14800</v>
      </c>
      <c r="N60" s="15">
        <v>24800</v>
      </c>
      <c r="O60" s="15">
        <v>34800</v>
      </c>
      <c r="P60" s="15">
        <v>34800</v>
      </c>
    </row>
    <row r="61" spans="1:16" x14ac:dyDescent="0.2">
      <c r="A61" s="12"/>
      <c r="B61" s="52"/>
      <c r="C61" s="52"/>
      <c r="D61" s="52"/>
      <c r="E61" s="52"/>
      <c r="F61" s="46"/>
      <c r="G61" s="16">
        <v>4500</v>
      </c>
      <c r="H61" s="15">
        <v>-40850</v>
      </c>
      <c r="I61" s="15">
        <v>-30850</v>
      </c>
      <c r="J61" s="15">
        <v>-20850</v>
      </c>
      <c r="K61" s="15">
        <v>-10850</v>
      </c>
      <c r="L61" s="15">
        <v>-850</v>
      </c>
      <c r="M61" s="15">
        <v>9150</v>
      </c>
      <c r="N61" s="15">
        <v>19150</v>
      </c>
      <c r="O61" s="15">
        <v>29150</v>
      </c>
      <c r="P61" s="15">
        <v>39150</v>
      </c>
    </row>
    <row r="62" spans="1:16" x14ac:dyDescent="0.2">
      <c r="A62" s="1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8"/>
    </row>
    <row r="63" spans="1:16" x14ac:dyDescent="0.2">
      <c r="A63" s="1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8"/>
    </row>
    <row r="64" spans="1:16" x14ac:dyDescent="0.2">
      <c r="A64" s="1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8"/>
    </row>
    <row r="65" spans="1:16" x14ac:dyDescent="0.2">
      <c r="A65" s="1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8"/>
    </row>
    <row r="66" spans="1:16" x14ac:dyDescent="0.2">
      <c r="A66" s="1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8"/>
    </row>
    <row r="67" spans="1:16" x14ac:dyDescent="0.2">
      <c r="A67" s="1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8"/>
    </row>
    <row r="68" spans="1:16" x14ac:dyDescent="0.2">
      <c r="A68" s="1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8"/>
    </row>
    <row r="69" spans="1:16" x14ac:dyDescent="0.2">
      <c r="A69" s="1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8"/>
    </row>
    <row r="70" spans="1:16" x14ac:dyDescent="0.2">
      <c r="A70" s="12"/>
      <c r="B70" s="52"/>
      <c r="C70" s="52"/>
      <c r="D70" s="52"/>
      <c r="E70" s="52"/>
      <c r="F70" s="60" t="s">
        <v>48</v>
      </c>
      <c r="G70" s="60" t="s">
        <v>49</v>
      </c>
      <c r="H70" s="60"/>
      <c r="I70" s="52"/>
      <c r="J70" s="52"/>
      <c r="K70" s="52"/>
      <c r="L70" s="52"/>
      <c r="M70" s="52"/>
      <c r="N70" s="52"/>
      <c r="O70" s="52"/>
      <c r="P70" s="8"/>
    </row>
    <row r="71" spans="1:16" x14ac:dyDescent="0.2">
      <c r="A71" s="13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44"/>
    </row>
  </sheetData>
  <mergeCells count="8">
    <mergeCell ref="G51:P51"/>
    <mergeCell ref="F52:F61"/>
    <mergeCell ref="A1:D1"/>
    <mergeCell ref="I6:J6"/>
    <mergeCell ref="I7:J7"/>
    <mergeCell ref="I9:K9"/>
    <mergeCell ref="A33:B33"/>
    <mergeCell ref="A41:F41"/>
  </mergeCells>
  <conditionalFormatting sqref="H53:P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What If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Pratiksha Vinayak Naik</dc:creator>
  <cp:lastModifiedBy>Pratiksha Vinayak Naik</cp:lastModifiedBy>
  <dcterms:created xsi:type="dcterms:W3CDTF">2024-05-20T21:56:17Z</dcterms:created>
  <dcterms:modified xsi:type="dcterms:W3CDTF">2024-05-20T21:58:47Z</dcterms:modified>
</cp:coreProperties>
</file>