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<sst xmlns="http://schemas.openxmlformats.org/spreadsheetml/2006/main" count="100" uniqueCount="99">
  <si>
    <t xml:space="preserve">Distance of target from source</t>
  </si>
  <si>
    <t xml:space="preserve">Object Distance cm</t>
  </si>
  <si>
    <t xml:space="preserve">Time for Sound Wave to travel object Distance in usec</t>
  </si>
  <si>
    <t xml:space="preserve">No  of Mcu Clock Cycle required to simulate Time @ 8 Mhz </t>
  </si>
  <si>
    <t xml:space="preserve">Input capture count @ 1usec Resolution</t>
  </si>
  <si>
    <t xml:space="preserve">Distance Calculated from Input Capture Count cm = 0.01715 * E</t>
  </si>
  <si>
    <t xml:space="preserve">Input Capture count  from SW @ 1usec Resolution</t>
  </si>
  <si>
    <t xml:space="preserve">Distance  in Q10.6 Theraotical</t>
  </si>
  <si>
    <t xml:space="preserve">Distance in Decimal Theo</t>
  </si>
  <si>
    <t xml:space="preserve">Distance in Q10.6 Calculated in SW</t>
  </si>
  <si>
    <t xml:space="preserve">Distance in Decimal SW</t>
  </si>
  <si>
    <t xml:space="preserve">Difference in Distance</t>
  </si>
  <si>
    <t xml:space="preserve">Difference in distance in cm</t>
  </si>
  <si>
    <t xml:space="preserve">Distance Calculated in ASCII in SW</t>
  </si>
  <si>
    <t xml:space="preserve"> </t>
  </si>
  <si>
    <t xml:space="preserve">Pulse width in usec </t>
  </si>
  <si>
    <t xml:space="preserve">Mcu Cycles @8Mhz</t>
  </si>
  <si>
    <t xml:space="preserve">CalculatedDistance in cm</t>
  </si>
  <si>
    <t xml:space="preserve">SW Calculated </t>
  </si>
  <si>
    <t xml:space="preserve">FrequencyHz</t>
  </si>
  <si>
    <t xml:space="preserve">Period</t>
  </si>
  <si>
    <t xml:space="preserve">Total Count (TC) @ 8Mhz /1usec</t>
  </si>
  <si>
    <t xml:space="preserve">High Count HC</t>
  </si>
  <si>
    <t xml:space="preserve">Mcu Cycle for HC @8 Mhz =0.125 usec</t>
  </si>
  <si>
    <t xml:space="preserve">Low Count(LC)</t>
  </si>
  <si>
    <t xml:space="preserve">Mcu Cycle for LC@8Mhz = 0.125 usec</t>
  </si>
  <si>
    <t xml:space="preserve">Duty Cycle(D)</t>
  </si>
  <si>
    <t xml:space="preserve">SW HC</t>
  </si>
  <si>
    <t xml:space="preserve">SW LC</t>
  </si>
  <si>
    <t xml:space="preserve">SW D</t>
  </si>
  <si>
    <t xml:space="preserve">Pulse Mode</t>
  </si>
  <si>
    <t xml:space="preserve">005f</t>
  </si>
  <si>
    <t xml:space="preserve">00a0</t>
  </si>
  <si>
    <t xml:space="preserve">00ff</t>
  </si>
  <si>
    <t xml:space="preserve">00f5</t>
  </si>
  <si>
    <t xml:space="preserve">01df</t>
  </si>
  <si>
    <t xml:space="preserve">1d5</t>
  </si>
  <si>
    <t xml:space="preserve">027f</t>
  </si>
  <si>
    <t xml:space="preserve">039f</t>
  </si>
  <si>
    <t xml:space="preserve">03c0</t>
  </si>
  <si>
    <t xml:space="preserve">3b5</t>
  </si>
  <si>
    <t xml:space="preserve">04c0</t>
  </si>
  <si>
    <t xml:space="preserve">4c1</t>
  </si>
  <si>
    <t xml:space="preserve">05a0</t>
  </si>
  <si>
    <t xml:space="preserve">5a1</t>
  </si>
  <si>
    <t xml:space="preserve">091f</t>
  </si>
  <si>
    <t xml:space="preserve">0abf</t>
  </si>
  <si>
    <t xml:space="preserve">ab5</t>
  </si>
  <si>
    <t xml:space="preserve">0bc0</t>
  </si>
  <si>
    <t xml:space="preserve">bb5</t>
  </si>
  <si>
    <t xml:space="preserve">0d1f</t>
  </si>
  <si>
    <t xml:space="preserve">d15</t>
  </si>
  <si>
    <t xml:space="preserve">113f</t>
  </si>
  <si>
    <t xml:space="preserve">129f</t>
  </si>
  <si>
    <t xml:space="preserve">12a1</t>
  </si>
  <si>
    <t xml:space="preserve">145f</t>
  </si>
  <si>
    <t xml:space="preserve">155f</t>
  </si>
  <si>
    <t xml:space="preserve">19ff</t>
  </si>
  <si>
    <t xml:space="preserve">1a01</t>
  </si>
  <si>
    <t xml:space="preserve">215f</t>
  </si>
  <si>
    <t xml:space="preserve">27df</t>
  </si>
  <si>
    <t xml:space="preserve">2c20</t>
  </si>
  <si>
    <t xml:space="preserve">2c15</t>
  </si>
  <si>
    <t xml:space="preserve">31f5</t>
  </si>
  <si>
    <t xml:space="preserve">35bf</t>
  </si>
  <si>
    <t xml:space="preserve">35c1</t>
  </si>
  <si>
    <t xml:space="preserve">397f</t>
  </si>
  <si>
    <t xml:space="preserve">3d40</t>
  </si>
  <si>
    <t xml:space="preserve">3d41</t>
  </si>
  <si>
    <t xml:space="preserve">40ff</t>
  </si>
  <si>
    <t xml:space="preserve">44c0</t>
  </si>
  <si>
    <t xml:space="preserve">44c1</t>
  </si>
  <si>
    <t xml:space="preserve">4b00</t>
  </si>
  <si>
    <t xml:space="preserve">4b01</t>
  </si>
  <si>
    <t xml:space="preserve">4c3f</t>
  </si>
  <si>
    <t xml:space="preserve">4c41</t>
  </si>
  <si>
    <t xml:space="preserve">4d80</t>
  </si>
  <si>
    <t xml:space="preserve">4d81</t>
  </si>
  <si>
    <t xml:space="preserve">4ebf</t>
  </si>
  <si>
    <t xml:space="preserve">4ec1</t>
  </si>
  <si>
    <t xml:space="preserve">513f</t>
  </si>
  <si>
    <t xml:space="preserve">53c0</t>
  </si>
  <si>
    <t xml:space="preserve">53c1</t>
  </si>
  <si>
    <t xml:space="preserve">54ff</t>
  </si>
  <si>
    <t xml:space="preserve">577f</t>
  </si>
  <si>
    <t xml:space="preserve">58c0</t>
  </si>
  <si>
    <t xml:space="preserve">58c1</t>
  </si>
  <si>
    <t xml:space="preserve">59ff</t>
  </si>
  <si>
    <t xml:space="preserve">5a01</t>
  </si>
  <si>
    <t xml:space="preserve">5b40</t>
  </si>
  <si>
    <t xml:space="preserve">5b41</t>
  </si>
  <si>
    <t xml:space="preserve">5c7f</t>
  </si>
  <si>
    <t xml:space="preserve">5c81</t>
  </si>
  <si>
    <t xml:space="preserve">5dc0</t>
  </si>
  <si>
    <t xml:space="preserve">5dc1</t>
  </si>
  <si>
    <t xml:space="preserve">5eff</t>
  </si>
  <si>
    <t xml:space="preserve">5f01</t>
  </si>
  <si>
    <t xml:space="preserve">62b5</t>
  </si>
  <si>
    <t xml:space="preserve">62c1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</si>
</sst>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A933"/>
      <name val="Arial"/>
      <family val="2"/>
    </font>
    <font>
      <sz val="13"/>
      <name val="Arial"/>
      <family val="2"/>
    </font>
    <font>
      <sz val="13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0C4DE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BBE33D"/>
        <bgColor rgb="FFFFCC00"/>
      </patternFill>
    </fill>
    <fill>
      <patternFill patternType="solid">
        <fgColor rgb="FFFF7B59"/>
        <bgColor rgb="FFFF860D"/>
      </patternFill>
    </fill>
    <fill>
      <patternFill patternType="solid">
        <fgColor rgb="FFFF860D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C4DE"/>
      <rgbColor rgb="FFFF99CC"/>
      <rgbColor rgb="FFCC99FF"/>
      <rgbColor rgb="FFFFCC99"/>
      <rgbColor rgb="FF3366FF"/>
      <rgbColor rgb="FF33CCCC"/>
      <rgbColor rgb="FFBBE33D"/>
      <rgbColor rgb="FFFFCC00"/>
      <rgbColor rgb="FFFF860D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C@8Mh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9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L1" activeCellId="0" sqref="1: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12.03"/>
    <col collapsed="false" customWidth="true" hidden="false" outlineLevel="0" max="3" min="3" style="0" width="20.14"/>
    <col collapsed="false" customWidth="true" hidden="false" outlineLevel="0" max="4" min="4" style="0" width="18.73"/>
    <col collapsed="false" customWidth="true" hidden="false" outlineLevel="0" max="5" min="5" style="0" width="16.89"/>
    <col collapsed="false" customWidth="true" hidden="false" outlineLevel="0" max="6" min="6" style="1" width="18.73"/>
    <col collapsed="false" customWidth="true" hidden="false" outlineLevel="0" max="7" min="7" style="0" width="20.68"/>
    <col collapsed="false" customWidth="true" hidden="false" outlineLevel="0" max="8" min="8" style="2" width="21.02"/>
    <col collapsed="false" customWidth="true" hidden="false" outlineLevel="0" max="9" min="9" style="2" width="14.51"/>
    <col collapsed="false" customWidth="true" hidden="false" outlineLevel="0" max="10" min="10" style="0" width="20.57"/>
    <col collapsed="false" customWidth="true" hidden="false" outlineLevel="0" max="13" min="13" style="0" width="13.75"/>
    <col collapsed="false" customWidth="true" hidden="false" outlineLevel="0" max="14" min="14" style="0" width="21.76"/>
    <col collapsed="false" customWidth="true" hidden="false" outlineLevel="0" max="15" min="15" style="0" width="21.97"/>
    <col collapsed="false" customWidth="true" hidden="false" outlineLevel="0" max="16" min="16" style="0" width="16.02"/>
    <col collapsed="false" customWidth="true" hidden="false" outlineLevel="0" max="19" min="19" style="0" width="17.21"/>
  </cols>
  <sheetData>
    <row r="1" s="8" customFormat="true" ht="84.3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9" t="s">
        <v>25</v>
      </c>
      <c r="AB1" s="8" t="s">
        <v>26</v>
      </c>
      <c r="AC1" s="8" t="s">
        <v>27</v>
      </c>
      <c r="AD1" s="8" t="s">
        <v>28</v>
      </c>
      <c r="AE1" s="8" t="s">
        <v>29</v>
      </c>
    </row>
    <row r="2" s="8" customFormat="true" ht="84.3" hidden="false" customHeight="true" outlineLevel="0" collapsed="false">
      <c r="A2" s="3"/>
      <c r="B2" s="4"/>
      <c r="C2" s="4"/>
      <c r="D2" s="4"/>
      <c r="E2" s="4"/>
      <c r="F2" s="5"/>
      <c r="G2" s="6"/>
      <c r="H2" s="7"/>
      <c r="I2" s="7"/>
    </row>
    <row r="3" s="10" customFormat="true" ht="18.05" hidden="false" customHeight="true" outlineLevel="0" collapsed="false">
      <c r="A3" s="10" t="n">
        <v>2</v>
      </c>
      <c r="B3" s="10" t="n">
        <f aca="false">(A3/2)</f>
        <v>1</v>
      </c>
      <c r="C3" s="10" t="e">
        <f aca="false">ROUND(A3/#REF!,2)</f>
        <v>#VALUE!</v>
      </c>
      <c r="D3" s="10" t="e">
        <f aca="false">ROUND(C3/0.125,0)</f>
        <v>#VALUE!</v>
      </c>
      <c r="E3" s="10" t="e">
        <f aca="false">ROUND(C3,0)</f>
        <v>#VALUE!</v>
      </c>
      <c r="F3" s="11" t="e">
        <f aca="false">0.01715 *E3</f>
        <v>#VALUE!</v>
      </c>
      <c r="H3" s="12"/>
      <c r="I3" s="12"/>
      <c r="O3" s="13" t="n">
        <f aca="false">58.28</f>
        <v>58.28</v>
      </c>
    </row>
    <row r="4" s="10" customFormat="true" ht="16.85" hidden="false" customHeight="true" outlineLevel="0" collapsed="false">
      <c r="A4" s="10" t="n">
        <v>2.6</v>
      </c>
      <c r="B4" s="10" t="n">
        <f aca="false">(A4/2)</f>
        <v>1.3</v>
      </c>
      <c r="C4" s="10" t="e">
        <f aca="false">ROUND(A4/#REF!,2)</f>
        <v>#VALUE!</v>
      </c>
      <c r="D4" s="10" t="e">
        <f aca="false">ROUND(C4/0.125,0)</f>
        <v>#VALUE!</v>
      </c>
      <c r="E4" s="10" t="e">
        <f aca="false">ROUND(C4,0)</f>
        <v>#VALUE!</v>
      </c>
      <c r="F4" s="11" t="e">
        <f aca="false">0.01715 *E4</f>
        <v>#VALUE!</v>
      </c>
      <c r="H4" s="12"/>
      <c r="I4" s="12"/>
      <c r="P4" s="14" t="s">
        <v>30</v>
      </c>
      <c r="Q4" s="14"/>
      <c r="R4" s="14"/>
      <c r="S4" s="14"/>
    </row>
    <row r="5" customFormat="false" ht="12.8" hidden="false" customHeight="false" outlineLevel="0" collapsed="false">
      <c r="A5" s="10" t="n">
        <v>3</v>
      </c>
      <c r="B5" s="10" t="n">
        <f aca="false">(A5/2)</f>
        <v>1.5</v>
      </c>
      <c r="C5" s="10" t="e">
        <f aca="false">ROUND(A5/#REF!,2)</f>
        <v>#VALUE!</v>
      </c>
      <c r="D5" s="10" t="e">
        <f aca="false">ROUND(C5/0.125,0)</f>
        <v>#VALUE!</v>
      </c>
      <c r="E5" s="10" t="e">
        <f aca="false">ROUND(C5,0)</f>
        <v>#VALUE!</v>
      </c>
      <c r="F5" s="11" t="e">
        <f aca="false">0.01715 *E5</f>
        <v>#VALUE!</v>
      </c>
      <c r="G5" s="0" t="n">
        <v>88</v>
      </c>
      <c r="H5" s="2" t="s">
        <v>31</v>
      </c>
    </row>
    <row r="6" customFormat="false" ht="12.8" hidden="false" customHeight="false" outlineLevel="0" collapsed="false">
      <c r="A6" s="10" t="n">
        <v>4</v>
      </c>
      <c r="B6" s="10" t="n">
        <f aca="false">(A6/2)</f>
        <v>2</v>
      </c>
      <c r="C6" s="10" t="e">
        <f aca="false">ROUND(A6/#REF!,2)</f>
        <v>#VALUE!</v>
      </c>
      <c r="D6" s="10" t="e">
        <f aca="false">ROUND(C6/0.125,0)</f>
        <v>#VALUE!</v>
      </c>
      <c r="E6" s="10" t="e">
        <f aca="false">ROUND(C6,0)</f>
        <v>#VALUE!</v>
      </c>
      <c r="F6" s="11" t="e">
        <f aca="false">0.01715 *E6</f>
        <v>#VALUE!</v>
      </c>
      <c r="G6" s="0" t="n">
        <v>117</v>
      </c>
      <c r="H6" s="2" t="n">
        <v>80</v>
      </c>
      <c r="I6" s="2" t="n">
        <f aca="false">HEX2DEC(H6)</f>
        <v>128</v>
      </c>
      <c r="J6" s="0" t="n">
        <v>75</v>
      </c>
      <c r="K6" s="0" t="n">
        <f aca="false">HEX2DEC(J6)</f>
        <v>117</v>
      </c>
      <c r="L6" s="0" t="n">
        <f aca="false">I6-K6</f>
        <v>11</v>
      </c>
      <c r="M6" s="0" t="n">
        <f aca="false">0.0343 *L6</f>
        <v>0.3773</v>
      </c>
      <c r="N6" s="0" t="n">
        <v>1.828</v>
      </c>
      <c r="P6" s="0" t="n">
        <v>117</v>
      </c>
      <c r="Q6" s="0" t="n">
        <f aca="false">P6/0.125</f>
        <v>936</v>
      </c>
      <c r="R6" s="0" t="n">
        <f aca="false">ROUND(P6/O$3,2)</f>
        <v>2.01</v>
      </c>
      <c r="S6" s="0" t="n">
        <v>2.01</v>
      </c>
      <c r="U6" s="0" t="n">
        <v>100</v>
      </c>
      <c r="V6" s="0" t="n">
        <f aca="false">1/U6</f>
        <v>0.01</v>
      </c>
      <c r="W6" s="0" t="n">
        <f aca="false">V6/0.000001</f>
        <v>10000</v>
      </c>
      <c r="X6" s="0" t="n">
        <v>1500</v>
      </c>
      <c r="Y6" s="0" t="n">
        <f aca="false">X6/0.125</f>
        <v>12000</v>
      </c>
      <c r="Z6" s="0" t="n">
        <f aca="false">W$6-X6</f>
        <v>8500</v>
      </c>
      <c r="AA6" s="0" t="n">
        <f aca="false">Z6/0.125</f>
        <v>68000</v>
      </c>
      <c r="AB6" s="0" t="n">
        <f aca="false">X6/W$6</f>
        <v>0.15</v>
      </c>
    </row>
    <row r="7" customFormat="false" ht="12.8" hidden="false" customHeight="false" outlineLevel="0" collapsed="false">
      <c r="A7" s="10" t="n">
        <v>5</v>
      </c>
      <c r="B7" s="10" t="n">
        <f aca="false">(A7/2)</f>
        <v>2.5</v>
      </c>
      <c r="C7" s="10" t="e">
        <f aca="false">ROUND(A7/#REF!,2)</f>
        <v>#VALUE!</v>
      </c>
      <c r="D7" s="10" t="e">
        <f aca="false">ROUND(C7/0.125,0)</f>
        <v>#VALUE!</v>
      </c>
      <c r="E7" s="10" t="e">
        <f aca="false">ROUND(C7,0)</f>
        <v>#VALUE!</v>
      </c>
      <c r="F7" s="11" t="e">
        <f aca="false">0.01715 *E7</f>
        <v>#VALUE!</v>
      </c>
      <c r="G7" s="0" t="n">
        <v>146</v>
      </c>
      <c r="H7" s="2" t="s">
        <v>32</v>
      </c>
      <c r="I7" s="2" t="n">
        <f aca="false">HEX2DEC(H7)</f>
        <v>160</v>
      </c>
      <c r="J7" s="0" t="n">
        <v>95</v>
      </c>
      <c r="K7" s="0" t="n">
        <f aca="false">HEX2DEC(J7)</f>
        <v>149</v>
      </c>
      <c r="L7" s="0" t="n">
        <f aca="false">I7-K7</f>
        <v>11</v>
      </c>
      <c r="M7" s="0" t="n">
        <f aca="false">0.0343 *L7</f>
        <v>0.3773</v>
      </c>
      <c r="N7" s="0" t="n">
        <v>2.328</v>
      </c>
      <c r="P7" s="0" t="n">
        <v>150</v>
      </c>
      <c r="Q7" s="0" t="n">
        <f aca="false">P7/0.125</f>
        <v>1200</v>
      </c>
      <c r="R7" s="0" t="n">
        <f aca="false">ROUND(P7/O$3,2)</f>
        <v>2.57</v>
      </c>
      <c r="S7" s="0" t="n">
        <v>2.57</v>
      </c>
      <c r="X7" s="0" t="n">
        <v>3020</v>
      </c>
      <c r="Y7" s="0" t="n">
        <f aca="false">X7/0.125</f>
        <v>24160</v>
      </c>
      <c r="Z7" s="0" t="n">
        <f aca="false">W$6-X7</f>
        <v>6980</v>
      </c>
      <c r="AA7" s="0" t="n">
        <f aca="false">Z7/0.125</f>
        <v>55840</v>
      </c>
      <c r="AB7" s="0" t="n">
        <f aca="false">X7/W$6</f>
        <v>0.302</v>
      </c>
    </row>
    <row r="8" customFormat="false" ht="12.8" hidden="false" customHeight="false" outlineLevel="0" collapsed="false">
      <c r="A8" s="10" t="n">
        <v>8</v>
      </c>
      <c r="B8" s="10" t="n">
        <f aca="false">(A8/2)</f>
        <v>4</v>
      </c>
      <c r="C8" s="10" t="e">
        <f aca="false">ROUND(A8/#REF!,2)</f>
        <v>#VALUE!</v>
      </c>
      <c r="D8" s="10" t="e">
        <f aca="false">ROUND(C8/0.125,0)</f>
        <v>#VALUE!</v>
      </c>
      <c r="E8" s="10" t="e">
        <f aca="false">ROUND(C8,0)</f>
        <v>#VALUE!</v>
      </c>
      <c r="F8" s="11" t="e">
        <f aca="false">0.01715 *E8</f>
        <v>#VALUE!</v>
      </c>
      <c r="G8" s="0" t="n">
        <v>235</v>
      </c>
      <c r="H8" s="2" t="s">
        <v>33</v>
      </c>
      <c r="I8" s="2" t="n">
        <f aca="false">HEX2DEC(H8)</f>
        <v>255</v>
      </c>
      <c r="J8" s="15" t="s">
        <v>34</v>
      </c>
      <c r="K8" s="0" t="n">
        <f aca="false">HEX2DEC(J8)</f>
        <v>245</v>
      </c>
      <c r="L8" s="0" t="n">
        <f aca="false">I8-K8</f>
        <v>10</v>
      </c>
      <c r="M8" s="0" t="n">
        <f aca="false">0.0343 *L8</f>
        <v>0.343</v>
      </c>
      <c r="N8" s="0" t="n">
        <v>3.828</v>
      </c>
      <c r="P8" s="0" t="n">
        <v>175</v>
      </c>
      <c r="Q8" s="0" t="n">
        <f aca="false">P8/0.125</f>
        <v>1400</v>
      </c>
      <c r="R8" s="0" t="n">
        <f aca="false">ROUND(P8/O$3,2)</f>
        <v>3</v>
      </c>
      <c r="S8" s="0" t="n">
        <v>3.01</v>
      </c>
      <c r="X8" s="0" t="n">
        <v>4640</v>
      </c>
      <c r="Y8" s="0" t="n">
        <f aca="false">X8/0.125</f>
        <v>37120</v>
      </c>
      <c r="Z8" s="0" t="n">
        <f aca="false">W$6-X8</f>
        <v>5360</v>
      </c>
      <c r="AA8" s="0" t="n">
        <f aca="false">Z8/0.125</f>
        <v>42880</v>
      </c>
      <c r="AB8" s="0" t="n">
        <f aca="false">X8/W$6</f>
        <v>0.464</v>
      </c>
    </row>
    <row r="9" customFormat="false" ht="12.8" hidden="false" customHeight="false" outlineLevel="0" collapsed="false">
      <c r="A9" s="10" t="n">
        <v>10</v>
      </c>
      <c r="B9" s="10" t="n">
        <f aca="false">(A9/2)</f>
        <v>5</v>
      </c>
      <c r="C9" s="10" t="e">
        <f aca="false">ROUND(A9/#REF!,2)</f>
        <v>#VALUE!</v>
      </c>
      <c r="D9" s="10" t="e">
        <f aca="false">ROUND(C9/0.125,0)</f>
        <v>#VALUE!</v>
      </c>
      <c r="E9" s="10" t="e">
        <f aca="false">ROUND(C9,0)</f>
        <v>#VALUE!</v>
      </c>
      <c r="F9" s="11" t="e">
        <f aca="false">0.01715 *E9</f>
        <v>#VALUE!</v>
      </c>
      <c r="G9" s="0" t="n">
        <v>292</v>
      </c>
      <c r="H9" s="2" t="n">
        <v>140</v>
      </c>
      <c r="I9" s="2" t="n">
        <f aca="false">HEX2DEC(H9)</f>
        <v>320</v>
      </c>
      <c r="J9" s="0" t="n">
        <v>135</v>
      </c>
      <c r="K9" s="0" t="n">
        <f aca="false">HEX2DEC(J9)</f>
        <v>309</v>
      </c>
      <c r="L9" s="0" t="n">
        <f aca="false">I9-K9</f>
        <v>11</v>
      </c>
      <c r="M9" s="0" t="n">
        <f aca="false">0.0343 *L9</f>
        <v>0.3773</v>
      </c>
      <c r="N9" s="0" t="n">
        <v>4.828</v>
      </c>
      <c r="P9" s="0" t="n">
        <v>200</v>
      </c>
      <c r="Q9" s="0" t="n">
        <f aca="false">P9/0.125</f>
        <v>1600</v>
      </c>
      <c r="R9" s="0" t="n">
        <f aca="false">ROUND(P9/O$3,2)</f>
        <v>3.43</v>
      </c>
      <c r="S9" s="0" t="n">
        <v>3.265</v>
      </c>
      <c r="X9" s="0" t="n">
        <v>6547</v>
      </c>
      <c r="Y9" s="0" t="n">
        <f aca="false">X9/0.125</f>
        <v>52376</v>
      </c>
      <c r="Z9" s="0" t="n">
        <f aca="false">W$6-X9</f>
        <v>3453</v>
      </c>
      <c r="AA9" s="0" t="n">
        <f aca="false">Z9/0.125</f>
        <v>27624</v>
      </c>
      <c r="AB9" s="0" t="n">
        <f aca="false">X9/W$6</f>
        <v>0.6547</v>
      </c>
    </row>
    <row r="10" customFormat="false" ht="12.8" hidden="false" customHeight="false" outlineLevel="0" collapsed="false">
      <c r="A10" s="10" t="n">
        <v>15</v>
      </c>
      <c r="B10" s="10" t="n">
        <f aca="false">(A10/2)</f>
        <v>7.5</v>
      </c>
      <c r="C10" s="10" t="e">
        <f aca="false">ROUND(A10/#REF!,2)</f>
        <v>#VALUE!</v>
      </c>
      <c r="D10" s="10" t="e">
        <f aca="false">ROUND(C10/0.125,0)</f>
        <v>#VALUE!</v>
      </c>
      <c r="E10" s="10" t="e">
        <f aca="false">ROUND(C10,0)</f>
        <v>#VALUE!</v>
      </c>
      <c r="F10" s="11" t="e">
        <f aca="false">0.01715 *E10</f>
        <v>#VALUE!</v>
      </c>
      <c r="G10" s="0" t="n">
        <v>437</v>
      </c>
      <c r="H10" s="2" t="s">
        <v>35</v>
      </c>
      <c r="I10" s="2" t="n">
        <f aca="false">HEX2DEC(H10)</f>
        <v>479</v>
      </c>
      <c r="J10" s="15" t="s">
        <v>36</v>
      </c>
      <c r="K10" s="0" t="n">
        <f aca="false">HEX2DEC(J10)</f>
        <v>469</v>
      </c>
      <c r="L10" s="0" t="n">
        <f aca="false">I10-K10</f>
        <v>10</v>
      </c>
      <c r="M10" s="0" t="n">
        <f aca="false">0.0343 *L10</f>
        <v>0.343</v>
      </c>
      <c r="N10" s="0" t="n">
        <v>7.823</v>
      </c>
      <c r="P10" s="0" t="n">
        <v>225</v>
      </c>
      <c r="Q10" s="0" t="n">
        <f aca="false">P10/0.125</f>
        <v>1800</v>
      </c>
      <c r="R10" s="0" t="n">
        <f aca="false">ROUND(P10/O$3,2)</f>
        <v>3.86</v>
      </c>
      <c r="S10" s="0" t="n">
        <v>3.828</v>
      </c>
      <c r="X10" s="0" t="n">
        <v>9536</v>
      </c>
      <c r="Y10" s="0" t="n">
        <f aca="false">X10/0.125</f>
        <v>76288</v>
      </c>
      <c r="Z10" s="0" t="n">
        <f aca="false">W$6-X10</f>
        <v>464</v>
      </c>
      <c r="AA10" s="0" t="n">
        <f aca="false">Z10/0.125</f>
        <v>3712</v>
      </c>
      <c r="AB10" s="0" t="n">
        <f aca="false">X10/W$6</f>
        <v>0.9536</v>
      </c>
    </row>
    <row r="11" customFormat="false" ht="12.8" hidden="false" customHeight="false" outlineLevel="0" collapsed="false">
      <c r="A11" s="10" t="n">
        <v>20</v>
      </c>
      <c r="B11" s="10" t="n">
        <f aca="false">(A11/2)</f>
        <v>10</v>
      </c>
      <c r="C11" s="10" t="e">
        <f aca="false">ROUND(A11/#REF!,2)</f>
        <v>#VALUE!</v>
      </c>
      <c r="D11" s="10" t="e">
        <f aca="false">ROUND(C11/0.125,0)</f>
        <v>#VALUE!</v>
      </c>
      <c r="E11" s="10" t="e">
        <f aca="false">ROUND(C11,0)</f>
        <v>#VALUE!</v>
      </c>
      <c r="F11" s="11" t="e">
        <f aca="false">0.01715 *E11</f>
        <v>#VALUE!</v>
      </c>
      <c r="G11" s="0" t="n">
        <v>583</v>
      </c>
      <c r="H11" s="2" t="s">
        <v>37</v>
      </c>
      <c r="I11" s="2" t="n">
        <f aca="false">HEX2DEC(H11)</f>
        <v>639</v>
      </c>
      <c r="J11" s="15" t="n">
        <v>275</v>
      </c>
      <c r="K11" s="0" t="n">
        <f aca="false">HEX2DEC(J11)</f>
        <v>629</v>
      </c>
      <c r="L11" s="0" t="n">
        <f aca="false">I11-K11</f>
        <v>10</v>
      </c>
      <c r="M11" s="0" t="n">
        <f aca="false">0.0343 *L11</f>
        <v>0.343</v>
      </c>
      <c r="N11" s="0" t="n">
        <v>9.828</v>
      </c>
      <c r="P11" s="0" t="n">
        <v>250</v>
      </c>
      <c r="Q11" s="0" t="n">
        <f aca="false">P11/0.125</f>
        <v>2000</v>
      </c>
      <c r="R11" s="0" t="n">
        <f aca="false">ROUND(P11/O$3,2)</f>
        <v>4.29</v>
      </c>
      <c r="S11" s="0" t="n">
        <v>4.265</v>
      </c>
    </row>
    <row r="12" customFormat="false" ht="12.8" hidden="false" customHeight="false" outlineLevel="0" collapsed="false">
      <c r="A12" s="10" t="n">
        <v>25</v>
      </c>
      <c r="B12" s="10" t="n">
        <f aca="false">(A12/2)</f>
        <v>12.5</v>
      </c>
      <c r="C12" s="10" t="e">
        <f aca="false">ROUND(A12/#REF!,2)</f>
        <v>#VALUE!</v>
      </c>
      <c r="D12" s="10" t="e">
        <f aca="false">ROUND(C12/0.125,0)</f>
        <v>#VALUE!</v>
      </c>
      <c r="E12" s="10" t="e">
        <f aca="false">ROUND(C12,0)</f>
        <v>#VALUE!</v>
      </c>
      <c r="F12" s="11" t="e">
        <f aca="false">0.01715 *E12</f>
        <v>#VALUE!</v>
      </c>
      <c r="G12" s="0" t="n">
        <v>729</v>
      </c>
      <c r="H12" s="2" t="n">
        <v>320</v>
      </c>
      <c r="I12" s="2" t="n">
        <f aca="false">HEX2DEC(H12)</f>
        <v>800</v>
      </c>
      <c r="J12" s="15" t="n">
        <v>321</v>
      </c>
      <c r="K12" s="0" t="n">
        <f aca="false">HEX2DEC(J12)</f>
        <v>801</v>
      </c>
      <c r="L12" s="0" t="n">
        <f aca="false">I12-K12</f>
        <v>-1</v>
      </c>
      <c r="M12" s="0" t="n">
        <f aca="false">0.0343 *L12</f>
        <v>-0.0343</v>
      </c>
      <c r="P12" s="16" t="n">
        <v>275</v>
      </c>
      <c r="Q12" s="16" t="n">
        <f aca="false">P12/0.125</f>
        <v>2200</v>
      </c>
      <c r="R12" s="16" t="n">
        <f aca="false">ROUND(P12/O$3,2)</f>
        <v>4.72</v>
      </c>
      <c r="S12" s="16" t="n">
        <v>4.578</v>
      </c>
    </row>
    <row r="13" customFormat="false" ht="12.8" hidden="false" customHeight="false" outlineLevel="0" collapsed="false">
      <c r="A13" s="10" t="n">
        <v>29</v>
      </c>
      <c r="B13" s="10" t="n">
        <f aca="false">(A13/2)</f>
        <v>14.5</v>
      </c>
      <c r="C13" s="10" t="e">
        <f aca="false">ROUND(A13/#REF!,2)</f>
        <v>#VALUE!</v>
      </c>
      <c r="D13" s="10" t="e">
        <f aca="false">ROUND(C13/0.125,0)</f>
        <v>#VALUE!</v>
      </c>
      <c r="E13" s="10" t="e">
        <f aca="false">ROUND(C13,0)</f>
        <v>#VALUE!</v>
      </c>
      <c r="F13" s="11" t="e">
        <f aca="false">0.01715 *E13</f>
        <v>#VALUE!</v>
      </c>
      <c r="H13" s="2" t="s">
        <v>38</v>
      </c>
      <c r="I13" s="2" t="n">
        <f aca="false">HEX2DEC(H13)</f>
        <v>927</v>
      </c>
      <c r="J13" s="15" t="n">
        <v>395</v>
      </c>
      <c r="K13" s="0" t="n">
        <f aca="false">HEX2DEC(J13)</f>
        <v>917</v>
      </c>
      <c r="L13" s="0" t="n">
        <f aca="false">I13-K13</f>
        <v>10</v>
      </c>
      <c r="M13" s="0" t="n">
        <f aca="false">0.0343 *L13</f>
        <v>0.343</v>
      </c>
      <c r="P13" s="0" t="n">
        <v>300</v>
      </c>
      <c r="Q13" s="0" t="n">
        <f aca="false">P13/0.125</f>
        <v>2400</v>
      </c>
      <c r="R13" s="0" t="n">
        <f aca="false">ROUND(P13/O$3,2)</f>
        <v>5.15</v>
      </c>
      <c r="S13" s="0" t="n">
        <v>5.015</v>
      </c>
    </row>
    <row r="14" customFormat="false" ht="12.8" hidden="false" customHeight="false" outlineLevel="0" collapsed="false">
      <c r="A14" s="10" t="n">
        <v>30</v>
      </c>
      <c r="B14" s="10" t="n">
        <f aca="false">(A14/2)</f>
        <v>15</v>
      </c>
      <c r="C14" s="10" t="e">
        <f aca="false">ROUND(A14/#REF!,2)</f>
        <v>#VALUE!</v>
      </c>
      <c r="D14" s="10" t="e">
        <f aca="false">ROUND(C14/0.125,0)</f>
        <v>#VALUE!</v>
      </c>
      <c r="E14" s="10" t="e">
        <f aca="false">ROUND(C14,0)</f>
        <v>#VALUE!</v>
      </c>
      <c r="F14" s="11" t="e">
        <f aca="false">0.01715 *E14</f>
        <v>#VALUE!</v>
      </c>
      <c r="G14" s="0" t="n">
        <v>875</v>
      </c>
      <c r="H14" s="2" t="s">
        <v>39</v>
      </c>
      <c r="I14" s="2" t="n">
        <f aca="false">HEX2DEC(H14)</f>
        <v>960</v>
      </c>
      <c r="J14" s="15" t="s">
        <v>40</v>
      </c>
      <c r="K14" s="0" t="n">
        <f aca="false">HEX2DEC(J14)</f>
        <v>949</v>
      </c>
      <c r="L14" s="0" t="n">
        <f aca="false">I14-K14</f>
        <v>11</v>
      </c>
      <c r="M14" s="0" t="n">
        <f aca="false">0.0343 *L14</f>
        <v>0.3773</v>
      </c>
      <c r="P14" s="0" t="n">
        <v>325</v>
      </c>
      <c r="Q14" s="0" t="n">
        <f aca="false">P14/0.125</f>
        <v>2600</v>
      </c>
      <c r="R14" s="0" t="n">
        <f aca="false">ROUND(P14/O$3,2)</f>
        <v>5.58</v>
      </c>
      <c r="S14" s="0" t="n">
        <v>5.578</v>
      </c>
    </row>
    <row r="15" customFormat="false" ht="12.8" hidden="false" customHeight="false" outlineLevel="0" collapsed="false">
      <c r="A15" s="10" t="n">
        <v>38</v>
      </c>
      <c r="B15" s="10" t="n">
        <f aca="false">(A15/2)</f>
        <v>19</v>
      </c>
      <c r="C15" s="10" t="e">
        <f aca="false">ROUND(A15/#REF!,2)</f>
        <v>#VALUE!</v>
      </c>
      <c r="D15" s="10" t="e">
        <f aca="false">ROUND(C15/0.125,0)</f>
        <v>#VALUE!</v>
      </c>
      <c r="E15" s="10" t="e">
        <f aca="false">ROUND(C15,0)</f>
        <v>#VALUE!</v>
      </c>
      <c r="F15" s="11" t="e">
        <f aca="false">0.01715 *E15</f>
        <v>#VALUE!</v>
      </c>
      <c r="H15" s="2" t="s">
        <v>41</v>
      </c>
      <c r="I15" s="2" t="n">
        <f aca="false">HEX2DEC(H15)</f>
        <v>1216</v>
      </c>
      <c r="J15" s="15" t="s">
        <v>42</v>
      </c>
      <c r="K15" s="0" t="n">
        <f aca="false">HEX2DEC(J15)</f>
        <v>1217</v>
      </c>
      <c r="L15" s="0" t="n">
        <f aca="false">I15-K15</f>
        <v>-1</v>
      </c>
      <c r="M15" s="0" t="n">
        <f aca="false">0.0343 *L15</f>
        <v>-0.0343</v>
      </c>
      <c r="P15" s="0" t="n">
        <v>350</v>
      </c>
      <c r="Q15" s="0" t="n">
        <f aca="false">P15/0.125</f>
        <v>2800</v>
      </c>
      <c r="R15" s="0" t="n">
        <f aca="false">ROUND(P15/O$3,2)</f>
        <v>6.01</v>
      </c>
      <c r="S15" s="0" t="n">
        <v>6.015</v>
      </c>
    </row>
    <row r="16" customFormat="false" ht="12.8" hidden="false" customHeight="false" outlineLevel="0" collapsed="false">
      <c r="A16" s="10" t="n">
        <v>45</v>
      </c>
      <c r="B16" s="10" t="n">
        <f aca="false">(A16/2)</f>
        <v>22.5</v>
      </c>
      <c r="C16" s="10" t="e">
        <f aca="false">ROUND(A16/#REF!,2)</f>
        <v>#VALUE!</v>
      </c>
      <c r="D16" s="10" t="e">
        <f aca="false">ROUND(C16/0.125,0)</f>
        <v>#VALUE!</v>
      </c>
      <c r="E16" s="10" t="e">
        <f aca="false">ROUND(C16,0)</f>
        <v>#VALUE!</v>
      </c>
      <c r="F16" s="11" t="e">
        <f aca="false">0.01715 *E16</f>
        <v>#VALUE!</v>
      </c>
      <c r="H16" s="2" t="s">
        <v>43</v>
      </c>
      <c r="I16" s="2" t="n">
        <f aca="false">HEX2DEC(H16)</f>
        <v>1440</v>
      </c>
      <c r="J16" s="15" t="s">
        <v>44</v>
      </c>
      <c r="K16" s="0" t="n">
        <f aca="false">HEX2DEC(J16)</f>
        <v>1441</v>
      </c>
      <c r="L16" s="0" t="n">
        <f aca="false">I16-K16</f>
        <v>-1</v>
      </c>
      <c r="M16" s="0" t="n">
        <f aca="false">0.0343 *L16</f>
        <v>-0.0343</v>
      </c>
      <c r="P16" s="16" t="n">
        <v>375</v>
      </c>
      <c r="Q16" s="16" t="n">
        <f aca="false">P16/0.125</f>
        <v>3000</v>
      </c>
      <c r="R16" s="16" t="n">
        <f aca="false">ROUND(P16/O$3,2)</f>
        <v>6.43</v>
      </c>
      <c r="S16" s="16" t="n">
        <v>6.265</v>
      </c>
    </row>
    <row r="17" customFormat="false" ht="12.8" hidden="false" customHeight="false" outlineLevel="0" collapsed="false">
      <c r="A17" s="10" t="n">
        <v>50</v>
      </c>
      <c r="B17" s="10" t="n">
        <f aca="false">ROUND(A17/2,3)</f>
        <v>25</v>
      </c>
      <c r="C17" s="10" t="e">
        <f aca="false">ROUND(A17/#REF!,2)</f>
        <v>#VALUE!</v>
      </c>
      <c r="D17" s="10" t="e">
        <f aca="false">ROUND(C17/0.125,0)</f>
        <v>#VALUE!</v>
      </c>
      <c r="E17" s="10" t="e">
        <f aca="false">ROUND(C17,0)</f>
        <v>#VALUE!</v>
      </c>
      <c r="F17" s="11" t="e">
        <f aca="false">0.01715 *E17</f>
        <v>#VALUE!</v>
      </c>
      <c r="G17" s="0" t="n">
        <v>1458</v>
      </c>
      <c r="H17" s="2" t="n">
        <v>640</v>
      </c>
      <c r="I17" s="2" t="n">
        <f aca="false">HEX2DEC(H17)</f>
        <v>1600</v>
      </c>
      <c r="J17" s="15" t="n">
        <v>641</v>
      </c>
      <c r="K17" s="0" t="n">
        <f aca="false">HEX2DEC(J17)</f>
        <v>1601</v>
      </c>
      <c r="L17" s="0" t="n">
        <f aca="false">I17-K17</f>
        <v>-1</v>
      </c>
      <c r="M17" s="0" t="n">
        <f aca="false">0.0343 *L17</f>
        <v>-0.0343</v>
      </c>
      <c r="P17" s="0" t="n">
        <v>400</v>
      </c>
      <c r="Q17" s="0" t="n">
        <f aca="false">P17/0.125</f>
        <v>3200</v>
      </c>
      <c r="R17" s="0" t="n">
        <f aca="false">ROUND(P17/O$3,2)</f>
        <v>6.86</v>
      </c>
      <c r="S17" s="0" t="n">
        <v>6.828</v>
      </c>
    </row>
    <row r="18" customFormat="false" ht="12.8" hidden="false" customHeight="false" outlineLevel="0" collapsed="false">
      <c r="A18" s="10" t="n">
        <v>73</v>
      </c>
      <c r="B18" s="10" t="n">
        <f aca="false">ROUND(A18/2,3)</f>
        <v>36.5</v>
      </c>
      <c r="C18" s="10" t="e">
        <f aca="false">ROUND(A18/#REF!,2)</f>
        <v>#VALUE!</v>
      </c>
      <c r="D18" s="10" t="e">
        <f aca="false">ROUND(C18/0.125,0)</f>
        <v>#VALUE!</v>
      </c>
      <c r="E18" s="10" t="e">
        <f aca="false">ROUND(C18,0)</f>
        <v>#VALUE!</v>
      </c>
      <c r="F18" s="11" t="e">
        <f aca="false">0.01715 *E18</f>
        <v>#VALUE!</v>
      </c>
      <c r="H18" s="2" t="s">
        <v>45</v>
      </c>
      <c r="I18" s="2" t="n">
        <f aca="false">HEX2DEC(H18)</f>
        <v>2335</v>
      </c>
      <c r="J18" s="15" t="n">
        <v>915</v>
      </c>
      <c r="K18" s="0" t="n">
        <f aca="false">HEX2DEC(J18)</f>
        <v>2325</v>
      </c>
      <c r="L18" s="0" t="n">
        <f aca="false">I18-K18</f>
        <v>10</v>
      </c>
      <c r="M18" s="0" t="n">
        <f aca="false">0.0343 *L18</f>
        <v>0.343</v>
      </c>
      <c r="P18" s="0" t="n">
        <v>425</v>
      </c>
      <c r="Q18" s="0" t="n">
        <f aca="false">P18/0.125</f>
        <v>3400</v>
      </c>
      <c r="R18" s="0" t="n">
        <f aca="false">ROUND(P18/O$3,2)</f>
        <v>7.29</v>
      </c>
      <c r="S18" s="0" t="n">
        <v>7.265</v>
      </c>
    </row>
    <row r="19" customFormat="false" ht="12.8" hidden="false" customHeight="false" outlineLevel="0" collapsed="false">
      <c r="A19" s="10" t="n">
        <v>86</v>
      </c>
      <c r="B19" s="10" t="n">
        <f aca="false">ROUND(A19/2,3)</f>
        <v>43</v>
      </c>
      <c r="C19" s="10" t="e">
        <f aca="false">ROUND(A19/#REF!,2)</f>
        <v>#VALUE!</v>
      </c>
      <c r="D19" s="10" t="e">
        <f aca="false">ROUND(C19/0.125,0)</f>
        <v>#VALUE!</v>
      </c>
      <c r="E19" s="10" t="e">
        <f aca="false">ROUND(C19,0)</f>
        <v>#VALUE!</v>
      </c>
      <c r="F19" s="11" t="e">
        <f aca="false">0.01715 *E19</f>
        <v>#VALUE!</v>
      </c>
      <c r="H19" s="2" t="s">
        <v>46</v>
      </c>
      <c r="I19" s="2" t="n">
        <f aca="false">HEX2DEC(H19)</f>
        <v>2751</v>
      </c>
      <c r="J19" s="15" t="s">
        <v>47</v>
      </c>
      <c r="K19" s="0" t="n">
        <f aca="false">HEX2DEC(J19)</f>
        <v>2741</v>
      </c>
      <c r="L19" s="0" t="n">
        <f aca="false">I19-K19</f>
        <v>10</v>
      </c>
      <c r="M19" s="0" t="n">
        <f aca="false">0.0343 *L19</f>
        <v>0.343</v>
      </c>
      <c r="P19" s="0" t="n">
        <v>450</v>
      </c>
      <c r="Q19" s="0" t="n">
        <f aca="false">P19/0.125</f>
        <v>3600</v>
      </c>
      <c r="R19" s="0" t="n">
        <f aca="false">ROUND(P19/O$3,2)</f>
        <v>7.72</v>
      </c>
      <c r="S19" s="0" t="n">
        <v>7.578</v>
      </c>
    </row>
    <row r="20" customFormat="false" ht="12.8" hidden="false" customHeight="false" outlineLevel="0" collapsed="false">
      <c r="A20" s="10" t="n">
        <v>94</v>
      </c>
      <c r="B20" s="10" t="n">
        <f aca="false">ROUND(A20/2,3)</f>
        <v>47</v>
      </c>
      <c r="C20" s="10" t="e">
        <f aca="false">ROUND(A20/#REF!,2)</f>
        <v>#VALUE!</v>
      </c>
      <c r="D20" s="10" t="e">
        <f aca="false">ROUND(C20/0.125,0)</f>
        <v>#VALUE!</v>
      </c>
      <c r="E20" s="10" t="e">
        <f aca="false">ROUND(C20,0)</f>
        <v>#VALUE!</v>
      </c>
      <c r="F20" s="11" t="e">
        <f aca="false">0.01715 *E20</f>
        <v>#VALUE!</v>
      </c>
      <c r="H20" s="2" t="s">
        <v>48</v>
      </c>
      <c r="I20" s="2" t="n">
        <f aca="false">HEX2DEC(H20)</f>
        <v>3008</v>
      </c>
      <c r="J20" s="15" t="s">
        <v>49</v>
      </c>
      <c r="K20" s="0" t="n">
        <f aca="false">HEX2DEC(J20)</f>
        <v>2997</v>
      </c>
      <c r="L20" s="0" t="n">
        <f aca="false">I20-K20</f>
        <v>11</v>
      </c>
      <c r="M20" s="0" t="n">
        <f aca="false">0.0343 *L20</f>
        <v>0.3773</v>
      </c>
      <c r="P20" s="17" t="n">
        <v>475</v>
      </c>
      <c r="Q20" s="17" t="n">
        <f aca="false">P20/0.125</f>
        <v>3800</v>
      </c>
      <c r="R20" s="17" t="n">
        <f aca="false">ROUND(P20/O$3,2)</f>
        <v>8.15</v>
      </c>
      <c r="S20" s="17" t="n">
        <v>8.015</v>
      </c>
    </row>
    <row r="21" customFormat="false" ht="12.8" hidden="false" customHeight="false" outlineLevel="0" collapsed="false">
      <c r="A21" s="10" t="n">
        <v>105</v>
      </c>
      <c r="B21" s="10" t="n">
        <f aca="false">ROUND(A21/2,3)</f>
        <v>52.5</v>
      </c>
      <c r="C21" s="10" t="e">
        <f aca="false">ROUND(A21/#REF!,2)</f>
        <v>#VALUE!</v>
      </c>
      <c r="D21" s="10" t="e">
        <f aca="false">ROUND(C21/0.125,0)</f>
        <v>#VALUE!</v>
      </c>
      <c r="E21" s="10" t="e">
        <f aca="false">ROUND(C21,0)</f>
        <v>#VALUE!</v>
      </c>
      <c r="F21" s="11" t="e">
        <f aca="false">0.01715 *E21</f>
        <v>#VALUE!</v>
      </c>
      <c r="H21" s="2" t="s">
        <v>50</v>
      </c>
      <c r="I21" s="2" t="n">
        <f aca="false">HEX2DEC(H21)</f>
        <v>3359</v>
      </c>
      <c r="J21" s="15" t="s">
        <v>51</v>
      </c>
      <c r="K21" s="0" t="n">
        <f aca="false">HEX2DEC(J21)</f>
        <v>3349</v>
      </c>
      <c r="L21" s="0" t="n">
        <f aca="false">I21-K21</f>
        <v>10</v>
      </c>
      <c r="M21" s="0" t="n">
        <f aca="false">0.0343 *L21</f>
        <v>0.343</v>
      </c>
      <c r="P21" s="0" t="n">
        <v>500</v>
      </c>
      <c r="Q21" s="0" t="n">
        <f aca="false">P21/0.125</f>
        <v>4000</v>
      </c>
      <c r="R21" s="0" t="n">
        <f aca="false">ROUND(P21/O$3,2)</f>
        <v>8.58</v>
      </c>
      <c r="S21" s="0" t="n">
        <v>8.578</v>
      </c>
    </row>
    <row r="22" customFormat="false" ht="12.8" hidden="false" customHeight="false" outlineLevel="0" collapsed="false">
      <c r="A22" s="10" t="n">
        <v>138</v>
      </c>
      <c r="B22" s="10" t="n">
        <f aca="false">ROUND(A22/2,3)</f>
        <v>69</v>
      </c>
      <c r="C22" s="10" t="e">
        <f aca="false">ROUND(A22/#REF!,2)</f>
        <v>#VALUE!</v>
      </c>
      <c r="D22" s="10" t="e">
        <f aca="false">ROUND(C22/0.125,0)</f>
        <v>#VALUE!</v>
      </c>
      <c r="E22" s="10" t="e">
        <f aca="false">ROUND(C22,0)</f>
        <v>#VALUE!</v>
      </c>
      <c r="F22" s="11" t="e">
        <f aca="false">0.01715 *E22</f>
        <v>#VALUE!</v>
      </c>
      <c r="H22" s="2" t="s">
        <v>52</v>
      </c>
      <c r="I22" s="2" t="n">
        <f aca="false">HEX2DEC(H22)</f>
        <v>4415</v>
      </c>
      <c r="J22" s="15" t="n">
        <v>1135</v>
      </c>
      <c r="K22" s="0" t="n">
        <f aca="false">HEX2DEC(J22)</f>
        <v>4405</v>
      </c>
      <c r="L22" s="0" t="n">
        <f aca="false">I22-K22</f>
        <v>10</v>
      </c>
      <c r="M22" s="0" t="n">
        <f aca="false">0.0343 *L22</f>
        <v>0.343</v>
      </c>
      <c r="P22" s="0" t="n">
        <v>525</v>
      </c>
      <c r="Q22" s="0" t="n">
        <f aca="false">P22/0.125</f>
        <v>4200</v>
      </c>
      <c r="R22" s="0" t="n">
        <f aca="false">ROUND(P22/O$3,2)</f>
        <v>9.01</v>
      </c>
      <c r="S22" s="0" t="n">
        <v>9.015</v>
      </c>
    </row>
    <row r="23" customFormat="false" ht="12.8" hidden="false" customHeight="false" outlineLevel="0" collapsed="false">
      <c r="A23" s="10" t="n">
        <v>149</v>
      </c>
      <c r="B23" s="10" t="n">
        <f aca="false">ROUND(A23/2,3)</f>
        <v>74.5</v>
      </c>
      <c r="C23" s="10" t="e">
        <f aca="false">ROUND(A23/#REF!,2)</f>
        <v>#VALUE!</v>
      </c>
      <c r="D23" s="10" t="e">
        <f aca="false">ROUND(C23/0.125,0)</f>
        <v>#VALUE!</v>
      </c>
      <c r="E23" s="10" t="e">
        <f aca="false">ROUND(C23,0)</f>
        <v>#VALUE!</v>
      </c>
      <c r="F23" s="11" t="e">
        <f aca="false">0.01715 *E23</f>
        <v>#VALUE!</v>
      </c>
      <c r="G23" s="0" t="n">
        <v>4244</v>
      </c>
      <c r="H23" s="2" t="s">
        <v>53</v>
      </c>
      <c r="I23" s="2" t="n">
        <f aca="false">HEX2DEC(H23)</f>
        <v>4767</v>
      </c>
      <c r="J23" s="15" t="s">
        <v>54</v>
      </c>
      <c r="K23" s="0" t="n">
        <f aca="false">HEX2DEC(J23)</f>
        <v>4769</v>
      </c>
      <c r="L23" s="0" t="n">
        <f aca="false">I23-K23</f>
        <v>-2</v>
      </c>
      <c r="M23" s="0" t="n">
        <f aca="false">0.0343 *L23</f>
        <v>-0.0686</v>
      </c>
      <c r="P23" s="0" t="n">
        <v>550</v>
      </c>
      <c r="Q23" s="0" t="n">
        <f aca="false">P23/0.125</f>
        <v>4400</v>
      </c>
      <c r="R23" s="0" t="n">
        <f aca="false">ROUND(P23/O$3,2)</f>
        <v>9.44</v>
      </c>
      <c r="S23" s="0" t="n">
        <v>9.265</v>
      </c>
    </row>
    <row r="24" customFormat="false" ht="12.8" hidden="false" customHeight="false" outlineLevel="0" collapsed="false">
      <c r="A24" s="10" t="n">
        <v>163</v>
      </c>
      <c r="B24" s="10" t="n">
        <f aca="false">ROUND(A24/2,3)</f>
        <v>81.5</v>
      </c>
      <c r="C24" s="10" t="e">
        <f aca="false">ROUND(A24/#REF!,2)</f>
        <v>#VALUE!</v>
      </c>
      <c r="D24" s="10" t="e">
        <f aca="false">ROUND(C24/0.125,0)</f>
        <v>#VALUE!</v>
      </c>
      <c r="E24" s="10" t="e">
        <f aca="false">ROUND(C24,0)</f>
        <v>#VALUE!</v>
      </c>
      <c r="F24" s="11" t="e">
        <f aca="false">0.01715 *E24</f>
        <v>#VALUE!</v>
      </c>
      <c r="H24" s="2" t="s">
        <v>55</v>
      </c>
      <c r="I24" s="2" t="n">
        <f aca="false">HEX2DEC(H24)</f>
        <v>5215</v>
      </c>
      <c r="J24" s="15" t="n">
        <v>1461</v>
      </c>
      <c r="K24" s="0" t="n">
        <f aca="false">HEX2DEC(J24)</f>
        <v>5217</v>
      </c>
      <c r="L24" s="0" t="n">
        <f aca="false">I24-K24</f>
        <v>-2</v>
      </c>
      <c r="M24" s="0" t="n">
        <f aca="false">0.0343 *L24</f>
        <v>-0.0686</v>
      </c>
      <c r="P24" s="0" t="n">
        <v>575</v>
      </c>
      <c r="Q24" s="0" t="n">
        <f aca="false">P24/0.125</f>
        <v>4600</v>
      </c>
      <c r="R24" s="0" t="n">
        <f aca="false">ROUND(P24/O$3,2)</f>
        <v>9.87</v>
      </c>
      <c r="S24" s="0" t="n">
        <v>9.828</v>
      </c>
    </row>
    <row r="25" customFormat="false" ht="12.8" hidden="false" customHeight="false" outlineLevel="0" collapsed="false">
      <c r="A25" s="10" t="n">
        <v>171</v>
      </c>
      <c r="B25" s="10" t="n">
        <f aca="false">ROUND(A25/2,3)</f>
        <v>85.5</v>
      </c>
      <c r="C25" s="10" t="e">
        <f aca="false">ROUND(A25/#REF!,2)</f>
        <v>#VALUE!</v>
      </c>
      <c r="D25" s="10" t="e">
        <f aca="false">ROUND(C25/0.125,0)</f>
        <v>#VALUE!</v>
      </c>
      <c r="E25" s="10" t="e">
        <f aca="false">ROUND(C25,0)</f>
        <v>#VALUE!</v>
      </c>
      <c r="F25" s="11" t="e">
        <f aca="false">0.01715 *E25</f>
        <v>#VALUE!</v>
      </c>
      <c r="H25" s="2" t="s">
        <v>56</v>
      </c>
      <c r="I25" s="2" t="n">
        <f aca="false">HEX2DEC(H25)</f>
        <v>5471</v>
      </c>
      <c r="J25" s="15" t="n">
        <v>1555</v>
      </c>
      <c r="K25" s="0" t="n">
        <f aca="false">HEX2DEC(J25)</f>
        <v>5461</v>
      </c>
      <c r="L25" s="0" t="n">
        <f aca="false">I25-K25</f>
        <v>10</v>
      </c>
      <c r="M25" s="0" t="n">
        <f aca="false">0.0343 *L25</f>
        <v>0.343</v>
      </c>
      <c r="P25" s="0" t="n">
        <v>600</v>
      </c>
      <c r="Q25" s="0" t="n">
        <f aca="false">P25/0.125</f>
        <v>4800</v>
      </c>
      <c r="R25" s="0" t="n">
        <f aca="false">ROUND(P25/O$3,2)</f>
        <v>10.3</v>
      </c>
      <c r="S25" s="0" t="n">
        <v>10.265</v>
      </c>
    </row>
    <row r="26" customFormat="false" ht="12.8" hidden="false" customHeight="false" outlineLevel="0" collapsed="false">
      <c r="A26" s="10" t="n">
        <v>199</v>
      </c>
      <c r="B26" s="10" t="n">
        <f aca="false">ROUND(A26/2,3)</f>
        <v>99.5</v>
      </c>
      <c r="C26" s="10" t="e">
        <f aca="false">ROUND(A26/#REF!,2)</f>
        <v>#VALUE!</v>
      </c>
      <c r="D26" s="10" t="e">
        <f aca="false">ROUND(C26/0.125,0)</f>
        <v>#VALUE!</v>
      </c>
      <c r="E26" s="10" t="e">
        <f aca="false">ROUND(C26,0)</f>
        <v>#VALUE!</v>
      </c>
      <c r="F26" s="11" t="e">
        <f aca="false">0.01715 *E26</f>
        <v>#VALUE!</v>
      </c>
      <c r="H26" s="18"/>
      <c r="I26" s="2" t="n">
        <f aca="false">HEX2DEC(H26)</f>
        <v>0</v>
      </c>
      <c r="J26" s="15"/>
      <c r="K26" s="0" t="n">
        <f aca="false">HEX2DEC(J26)</f>
        <v>0</v>
      </c>
      <c r="L26" s="0" t="n">
        <f aca="false">I26-K26</f>
        <v>0</v>
      </c>
      <c r="M26" s="0" t="n">
        <f aca="false">0.0343 *L26</f>
        <v>0</v>
      </c>
      <c r="P26" s="0" t="n">
        <v>625</v>
      </c>
      <c r="Q26" s="0" t="n">
        <f aca="false">P26/0.125</f>
        <v>5000</v>
      </c>
      <c r="R26" s="0" t="n">
        <f aca="false">ROUND(P26/O$3,2)</f>
        <v>10.72</v>
      </c>
      <c r="S26" s="0" t="n">
        <v>10.578</v>
      </c>
    </row>
    <row r="27" customFormat="false" ht="12.8" hidden="false" customHeight="false" outlineLevel="0" collapsed="false">
      <c r="A27" s="10" t="n">
        <v>208</v>
      </c>
      <c r="B27" s="10" t="n">
        <f aca="false">ROUND(A27/2,3)</f>
        <v>104</v>
      </c>
      <c r="C27" s="10" t="e">
        <f aca="false">ROUND(A27/#REF!,2)</f>
        <v>#VALUE!</v>
      </c>
      <c r="D27" s="10" t="e">
        <f aca="false">ROUND(C27/0.125,0)</f>
        <v>#VALUE!</v>
      </c>
      <c r="E27" s="10" t="e">
        <f aca="false">ROUND(C27,0)</f>
        <v>#VALUE!</v>
      </c>
      <c r="F27" s="11" t="e">
        <f aca="false">0.01715 *E27</f>
        <v>#VALUE!</v>
      </c>
      <c r="G27" s="0" t="n">
        <v>6064</v>
      </c>
      <c r="H27" s="2" t="s">
        <v>57</v>
      </c>
      <c r="I27" s="2" t="n">
        <f aca="false">HEX2DEC(H27)</f>
        <v>6655</v>
      </c>
      <c r="J27" s="15" t="s">
        <v>58</v>
      </c>
      <c r="K27" s="0" t="n">
        <f aca="false">HEX2DEC(J27)</f>
        <v>6657</v>
      </c>
      <c r="L27" s="0" t="n">
        <f aca="false">I27-K27</f>
        <v>-2</v>
      </c>
      <c r="M27" s="0" t="n">
        <f aca="false">0.0343 *L27</f>
        <v>-0.0686</v>
      </c>
      <c r="P27" s="0" t="n">
        <v>650</v>
      </c>
      <c r="Q27" s="0" t="n">
        <f aca="false">P27/0.125</f>
        <v>5200</v>
      </c>
      <c r="R27" s="0" t="n">
        <f aca="false">ROUND(P27/O$3,2)</f>
        <v>11.15</v>
      </c>
      <c r="S27" s="0" t="n">
        <v>11.015</v>
      </c>
    </row>
    <row r="28" customFormat="false" ht="12.8" hidden="false" customHeight="false" outlineLevel="0" collapsed="false">
      <c r="A28" s="10" t="n">
        <v>233</v>
      </c>
      <c r="B28" s="10" t="n">
        <f aca="false">ROUND(A28/2,3)</f>
        <v>116.5</v>
      </c>
      <c r="C28" s="10" t="e">
        <f aca="false">ROUND(A28/#REF!,2)</f>
        <v>#VALUE!</v>
      </c>
      <c r="D28" s="10" t="e">
        <f aca="false">ROUND(C28/0.125,0)</f>
        <v>#VALUE!</v>
      </c>
      <c r="E28" s="10" t="e">
        <f aca="false">ROUND(C28,0)</f>
        <v>#VALUE!</v>
      </c>
      <c r="F28" s="11" t="e">
        <f aca="false">0.01715 *E28</f>
        <v>#VALUE!</v>
      </c>
      <c r="I28" s="2" t="n">
        <f aca="false">HEX2DEC(H28)</f>
        <v>0</v>
      </c>
      <c r="K28" s="0" t="n">
        <f aca="false">HEX2DEC(J28)</f>
        <v>0</v>
      </c>
      <c r="L28" s="0" t="n">
        <f aca="false">I28-K28</f>
        <v>0</v>
      </c>
      <c r="M28" s="0" t="n">
        <f aca="false">0.0343 *L28</f>
        <v>0</v>
      </c>
      <c r="P28" s="0" t="n">
        <v>675</v>
      </c>
      <c r="Q28" s="0" t="n">
        <f aca="false">P28/0.125</f>
        <v>5400</v>
      </c>
      <c r="R28" s="0" t="n">
        <f aca="false">ROUND(P28/O$3,2)</f>
        <v>11.58</v>
      </c>
      <c r="S28" s="0" t="n">
        <v>11.578</v>
      </c>
    </row>
    <row r="29" customFormat="false" ht="12.8" hidden="false" customHeight="false" outlineLevel="0" collapsed="false">
      <c r="A29" s="10" t="n">
        <v>259</v>
      </c>
      <c r="B29" s="10" t="n">
        <f aca="false">ROUND(A29/2,2)</f>
        <v>129.5</v>
      </c>
      <c r="C29" s="10" t="e">
        <f aca="false">ROUND(A29/#REF!,2)</f>
        <v>#VALUE!</v>
      </c>
      <c r="D29" s="10" t="e">
        <f aca="false">ROUND(C29/0.125,0)</f>
        <v>#VALUE!</v>
      </c>
      <c r="E29" s="10" t="e">
        <f aca="false">ROUND(C29,0)</f>
        <v>#VALUE!</v>
      </c>
      <c r="F29" s="11" t="e">
        <f aca="false">0.01715 *E29</f>
        <v>#VALUE!</v>
      </c>
      <c r="I29" s="2" t="n">
        <f aca="false">HEX2DEC(H29)</f>
        <v>0</v>
      </c>
      <c r="K29" s="0" t="n">
        <f aca="false">HEX2DEC(J29)</f>
        <v>0</v>
      </c>
      <c r="L29" s="0" t="n">
        <f aca="false">I29-K29</f>
        <v>0</v>
      </c>
      <c r="M29" s="0" t="n">
        <f aca="false">0.0343 *L29</f>
        <v>0</v>
      </c>
      <c r="P29" s="0" t="n">
        <v>700</v>
      </c>
      <c r="Q29" s="0" t="n">
        <f aca="false">P29/0.125</f>
        <v>5600</v>
      </c>
      <c r="R29" s="0" t="n">
        <f aca="false">ROUND(P29/O$3,2)</f>
        <v>12.01</v>
      </c>
      <c r="S29" s="0" t="n">
        <v>12.015</v>
      </c>
    </row>
    <row r="30" customFormat="false" ht="12.8" hidden="false" customHeight="false" outlineLevel="0" collapsed="false">
      <c r="A30" s="0" t="n">
        <v>267</v>
      </c>
      <c r="B30" s="10" t="n">
        <f aca="false">ROUND(A30/2,2)</f>
        <v>133.5</v>
      </c>
      <c r="C30" s="10" t="e">
        <f aca="false">ROUND(A30/#REF!,2)</f>
        <v>#VALUE!</v>
      </c>
      <c r="D30" s="10" t="e">
        <f aca="false">ROUND(C30/0.125,0)</f>
        <v>#VALUE!</v>
      </c>
      <c r="E30" s="10" t="e">
        <f aca="false">ROUND(C30,0)</f>
        <v>#VALUE!</v>
      </c>
      <c r="F30" s="11" t="e">
        <f aca="false">0.01715 *E30</f>
        <v>#VALUE!</v>
      </c>
      <c r="G30" s="0" t="n">
        <v>7784</v>
      </c>
      <c r="H30" s="2" t="s">
        <v>59</v>
      </c>
      <c r="I30" s="2" t="n">
        <f aca="false">HEX2DEC(H30)</f>
        <v>8543</v>
      </c>
      <c r="J30" s="2" t="n">
        <v>2161</v>
      </c>
      <c r="K30" s="0" t="n">
        <f aca="false">HEX2DEC(J30)</f>
        <v>8545</v>
      </c>
      <c r="L30" s="0" t="n">
        <f aca="false">I30-K30</f>
        <v>-2</v>
      </c>
      <c r="M30" s="0" t="n">
        <f aca="false">0.0343 *L30</f>
        <v>-0.0686</v>
      </c>
      <c r="P30" s="0" t="n">
        <v>725</v>
      </c>
      <c r="Q30" s="0" t="n">
        <f aca="false">P30/0.125</f>
        <v>5800</v>
      </c>
      <c r="R30" s="0" t="n">
        <f aca="false">ROUND(P30/O$3,2)</f>
        <v>12.44</v>
      </c>
      <c r="S30" s="0" t="n">
        <v>12.265</v>
      </c>
    </row>
    <row r="31" customFormat="false" ht="12.8" hidden="false" customHeight="false" outlineLevel="0" collapsed="false">
      <c r="A31" s="0" t="n">
        <v>286</v>
      </c>
      <c r="B31" s="10" t="n">
        <f aca="false">ROUND(A31/2,2)</f>
        <v>143</v>
      </c>
      <c r="C31" s="10" t="e">
        <f aca="false">ROUND(A31/#REF!,2)</f>
        <v>#VALUE!</v>
      </c>
      <c r="D31" s="10" t="e">
        <f aca="false">ROUND(C31/0.125,0)</f>
        <v>#VALUE!</v>
      </c>
      <c r="E31" s="10" t="e">
        <f aca="false">ROUND(C31,0)</f>
        <v>#VALUE!</v>
      </c>
      <c r="F31" s="11" t="e">
        <f aca="false">0.01715 *E31</f>
        <v>#VALUE!</v>
      </c>
      <c r="I31" s="2" t="n">
        <f aca="false">HEX2DEC(H31)</f>
        <v>0</v>
      </c>
      <c r="K31" s="0" t="n">
        <f aca="false">HEX2DEC(J31)</f>
        <v>0</v>
      </c>
      <c r="L31" s="0" t="n">
        <f aca="false">I31-K31</f>
        <v>0</v>
      </c>
      <c r="M31" s="0" t="n">
        <f aca="false">0.0343 *L31</f>
        <v>0</v>
      </c>
      <c r="P31" s="0" t="n">
        <v>750</v>
      </c>
      <c r="Q31" s="0" t="n">
        <f aca="false">P31/0.125</f>
        <v>6000</v>
      </c>
      <c r="R31" s="0" t="n">
        <f aca="false">ROUND(P31/O$3,2)</f>
        <v>12.87</v>
      </c>
      <c r="S31" s="0" t="n">
        <v>12.828</v>
      </c>
    </row>
    <row r="32" customFormat="false" ht="12.8" hidden="false" customHeight="false" outlineLevel="0" collapsed="false">
      <c r="A32" s="0" t="n">
        <v>294</v>
      </c>
      <c r="B32" s="10" t="n">
        <f aca="false">ROUND(A32/2,2)</f>
        <v>147</v>
      </c>
      <c r="C32" s="10" t="e">
        <f aca="false">ROUND(A32/#REF!,2)</f>
        <v>#VALUE!</v>
      </c>
      <c r="D32" s="10" t="e">
        <f aca="false">ROUND(C32/0.125,0)</f>
        <v>#VALUE!</v>
      </c>
      <c r="E32" s="10" t="e">
        <f aca="false">ROUND(C32,0)</f>
        <v>#VALUE!</v>
      </c>
      <c r="F32" s="11" t="e">
        <f aca="false">0.01715 *E32</f>
        <v>#VALUE!</v>
      </c>
      <c r="I32" s="2" t="n">
        <f aca="false">HEX2DEC(H32)</f>
        <v>0</v>
      </c>
      <c r="K32" s="0" t="n">
        <f aca="false">HEX2DEC(J32)</f>
        <v>0</v>
      </c>
      <c r="L32" s="0" t="n">
        <f aca="false">I32-K32</f>
        <v>0</v>
      </c>
      <c r="M32" s="0" t="n">
        <f aca="false">0.0343 *L32</f>
        <v>0</v>
      </c>
      <c r="P32" s="0" t="n">
        <v>775</v>
      </c>
      <c r="Q32" s="0" t="n">
        <f aca="false">P32/0.125</f>
        <v>6200</v>
      </c>
      <c r="R32" s="0" t="n">
        <f aca="false">ROUND(P32/O$3,2)</f>
        <v>13.3</v>
      </c>
      <c r="S32" s="0" t="n">
        <v>13.265</v>
      </c>
    </row>
    <row r="33" customFormat="false" ht="12.8" hidden="false" customHeight="false" outlineLevel="0" collapsed="false">
      <c r="A33" s="0" t="n">
        <v>319</v>
      </c>
      <c r="B33" s="10" t="n">
        <f aca="false">ROUND(A33/2,2)</f>
        <v>159.5</v>
      </c>
      <c r="C33" s="10" t="e">
        <f aca="false">ROUND(A33/#REF!,2)</f>
        <v>#VALUE!</v>
      </c>
      <c r="D33" s="10" t="e">
        <f aca="false">ROUND(C33/0.125,0)</f>
        <v>#VALUE!</v>
      </c>
      <c r="E33" s="10" t="e">
        <f aca="false">ROUND(C33,0)</f>
        <v>#VALUE!</v>
      </c>
      <c r="F33" s="11" t="e">
        <f aca="false">0.01715 *E33</f>
        <v>#VALUE!</v>
      </c>
      <c r="G33" s="0" t="n">
        <v>9300</v>
      </c>
      <c r="H33" s="2" t="s">
        <v>60</v>
      </c>
      <c r="I33" s="2" t="n">
        <f aca="false">HEX2DEC(H33)</f>
        <v>10207</v>
      </c>
      <c r="J33" s="19" t="s">
        <v>14</v>
      </c>
      <c r="K33" s="0" t="n">
        <v>0</v>
      </c>
      <c r="L33" s="0" t="n">
        <v>0</v>
      </c>
      <c r="M33" s="0" t="n">
        <f aca="false">0.0343 *L33</f>
        <v>0</v>
      </c>
      <c r="P33" s="0" t="n">
        <v>800</v>
      </c>
      <c r="Q33" s="0" t="n">
        <f aca="false">P33/0.125</f>
        <v>6400</v>
      </c>
      <c r="R33" s="0" t="n">
        <f aca="false">ROUND(P33/O$3,2)</f>
        <v>13.73</v>
      </c>
      <c r="S33" s="0" t="n">
        <v>13.578</v>
      </c>
    </row>
    <row r="34" customFormat="false" ht="12.8" hidden="false" customHeight="false" outlineLevel="0" collapsed="false">
      <c r="A34" s="0" t="n">
        <v>333</v>
      </c>
      <c r="B34" s="10" t="n">
        <f aca="false">ROUND(A34/2,2)</f>
        <v>166.5</v>
      </c>
      <c r="C34" s="10" t="e">
        <f aca="false">ROUND(A34/#REF!,2)</f>
        <v>#VALUE!</v>
      </c>
      <c r="D34" s="10" t="e">
        <f aca="false">ROUND(C34/0.125,0)</f>
        <v>#VALUE!</v>
      </c>
      <c r="E34" s="10" t="e">
        <f aca="false">ROUND(C34,0)</f>
        <v>#VALUE!</v>
      </c>
      <c r="F34" s="11" t="e">
        <f aca="false">0.01715 *E34</f>
        <v>#VALUE!</v>
      </c>
      <c r="I34" s="2" t="n">
        <f aca="false">HEX2DEC(H34)</f>
        <v>0</v>
      </c>
      <c r="K34" s="0" t="n">
        <f aca="false">HEX2DEC(J34)</f>
        <v>0</v>
      </c>
      <c r="L34" s="0" t="n">
        <f aca="false">I34-K34</f>
        <v>0</v>
      </c>
      <c r="M34" s="0" t="n">
        <f aca="false">0.0343 *L34</f>
        <v>0</v>
      </c>
      <c r="P34" s="0" t="n">
        <v>825</v>
      </c>
      <c r="Q34" s="0" t="n">
        <f aca="false">P34/0.125</f>
        <v>6600</v>
      </c>
      <c r="R34" s="0" t="n">
        <f aca="false">ROUND(P34/O$3,2)</f>
        <v>14.16</v>
      </c>
      <c r="S34" s="0" t="n">
        <v>14.015</v>
      </c>
    </row>
    <row r="35" customFormat="false" ht="12.8" hidden="false" customHeight="false" outlineLevel="0" collapsed="false">
      <c r="A35" s="0" t="n">
        <v>347</v>
      </c>
      <c r="B35" s="10" t="n">
        <f aca="false">ROUND(A35/2,2)</f>
        <v>173.5</v>
      </c>
      <c r="C35" s="10" t="e">
        <f aca="false">ROUND(A35/#REF!,2)</f>
        <v>#VALUE!</v>
      </c>
      <c r="D35" s="10" t="e">
        <f aca="false">ROUND(C35/0.125,0)</f>
        <v>#VALUE!</v>
      </c>
      <c r="E35" s="10" t="e">
        <f aca="false">ROUND(C35,0)</f>
        <v>#VALUE!</v>
      </c>
      <c r="F35" s="11" t="e">
        <f aca="false">0.01715 *E35</f>
        <v>#VALUE!</v>
      </c>
      <c r="I35" s="2" t="n">
        <f aca="false">HEX2DEC(H35)</f>
        <v>0</v>
      </c>
      <c r="K35" s="0" t="n">
        <f aca="false">HEX2DEC(J35)</f>
        <v>0</v>
      </c>
      <c r="L35" s="0" t="n">
        <f aca="false">I35-K35</f>
        <v>0</v>
      </c>
      <c r="M35" s="0" t="n">
        <f aca="false">0.0343 *L35</f>
        <v>0</v>
      </c>
      <c r="P35" s="0" t="n">
        <v>850</v>
      </c>
      <c r="Q35" s="0" t="n">
        <f aca="false">P35/0.125</f>
        <v>6800</v>
      </c>
      <c r="R35" s="0" t="n">
        <f aca="false">ROUND(P35/O$3,2)</f>
        <v>14.58</v>
      </c>
      <c r="S35" s="0" t="n">
        <v>14.578</v>
      </c>
    </row>
    <row r="36" customFormat="false" ht="12.8" hidden="false" customHeight="false" outlineLevel="0" collapsed="false">
      <c r="A36" s="0" t="n">
        <v>353</v>
      </c>
      <c r="B36" s="10" t="n">
        <f aca="false">ROUND(A36/2,2)</f>
        <v>176.5</v>
      </c>
      <c r="C36" s="10" t="e">
        <f aca="false">ROUND(A36/#REF!,2)</f>
        <v>#VALUE!</v>
      </c>
      <c r="D36" s="10" t="e">
        <f aca="false">ROUND(C36/0.125,0)</f>
        <v>#VALUE!</v>
      </c>
      <c r="E36" s="10" t="e">
        <f aca="false">ROUND(C36,0)</f>
        <v>#VALUE!</v>
      </c>
      <c r="F36" s="11" t="e">
        <f aca="false">0.01715 *E36</f>
        <v>#VALUE!</v>
      </c>
      <c r="G36" s="0" t="n">
        <v>10292</v>
      </c>
      <c r="H36" s="2" t="s">
        <v>61</v>
      </c>
      <c r="I36" s="2" t="n">
        <f aca="false">HEX2DEC(H36)</f>
        <v>11296</v>
      </c>
      <c r="J36" s="2" t="s">
        <v>62</v>
      </c>
      <c r="K36" s="0" t="n">
        <f aca="false">HEX2DEC(J36)</f>
        <v>11285</v>
      </c>
      <c r="L36" s="0" t="n">
        <f aca="false">I36-K36</f>
        <v>11</v>
      </c>
      <c r="M36" s="0" t="n">
        <f aca="false">0.0343 *L36</f>
        <v>0.3773</v>
      </c>
      <c r="P36" s="0" t="n">
        <v>875</v>
      </c>
      <c r="Q36" s="0" t="n">
        <f aca="false">P36/0.125</f>
        <v>7000</v>
      </c>
      <c r="R36" s="0" t="n">
        <f aca="false">ROUND(P36/O$3,2)</f>
        <v>15.01</v>
      </c>
      <c r="S36" s="0" t="n">
        <v>15.015</v>
      </c>
    </row>
    <row r="37" customFormat="false" ht="12.8" hidden="false" customHeight="false" outlineLevel="0" collapsed="false">
      <c r="A37" s="0" t="n">
        <v>368</v>
      </c>
      <c r="B37" s="10" t="n">
        <f aca="false">ROUND(A37/2,2)</f>
        <v>184</v>
      </c>
      <c r="C37" s="10" t="e">
        <f aca="false">ROUND(A37/#REF!,2)</f>
        <v>#VALUE!</v>
      </c>
      <c r="D37" s="10" t="e">
        <f aca="false">ROUND(C37/0.125,0)</f>
        <v>#VALUE!</v>
      </c>
      <c r="E37" s="10" t="e">
        <f aca="false">ROUND(C37,0)</f>
        <v>#VALUE!</v>
      </c>
      <c r="F37" s="11" t="e">
        <f aca="false">0.01715 *E37</f>
        <v>#VALUE!</v>
      </c>
      <c r="I37" s="2" t="n">
        <f aca="false">HEX2DEC(H37)</f>
        <v>0</v>
      </c>
      <c r="K37" s="0" t="n">
        <f aca="false">HEX2DEC(J37)</f>
        <v>0</v>
      </c>
      <c r="L37" s="0" t="n">
        <f aca="false">I37-K37</f>
        <v>0</v>
      </c>
      <c r="M37" s="0" t="n">
        <f aca="false">0.0343 *L37</f>
        <v>0</v>
      </c>
      <c r="P37" s="0" t="n">
        <v>900</v>
      </c>
      <c r="Q37" s="0" t="n">
        <f aca="false">P37/0.125</f>
        <v>7200</v>
      </c>
      <c r="R37" s="0" t="n">
        <f aca="false">ROUND(P37/O$3,2)</f>
        <v>15.44</v>
      </c>
      <c r="S37" s="0" t="n">
        <v>15.265</v>
      </c>
    </row>
    <row r="38" customFormat="false" ht="12.8" hidden="false" customHeight="false" outlineLevel="0" collapsed="false">
      <c r="A38" s="0" t="n">
        <v>376</v>
      </c>
      <c r="B38" s="10" t="n">
        <f aca="false">ROUND(A38/2,2)</f>
        <v>188</v>
      </c>
      <c r="C38" s="10" t="e">
        <f aca="false">ROUND(A38/#REF!,2)</f>
        <v>#VALUE!</v>
      </c>
      <c r="D38" s="10" t="e">
        <f aca="false">ROUND(C38/0.125,0)</f>
        <v>#VALUE!</v>
      </c>
      <c r="E38" s="10" t="e">
        <f aca="false">ROUND(C38,0)</f>
        <v>#VALUE!</v>
      </c>
      <c r="F38" s="11" t="e">
        <f aca="false">0.01715 *E38</f>
        <v>#VALUE!</v>
      </c>
      <c r="I38" s="2" t="n">
        <f aca="false">HEX2DEC(H38)</f>
        <v>0</v>
      </c>
      <c r="K38" s="0" t="n">
        <f aca="false">HEX2DEC(J38)</f>
        <v>0</v>
      </c>
      <c r="L38" s="0" t="n">
        <f aca="false">I38-K38</f>
        <v>0</v>
      </c>
      <c r="M38" s="0" t="n">
        <f aca="false">0.0343 *L38</f>
        <v>0</v>
      </c>
      <c r="P38" s="0" t="n">
        <v>925</v>
      </c>
      <c r="Q38" s="0" t="n">
        <f aca="false">P38/0.125</f>
        <v>7400</v>
      </c>
      <c r="R38" s="0" t="n">
        <f aca="false">ROUND(P38/O$3,2)</f>
        <v>15.87</v>
      </c>
      <c r="S38" s="0" t="n">
        <v>15.828</v>
      </c>
    </row>
    <row r="39" customFormat="false" ht="12.8" hidden="false" customHeight="false" outlineLevel="0" collapsed="false">
      <c r="A39" s="0" t="n">
        <v>387</v>
      </c>
      <c r="B39" s="10" t="n">
        <f aca="false">ROUND(A39/2,2)</f>
        <v>193.5</v>
      </c>
      <c r="C39" s="10" t="e">
        <f aca="false">ROUND(A39/#REF!,2)</f>
        <v>#VALUE!</v>
      </c>
      <c r="D39" s="10" t="e">
        <f aca="false">ROUND(C39/0.125,0)</f>
        <v>#VALUE!</v>
      </c>
      <c r="E39" s="10" t="e">
        <f aca="false">ROUND(C39,0)</f>
        <v>#VALUE!</v>
      </c>
      <c r="F39" s="11" t="e">
        <f aca="false">0.01715 *E39</f>
        <v>#VALUE!</v>
      </c>
      <c r="G39" s="0" t="n">
        <v>11283</v>
      </c>
      <c r="H39" s="2" t="n">
        <v>3060</v>
      </c>
      <c r="I39" s="2" t="n">
        <f aca="false">HEX2DEC(H39)</f>
        <v>12384</v>
      </c>
      <c r="J39" s="0" t="n">
        <v>3055</v>
      </c>
      <c r="K39" s="0" t="n">
        <f aca="false">HEX2DEC(J39)</f>
        <v>12373</v>
      </c>
      <c r="L39" s="0" t="n">
        <f aca="false">I39-K39</f>
        <v>11</v>
      </c>
      <c r="M39" s="0" t="n">
        <f aca="false">0.0343 *L39</f>
        <v>0.3773</v>
      </c>
      <c r="P39" s="0" t="n">
        <v>950</v>
      </c>
      <c r="Q39" s="0" t="n">
        <f aca="false">P39/0.125</f>
        <v>7600</v>
      </c>
      <c r="R39" s="0" t="n">
        <f aca="false">ROUND(P39/O$3,2)</f>
        <v>16.3</v>
      </c>
      <c r="S39" s="0" t="n">
        <v>16.265</v>
      </c>
    </row>
    <row r="40" customFormat="false" ht="12.8" hidden="false" customHeight="false" outlineLevel="0" collapsed="false">
      <c r="A40" s="0" t="n">
        <v>391</v>
      </c>
      <c r="B40" s="10" t="n">
        <f aca="false">ROUND(A40/2,2)</f>
        <v>195.5</v>
      </c>
      <c r="C40" s="10" t="e">
        <f aca="false">ROUND(A40/#REF!,2)</f>
        <v>#VALUE!</v>
      </c>
      <c r="D40" s="10" t="e">
        <f aca="false">ROUND(C40/0.125,0)</f>
        <v>#VALUE!</v>
      </c>
      <c r="E40" s="10" t="e">
        <f aca="false">ROUND(C40,0)</f>
        <v>#VALUE!</v>
      </c>
      <c r="F40" s="11" t="e">
        <f aca="false">0.01715 *E40</f>
        <v>#VALUE!</v>
      </c>
      <c r="I40" s="2" t="n">
        <f aca="false">HEX2DEC(H40)</f>
        <v>0</v>
      </c>
      <c r="K40" s="0" t="n">
        <f aca="false">HEX2DEC(J40)</f>
        <v>0</v>
      </c>
      <c r="L40" s="0" t="n">
        <f aca="false">I40-K40</f>
        <v>0</v>
      </c>
      <c r="M40" s="0" t="n">
        <f aca="false">0.0343 *L40</f>
        <v>0</v>
      </c>
      <c r="P40" s="0" t="n">
        <v>975</v>
      </c>
      <c r="Q40" s="0" t="n">
        <f aca="false">P40/0.125</f>
        <v>7800</v>
      </c>
      <c r="R40" s="0" t="n">
        <f aca="false">ROUND(P40/O$3,2)</f>
        <v>16.73</v>
      </c>
      <c r="S40" s="0" t="n">
        <v>16.578</v>
      </c>
    </row>
    <row r="41" customFormat="false" ht="12.8" hidden="false" customHeight="false" outlineLevel="0" collapsed="false">
      <c r="A41" s="0" t="n">
        <v>398</v>
      </c>
      <c r="B41" s="10" t="n">
        <f aca="false">ROUND(A41/2,2)</f>
        <v>199</v>
      </c>
      <c r="C41" s="10" t="e">
        <f aca="false">ROUND(A41/#REF!,2)</f>
        <v>#VALUE!</v>
      </c>
      <c r="D41" s="10" t="e">
        <f aca="false">ROUND(C41/0.125,0)</f>
        <v>#VALUE!</v>
      </c>
      <c r="E41" s="10" t="e">
        <f aca="false">ROUND(C41,0)</f>
        <v>#VALUE!</v>
      </c>
      <c r="F41" s="11" t="e">
        <f aca="false">0.01715 *E41</f>
        <v>#VALUE!</v>
      </c>
      <c r="I41" s="2" t="n">
        <f aca="false">HEX2DEC(H41)</f>
        <v>0</v>
      </c>
      <c r="K41" s="0" t="n">
        <f aca="false">HEX2DEC(J41)</f>
        <v>0</v>
      </c>
      <c r="L41" s="0" t="n">
        <f aca="false">I41-K41</f>
        <v>0</v>
      </c>
      <c r="M41" s="0" t="n">
        <f aca="false">0.0343 *L41</f>
        <v>0</v>
      </c>
      <c r="P41" s="0" t="n">
        <v>1000</v>
      </c>
      <c r="Q41" s="0" t="n">
        <f aca="false">P41/0.125</f>
        <v>8000</v>
      </c>
      <c r="R41" s="0" t="n">
        <f aca="false">ROUND(P41/O$3,2)</f>
        <v>17.16</v>
      </c>
      <c r="S41" s="0" t="n">
        <v>17.015</v>
      </c>
    </row>
    <row r="42" customFormat="false" ht="12.8" hidden="false" customHeight="false" outlineLevel="0" collapsed="false">
      <c r="A42" s="0" t="n">
        <v>400</v>
      </c>
      <c r="B42" s="10" t="n">
        <f aca="false">ROUND(A42/2,2)</f>
        <v>200</v>
      </c>
      <c r="C42" s="10" t="e">
        <f aca="false">ROUND(A42/#REF!,2)</f>
        <v>#VALUE!</v>
      </c>
      <c r="D42" s="10" t="e">
        <f aca="false">ROUND(C42/0.125,0)</f>
        <v>#VALUE!</v>
      </c>
      <c r="E42" s="10" t="e">
        <f aca="false">ROUND(C42,0)</f>
        <v>#VALUE!</v>
      </c>
      <c r="F42" s="11" t="e">
        <f aca="false">0.01715 *E42</f>
        <v>#VALUE!</v>
      </c>
      <c r="G42" s="0" t="n">
        <v>11662</v>
      </c>
      <c r="H42" s="2" t="n">
        <v>3200</v>
      </c>
      <c r="I42" s="2" t="n">
        <f aca="false">HEX2DEC(H42)</f>
        <v>12800</v>
      </c>
      <c r="J42" s="2" t="s">
        <v>63</v>
      </c>
      <c r="K42" s="0" t="n">
        <f aca="false">HEX2DEC(J42)</f>
        <v>12789</v>
      </c>
      <c r="L42" s="0" t="n">
        <f aca="false">I42-K42</f>
        <v>11</v>
      </c>
      <c r="M42" s="0" t="n">
        <f aca="false">0.0343 *L42</f>
        <v>0.3773</v>
      </c>
      <c r="P42" s="0" t="n">
        <v>1250</v>
      </c>
      <c r="Q42" s="0" t="n">
        <f aca="false">P42/0.125</f>
        <v>10000</v>
      </c>
      <c r="R42" s="0" t="n">
        <f aca="false">ROUND(P42/O$3,2)</f>
        <v>21.45</v>
      </c>
      <c r="S42" s="0" t="n">
        <v>21.328</v>
      </c>
    </row>
    <row r="43" customFormat="false" ht="12.8" hidden="false" customHeight="false" outlineLevel="0" collapsed="false">
      <c r="A43" s="0" t="n">
        <f aca="false">A42+10</f>
        <v>410</v>
      </c>
      <c r="B43" s="10" t="n">
        <f aca="false">ROUND(A43/2,2)</f>
        <v>205</v>
      </c>
      <c r="C43" s="10" t="e">
        <f aca="false">ROUND(A43/#REF!,2)</f>
        <v>#VALUE!</v>
      </c>
      <c r="D43" s="10" t="e">
        <f aca="false">ROUND(C43/0.125,0)</f>
        <v>#VALUE!</v>
      </c>
      <c r="E43" s="10" t="e">
        <f aca="false">ROUND(C43,0)</f>
        <v>#VALUE!</v>
      </c>
      <c r="F43" s="11" t="e">
        <f aca="false">0.01715 *E43</f>
        <v>#VALUE!</v>
      </c>
      <c r="I43" s="2" t="n">
        <f aca="false">HEX2DEC(H43)</f>
        <v>0</v>
      </c>
      <c r="K43" s="0" t="n">
        <f aca="false">HEX2DEC(J43)</f>
        <v>0</v>
      </c>
      <c r="L43" s="0" t="n">
        <f aca="false">I43-K43</f>
        <v>0</v>
      </c>
      <c r="M43" s="0" t="n">
        <f aca="false">0.0343 *L43</f>
        <v>0</v>
      </c>
      <c r="P43" s="0" t="n">
        <v>1500</v>
      </c>
      <c r="Q43" s="0" t="n">
        <f aca="false">P43/0.125</f>
        <v>12000</v>
      </c>
      <c r="R43" s="0" t="n">
        <f aca="false">ROUND(P43/O$3,2)</f>
        <v>25.74</v>
      </c>
      <c r="S43" s="0" t="n">
        <v>25.578</v>
      </c>
    </row>
    <row r="44" customFormat="false" ht="12.8" hidden="false" customHeight="false" outlineLevel="0" collapsed="false">
      <c r="A44" s="0" t="n">
        <f aca="false">A43+10</f>
        <v>420</v>
      </c>
      <c r="B44" s="10" t="n">
        <f aca="false">ROUND(A44/2,2)</f>
        <v>210</v>
      </c>
      <c r="C44" s="10" t="e">
        <f aca="false">ROUND(A44/#REF!,2)</f>
        <v>#VALUE!</v>
      </c>
      <c r="D44" s="10" t="e">
        <f aca="false">ROUND(C44/0.125,0)</f>
        <v>#VALUE!</v>
      </c>
      <c r="E44" s="10" t="e">
        <f aca="false">ROUND(C44,0)</f>
        <v>#VALUE!</v>
      </c>
      <c r="F44" s="11" t="e">
        <f aca="false">0.01715 *E44</f>
        <v>#VALUE!</v>
      </c>
      <c r="I44" s="2" t="n">
        <f aca="false">HEX2DEC(H44)</f>
        <v>0</v>
      </c>
      <c r="K44" s="0" t="n">
        <f aca="false">HEX2DEC(J44)</f>
        <v>0</v>
      </c>
      <c r="L44" s="0" t="n">
        <f aca="false">I44-K44</f>
        <v>0</v>
      </c>
      <c r="M44" s="0" t="n">
        <f aca="false">0.0343 *L44</f>
        <v>0</v>
      </c>
      <c r="P44" s="0" t="n">
        <v>1750</v>
      </c>
      <c r="Q44" s="0" t="n">
        <f aca="false">P44/0.125</f>
        <v>14000</v>
      </c>
      <c r="R44" s="0" t="n">
        <f aca="false">ROUND(P44/O$3,2)</f>
        <v>30.03</v>
      </c>
      <c r="S44" s="0" t="n">
        <v>30.015</v>
      </c>
    </row>
    <row r="45" customFormat="false" ht="12.8" hidden="false" customHeight="false" outlineLevel="0" collapsed="false">
      <c r="A45" s="0" t="n">
        <f aca="false">A44+10</f>
        <v>430</v>
      </c>
      <c r="B45" s="10" t="n">
        <f aca="false">ROUND(A45/2,2)</f>
        <v>215</v>
      </c>
      <c r="C45" s="10" t="e">
        <f aca="false">ROUND(A45/#REF!,2)</f>
        <v>#VALUE!</v>
      </c>
      <c r="D45" s="10" t="e">
        <f aca="false">ROUND(C45/0.125,0)</f>
        <v>#VALUE!</v>
      </c>
      <c r="E45" s="10" t="e">
        <f aca="false">ROUND(C45,0)</f>
        <v>#VALUE!</v>
      </c>
      <c r="F45" s="11" t="e">
        <f aca="false">0.01715 *E45</f>
        <v>#VALUE!</v>
      </c>
      <c r="G45" s="0" t="n">
        <v>12537</v>
      </c>
      <c r="H45" s="2" t="s">
        <v>64</v>
      </c>
      <c r="I45" s="2" t="n">
        <f aca="false">HEX2DEC(H45)</f>
        <v>13759</v>
      </c>
      <c r="J45" s="2" t="s">
        <v>65</v>
      </c>
      <c r="K45" s="0" t="n">
        <f aca="false">HEX2DEC(J45)</f>
        <v>13761</v>
      </c>
      <c r="L45" s="0" t="n">
        <f aca="false">I45-K45</f>
        <v>-2</v>
      </c>
      <c r="M45" s="0" t="n">
        <f aca="false">0.0343 *L45</f>
        <v>-0.0686</v>
      </c>
      <c r="P45" s="0" t="n">
        <v>2000</v>
      </c>
      <c r="Q45" s="0" t="n">
        <f aca="false">P45/0.125</f>
        <v>16000</v>
      </c>
      <c r="R45" s="0" t="n">
        <f aca="false">ROUND(P45/O$3,2)</f>
        <v>34.32</v>
      </c>
      <c r="S45" s="0" t="n">
        <v>34.265</v>
      </c>
    </row>
    <row r="46" customFormat="false" ht="12.8" hidden="false" customHeight="false" outlineLevel="0" collapsed="false">
      <c r="A46" s="0" t="n">
        <f aca="false">A45+10</f>
        <v>440</v>
      </c>
      <c r="B46" s="10" t="n">
        <f aca="false">ROUND(A46/2,2)</f>
        <v>220</v>
      </c>
      <c r="C46" s="10" t="e">
        <f aca="false">ROUND(A46/#REF!,2)</f>
        <v>#VALUE!</v>
      </c>
      <c r="D46" s="10" t="e">
        <f aca="false">ROUND(C46/0.125,0)</f>
        <v>#VALUE!</v>
      </c>
      <c r="E46" s="10" t="e">
        <f aca="false">ROUND(C46,0)</f>
        <v>#VALUE!</v>
      </c>
      <c r="F46" s="11" t="e">
        <f aca="false">0.01715 *E46</f>
        <v>#VALUE!</v>
      </c>
      <c r="I46" s="2" t="n">
        <f aca="false">HEX2DEC(H46)</f>
        <v>0</v>
      </c>
      <c r="K46" s="0" t="n">
        <f aca="false">HEX2DEC(J46)</f>
        <v>0</v>
      </c>
      <c r="L46" s="0" t="n">
        <f aca="false">I46-K46</f>
        <v>0</v>
      </c>
      <c r="M46" s="0" t="n">
        <f aca="false">0.0343 *L46</f>
        <v>0</v>
      </c>
      <c r="P46" s="0" t="n">
        <v>2250</v>
      </c>
      <c r="Q46" s="0" t="n">
        <f aca="false">P46/0.125</f>
        <v>18000</v>
      </c>
      <c r="R46" s="0" t="n">
        <f aca="false">ROUND(P46/O$3,2)</f>
        <v>38.61</v>
      </c>
      <c r="S46" s="0" t="n">
        <v>38.578</v>
      </c>
    </row>
    <row r="47" customFormat="false" ht="12.8" hidden="false" customHeight="false" outlineLevel="0" collapsed="false">
      <c r="A47" s="0" t="n">
        <f aca="false">A46+10</f>
        <v>450</v>
      </c>
      <c r="B47" s="10" t="n">
        <f aca="false">ROUND(A47/2,2)</f>
        <v>225</v>
      </c>
      <c r="C47" s="10" t="e">
        <f aca="false">ROUND(A47/#REF!,2)</f>
        <v>#VALUE!</v>
      </c>
      <c r="D47" s="10" t="e">
        <f aca="false">ROUND(C47/0.125,0)</f>
        <v>#VALUE!</v>
      </c>
      <c r="E47" s="10" t="e">
        <f aca="false">ROUND(C47,0)</f>
        <v>#VALUE!</v>
      </c>
      <c r="F47" s="11" t="e">
        <f aca="false">0.01715 *E47</f>
        <v>#VALUE!</v>
      </c>
      <c r="I47" s="2" t="n">
        <f aca="false">HEX2DEC(H47)</f>
        <v>0</v>
      </c>
      <c r="K47" s="0" t="n">
        <f aca="false">HEX2DEC(J47)</f>
        <v>0</v>
      </c>
      <c r="L47" s="0" t="n">
        <f aca="false">I47-K47</f>
        <v>0</v>
      </c>
      <c r="M47" s="0" t="n">
        <f aca="false">0.0343 *L47</f>
        <v>0</v>
      </c>
      <c r="P47" s="0" t="n">
        <v>2500</v>
      </c>
      <c r="Q47" s="0" t="n">
        <f aca="false">P47/0.125</f>
        <v>20000</v>
      </c>
      <c r="R47" s="0" t="n">
        <f aca="false">ROUND(P47/O$3,2)</f>
        <v>42.9</v>
      </c>
      <c r="S47" s="0" t="n">
        <v>42.765</v>
      </c>
    </row>
    <row r="48" customFormat="false" ht="12.8" hidden="false" customHeight="false" outlineLevel="0" collapsed="false">
      <c r="A48" s="0" t="n">
        <f aca="false">A47+10</f>
        <v>460</v>
      </c>
      <c r="B48" s="10" t="n">
        <f aca="false">ROUND(A48/2,2)</f>
        <v>230</v>
      </c>
      <c r="C48" s="10" t="e">
        <f aca="false">ROUND(A48/#REF!,2)</f>
        <v>#VALUE!</v>
      </c>
      <c r="D48" s="10" t="e">
        <f aca="false">ROUND(C48/0.125,0)</f>
        <v>#VALUE!</v>
      </c>
      <c r="E48" s="10" t="e">
        <f aca="false">ROUND(C48,0)</f>
        <v>#VALUE!</v>
      </c>
      <c r="F48" s="11" t="e">
        <f aca="false">0.01715 *E48</f>
        <v>#VALUE!</v>
      </c>
      <c r="G48" s="0" t="n">
        <v>13411</v>
      </c>
      <c r="H48" s="2" t="s">
        <v>66</v>
      </c>
      <c r="I48" s="2" t="n">
        <f aca="false">HEX2DEC(H48)</f>
        <v>14719</v>
      </c>
      <c r="J48" s="2" t="n">
        <v>3981</v>
      </c>
      <c r="K48" s="0" t="n">
        <f aca="false">HEX2DEC(J48)</f>
        <v>14721</v>
      </c>
      <c r="L48" s="0" t="n">
        <f aca="false">I48-K48</f>
        <v>-2</v>
      </c>
      <c r="M48" s="0" t="n">
        <f aca="false">0.0343 *L48</f>
        <v>-0.0686</v>
      </c>
      <c r="P48" s="0" t="n">
        <v>2750</v>
      </c>
      <c r="Q48" s="0" t="n">
        <f aca="false">P48/0.125</f>
        <v>22000</v>
      </c>
      <c r="R48" s="0" t="n">
        <f aca="false">ROUND(P48/O$3,2)</f>
        <v>47.19</v>
      </c>
      <c r="S48" s="0" t="n">
        <v>47.015</v>
      </c>
    </row>
    <row r="49" customFormat="false" ht="12.8" hidden="false" customHeight="false" outlineLevel="0" collapsed="false">
      <c r="A49" s="0" t="n">
        <f aca="false">A48+10</f>
        <v>470</v>
      </c>
      <c r="B49" s="10" t="n">
        <f aca="false">ROUND(A49/2,2)</f>
        <v>235</v>
      </c>
      <c r="C49" s="10" t="e">
        <f aca="false">ROUND(A49/#REF!,2)</f>
        <v>#VALUE!</v>
      </c>
      <c r="D49" s="10" t="e">
        <f aca="false">ROUND(C49/0.125,0)</f>
        <v>#VALUE!</v>
      </c>
      <c r="E49" s="10" t="e">
        <f aca="false">ROUND(C49,0)</f>
        <v>#VALUE!</v>
      </c>
      <c r="F49" s="11" t="e">
        <f aca="false">0.01715 *E49</f>
        <v>#VALUE!</v>
      </c>
      <c r="I49" s="2" t="n">
        <f aca="false">HEX2DEC(H49)</f>
        <v>0</v>
      </c>
      <c r="K49" s="0" t="n">
        <f aca="false">HEX2DEC(J49)</f>
        <v>0</v>
      </c>
      <c r="L49" s="0" t="n">
        <f aca="false">I49-K49</f>
        <v>0</v>
      </c>
      <c r="M49" s="0" t="n">
        <f aca="false">0.0343 *L49</f>
        <v>0</v>
      </c>
      <c r="P49" s="0" t="n">
        <v>3000</v>
      </c>
      <c r="Q49" s="0" t="n">
        <f aca="false">P49/0.125</f>
        <v>24000</v>
      </c>
      <c r="R49" s="0" t="n">
        <f aca="false">ROUND(P49/O$3,2)</f>
        <v>51.48</v>
      </c>
      <c r="S49" s="0" t="n">
        <v>51.328</v>
      </c>
    </row>
    <row r="50" customFormat="false" ht="12.8" hidden="false" customHeight="false" outlineLevel="0" collapsed="false">
      <c r="A50" s="0" t="n">
        <f aca="false">A49+10</f>
        <v>480</v>
      </c>
      <c r="B50" s="10" t="n">
        <f aca="false">ROUND(A50/2,2)</f>
        <v>240</v>
      </c>
      <c r="C50" s="10" t="e">
        <f aca="false">ROUND(A50/#REF!,2)</f>
        <v>#VALUE!</v>
      </c>
      <c r="D50" s="10" t="e">
        <f aca="false">ROUND(C50/0.125,0)</f>
        <v>#VALUE!</v>
      </c>
      <c r="E50" s="10" t="e">
        <f aca="false">ROUND(C50,0)</f>
        <v>#VALUE!</v>
      </c>
      <c r="F50" s="11" t="e">
        <f aca="false">0.01715 *E50</f>
        <v>#VALUE!</v>
      </c>
      <c r="I50" s="2" t="n">
        <f aca="false">HEX2DEC(H50)</f>
        <v>0</v>
      </c>
      <c r="K50" s="0" t="n">
        <f aca="false">HEX2DEC(J50)</f>
        <v>0</v>
      </c>
      <c r="L50" s="0" t="n">
        <f aca="false">I50-K50</f>
        <v>0</v>
      </c>
      <c r="M50" s="0" t="n">
        <f aca="false">0.0343 *L50</f>
        <v>0</v>
      </c>
      <c r="P50" s="0" t="n">
        <v>3250</v>
      </c>
      <c r="Q50" s="0" t="n">
        <f aca="false">P50/0.125</f>
        <v>26000</v>
      </c>
      <c r="R50" s="0" t="n">
        <f aca="false">ROUND(P50/O$3,2)</f>
        <v>55.77</v>
      </c>
      <c r="S50" s="0" t="n">
        <v>55.578</v>
      </c>
    </row>
    <row r="51" customFormat="false" ht="12.8" hidden="false" customHeight="false" outlineLevel="0" collapsed="false">
      <c r="A51" s="0" t="n">
        <f aca="false">A50+10</f>
        <v>490</v>
      </c>
      <c r="B51" s="10" t="n">
        <f aca="false">ROUND(A51/2,2)</f>
        <v>245</v>
      </c>
      <c r="C51" s="10" t="e">
        <f aca="false">ROUND(A51/#REF!,2)</f>
        <v>#VALUE!</v>
      </c>
      <c r="D51" s="10" t="e">
        <f aca="false">ROUND(C51/0.125,0)</f>
        <v>#VALUE!</v>
      </c>
      <c r="E51" s="10" t="e">
        <f aca="false">ROUND(C51,0)</f>
        <v>#VALUE!</v>
      </c>
      <c r="F51" s="11" t="e">
        <f aca="false">0.01715 *E51</f>
        <v>#VALUE!</v>
      </c>
      <c r="G51" s="0" t="n">
        <v>14286</v>
      </c>
      <c r="H51" s="2" t="s">
        <v>67</v>
      </c>
      <c r="I51" s="2" t="n">
        <f aca="false">HEX2DEC(H51)</f>
        <v>15680</v>
      </c>
      <c r="J51" s="2" t="s">
        <v>68</v>
      </c>
      <c r="K51" s="0" t="n">
        <f aca="false">HEX2DEC(J51)</f>
        <v>15681</v>
      </c>
      <c r="L51" s="0" t="n">
        <f aca="false">I51-K51</f>
        <v>-1</v>
      </c>
      <c r="M51" s="0" t="n">
        <f aca="false">0.0343 *L51</f>
        <v>-0.0343</v>
      </c>
      <c r="P51" s="0" t="n">
        <v>3500</v>
      </c>
      <c r="Q51" s="0" t="n">
        <f aca="false">P51/0.125</f>
        <v>28000</v>
      </c>
      <c r="R51" s="0" t="n">
        <f aca="false">ROUND(P51/O$3,2)</f>
        <v>60.05</v>
      </c>
      <c r="S51" s="0" t="n">
        <v>60.015</v>
      </c>
    </row>
    <row r="52" customFormat="false" ht="12.8" hidden="false" customHeight="false" outlineLevel="0" collapsed="false">
      <c r="A52" s="0" t="n">
        <f aca="false">A51+10</f>
        <v>500</v>
      </c>
      <c r="B52" s="10" t="n">
        <f aca="false">ROUND(A52/2,2)</f>
        <v>250</v>
      </c>
      <c r="C52" s="10" t="e">
        <f aca="false">ROUND(A52/#REF!,2)</f>
        <v>#VALUE!</v>
      </c>
      <c r="D52" s="10" t="e">
        <f aca="false">ROUND(C52/0.125,0)</f>
        <v>#VALUE!</v>
      </c>
      <c r="E52" s="10" t="e">
        <f aca="false">ROUND(C52,0)</f>
        <v>#VALUE!</v>
      </c>
      <c r="F52" s="11" t="e">
        <f aca="false">0.01715 *E52</f>
        <v>#VALUE!</v>
      </c>
      <c r="I52" s="2" t="n">
        <f aca="false">HEX2DEC(H52)</f>
        <v>0</v>
      </c>
      <c r="K52" s="0" t="n">
        <f aca="false">HEX2DEC(J52)</f>
        <v>0</v>
      </c>
      <c r="L52" s="0" t="n">
        <f aca="false">I52-K52</f>
        <v>0</v>
      </c>
      <c r="M52" s="0" t="n">
        <f aca="false">0.0343 *L52</f>
        <v>0</v>
      </c>
      <c r="P52" s="0" t="n">
        <v>3750</v>
      </c>
      <c r="Q52" s="0" t="n">
        <f aca="false">P52/0.125</f>
        <v>30000</v>
      </c>
      <c r="R52" s="0" t="n">
        <f aca="false">ROUND(P52/O$3,2)</f>
        <v>64.34</v>
      </c>
      <c r="S52" s="0" t="n">
        <v>64.328</v>
      </c>
    </row>
    <row r="53" customFormat="false" ht="12.8" hidden="false" customHeight="false" outlineLevel="0" collapsed="false">
      <c r="A53" s="0" t="n">
        <f aca="false">A52+10</f>
        <v>510</v>
      </c>
      <c r="B53" s="10" t="n">
        <f aca="false">ROUND(A53/2,2)</f>
        <v>255</v>
      </c>
      <c r="C53" s="10" t="e">
        <f aca="false">ROUND(A53/#REF!,2)</f>
        <v>#VALUE!</v>
      </c>
      <c r="D53" s="10" t="e">
        <f aca="false">ROUND(C53/0.125,0)</f>
        <v>#VALUE!</v>
      </c>
      <c r="E53" s="10" t="e">
        <f aca="false">ROUND(C53,0)</f>
        <v>#VALUE!</v>
      </c>
      <c r="F53" s="11" t="e">
        <f aca="false">0.01715 *E53</f>
        <v>#VALUE!</v>
      </c>
      <c r="I53" s="2" t="n">
        <f aca="false">HEX2DEC(H53)</f>
        <v>0</v>
      </c>
      <c r="K53" s="0" t="n">
        <f aca="false">HEX2DEC(J53)</f>
        <v>0</v>
      </c>
      <c r="L53" s="0" t="n">
        <f aca="false">I53-K53</f>
        <v>0</v>
      </c>
      <c r="M53" s="0" t="n">
        <f aca="false">0.0343 *L53</f>
        <v>0</v>
      </c>
      <c r="P53" s="0" t="n">
        <v>4000</v>
      </c>
      <c r="Q53" s="0" t="n">
        <f aca="false">P53/0.125</f>
        <v>32000</v>
      </c>
      <c r="R53" s="0" t="n">
        <f aca="false">ROUND(P53/O$3,2)</f>
        <v>68.63</v>
      </c>
      <c r="S53" s="0" t="n">
        <v>68.578</v>
      </c>
    </row>
    <row r="54" customFormat="false" ht="12.8" hidden="false" customHeight="false" outlineLevel="0" collapsed="false">
      <c r="A54" s="0" t="n">
        <f aca="false">A53+10</f>
        <v>520</v>
      </c>
      <c r="B54" s="10" t="n">
        <f aca="false">ROUND(A54/2,2)</f>
        <v>260</v>
      </c>
      <c r="C54" s="10" t="e">
        <f aca="false">ROUND(A54/#REF!,2)</f>
        <v>#VALUE!</v>
      </c>
      <c r="D54" s="10" t="e">
        <f aca="false">ROUND(C54/0.125,0)</f>
        <v>#VALUE!</v>
      </c>
      <c r="E54" s="10" t="e">
        <f aca="false">ROUND(C54,0)</f>
        <v>#VALUE!</v>
      </c>
      <c r="F54" s="11" t="e">
        <f aca="false">0.01715 *E54</f>
        <v>#VALUE!</v>
      </c>
      <c r="G54" s="0" t="n">
        <v>15161</v>
      </c>
      <c r="H54" s="2" t="s">
        <v>69</v>
      </c>
      <c r="I54" s="2" t="n">
        <f aca="false">HEX2DEC(H54)</f>
        <v>16639</v>
      </c>
      <c r="J54" s="0" t="n">
        <v>4101</v>
      </c>
      <c r="K54" s="0" t="n">
        <f aca="false">HEX2DEC(J54)</f>
        <v>16641</v>
      </c>
      <c r="L54" s="0" t="n">
        <f aca="false">I54-K54</f>
        <v>-2</v>
      </c>
      <c r="M54" s="0" t="n">
        <f aca="false">0.0343 *L54</f>
        <v>-0.0686</v>
      </c>
      <c r="P54" s="0" t="n">
        <v>4250</v>
      </c>
      <c r="Q54" s="0" t="n">
        <f aca="false">P54/0.125</f>
        <v>34000</v>
      </c>
      <c r="R54" s="0" t="n">
        <f aca="false">ROUND(P54/O$3,2)</f>
        <v>72.92</v>
      </c>
      <c r="S54" s="0" t="n">
        <v>72.765</v>
      </c>
    </row>
    <row r="55" customFormat="false" ht="12.8" hidden="false" customHeight="false" outlineLevel="0" collapsed="false">
      <c r="A55" s="0" t="n">
        <f aca="false">A54+10</f>
        <v>530</v>
      </c>
      <c r="B55" s="10" t="n">
        <f aca="false">ROUND(A55/2,2)</f>
        <v>265</v>
      </c>
      <c r="C55" s="10" t="e">
        <f aca="false">ROUND(A55/#REF!,2)</f>
        <v>#VALUE!</v>
      </c>
      <c r="D55" s="10" t="e">
        <f aca="false">ROUND(C55/0.125,0)</f>
        <v>#VALUE!</v>
      </c>
      <c r="E55" s="10" t="e">
        <f aca="false">ROUND(C55,0)</f>
        <v>#VALUE!</v>
      </c>
      <c r="F55" s="11" t="e">
        <f aca="false">0.01715 *E55</f>
        <v>#VALUE!</v>
      </c>
      <c r="I55" s="2" t="n">
        <f aca="false">HEX2DEC(H55)</f>
        <v>0</v>
      </c>
      <c r="K55" s="0" t="n">
        <f aca="false">HEX2DEC(J55)</f>
        <v>0</v>
      </c>
      <c r="L55" s="0" t="n">
        <f aca="false">I55-K55</f>
        <v>0</v>
      </c>
      <c r="M55" s="0" t="n">
        <f aca="false">0.0343 *L55</f>
        <v>0</v>
      </c>
      <c r="P55" s="0" t="n">
        <v>4500</v>
      </c>
      <c r="Q55" s="0" t="n">
        <f aca="false">P55/0.125</f>
        <v>36000</v>
      </c>
      <c r="R55" s="0" t="n">
        <f aca="false">ROUND(P55/O$3,2)</f>
        <v>77.21</v>
      </c>
      <c r="S55" s="0" t="n">
        <v>77.015</v>
      </c>
    </row>
    <row r="56" customFormat="false" ht="12.8" hidden="false" customHeight="false" outlineLevel="0" collapsed="false">
      <c r="A56" s="0" t="n">
        <f aca="false">A55+10</f>
        <v>540</v>
      </c>
      <c r="B56" s="10" t="n">
        <f aca="false">ROUND(A56/2,2)</f>
        <v>270</v>
      </c>
      <c r="C56" s="10" t="e">
        <f aca="false">ROUND(A56/#REF!,2)</f>
        <v>#VALUE!</v>
      </c>
      <c r="D56" s="10" t="e">
        <f aca="false">ROUND(C56/0.125,0)</f>
        <v>#VALUE!</v>
      </c>
      <c r="E56" s="10" t="e">
        <f aca="false">ROUND(C56,0)</f>
        <v>#VALUE!</v>
      </c>
      <c r="F56" s="11" t="e">
        <f aca="false">0.01715 *E56</f>
        <v>#VALUE!</v>
      </c>
      <c r="I56" s="2" t="n">
        <f aca="false">HEX2DEC(H56)</f>
        <v>0</v>
      </c>
      <c r="K56" s="0" t="n">
        <f aca="false">HEX2DEC(J56)</f>
        <v>0</v>
      </c>
      <c r="L56" s="0" t="n">
        <f aca="false">I56-K56</f>
        <v>0</v>
      </c>
      <c r="M56" s="0" t="n">
        <f aca="false">0.0343 *L56</f>
        <v>0</v>
      </c>
      <c r="P56" s="0" t="n">
        <v>4750</v>
      </c>
      <c r="Q56" s="0" t="n">
        <f aca="false">P56/0.125</f>
        <v>38000</v>
      </c>
      <c r="R56" s="0" t="n">
        <f aca="false">ROUND(P56/O$3,2)</f>
        <v>81.5</v>
      </c>
      <c r="S56" s="0" t="n">
        <v>81.328</v>
      </c>
    </row>
    <row r="57" customFormat="false" ht="12.8" hidden="false" customHeight="false" outlineLevel="0" collapsed="false">
      <c r="A57" s="0" t="n">
        <f aca="false">A56+10</f>
        <v>550</v>
      </c>
      <c r="B57" s="10" t="n">
        <f aca="false">ROUND(A57/2,2)</f>
        <v>275</v>
      </c>
      <c r="C57" s="10" t="e">
        <f aca="false">ROUND(A57/#REF!,2)</f>
        <v>#VALUE!</v>
      </c>
      <c r="D57" s="10" t="e">
        <f aca="false">ROUND(C57/0.125,0)</f>
        <v>#VALUE!</v>
      </c>
      <c r="E57" s="10" t="e">
        <f aca="false">ROUND(C57,0)</f>
        <v>#VALUE!</v>
      </c>
      <c r="F57" s="11" t="e">
        <f aca="false">0.01715 *E57</f>
        <v>#VALUE!</v>
      </c>
      <c r="G57" s="0" t="n">
        <v>16035</v>
      </c>
      <c r="H57" s="2" t="s">
        <v>70</v>
      </c>
      <c r="I57" s="2" t="n">
        <f aca="false">HEX2DEC(H57)</f>
        <v>17600</v>
      </c>
      <c r="J57" s="2" t="s">
        <v>71</v>
      </c>
      <c r="K57" s="0" t="n">
        <f aca="false">HEX2DEC(J57)</f>
        <v>17601</v>
      </c>
      <c r="L57" s="0" t="n">
        <f aca="false">I57-K57</f>
        <v>-1</v>
      </c>
      <c r="M57" s="0" t="n">
        <f aca="false">0.0343 *L57</f>
        <v>-0.0343</v>
      </c>
      <c r="P57" s="0" t="n">
        <v>5000</v>
      </c>
      <c r="Q57" s="0" t="n">
        <f aca="false">P57/0.125</f>
        <v>40000</v>
      </c>
      <c r="R57" s="0" t="n">
        <f aca="false">ROUND(P57/O$3,2)</f>
        <v>85.79</v>
      </c>
      <c r="S57" s="0" t="n">
        <v>85.765</v>
      </c>
    </row>
    <row r="58" customFormat="false" ht="12.8" hidden="false" customHeight="false" outlineLevel="0" collapsed="false">
      <c r="A58" s="0" t="n">
        <f aca="false">A57+10</f>
        <v>560</v>
      </c>
      <c r="B58" s="10" t="n">
        <f aca="false">ROUND(A58/2,2)</f>
        <v>280</v>
      </c>
      <c r="C58" s="10" t="e">
        <f aca="false">ROUND(A58/#REF!,2)</f>
        <v>#VALUE!</v>
      </c>
      <c r="D58" s="10" t="e">
        <f aca="false">ROUND(C58/0.125,0)</f>
        <v>#VALUE!</v>
      </c>
      <c r="E58" s="10" t="e">
        <f aca="false">ROUND(C58,0)</f>
        <v>#VALUE!</v>
      </c>
      <c r="F58" s="11" t="e">
        <f aca="false">0.01715 *E58</f>
        <v>#VALUE!</v>
      </c>
      <c r="I58" s="2" t="n">
        <f aca="false">HEX2DEC(H58)</f>
        <v>0</v>
      </c>
      <c r="K58" s="0" t="n">
        <f aca="false">HEX2DEC(J58)</f>
        <v>0</v>
      </c>
      <c r="L58" s="0" t="n">
        <f aca="false">I58-K58</f>
        <v>0</v>
      </c>
      <c r="M58" s="0" t="n">
        <f aca="false">0.0343 *L58</f>
        <v>0</v>
      </c>
      <c r="P58" s="0" t="n">
        <v>5250</v>
      </c>
      <c r="Q58" s="0" t="n">
        <f aca="false">P58/0.125</f>
        <v>42000</v>
      </c>
      <c r="R58" s="0" t="n">
        <f aca="false">ROUND(P58/O$3,2)</f>
        <v>90.08</v>
      </c>
      <c r="S58" s="0" t="n">
        <v>90.015</v>
      </c>
    </row>
    <row r="59" customFormat="false" ht="12.8" hidden="false" customHeight="false" outlineLevel="0" collapsed="false">
      <c r="A59" s="0" t="n">
        <f aca="false">A58+10</f>
        <v>570</v>
      </c>
      <c r="B59" s="10" t="n">
        <f aca="false">ROUND(A59/2,2)</f>
        <v>285</v>
      </c>
      <c r="C59" s="10" t="e">
        <f aca="false">ROUND(A59/#REF!,2)</f>
        <v>#VALUE!</v>
      </c>
      <c r="D59" s="10" t="e">
        <f aca="false">ROUND(C59/0.125,0)</f>
        <v>#VALUE!</v>
      </c>
      <c r="E59" s="10" t="e">
        <f aca="false">ROUND(C59,0)</f>
        <v>#VALUE!</v>
      </c>
      <c r="F59" s="11" t="e">
        <f aca="false">0.01715 *E59</f>
        <v>#VALUE!</v>
      </c>
      <c r="I59" s="2" t="n">
        <f aca="false">HEX2DEC(H59)</f>
        <v>0</v>
      </c>
      <c r="K59" s="0" t="n">
        <f aca="false">HEX2DEC(J59)</f>
        <v>0</v>
      </c>
      <c r="L59" s="0" t="n">
        <f aca="false">I59-K59</f>
        <v>0</v>
      </c>
      <c r="M59" s="0" t="n">
        <f aca="false">0.0343 *L59</f>
        <v>0</v>
      </c>
      <c r="P59" s="0" t="n">
        <v>5500</v>
      </c>
      <c r="Q59" s="0" t="n">
        <f aca="false">P59/0.125</f>
        <v>44000</v>
      </c>
      <c r="R59" s="0" t="n">
        <f aca="false">ROUND(P59/O$3,2)</f>
        <v>94.37</v>
      </c>
      <c r="S59" s="0" t="n">
        <v>94.328</v>
      </c>
    </row>
    <row r="60" customFormat="false" ht="12.8" hidden="false" customHeight="false" outlineLevel="0" collapsed="false">
      <c r="A60" s="0" t="n">
        <f aca="false">A59+10</f>
        <v>580</v>
      </c>
      <c r="B60" s="10" t="n">
        <f aca="false">ROUND(A60/2,2)</f>
        <v>290</v>
      </c>
      <c r="C60" s="10" t="e">
        <f aca="false">ROUND(A60/#REF!,2)</f>
        <v>#VALUE!</v>
      </c>
      <c r="D60" s="10" t="e">
        <f aca="false">ROUND(C60/0.125,0)</f>
        <v>#VALUE!</v>
      </c>
      <c r="E60" s="10" t="e">
        <f aca="false">ROUND(C60,0)</f>
        <v>#VALUE!</v>
      </c>
      <c r="F60" s="11" t="e">
        <f aca="false">0.01715 *E60</f>
        <v>#VALUE!</v>
      </c>
      <c r="G60" s="0" t="n">
        <v>16910</v>
      </c>
      <c r="H60" s="2" t="n">
        <v>4880</v>
      </c>
      <c r="I60" s="2" t="n">
        <f aca="false">HEX2DEC(H60)</f>
        <v>18560</v>
      </c>
      <c r="J60" s="2" t="n">
        <v>4881</v>
      </c>
      <c r="K60" s="0" t="n">
        <f aca="false">HEX2DEC(J60)</f>
        <v>18561</v>
      </c>
      <c r="L60" s="0" t="n">
        <f aca="false">I60-K60</f>
        <v>-1</v>
      </c>
      <c r="M60" s="0" t="n">
        <f aca="false">0.0343 *L60</f>
        <v>-0.0343</v>
      </c>
      <c r="P60" s="0" t="n">
        <v>5750</v>
      </c>
      <c r="Q60" s="0" t="n">
        <f aca="false">P60/0.125</f>
        <v>46000</v>
      </c>
      <c r="R60" s="0" t="n">
        <f aca="false">ROUND(P60/O$3,2)</f>
        <v>98.66</v>
      </c>
      <c r="S60" s="0" t="n">
        <v>98.578</v>
      </c>
    </row>
    <row r="61" customFormat="false" ht="12.8" hidden="false" customHeight="false" outlineLevel="0" collapsed="false">
      <c r="A61" s="0" t="n">
        <f aca="false">A60+10</f>
        <v>590</v>
      </c>
      <c r="B61" s="10" t="n">
        <f aca="false">ROUND(A61/2,2)</f>
        <v>295</v>
      </c>
      <c r="C61" s="10" t="e">
        <f aca="false">ROUND(A61/#REF!,2)</f>
        <v>#VALUE!</v>
      </c>
      <c r="D61" s="10" t="e">
        <f aca="false">ROUND(C61/0.125,0)</f>
        <v>#VALUE!</v>
      </c>
      <c r="E61" s="10" t="e">
        <f aca="false">ROUND(C61,0)</f>
        <v>#VALUE!</v>
      </c>
      <c r="F61" s="11" t="e">
        <f aca="false">0.01715 *E61</f>
        <v>#VALUE!</v>
      </c>
      <c r="I61" s="2" t="n">
        <f aca="false">HEX2DEC(H61)</f>
        <v>0</v>
      </c>
      <c r="K61" s="0" t="n">
        <f aca="false">HEX2DEC(J61)</f>
        <v>0</v>
      </c>
      <c r="L61" s="0" t="n">
        <f aca="false">I61-K61</f>
        <v>0</v>
      </c>
      <c r="M61" s="0" t="n">
        <f aca="false">0.0343 *L61</f>
        <v>0</v>
      </c>
      <c r="P61" s="0" t="n">
        <v>6000</v>
      </c>
      <c r="Q61" s="0" t="n">
        <f aca="false">P61/0.125</f>
        <v>48000</v>
      </c>
      <c r="R61" s="0" t="n">
        <f aca="false">ROUND(P61/O$3,2)</f>
        <v>102.95</v>
      </c>
      <c r="S61" s="0" t="n">
        <v>102.76</v>
      </c>
    </row>
    <row r="62" customFormat="false" ht="12.8" hidden="false" customHeight="false" outlineLevel="0" collapsed="false">
      <c r="A62" s="0" t="n">
        <f aca="false">A61+10</f>
        <v>600</v>
      </c>
      <c r="B62" s="10" t="n">
        <f aca="false">ROUND(A62/2,2)</f>
        <v>300</v>
      </c>
      <c r="C62" s="10" t="e">
        <f aca="false">ROUND(A62/#REF!,2)</f>
        <v>#VALUE!</v>
      </c>
      <c r="D62" s="10" t="e">
        <f aca="false">ROUND(C62/0.125,0)</f>
        <v>#VALUE!</v>
      </c>
      <c r="E62" s="10" t="e">
        <f aca="false">ROUND(C62,0)</f>
        <v>#VALUE!</v>
      </c>
      <c r="F62" s="11" t="e">
        <f aca="false">0.01715 *E62</f>
        <v>#VALUE!</v>
      </c>
      <c r="H62" s="2" t="s">
        <v>72</v>
      </c>
      <c r="I62" s="2" t="n">
        <f aca="false">HEX2DEC(H62)</f>
        <v>19200</v>
      </c>
      <c r="J62" s="2" t="s">
        <v>73</v>
      </c>
      <c r="K62" s="0" t="n">
        <f aca="false">HEX2DEC(J62)</f>
        <v>19201</v>
      </c>
      <c r="L62" s="0" t="n">
        <f aca="false">I62-K62</f>
        <v>-1</v>
      </c>
      <c r="M62" s="0" t="n">
        <f aca="false">0.0343 *L62</f>
        <v>-0.0343</v>
      </c>
      <c r="P62" s="0" t="n">
        <v>6250</v>
      </c>
      <c r="Q62" s="0" t="n">
        <f aca="false">P62/0.125</f>
        <v>50000</v>
      </c>
      <c r="R62" s="0" t="n">
        <f aca="false">ROUND(P62/O$3,2)</f>
        <v>107.24</v>
      </c>
      <c r="S62" s="0" t="n">
        <v>107.07</v>
      </c>
    </row>
    <row r="63" customFormat="false" ht="12.8" hidden="false" customHeight="false" outlineLevel="0" collapsed="false">
      <c r="A63" s="0" t="n">
        <f aca="false">A62+10</f>
        <v>610</v>
      </c>
      <c r="B63" s="10" t="n">
        <f aca="false">ROUND(A63/2,2)</f>
        <v>305</v>
      </c>
      <c r="C63" s="10" t="e">
        <f aca="false">ROUND(A63/#REF!,2)</f>
        <v>#VALUE!</v>
      </c>
      <c r="D63" s="10" t="e">
        <f aca="false">ROUND(C63/0.125,0)</f>
        <v>#VALUE!</v>
      </c>
      <c r="E63" s="10" t="e">
        <f aca="false">ROUND(C63,0)</f>
        <v>#VALUE!</v>
      </c>
      <c r="F63" s="11" t="e">
        <f aca="false">0.01715 *E63</f>
        <v>#VALUE!</v>
      </c>
      <c r="G63" s="0" t="n">
        <v>17784</v>
      </c>
      <c r="H63" s="2" t="s">
        <v>74</v>
      </c>
      <c r="I63" s="2" t="n">
        <f aca="false">HEX2DEC(H63)</f>
        <v>19519</v>
      </c>
      <c r="J63" s="2" t="s">
        <v>75</v>
      </c>
      <c r="K63" s="0" t="n">
        <f aca="false">HEX2DEC(J63)</f>
        <v>19521</v>
      </c>
      <c r="L63" s="0" t="n">
        <f aca="false">I63-K63</f>
        <v>-2</v>
      </c>
      <c r="M63" s="0" t="n">
        <f aca="false">0.0343 *L63</f>
        <v>-0.0686</v>
      </c>
      <c r="P63" s="0" t="n">
        <v>6500</v>
      </c>
      <c r="Q63" s="0" t="n">
        <f aca="false">P63/0.125</f>
        <v>52000</v>
      </c>
      <c r="R63" s="0" t="n">
        <f aca="false">ROUND(P63/O$3,2)</f>
        <v>111.53</v>
      </c>
      <c r="S63" s="0" t="n">
        <v>111.32</v>
      </c>
    </row>
    <row r="64" customFormat="false" ht="12.8" hidden="false" customHeight="false" outlineLevel="0" collapsed="false">
      <c r="A64" s="0" t="n">
        <f aca="false">A63+10</f>
        <v>620</v>
      </c>
      <c r="B64" s="10" t="n">
        <f aca="false">ROUND(A64/2,2)</f>
        <v>310</v>
      </c>
      <c r="C64" s="10" t="e">
        <f aca="false">ROUND(A64/#REF!,2)</f>
        <v>#VALUE!</v>
      </c>
      <c r="D64" s="10" t="e">
        <f aca="false">ROUND(C64/0.125,0)</f>
        <v>#VALUE!</v>
      </c>
      <c r="E64" s="10" t="e">
        <f aca="false">ROUND(C64,0)</f>
        <v>#VALUE!</v>
      </c>
      <c r="F64" s="11" t="e">
        <f aca="false">0.01715 *E64</f>
        <v>#VALUE!</v>
      </c>
      <c r="H64" s="2" t="s">
        <v>76</v>
      </c>
      <c r="I64" s="2" t="n">
        <f aca="false">HEX2DEC(H64)</f>
        <v>19840</v>
      </c>
      <c r="J64" s="2" t="s">
        <v>77</v>
      </c>
      <c r="K64" s="0" t="n">
        <f aca="false">HEX2DEC(J64)</f>
        <v>19841</v>
      </c>
      <c r="L64" s="0" t="n">
        <f aca="false">I64-K64</f>
        <v>-1</v>
      </c>
      <c r="M64" s="0" t="n">
        <f aca="false">0.0343 *L64</f>
        <v>-0.0343</v>
      </c>
      <c r="P64" s="0" t="n">
        <v>6750</v>
      </c>
      <c r="Q64" s="0" t="n">
        <f aca="false">P64/0.125</f>
        <v>54000</v>
      </c>
      <c r="R64" s="0" t="n">
        <f aca="false">ROUND(P64/O$3,2)</f>
        <v>115.82</v>
      </c>
      <c r="S64" s="0" t="n">
        <v>115.76</v>
      </c>
    </row>
    <row r="65" customFormat="false" ht="12.8" hidden="false" customHeight="false" outlineLevel="0" collapsed="false">
      <c r="A65" s="0" t="n">
        <f aca="false">A64+10</f>
        <v>630</v>
      </c>
      <c r="B65" s="10" t="n">
        <f aca="false">ROUND(A65/2,2)</f>
        <v>315</v>
      </c>
      <c r="C65" s="10" t="e">
        <f aca="false">ROUND(A65/#REF!,2)</f>
        <v>#VALUE!</v>
      </c>
      <c r="D65" s="10" t="e">
        <f aca="false">ROUND(C65/0.125,0)</f>
        <v>#VALUE!</v>
      </c>
      <c r="E65" s="10" t="e">
        <f aca="false">ROUND(C65,0)</f>
        <v>#VALUE!</v>
      </c>
      <c r="F65" s="11" t="e">
        <f aca="false">0.01715 *E65</f>
        <v>#VALUE!</v>
      </c>
      <c r="H65" s="2" t="s">
        <v>78</v>
      </c>
      <c r="I65" s="2" t="n">
        <f aca="false">HEX2DEC(H65)</f>
        <v>20159</v>
      </c>
      <c r="J65" s="2" t="s">
        <v>79</v>
      </c>
      <c r="K65" s="0" t="n">
        <f aca="false">HEX2DEC(J65)</f>
        <v>20161</v>
      </c>
      <c r="L65" s="0" t="n">
        <f aca="false">I65-K65</f>
        <v>-2</v>
      </c>
      <c r="M65" s="0" t="n">
        <f aca="false">0.0343 *L65</f>
        <v>-0.0686</v>
      </c>
      <c r="P65" s="0" t="n">
        <v>7000</v>
      </c>
      <c r="Q65" s="0" t="n">
        <f aca="false">P65/0.125</f>
        <v>56000</v>
      </c>
      <c r="R65" s="0" t="n">
        <f aca="false">ROUND(P65/O$3,2)</f>
        <v>120.11</v>
      </c>
      <c r="S65" s="0" t="n">
        <v>120.01</v>
      </c>
    </row>
    <row r="66" customFormat="false" ht="12.8" hidden="false" customHeight="false" outlineLevel="0" collapsed="false">
      <c r="A66" s="0" t="n">
        <f aca="false">A65+10</f>
        <v>640</v>
      </c>
      <c r="B66" s="10" t="n">
        <f aca="false">ROUND(A66/2,2)</f>
        <v>320</v>
      </c>
      <c r="C66" s="10" t="e">
        <f aca="false">ROUND(A66/#REF!,2)</f>
        <v>#VALUE!</v>
      </c>
      <c r="D66" s="10" t="e">
        <f aca="false">ROUND(C66/0.125,0)</f>
        <v>#VALUE!</v>
      </c>
      <c r="E66" s="10" t="e">
        <f aca="false">ROUND(C66,0)</f>
        <v>#VALUE!</v>
      </c>
      <c r="F66" s="11" t="e">
        <f aca="false">0.01715 *E66</f>
        <v>#VALUE!</v>
      </c>
      <c r="G66" s="0" t="n">
        <v>18659</v>
      </c>
      <c r="H66" s="2" t="n">
        <v>5000</v>
      </c>
      <c r="I66" s="2" t="n">
        <f aca="false">HEX2DEC(H66)</f>
        <v>20480</v>
      </c>
      <c r="J66" s="2" t="n">
        <v>5001</v>
      </c>
      <c r="K66" s="0" t="n">
        <f aca="false">HEX2DEC(J66)</f>
        <v>20481</v>
      </c>
      <c r="L66" s="0" t="n">
        <f aca="false">I66-K66</f>
        <v>-1</v>
      </c>
      <c r="M66" s="0" t="n">
        <f aca="false">0.0343 *L66</f>
        <v>-0.0343</v>
      </c>
      <c r="P66" s="0" t="n">
        <v>7250</v>
      </c>
      <c r="Q66" s="0" t="n">
        <f aca="false">P66/0.125</f>
        <v>58000</v>
      </c>
      <c r="R66" s="0" t="n">
        <f aca="false">ROUND(P66/O$3,2)</f>
        <v>124.4</v>
      </c>
      <c r="S66" s="0" t="n">
        <v>124.32</v>
      </c>
    </row>
    <row r="67" customFormat="false" ht="12.8" hidden="false" customHeight="false" outlineLevel="0" collapsed="false">
      <c r="A67" s="0" t="n">
        <f aca="false">A66+10</f>
        <v>650</v>
      </c>
      <c r="B67" s="10" t="n">
        <f aca="false">ROUND(A67/2,2)</f>
        <v>325</v>
      </c>
      <c r="C67" s="10" t="e">
        <f aca="false">ROUND(A67/#REF!,2)</f>
        <v>#VALUE!</v>
      </c>
      <c r="D67" s="10" t="e">
        <f aca="false">ROUND(C67/0.125,0)</f>
        <v>#VALUE!</v>
      </c>
      <c r="E67" s="10" t="e">
        <f aca="false">ROUND(C67,0)</f>
        <v>#VALUE!</v>
      </c>
      <c r="F67" s="11" t="e">
        <f aca="false">0.01715 *E67</f>
        <v>#VALUE!</v>
      </c>
      <c r="H67" s="2" t="s">
        <v>80</v>
      </c>
      <c r="I67" s="2" t="n">
        <f aca="false">HEX2DEC(H67)</f>
        <v>20799</v>
      </c>
      <c r="J67" s="2" t="n">
        <v>5141</v>
      </c>
      <c r="K67" s="0" t="n">
        <f aca="false">HEX2DEC(J67)</f>
        <v>20801</v>
      </c>
      <c r="L67" s="0" t="n">
        <f aca="false">I67-K67</f>
        <v>-2</v>
      </c>
      <c r="M67" s="0" t="n">
        <f aca="false">0.0343 *L67</f>
        <v>-0.0686</v>
      </c>
      <c r="P67" s="0" t="n">
        <v>7500</v>
      </c>
      <c r="Q67" s="0" t="n">
        <f aca="false">P67/0.125</f>
        <v>60000</v>
      </c>
      <c r="R67" s="0" t="n">
        <f aca="false">ROUND(P67/O$3,2)</f>
        <v>128.69</v>
      </c>
      <c r="S67" s="0" t="n">
        <v>128.51</v>
      </c>
    </row>
    <row r="68" customFormat="false" ht="12.8" hidden="false" customHeight="false" outlineLevel="0" collapsed="false">
      <c r="A68" s="0" t="n">
        <f aca="false">A67+10</f>
        <v>660</v>
      </c>
      <c r="B68" s="10" t="n">
        <f aca="false">ROUND(A68/2,2)</f>
        <v>330</v>
      </c>
      <c r="C68" s="10" t="e">
        <f aca="false">ROUND(A68/#REF!,2)</f>
        <v>#VALUE!</v>
      </c>
      <c r="D68" s="10" t="e">
        <f aca="false">ROUND(C68/0.125,0)</f>
        <v>#VALUE!</v>
      </c>
      <c r="E68" s="10" t="e">
        <f aca="false">ROUND(C68,0)</f>
        <v>#VALUE!</v>
      </c>
      <c r="F68" s="11" t="e">
        <f aca="false">0.01715 *E68</f>
        <v>#VALUE!</v>
      </c>
      <c r="H68" s="2" t="n">
        <v>5280</v>
      </c>
      <c r="I68" s="2" t="n">
        <f aca="false">HEX2DEC(H68)</f>
        <v>21120</v>
      </c>
      <c r="J68" s="2" t="n">
        <v>5281</v>
      </c>
      <c r="K68" s="0" t="n">
        <f aca="false">HEX2DEC(J68)</f>
        <v>21121</v>
      </c>
      <c r="L68" s="0" t="n">
        <f aca="false">I68-K68</f>
        <v>-1</v>
      </c>
      <c r="M68" s="0" t="n">
        <f aca="false">0.0343 *L68</f>
        <v>-0.0343</v>
      </c>
      <c r="P68" s="0" t="n">
        <v>7750</v>
      </c>
      <c r="Q68" s="0" t="n">
        <f aca="false">P68/0.125</f>
        <v>62000</v>
      </c>
      <c r="R68" s="0" t="n">
        <f aca="false">ROUND(P68/O$3,2)</f>
        <v>132.98</v>
      </c>
      <c r="S68" s="0" t="n">
        <v>132.76</v>
      </c>
    </row>
    <row r="69" customFormat="false" ht="12.8" hidden="false" customHeight="false" outlineLevel="0" collapsed="false">
      <c r="A69" s="0" t="n">
        <f aca="false">A68+10</f>
        <v>670</v>
      </c>
      <c r="B69" s="10" t="n">
        <f aca="false">ROUND(A69/2,2)</f>
        <v>335</v>
      </c>
      <c r="C69" s="10" t="e">
        <f aca="false">ROUND(A69/#REF!,2)</f>
        <v>#VALUE!</v>
      </c>
      <c r="D69" s="10" t="e">
        <f aca="false">ROUND(C69/0.125,0)</f>
        <v>#VALUE!</v>
      </c>
      <c r="E69" s="10" t="e">
        <f aca="false">ROUND(C69,0)</f>
        <v>#VALUE!</v>
      </c>
      <c r="F69" s="11" t="e">
        <f aca="false">0.01715 *E69</f>
        <v>#VALUE!</v>
      </c>
      <c r="G69" s="0" t="n">
        <v>19534</v>
      </c>
      <c r="H69" s="2" t="s">
        <v>81</v>
      </c>
      <c r="I69" s="2" t="n">
        <f aca="false">HEX2DEC(H69)</f>
        <v>21440</v>
      </c>
      <c r="J69" s="2" t="s">
        <v>82</v>
      </c>
      <c r="K69" s="0" t="n">
        <f aca="false">HEX2DEC(J69)</f>
        <v>21441</v>
      </c>
      <c r="L69" s="0" t="n">
        <f aca="false">I69-K69</f>
        <v>-1</v>
      </c>
      <c r="M69" s="0" t="n">
        <f aca="false">0.0343 *L69</f>
        <v>-0.0343</v>
      </c>
      <c r="P69" s="0" t="n">
        <v>8000</v>
      </c>
      <c r="Q69" s="0" t="n">
        <f aca="false">P69/0.125</f>
        <v>64000</v>
      </c>
      <c r="R69" s="0" t="n">
        <f aca="false">ROUND(P69/O$3,2)</f>
        <v>137.27</v>
      </c>
      <c r="S69" s="0" t="n">
        <v>137.07</v>
      </c>
    </row>
    <row r="70" customFormat="false" ht="12.8" hidden="false" customHeight="false" outlineLevel="0" collapsed="false">
      <c r="A70" s="0" t="n">
        <f aca="false">A69+10</f>
        <v>680</v>
      </c>
      <c r="B70" s="10" t="n">
        <f aca="false">ROUND(A70/2,2)</f>
        <v>340</v>
      </c>
      <c r="C70" s="10" t="e">
        <f aca="false">ROUND(A70/#REF!,2)</f>
        <v>#VALUE!</v>
      </c>
      <c r="D70" s="10" t="e">
        <f aca="false">ROUND(C70/0.125,0)</f>
        <v>#VALUE!</v>
      </c>
      <c r="E70" s="10" t="e">
        <f aca="false">ROUND(C70,0)</f>
        <v>#VALUE!</v>
      </c>
      <c r="F70" s="11" t="e">
        <f aca="false">0.01715 *E70</f>
        <v>#VALUE!</v>
      </c>
      <c r="H70" s="2" t="s">
        <v>83</v>
      </c>
      <c r="I70" s="2" t="n">
        <f aca="false">HEX2DEC(H70)</f>
        <v>21759</v>
      </c>
      <c r="J70" s="2" t="n">
        <v>5501</v>
      </c>
      <c r="K70" s="0" t="n">
        <f aca="false">HEX2DEC(J70)</f>
        <v>21761</v>
      </c>
      <c r="L70" s="0" t="n">
        <f aca="false">I70-K70</f>
        <v>-2</v>
      </c>
      <c r="M70" s="0" t="n">
        <f aca="false">0.0343 *L70</f>
        <v>-0.0686</v>
      </c>
      <c r="P70" s="0" t="n">
        <v>8250</v>
      </c>
      <c r="Q70" s="0" t="n">
        <f aca="false">P70/0.125</f>
        <v>66000</v>
      </c>
      <c r="R70" s="0" t="n">
        <f aca="false">ROUND(P70/O$3,2)</f>
        <v>141.56</v>
      </c>
      <c r="S70" s="0" t="n">
        <v>141.32</v>
      </c>
    </row>
    <row r="71" customFormat="false" ht="12.8" hidden="false" customHeight="false" outlineLevel="0" collapsed="false">
      <c r="A71" s="0" t="n">
        <f aca="false">A70+10</f>
        <v>690</v>
      </c>
      <c r="B71" s="10" t="n">
        <f aca="false">ROUND(A71/2,2)</f>
        <v>345</v>
      </c>
      <c r="C71" s="10" t="e">
        <f aca="false">ROUND(A71/#REF!,2)</f>
        <v>#VALUE!</v>
      </c>
      <c r="D71" s="10" t="e">
        <f aca="false">ROUND(C71/0.125,0)</f>
        <v>#VALUE!</v>
      </c>
      <c r="E71" s="10" t="e">
        <f aca="false">ROUND(C71,0)</f>
        <v>#VALUE!</v>
      </c>
      <c r="F71" s="11" t="e">
        <f aca="false">0.01715 *E71</f>
        <v>#VALUE!</v>
      </c>
      <c r="H71" s="2" t="n">
        <v>5640</v>
      </c>
      <c r="I71" s="2" t="n">
        <f aca="false">HEX2DEC(H71)</f>
        <v>22080</v>
      </c>
      <c r="J71" s="2" t="n">
        <v>5641</v>
      </c>
      <c r="K71" s="0" t="n">
        <f aca="false">HEX2DEC(J71)</f>
        <v>22081</v>
      </c>
      <c r="L71" s="0" t="n">
        <f aca="false">I71-K71</f>
        <v>-1</v>
      </c>
      <c r="M71" s="0" t="n">
        <f aca="false">0.0343 *L71</f>
        <v>-0.0343</v>
      </c>
      <c r="P71" s="0" t="n">
        <v>8500</v>
      </c>
      <c r="Q71" s="0" t="n">
        <f aca="false">P71/0.125</f>
        <v>68000</v>
      </c>
      <c r="R71" s="0" t="n">
        <f aca="false">ROUND(P71/O$3,2)</f>
        <v>145.85</v>
      </c>
      <c r="S71" s="0" t="n">
        <v>145.76</v>
      </c>
    </row>
    <row r="72" customFormat="false" ht="12.8" hidden="false" customHeight="false" outlineLevel="0" collapsed="false">
      <c r="A72" s="0" t="n">
        <f aca="false">A71+10</f>
        <v>700</v>
      </c>
      <c r="B72" s="10" t="n">
        <f aca="false">ROUND(A72/2,2)</f>
        <v>350</v>
      </c>
      <c r="C72" s="10" t="e">
        <f aca="false">ROUND(A72/#REF!,2)</f>
        <v>#VALUE!</v>
      </c>
      <c r="D72" s="10" t="e">
        <f aca="false">ROUND(C72/0.125,0)</f>
        <v>#VALUE!</v>
      </c>
      <c r="E72" s="10" t="e">
        <f aca="false">ROUND(C72,0)</f>
        <v>#VALUE!</v>
      </c>
      <c r="F72" s="11" t="e">
        <f aca="false">0.01715 *E72</f>
        <v>#VALUE!</v>
      </c>
      <c r="G72" s="0" t="n">
        <v>20408</v>
      </c>
      <c r="H72" s="2" t="s">
        <v>84</v>
      </c>
      <c r="I72" s="2" t="n">
        <f aca="false">HEX2DEC(H72)</f>
        <v>22399</v>
      </c>
      <c r="J72" s="2" t="n">
        <v>5781</v>
      </c>
      <c r="K72" s="0" t="n">
        <f aca="false">HEX2DEC(J72)</f>
        <v>22401</v>
      </c>
      <c r="L72" s="0" t="n">
        <f aca="false">I72-K72</f>
        <v>-2</v>
      </c>
      <c r="M72" s="0" t="n">
        <f aca="false">0.0343 *L72</f>
        <v>-0.0686</v>
      </c>
      <c r="P72" s="0" t="n">
        <v>8750</v>
      </c>
      <c r="Q72" s="0" t="n">
        <f aca="false">P72/0.125</f>
        <v>70000</v>
      </c>
      <c r="R72" s="0" t="n">
        <f aca="false">ROUND(P72/O$3,2)</f>
        <v>150.14</v>
      </c>
      <c r="S72" s="0" t="n">
        <v>150.07</v>
      </c>
    </row>
    <row r="73" customFormat="false" ht="12.8" hidden="false" customHeight="false" outlineLevel="0" collapsed="false">
      <c r="A73" s="0" t="n">
        <f aca="false">A72+10</f>
        <v>710</v>
      </c>
      <c r="B73" s="10" t="n">
        <f aca="false">ROUND(A73/2,2)</f>
        <v>355</v>
      </c>
      <c r="C73" s="10" t="e">
        <f aca="false">ROUND(A73/#REF!,2)</f>
        <v>#VALUE!</v>
      </c>
      <c r="D73" s="10" t="e">
        <f aca="false">ROUND(C73/0.125,0)</f>
        <v>#VALUE!</v>
      </c>
      <c r="E73" s="10" t="e">
        <f aca="false">ROUND(C73,0)</f>
        <v>#VALUE!</v>
      </c>
      <c r="F73" s="11" t="e">
        <f aca="false">0.01715 *E73</f>
        <v>#VALUE!</v>
      </c>
      <c r="H73" s="2" t="s">
        <v>85</v>
      </c>
      <c r="I73" s="2" t="n">
        <f aca="false">HEX2DEC(H73)</f>
        <v>22720</v>
      </c>
      <c r="J73" s="2" t="s">
        <v>86</v>
      </c>
      <c r="K73" s="0" t="n">
        <f aca="false">HEX2DEC(J73)</f>
        <v>22721</v>
      </c>
      <c r="L73" s="0" t="n">
        <f aca="false">I73-K73</f>
        <v>-1</v>
      </c>
      <c r="M73" s="0" t="n">
        <f aca="false">0.0343 *L73</f>
        <v>-0.0343</v>
      </c>
      <c r="P73" s="0" t="n">
        <v>9000</v>
      </c>
      <c r="Q73" s="0" t="n">
        <f aca="false">P73/0.125</f>
        <v>72000</v>
      </c>
      <c r="R73" s="0" t="n">
        <f aca="false">ROUND(P73/O$3,2)</f>
        <v>154.43</v>
      </c>
      <c r="S73" s="0" t="n">
        <v>154.32</v>
      </c>
    </row>
    <row r="74" customFormat="false" ht="12.8" hidden="false" customHeight="false" outlineLevel="0" collapsed="false">
      <c r="A74" s="0" t="n">
        <f aca="false">A73+10</f>
        <v>720</v>
      </c>
      <c r="B74" s="10" t="n">
        <f aca="false">ROUND(A74/2,2)</f>
        <v>360</v>
      </c>
      <c r="C74" s="10" t="e">
        <f aca="false">ROUND(A74/#REF!,2)</f>
        <v>#VALUE!</v>
      </c>
      <c r="D74" s="10" t="e">
        <f aca="false">ROUND(C74/0.125,0)</f>
        <v>#VALUE!</v>
      </c>
      <c r="E74" s="10" t="e">
        <f aca="false">ROUND(C74,0)</f>
        <v>#VALUE!</v>
      </c>
      <c r="F74" s="11" t="e">
        <f aca="false">0.01715 *E74</f>
        <v>#VALUE!</v>
      </c>
      <c r="G74" s="0" t="n">
        <v>20991</v>
      </c>
      <c r="H74" s="2" t="s">
        <v>87</v>
      </c>
      <c r="I74" s="2" t="n">
        <f aca="false">HEX2DEC(H74)</f>
        <v>23039</v>
      </c>
      <c r="J74" s="15" t="s">
        <v>88</v>
      </c>
      <c r="K74" s="0" t="n">
        <f aca="false">HEX2DEC(J74)</f>
        <v>23041</v>
      </c>
      <c r="L74" s="0" t="n">
        <f aca="false">I74-K74</f>
        <v>-2</v>
      </c>
      <c r="M74" s="0" t="n">
        <f aca="false">0.0343 *L74</f>
        <v>-0.0686</v>
      </c>
      <c r="P74" s="0" t="n">
        <v>9250</v>
      </c>
      <c r="Q74" s="0" t="n">
        <f aca="false">P74/0.125</f>
        <v>74000</v>
      </c>
      <c r="R74" s="0" t="n">
        <f aca="false">ROUND(P74/O$3,2)</f>
        <v>158.72</v>
      </c>
      <c r="S74" s="0" t="n">
        <v>158.51</v>
      </c>
    </row>
    <row r="75" customFormat="false" ht="12.8" hidden="false" customHeight="false" outlineLevel="0" collapsed="false">
      <c r="A75" s="0" t="n">
        <f aca="false">A74+10</f>
        <v>730</v>
      </c>
      <c r="B75" s="10" t="n">
        <f aca="false">ROUND(A75/2,2)</f>
        <v>365</v>
      </c>
      <c r="C75" s="10" t="e">
        <f aca="false">ROUND(A75/#REF!,2)</f>
        <v>#VALUE!</v>
      </c>
      <c r="D75" s="10" t="e">
        <f aca="false">ROUND(C75/0.125,0)</f>
        <v>#VALUE!</v>
      </c>
      <c r="E75" s="10" t="e">
        <f aca="false">ROUND(C75,0)</f>
        <v>#VALUE!</v>
      </c>
      <c r="F75" s="11" t="e">
        <f aca="false">0.01715 *E75</f>
        <v>#VALUE!</v>
      </c>
      <c r="H75" s="2" t="s">
        <v>89</v>
      </c>
      <c r="I75" s="2" t="n">
        <f aca="false">HEX2DEC(H75)</f>
        <v>23360</v>
      </c>
      <c r="J75" s="15" t="s">
        <v>90</v>
      </c>
      <c r="K75" s="0" t="n">
        <f aca="false">HEX2DEC(J75)</f>
        <v>23361</v>
      </c>
      <c r="L75" s="0" t="n">
        <f aca="false">I75-K75</f>
        <v>-1</v>
      </c>
      <c r="M75" s="0" t="n">
        <f aca="false">0.0343 *L75</f>
        <v>-0.0343</v>
      </c>
      <c r="P75" s="0" t="n">
        <v>9500</v>
      </c>
      <c r="Q75" s="0" t="n">
        <f aca="false">P75/0.125</f>
        <v>76000</v>
      </c>
      <c r="R75" s="0" t="n">
        <f aca="false">ROUND(P75/O$3,2)</f>
        <v>163.01</v>
      </c>
      <c r="S75" s="0" t="n">
        <v>162.76</v>
      </c>
    </row>
    <row r="76" customFormat="false" ht="12.8" hidden="false" customHeight="false" outlineLevel="0" collapsed="false">
      <c r="A76" s="0" t="n">
        <f aca="false">A75+10</f>
        <v>740</v>
      </c>
      <c r="B76" s="10" t="n">
        <f aca="false">ROUND(A76/2,2)</f>
        <v>370</v>
      </c>
      <c r="C76" s="10" t="e">
        <f aca="false">ROUND(A76/#REF!,2)</f>
        <v>#VALUE!</v>
      </c>
      <c r="D76" s="10" t="e">
        <f aca="false">ROUND(C76/0.125,0)</f>
        <v>#VALUE!</v>
      </c>
      <c r="E76" s="10" t="e">
        <f aca="false">ROUND(C76,0)</f>
        <v>#VALUE!</v>
      </c>
      <c r="F76" s="11" t="e">
        <f aca="false">0.01715 *E76</f>
        <v>#VALUE!</v>
      </c>
      <c r="H76" s="2" t="s">
        <v>91</v>
      </c>
      <c r="I76" s="2" t="n">
        <f aca="false">HEX2DEC(H76)</f>
        <v>23679</v>
      </c>
      <c r="J76" s="15" t="s">
        <v>92</v>
      </c>
      <c r="K76" s="0" t="n">
        <f aca="false">HEX2DEC(J76)</f>
        <v>23681</v>
      </c>
      <c r="L76" s="0" t="n">
        <f aca="false">I76-K76</f>
        <v>-2</v>
      </c>
      <c r="M76" s="0" t="n">
        <f aca="false">0.0343 *L76</f>
        <v>-0.0686</v>
      </c>
      <c r="P76" s="0" t="n">
        <v>9750</v>
      </c>
      <c r="Q76" s="0" t="n">
        <f aca="false">P76/0.125</f>
        <v>78000</v>
      </c>
      <c r="R76" s="0" t="n">
        <f aca="false">ROUND(P76/O$3,2)</f>
        <v>167.3</v>
      </c>
      <c r="S76" s="0" t="n">
        <v>167.07</v>
      </c>
    </row>
    <row r="77" customFormat="false" ht="12.8" hidden="false" customHeight="false" outlineLevel="0" collapsed="false">
      <c r="A77" s="0" t="n">
        <f aca="false">A76+10</f>
        <v>750</v>
      </c>
      <c r="B77" s="10" t="n">
        <f aca="false">ROUND(A77/2,2)</f>
        <v>375</v>
      </c>
      <c r="C77" s="10" t="e">
        <f aca="false">ROUND(A77/#REF!,2)</f>
        <v>#VALUE!</v>
      </c>
      <c r="D77" s="10" t="e">
        <f aca="false">ROUND(C77/0.125,0)</f>
        <v>#VALUE!</v>
      </c>
      <c r="E77" s="10" t="e">
        <f aca="false">ROUND(C77,0)</f>
        <v>#VALUE!</v>
      </c>
      <c r="F77" s="11" t="e">
        <f aca="false">0.01715 *E77</f>
        <v>#VALUE!</v>
      </c>
      <c r="G77" s="0" t="n">
        <v>21866</v>
      </c>
      <c r="H77" s="2" t="s">
        <v>93</v>
      </c>
      <c r="I77" s="2" t="n">
        <f aca="false">HEX2DEC(H77)</f>
        <v>24000</v>
      </c>
      <c r="J77" s="15" t="s">
        <v>94</v>
      </c>
      <c r="K77" s="0" t="n">
        <f aca="false">HEX2DEC(J77)</f>
        <v>24001</v>
      </c>
      <c r="L77" s="0" t="n">
        <f aca="false">I77-K77</f>
        <v>-1</v>
      </c>
      <c r="M77" s="0" t="n">
        <f aca="false">0.0343 *L77</f>
        <v>-0.0343</v>
      </c>
      <c r="P77" s="0" t="n">
        <v>10000</v>
      </c>
      <c r="Q77" s="0" t="n">
        <f aca="false">P77/0.125</f>
        <v>80000</v>
      </c>
      <c r="R77" s="0" t="n">
        <f aca="false">ROUND(P77/O$3,2)</f>
        <v>171.59</v>
      </c>
      <c r="S77" s="0" t="n">
        <v>171.51</v>
      </c>
    </row>
    <row r="78" customFormat="false" ht="12.8" hidden="false" customHeight="false" outlineLevel="0" collapsed="false">
      <c r="A78" s="0" t="n">
        <f aca="false">A77+10</f>
        <v>760</v>
      </c>
      <c r="B78" s="10" t="n">
        <f aca="false">ROUND(A78/2,2)</f>
        <v>380</v>
      </c>
      <c r="C78" s="10" t="e">
        <f aca="false">ROUND(A78/#REF!,2)</f>
        <v>#VALUE!</v>
      </c>
      <c r="D78" s="10" t="e">
        <f aca="false">ROUND(C78/0.125,0)</f>
        <v>#VALUE!</v>
      </c>
      <c r="E78" s="10" t="e">
        <f aca="false">ROUND(C78,0)</f>
        <v>#VALUE!</v>
      </c>
      <c r="F78" s="11" t="e">
        <f aca="false">0.01715 *E78</f>
        <v>#VALUE!</v>
      </c>
      <c r="H78" s="2" t="s">
        <v>95</v>
      </c>
      <c r="I78" s="2" t="n">
        <f aca="false">HEX2DEC(H78)</f>
        <v>24319</v>
      </c>
      <c r="J78" s="15" t="s">
        <v>96</v>
      </c>
      <c r="K78" s="0" t="n">
        <f aca="false">HEX2DEC(J78)</f>
        <v>24321</v>
      </c>
      <c r="L78" s="0" t="n">
        <f aca="false">I78-K78</f>
        <v>-2</v>
      </c>
      <c r="M78" s="0" t="n">
        <f aca="false">0.0343 *L78</f>
        <v>-0.0686</v>
      </c>
      <c r="P78" s="0" t="n">
        <v>10500</v>
      </c>
      <c r="Q78" s="0" t="n">
        <f aca="false">P78/0.125</f>
        <v>84000</v>
      </c>
      <c r="R78" s="0" t="n">
        <f aca="false">ROUND(P78/O$3,2)</f>
        <v>180.16</v>
      </c>
      <c r="S78" s="0" t="n">
        <v>180.07</v>
      </c>
    </row>
    <row r="79" customFormat="false" ht="12.8" hidden="false" customHeight="false" outlineLevel="0" collapsed="false">
      <c r="A79" s="0" t="n">
        <f aca="false">A78+10</f>
        <v>770</v>
      </c>
      <c r="B79" s="10" t="n">
        <f aca="false">ROUND(A79/2,2)</f>
        <v>385</v>
      </c>
      <c r="C79" s="10" t="e">
        <f aca="false">ROUND(A79/#REF!,2)</f>
        <v>#VALUE!</v>
      </c>
      <c r="D79" s="10" t="e">
        <f aca="false">ROUND(C79/0.125,0)</f>
        <v>#VALUE!</v>
      </c>
      <c r="E79" s="10" t="e">
        <f aca="false">ROUND(C79,0)</f>
        <v>#VALUE!</v>
      </c>
      <c r="F79" s="11" t="e">
        <f aca="false">0.01715 *E79</f>
        <v>#VALUE!</v>
      </c>
      <c r="H79" s="2" t="n">
        <v>6040</v>
      </c>
      <c r="I79" s="2" t="n">
        <f aca="false">HEX2DEC(H79)</f>
        <v>24640</v>
      </c>
      <c r="J79" s="0" t="n">
        <v>6041</v>
      </c>
      <c r="K79" s="0" t="n">
        <f aca="false">HEX2DEC(J79)</f>
        <v>24641</v>
      </c>
      <c r="L79" s="0" t="n">
        <f aca="false">I79-K79</f>
        <v>-1</v>
      </c>
      <c r="M79" s="0" t="n">
        <f aca="false">0.0343 *L79</f>
        <v>-0.0343</v>
      </c>
      <c r="P79" s="0" t="n">
        <v>11000</v>
      </c>
      <c r="Q79" s="0" t="n">
        <f aca="false">P79/0.125</f>
        <v>88000</v>
      </c>
      <c r="R79" s="0" t="n">
        <f aca="false">ROUND(P79/O$3,2)</f>
        <v>188.74</v>
      </c>
      <c r="S79" s="0" t="n">
        <v>188.51</v>
      </c>
    </row>
    <row r="80" customFormat="false" ht="12.8" hidden="false" customHeight="false" outlineLevel="0" collapsed="false">
      <c r="A80" s="0" t="n">
        <f aca="false">A79+10</f>
        <v>780</v>
      </c>
      <c r="B80" s="10" t="n">
        <f aca="false">ROUND(A80/2,2)</f>
        <v>390</v>
      </c>
      <c r="C80" s="10" t="e">
        <f aca="false">ROUND(A80/#REF!,2)</f>
        <v>#VALUE!</v>
      </c>
      <c r="D80" s="10" t="e">
        <f aca="false">ROUND(C80/0.125,0)</f>
        <v>#VALUE!</v>
      </c>
      <c r="E80" s="10" t="e">
        <f aca="false">ROUND(C80,0)</f>
        <v>#VALUE!</v>
      </c>
      <c r="F80" s="11" t="e">
        <f aca="false">0.01715 *E80</f>
        <v>#VALUE!</v>
      </c>
      <c r="G80" s="0" t="n">
        <v>22741</v>
      </c>
      <c r="H80" s="2" t="n">
        <v>6180</v>
      </c>
      <c r="I80" s="2" t="n">
        <f aca="false">HEX2DEC(H80)</f>
        <v>24960</v>
      </c>
      <c r="J80" s="0" t="n">
        <v>6181</v>
      </c>
      <c r="K80" s="0" t="n">
        <f aca="false">HEX2DEC(J80)</f>
        <v>24961</v>
      </c>
      <c r="L80" s="0" t="n">
        <f aca="false">I80-K80</f>
        <v>-1</v>
      </c>
      <c r="M80" s="0" t="n">
        <f aca="false">0.0343 *L80</f>
        <v>-0.0343</v>
      </c>
      <c r="P80" s="0" t="n">
        <v>12000</v>
      </c>
      <c r="Q80" s="0" t="n">
        <f aca="false">P80/0.125</f>
        <v>96000</v>
      </c>
      <c r="R80" s="0" t="n">
        <f aca="false">ROUND(P80/O$3,2)</f>
        <v>205.9</v>
      </c>
      <c r="S80" s="0" t="n">
        <v>205.76</v>
      </c>
    </row>
    <row r="81" customFormat="false" ht="12.8" hidden="false" customHeight="false" outlineLevel="0" collapsed="false">
      <c r="A81" s="0" t="n">
        <f aca="false">A80+10</f>
        <v>790</v>
      </c>
      <c r="B81" s="10" t="n">
        <f aca="false">ROUND(A81/2,2)</f>
        <v>395</v>
      </c>
      <c r="C81" s="10" t="e">
        <f aca="false">ROUND(A81/#REF!,2)</f>
        <v>#VALUE!</v>
      </c>
      <c r="D81" s="10" t="e">
        <f aca="false">ROUND(C81/0.125,0)</f>
        <v>#VALUE!</v>
      </c>
      <c r="E81" s="10" t="e">
        <f aca="false">ROUND(C81,0)</f>
        <v>#VALUE!</v>
      </c>
      <c r="F81" s="11" t="e">
        <f aca="false">0.01715 *E81</f>
        <v>#VALUE!</v>
      </c>
      <c r="H81" s="2" t="s">
        <v>97</v>
      </c>
      <c r="I81" s="2" t="n">
        <f aca="false">HEX2DEC(H81)</f>
        <v>25269</v>
      </c>
      <c r="J81" s="15" t="s">
        <v>98</v>
      </c>
      <c r="K81" s="0" t="n">
        <f aca="false">HEX2DEC(J81)</f>
        <v>25281</v>
      </c>
      <c r="L81" s="0" t="n">
        <f aca="false">I81-K81</f>
        <v>-12</v>
      </c>
      <c r="M81" s="0" t="n">
        <f aca="false">0.0343 *L81</f>
        <v>-0.4116</v>
      </c>
      <c r="P81" s="0" t="n">
        <v>13000</v>
      </c>
      <c r="Q81" s="0" t="n">
        <f aca="false">P81/0.125</f>
        <v>104000</v>
      </c>
      <c r="R81" s="0" t="n">
        <f aca="false">ROUND(P81/O$3,2)</f>
        <v>223.06</v>
      </c>
      <c r="S81" s="0" t="n">
        <v>222.82</v>
      </c>
    </row>
    <row r="82" customFormat="false" ht="12.8" hidden="false" customHeight="false" outlineLevel="0" collapsed="false">
      <c r="A82" s="0" t="n">
        <f aca="false">A81+10</f>
        <v>800</v>
      </c>
      <c r="B82" s="10" t="n">
        <f aca="false">ROUND(A82/2,2)</f>
        <v>400</v>
      </c>
      <c r="C82" s="10" t="e">
        <f aca="false">ROUND(A82/#REF!,2)</f>
        <v>#VALUE!</v>
      </c>
      <c r="D82" s="10" t="e">
        <f aca="false">ROUND(C82/0.125,0)</f>
        <v>#VALUE!</v>
      </c>
      <c r="E82" s="10" t="e">
        <f aca="false">ROUND(C82,0)</f>
        <v>#VALUE!</v>
      </c>
      <c r="F82" s="11" t="e">
        <f aca="false">0.01715 *E82</f>
        <v>#VALUE!</v>
      </c>
      <c r="G82" s="0" t="n">
        <v>23324</v>
      </c>
      <c r="H82" s="2" t="n">
        <v>6400</v>
      </c>
      <c r="I82" s="2" t="n">
        <f aca="false">HEX2DEC(H82)</f>
        <v>25600</v>
      </c>
      <c r="J82" s="0" t="n">
        <v>6401</v>
      </c>
      <c r="K82" s="0" t="n">
        <f aca="false">HEX2DEC(J82)</f>
        <v>25601</v>
      </c>
      <c r="L82" s="0" t="n">
        <f aca="false">I82-K82</f>
        <v>-1</v>
      </c>
      <c r="M82" s="0" t="n">
        <f aca="false">0.0343 *L82</f>
        <v>-0.0343</v>
      </c>
      <c r="P82" s="0" t="n">
        <v>14000</v>
      </c>
      <c r="Q82" s="0" t="n">
        <f aca="false">P82/0.125</f>
        <v>112000</v>
      </c>
      <c r="R82" s="0" t="n">
        <f aca="false">ROUND(P82/O$3,2)</f>
        <v>240.22</v>
      </c>
      <c r="S82" s="0" t="n">
        <v>240.07</v>
      </c>
    </row>
    <row r="83" customFormat="false" ht="12.8" hidden="false" customHeight="false" outlineLevel="0" collapsed="false">
      <c r="P83" s="0" t="n">
        <v>15000</v>
      </c>
      <c r="Q83" s="0" t="n">
        <f aca="false">P83/0.125</f>
        <v>120000</v>
      </c>
      <c r="R83" s="0" t="n">
        <f aca="false">ROUND(P83/O$3,2)</f>
        <v>257.38</v>
      </c>
      <c r="S83" s="0" t="n">
        <v>257.26</v>
      </c>
    </row>
    <row r="84" customFormat="false" ht="12.8" hidden="false" customHeight="false" outlineLevel="0" collapsed="false">
      <c r="P84" s="0" t="n">
        <v>16000</v>
      </c>
      <c r="Q84" s="0" t="n">
        <f aca="false">P84/0.125</f>
        <v>128000</v>
      </c>
      <c r="R84" s="0" t="n">
        <f aca="false">ROUND(P84/O$3,2)</f>
        <v>274.54</v>
      </c>
      <c r="S84" s="0" t="n">
        <v>274.26</v>
      </c>
    </row>
    <row r="85" customFormat="false" ht="12.8" hidden="false" customHeight="false" outlineLevel="0" collapsed="false">
      <c r="P85" s="0" t="n">
        <v>17000</v>
      </c>
      <c r="Q85" s="0" t="n">
        <f aca="false">P85/0.125</f>
        <v>136000</v>
      </c>
      <c r="R85" s="0" t="n">
        <f aca="false">ROUND(P85/O$3,2)</f>
        <v>291.7</v>
      </c>
      <c r="S85" s="0" t="n">
        <v>291.57</v>
      </c>
    </row>
    <row r="86" customFormat="false" ht="12.8" hidden="false" customHeight="false" outlineLevel="0" collapsed="false">
      <c r="P86" s="0" t="n">
        <v>18000</v>
      </c>
      <c r="Q86" s="0" t="n">
        <f aca="false">P86/0.125</f>
        <v>144000</v>
      </c>
      <c r="R86" s="0" t="n">
        <f aca="false">ROUND(P86/O$3,2)</f>
        <v>308.85</v>
      </c>
      <c r="S86" s="0" t="n">
        <v>308.57</v>
      </c>
    </row>
    <row r="87" customFormat="false" ht="12.8" hidden="false" customHeight="false" outlineLevel="0" collapsed="false">
      <c r="P87" s="0" t="n">
        <v>19000</v>
      </c>
      <c r="Q87" s="0" t="n">
        <f aca="false">P87/0.125</f>
        <v>152000</v>
      </c>
      <c r="R87" s="0" t="n">
        <f aca="false">ROUND(P87/O$3,2)</f>
        <v>326.01</v>
      </c>
      <c r="S87" s="0" t="n">
        <v>325.82</v>
      </c>
    </row>
    <row r="88" customFormat="false" ht="12.8" hidden="false" customHeight="false" outlineLevel="0" collapsed="false">
      <c r="P88" s="0" t="n">
        <v>20000</v>
      </c>
      <c r="Q88" s="0" t="n">
        <f aca="false">P88/0.125</f>
        <v>160000</v>
      </c>
      <c r="R88" s="0" t="n">
        <f aca="false">ROUND(P88/O$3,2)</f>
        <v>343.17</v>
      </c>
      <c r="S88" s="0" t="n">
        <v>343.01</v>
      </c>
    </row>
    <row r="89" customFormat="false" ht="12.8" hidden="false" customHeight="false" outlineLevel="0" collapsed="false">
      <c r="P89" s="0" t="n">
        <v>21000</v>
      </c>
      <c r="Q89" s="0" t="n">
        <f aca="false">P89/0.125</f>
        <v>168000</v>
      </c>
      <c r="R89" s="0" t="n">
        <f aca="false">ROUND(P89/O$3,2)</f>
        <v>360.33</v>
      </c>
      <c r="S89" s="0" t="n">
        <v>360.01</v>
      </c>
    </row>
    <row r="90" customFormat="false" ht="12.8" hidden="false" customHeight="false" outlineLevel="0" collapsed="false">
      <c r="P90" s="0" t="n">
        <v>22000</v>
      </c>
      <c r="Q90" s="0" t="n">
        <f aca="false">P90/0.125</f>
        <v>176000</v>
      </c>
      <c r="R90" s="0" t="n">
        <f aca="false">ROUND(P90/O$3,2)</f>
        <v>377.49</v>
      </c>
      <c r="S90" s="0" t="n">
        <v>377.32</v>
      </c>
    </row>
    <row r="91" customFormat="false" ht="12.8" hidden="false" customHeight="false" outlineLevel="0" collapsed="false">
      <c r="P91" s="0" t="n">
        <v>23000</v>
      </c>
      <c r="Q91" s="0" t="n">
        <f aca="false">P91/0.125</f>
        <v>184000</v>
      </c>
      <c r="R91" s="0" t="n">
        <f aca="false">ROUND(P91/O$3,2)</f>
        <v>394.65</v>
      </c>
      <c r="S91" s="0" t="n">
        <v>394.32</v>
      </c>
    </row>
    <row r="92" customFormat="false" ht="12.8" hidden="false" customHeight="false" outlineLevel="0" collapsed="false">
      <c r="P92" s="0" t="n">
        <v>24000</v>
      </c>
      <c r="Q92" s="0" t="n">
        <f aca="false">P92/0.125</f>
        <v>192000</v>
      </c>
      <c r="R92" s="0" t="n">
        <f aca="false">ROUND(P92/O$3,2)</f>
        <v>411.81</v>
      </c>
      <c r="S92" s="0" t="n">
        <v>411.57</v>
      </c>
    </row>
    <row r="93" customFormat="false" ht="12.8" hidden="false" customHeight="false" outlineLevel="0" collapsed="false">
      <c r="P93" s="0" t="n">
        <v>75000</v>
      </c>
      <c r="Q93" s="0" t="n">
        <f aca="false">P93/0.125</f>
        <v>600000</v>
      </c>
      <c r="R93" s="0" t="n">
        <f aca="false">ROUND(P93/O$3,2)</f>
        <v>1286.89</v>
      </c>
      <c r="S93" s="0" t="n">
        <v>412.57</v>
      </c>
    </row>
    <row r="94" customFormat="false" ht="12.8" hidden="false" customHeight="false" outlineLevel="0" collapsed="false">
      <c r="P94" s="0" t="n">
        <v>80000</v>
      </c>
      <c r="Q94" s="0" t="n">
        <f aca="false">P94/0.125</f>
        <v>640000</v>
      </c>
      <c r="R94" s="0" t="n">
        <f aca="false">ROUND(P94/O$3,2)</f>
        <v>1372.68</v>
      </c>
      <c r="S94" s="0" t="n">
        <v>413.57</v>
      </c>
    </row>
    <row r="95" customFormat="false" ht="12.8" hidden="false" customHeight="false" outlineLevel="0" collapsed="false">
      <c r="P95" s="0" t="n">
        <v>96000</v>
      </c>
      <c r="Q95" s="0" t="n">
        <f aca="false">P95/0.125</f>
        <v>768000</v>
      </c>
      <c r="R95" s="0" t="n">
        <f aca="false">ROUND(P95/O$3,2)</f>
        <v>1647.22</v>
      </c>
      <c r="S95" s="0" t="n">
        <v>414.57</v>
      </c>
    </row>
  </sheetData>
  <mergeCells count="1">
    <mergeCell ref="P4:S4"/>
  </mergeCells>
  <hyperlinks>
    <hyperlink ref="AA1" r:id="rId1" display="Mcu Cycle for LC@8Mhz = 0.125 use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2021-09-26T12:40:40Z</dcterms:created>
  <dc:creator/>
  <dc:description/>
  <dc:language>en-IN</dc:language>
  <cp:lastModifiedBy/>
  <dcterms:modified xsi:type="dcterms:W3CDTF">2022-09-25T09:13:52Z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